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xr:revisionPtr revIDLastSave="0" documentId="13_ncr:1_{DCEBC5A6-8F31-49EA-BFC9-69AA323E822E}" xr6:coauthVersionLast="36" xr6:coauthVersionMax="47" xr10:uidLastSave="{00000000-0000-0000-0000-000000000000}"/>
  <bookViews>
    <workbookView xWindow="-120" yWindow="-120" windowWidth="20730" windowHeight="11160" xr2:uid="{00000000-000D-0000-FFFF-FFFF00000000}"/>
  </bookViews>
  <sheets>
    <sheet name="通所リハビリテーション" sheetId="24" r:id="rId1"/>
    <sheet name="①自己点検シート" sheetId="22" r:id="rId2"/>
    <sheet name="②勤務形態一覧表" sheetId="29" r:id="rId3"/>
    <sheet name="シフト記号表（勤務時間帯）" sheetId="30" r:id="rId4"/>
    <sheet name="④利用者の状況" sheetId="26" r:id="rId5"/>
    <sheet name="⑤身体拘束者名簿" sheetId="27" r:id="rId6"/>
  </sheets>
  <externalReferences>
    <externalReference r:id="rId7"/>
    <externalReference r:id="rId8"/>
  </externalReferences>
  <definedNames>
    <definedName name="【記載例】シフト記号" localSheetId="3">'シフト記号表（勤務時間帯）'!$C$6:$C$35</definedName>
    <definedName name="【記載例】シフト記号">'[1]【記載例】シフト記号表（勤務時間帯）'!$C$6:$C$35</definedName>
    <definedName name="_xlnm.Print_Area" localSheetId="1">①自己点検シート!$A$1:$H$1012</definedName>
    <definedName name="_xlnm.Print_Area" localSheetId="2">②勤務形態一覧表!$A$1:$BF$77</definedName>
    <definedName name="_xlnm.Print_Area" localSheetId="0">通所リハビリテーション!$A$1:$K$80</definedName>
    <definedName name="_xlnm.Print_Titles" localSheetId="1">①自己点検シート!$1:$3</definedName>
    <definedName name="_xlnm.Print_Titles" localSheetId="2">②勤務形態一覧表!$1:$21</definedName>
    <definedName name="シフト記号表">'[1]シフト記号表（勤務時間帯）'!$C$6:$C$35</definedName>
    <definedName name="職種">[1]プルダウン・リスト!$C$12:$L$12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S25" i="30" l="1"/>
  <c r="U25" i="30" s="1"/>
  <c r="Q25" i="30"/>
  <c r="K25" i="30"/>
  <c r="S24" i="30"/>
  <c r="U24" i="30" s="1"/>
  <c r="Q24" i="30"/>
  <c r="K24" i="30"/>
  <c r="S23" i="30"/>
  <c r="U23" i="30" s="1"/>
  <c r="Q23" i="30"/>
  <c r="K23" i="30"/>
  <c r="S22" i="30"/>
  <c r="U22" i="30" s="1"/>
  <c r="Q22" i="30"/>
  <c r="K22" i="30"/>
  <c r="S21" i="30"/>
  <c r="Q21" i="30"/>
  <c r="K21" i="30"/>
  <c r="S20" i="30"/>
  <c r="Q20" i="30"/>
  <c r="K20" i="30"/>
  <c r="S19" i="30"/>
  <c r="U19" i="30" s="1"/>
  <c r="Q19" i="30"/>
  <c r="K19" i="30"/>
  <c r="S18" i="30"/>
  <c r="U18" i="30" s="1"/>
  <c r="Q18" i="30"/>
  <c r="K18" i="30"/>
  <c r="S17" i="30"/>
  <c r="U17" i="30" s="1"/>
  <c r="Q17" i="30"/>
  <c r="K17" i="30"/>
  <c r="S16" i="30"/>
  <c r="U16" i="30" s="1"/>
  <c r="Q16" i="30"/>
  <c r="K16" i="30"/>
  <c r="S15" i="30"/>
  <c r="Q15" i="30"/>
  <c r="K15" i="30"/>
  <c r="S14" i="30"/>
  <c r="Q14" i="30"/>
  <c r="K14" i="30"/>
  <c r="S13" i="30"/>
  <c r="U13" i="30" s="1"/>
  <c r="Q13" i="30"/>
  <c r="K13" i="30"/>
  <c r="S12" i="30"/>
  <c r="U12" i="30" s="1"/>
  <c r="Q12" i="30"/>
  <c r="K12" i="30"/>
  <c r="S11" i="30"/>
  <c r="U11" i="30" s="1"/>
  <c r="Q11" i="30"/>
  <c r="K11" i="30"/>
  <c r="S10" i="30"/>
  <c r="U10" i="30" s="1"/>
  <c r="Q10" i="30"/>
  <c r="K10" i="30"/>
  <c r="S9" i="30"/>
  <c r="Q9" i="30"/>
  <c r="K9" i="30"/>
  <c r="S8" i="30"/>
  <c r="Q8" i="30"/>
  <c r="K8" i="30"/>
  <c r="S7" i="30"/>
  <c r="U7" i="30" s="1"/>
  <c r="Q7" i="30"/>
  <c r="K7" i="30"/>
  <c r="S6" i="30"/>
  <c r="Q6" i="30"/>
  <c r="K6" i="30"/>
  <c r="AW60" i="29"/>
  <c r="AV60" i="29"/>
  <c r="AU60" i="29"/>
  <c r="AT60" i="29"/>
  <c r="AS60" i="29"/>
  <c r="AR60" i="29"/>
  <c r="AQ60" i="29"/>
  <c r="AP60" i="29"/>
  <c r="AO60" i="29"/>
  <c r="AN60" i="29"/>
  <c r="AM60" i="29"/>
  <c r="AL60" i="29"/>
  <c r="AK60" i="29"/>
  <c r="AJ60" i="29"/>
  <c r="AI60" i="29"/>
  <c r="AH60" i="29"/>
  <c r="AG60" i="29"/>
  <c r="AF60" i="29"/>
  <c r="AE60" i="29"/>
  <c r="AD60" i="29"/>
  <c r="AC60" i="29"/>
  <c r="AB60" i="29"/>
  <c r="AA60" i="29"/>
  <c r="Z60" i="29"/>
  <c r="Y60" i="29"/>
  <c r="X60" i="29"/>
  <c r="W60" i="29"/>
  <c r="V60" i="29"/>
  <c r="U60" i="29"/>
  <c r="T60" i="29"/>
  <c r="S60" i="29"/>
  <c r="F60" i="29"/>
  <c r="AW59" i="29"/>
  <c r="AV59" i="29"/>
  <c r="AU59" i="29"/>
  <c r="AT59" i="29"/>
  <c r="AS59" i="29"/>
  <c r="AR59" i="29"/>
  <c r="AQ59" i="29"/>
  <c r="AP59" i="29"/>
  <c r="AO59" i="29"/>
  <c r="AN59" i="29"/>
  <c r="AM59" i="29"/>
  <c r="AL59" i="29"/>
  <c r="AK59" i="29"/>
  <c r="AJ59" i="29"/>
  <c r="AI59" i="29"/>
  <c r="AH59" i="29"/>
  <c r="AG59" i="29"/>
  <c r="AF59" i="29"/>
  <c r="AE59" i="29"/>
  <c r="AD59" i="29"/>
  <c r="AC59" i="29"/>
  <c r="AB59" i="29"/>
  <c r="AA59" i="29"/>
  <c r="Z59" i="29"/>
  <c r="Y59" i="29"/>
  <c r="X59" i="29"/>
  <c r="W59" i="29"/>
  <c r="V59" i="29"/>
  <c r="U59" i="29"/>
  <c r="T59" i="29"/>
  <c r="S59" i="29"/>
  <c r="AW57" i="29"/>
  <c r="AV57" i="29"/>
  <c r="AU57" i="29"/>
  <c r="AT57" i="29"/>
  <c r="AS57" i="29"/>
  <c r="AR57" i="29"/>
  <c r="AQ57" i="29"/>
  <c r="AP57" i="29"/>
  <c r="AO57" i="29"/>
  <c r="AN57" i="29"/>
  <c r="AM57" i="29"/>
  <c r="AL57" i="29"/>
  <c r="AK57" i="29"/>
  <c r="AJ57" i="29"/>
  <c r="AI57" i="29"/>
  <c r="AH57" i="29"/>
  <c r="AG57" i="29"/>
  <c r="AF57" i="29"/>
  <c r="AE57" i="29"/>
  <c r="AD57" i="29"/>
  <c r="AC57" i="29"/>
  <c r="AB57" i="29"/>
  <c r="AA57" i="29"/>
  <c r="Z57" i="29"/>
  <c r="Y57" i="29"/>
  <c r="X57" i="29"/>
  <c r="W57" i="29"/>
  <c r="V57" i="29"/>
  <c r="U57" i="29"/>
  <c r="T57" i="29"/>
  <c r="S57" i="29"/>
  <c r="F57" i="29"/>
  <c r="AW56" i="29"/>
  <c r="AV56" i="29"/>
  <c r="AU56" i="29"/>
  <c r="AT56" i="29"/>
  <c r="AS56" i="29"/>
  <c r="AR56" i="29"/>
  <c r="AQ56" i="29"/>
  <c r="AP56" i="29"/>
  <c r="AO56" i="29"/>
  <c r="AN56" i="29"/>
  <c r="AM56" i="29"/>
  <c r="AL56" i="29"/>
  <c r="AK56" i="29"/>
  <c r="AJ56" i="29"/>
  <c r="AI56" i="29"/>
  <c r="AH56" i="29"/>
  <c r="AG56" i="29"/>
  <c r="AF56" i="29"/>
  <c r="AE56" i="29"/>
  <c r="AD56" i="29"/>
  <c r="AC56" i="29"/>
  <c r="AB56" i="29"/>
  <c r="AA56" i="29"/>
  <c r="Z56" i="29"/>
  <c r="Y56" i="29"/>
  <c r="X56" i="29"/>
  <c r="W56" i="29"/>
  <c r="V56" i="29"/>
  <c r="U56" i="29"/>
  <c r="T56" i="29"/>
  <c r="S56" i="29"/>
  <c r="AW54" i="29"/>
  <c r="AV54" i="29"/>
  <c r="AU54" i="29"/>
  <c r="AT54" i="29"/>
  <c r="AS54" i="29"/>
  <c r="AR54" i="29"/>
  <c r="AQ54" i="29"/>
  <c r="AP54" i="29"/>
  <c r="AO54" i="29"/>
  <c r="AN54" i="29"/>
  <c r="AM54" i="29"/>
  <c r="AL54" i="29"/>
  <c r="AK54" i="29"/>
  <c r="AJ54" i="29"/>
  <c r="AI54" i="29"/>
  <c r="AH54" i="29"/>
  <c r="AG54" i="29"/>
  <c r="AF54" i="29"/>
  <c r="AE54" i="29"/>
  <c r="AD54" i="29"/>
  <c r="AC54" i="29"/>
  <c r="AB54" i="29"/>
  <c r="AA54" i="29"/>
  <c r="Z54" i="29"/>
  <c r="Y54" i="29"/>
  <c r="X54" i="29"/>
  <c r="W54" i="29"/>
  <c r="V54" i="29"/>
  <c r="U54" i="29"/>
  <c r="T54" i="29"/>
  <c r="S54" i="29"/>
  <c r="F54" i="29"/>
  <c r="AW53" i="29"/>
  <c r="AV53" i="29"/>
  <c r="AU53" i="29"/>
  <c r="AT53" i="29"/>
  <c r="AS53" i="29"/>
  <c r="AR53" i="29"/>
  <c r="AQ53" i="29"/>
  <c r="AP53" i="29"/>
  <c r="AO53" i="29"/>
  <c r="AN53" i="29"/>
  <c r="AM53" i="29"/>
  <c r="AL53" i="29"/>
  <c r="AK53" i="29"/>
  <c r="AJ53" i="29"/>
  <c r="AI53" i="29"/>
  <c r="AH53" i="29"/>
  <c r="AG53" i="29"/>
  <c r="AF53" i="29"/>
  <c r="AE53" i="29"/>
  <c r="AD53" i="29"/>
  <c r="AC53" i="29"/>
  <c r="AB53" i="29"/>
  <c r="AA53" i="29"/>
  <c r="Z53" i="29"/>
  <c r="Y53" i="29"/>
  <c r="X53" i="29"/>
  <c r="W53" i="29"/>
  <c r="V53" i="29"/>
  <c r="U53" i="29"/>
  <c r="T53" i="29"/>
  <c r="S53" i="29"/>
  <c r="AW51" i="29"/>
  <c r="AV51" i="29"/>
  <c r="AU51" i="29"/>
  <c r="AT51" i="29"/>
  <c r="AS51" i="29"/>
  <c r="AR51" i="29"/>
  <c r="AQ51" i="29"/>
  <c r="AP51" i="29"/>
  <c r="AO51" i="29"/>
  <c r="AN51" i="29"/>
  <c r="AM51" i="29"/>
  <c r="AL51" i="29"/>
  <c r="AK51" i="29"/>
  <c r="AJ51" i="29"/>
  <c r="AI51" i="29"/>
  <c r="AH51" i="29"/>
  <c r="AG51" i="29"/>
  <c r="AF51" i="29"/>
  <c r="AE51" i="29"/>
  <c r="AD51" i="29"/>
  <c r="AC51" i="29"/>
  <c r="AB51" i="29"/>
  <c r="AA51" i="29"/>
  <c r="Z51" i="29"/>
  <c r="Y51" i="29"/>
  <c r="X51" i="29"/>
  <c r="W51" i="29"/>
  <c r="V51" i="29"/>
  <c r="U51" i="29"/>
  <c r="T51" i="29"/>
  <c r="S51" i="29"/>
  <c r="F51" i="29"/>
  <c r="AW50" i="29"/>
  <c r="AV50" i="29"/>
  <c r="AU50" i="29"/>
  <c r="AT50" i="29"/>
  <c r="AS50" i="29"/>
  <c r="AR50" i="29"/>
  <c r="AQ50" i="29"/>
  <c r="AP50" i="29"/>
  <c r="AO50" i="29"/>
  <c r="AN50" i="29"/>
  <c r="AM50" i="29"/>
  <c r="AL50" i="29"/>
  <c r="AK50" i="29"/>
  <c r="AJ50" i="29"/>
  <c r="AI50" i="29"/>
  <c r="AH50" i="29"/>
  <c r="AG50" i="29"/>
  <c r="AF50" i="29"/>
  <c r="AE50" i="29"/>
  <c r="AD50" i="29"/>
  <c r="AC50" i="29"/>
  <c r="AB50" i="29"/>
  <c r="AA50" i="29"/>
  <c r="Z50" i="29"/>
  <c r="Y50" i="29"/>
  <c r="X50" i="29"/>
  <c r="W50" i="29"/>
  <c r="V50" i="29"/>
  <c r="U50" i="29"/>
  <c r="T50" i="29"/>
  <c r="S50" i="29"/>
  <c r="AW48" i="29"/>
  <c r="AV48" i="29"/>
  <c r="AU48" i="29"/>
  <c r="AT48" i="29"/>
  <c r="AS48" i="29"/>
  <c r="AR48" i="29"/>
  <c r="AQ48" i="29"/>
  <c r="AP48" i="29"/>
  <c r="AO48" i="29"/>
  <c r="AN48" i="29"/>
  <c r="AM48" i="29"/>
  <c r="AL48" i="29"/>
  <c r="AK48" i="29"/>
  <c r="AJ48" i="29"/>
  <c r="AI48" i="29"/>
  <c r="AH48" i="29"/>
  <c r="AG48" i="29"/>
  <c r="AF48" i="29"/>
  <c r="AE48" i="29"/>
  <c r="AD48" i="29"/>
  <c r="AC48" i="29"/>
  <c r="AB48" i="29"/>
  <c r="AA48" i="29"/>
  <c r="Z48" i="29"/>
  <c r="Y48" i="29"/>
  <c r="X48" i="29"/>
  <c r="W48" i="29"/>
  <c r="V48" i="29"/>
  <c r="U48" i="29"/>
  <c r="T48" i="29"/>
  <c r="S48" i="29"/>
  <c r="F48" i="29"/>
  <c r="AW47" i="29"/>
  <c r="AV47" i="29"/>
  <c r="AU47" i="29"/>
  <c r="AT47" i="29"/>
  <c r="AS47" i="29"/>
  <c r="AR47" i="29"/>
  <c r="AQ47" i="29"/>
  <c r="AP47" i="29"/>
  <c r="AO47" i="29"/>
  <c r="AN47" i="29"/>
  <c r="AM47" i="29"/>
  <c r="AL47" i="29"/>
  <c r="AK47" i="29"/>
  <c r="AJ47" i="29"/>
  <c r="AI47" i="29"/>
  <c r="AH47" i="29"/>
  <c r="AG47" i="29"/>
  <c r="AF47" i="29"/>
  <c r="AE47" i="29"/>
  <c r="AD47" i="29"/>
  <c r="AC47" i="29"/>
  <c r="AB47" i="29"/>
  <c r="AA47" i="29"/>
  <c r="Z47" i="29"/>
  <c r="Y47" i="29"/>
  <c r="X47" i="29"/>
  <c r="W47" i="29"/>
  <c r="V47" i="29"/>
  <c r="U47" i="29"/>
  <c r="T47" i="29"/>
  <c r="S47" i="29"/>
  <c r="AW45" i="29"/>
  <c r="AV45" i="29"/>
  <c r="AU45" i="29"/>
  <c r="AT45" i="29"/>
  <c r="AS45" i="29"/>
  <c r="AR45" i="29"/>
  <c r="AQ45" i="29"/>
  <c r="AP45" i="29"/>
  <c r="AO45" i="29"/>
  <c r="AN45" i="29"/>
  <c r="AM45" i="29"/>
  <c r="AL45" i="29"/>
  <c r="AK45" i="29"/>
  <c r="AJ45" i="29"/>
  <c r="AI45" i="29"/>
  <c r="AH45" i="29"/>
  <c r="AG45" i="29"/>
  <c r="AF45" i="29"/>
  <c r="AE45" i="29"/>
  <c r="AD45" i="29"/>
  <c r="AC45" i="29"/>
  <c r="AB45" i="29"/>
  <c r="AA45" i="29"/>
  <c r="Z45" i="29"/>
  <c r="Y45" i="29"/>
  <c r="X45" i="29"/>
  <c r="W45" i="29"/>
  <c r="V45" i="29"/>
  <c r="U45" i="29"/>
  <c r="T45" i="29"/>
  <c r="S45" i="29"/>
  <c r="F45" i="29"/>
  <c r="AW44" i="29"/>
  <c r="AV44" i="29"/>
  <c r="AU44" i="29"/>
  <c r="AT44" i="29"/>
  <c r="AS44" i="29"/>
  <c r="AR44" i="29"/>
  <c r="AQ44" i="29"/>
  <c r="AP44" i="29"/>
  <c r="AO44" i="29"/>
  <c r="AN44" i="29"/>
  <c r="AM44" i="29"/>
  <c r="AL44" i="29"/>
  <c r="AK44" i="29"/>
  <c r="AJ44" i="29"/>
  <c r="AI44" i="29"/>
  <c r="AH44" i="29"/>
  <c r="AG44" i="29"/>
  <c r="AF44" i="29"/>
  <c r="AE44" i="29"/>
  <c r="AD44" i="29"/>
  <c r="AC44" i="29"/>
  <c r="AB44" i="29"/>
  <c r="AA44" i="29"/>
  <c r="Z44" i="29"/>
  <c r="Y44" i="29"/>
  <c r="X44" i="29"/>
  <c r="W44" i="29"/>
  <c r="V44" i="29"/>
  <c r="U44" i="29"/>
  <c r="T44" i="29"/>
  <c r="S44" i="29"/>
  <c r="AW42" i="29"/>
  <c r="AV42" i="29"/>
  <c r="AU42" i="29"/>
  <c r="AT42" i="29"/>
  <c r="AS42" i="29"/>
  <c r="AR42" i="29"/>
  <c r="AQ42" i="29"/>
  <c r="AP42" i="29"/>
  <c r="AO42" i="29"/>
  <c r="AN42" i="29"/>
  <c r="AM42" i="29"/>
  <c r="AL42" i="29"/>
  <c r="AK42" i="29"/>
  <c r="AJ42" i="29"/>
  <c r="AI42" i="29"/>
  <c r="AH42" i="29"/>
  <c r="AG42" i="29"/>
  <c r="AF42" i="29"/>
  <c r="AE42" i="29"/>
  <c r="AD42" i="29"/>
  <c r="AC42" i="29"/>
  <c r="AB42" i="29"/>
  <c r="AA42" i="29"/>
  <c r="Z42" i="29"/>
  <c r="Y42" i="29"/>
  <c r="X42" i="29"/>
  <c r="W42" i="29"/>
  <c r="V42" i="29"/>
  <c r="U42" i="29"/>
  <c r="T42" i="29"/>
  <c r="S42" i="29"/>
  <c r="F42" i="29"/>
  <c r="AW41" i="29"/>
  <c r="AV41" i="29"/>
  <c r="AU41" i="29"/>
  <c r="AT41" i="29"/>
  <c r="AS41" i="29"/>
  <c r="AR41" i="29"/>
  <c r="AQ41" i="29"/>
  <c r="AP41" i="29"/>
  <c r="AO41" i="29"/>
  <c r="AN41" i="29"/>
  <c r="AM41" i="29"/>
  <c r="AL41" i="29"/>
  <c r="AK41" i="29"/>
  <c r="AJ41" i="29"/>
  <c r="AI41" i="29"/>
  <c r="AH41" i="29"/>
  <c r="AG41" i="29"/>
  <c r="AF41" i="29"/>
  <c r="AE41" i="29"/>
  <c r="AD41" i="29"/>
  <c r="AC41" i="29"/>
  <c r="AB41" i="29"/>
  <c r="AA41" i="29"/>
  <c r="Z41" i="29"/>
  <c r="Y41" i="29"/>
  <c r="X41" i="29"/>
  <c r="W41" i="29"/>
  <c r="V41" i="29"/>
  <c r="U41" i="29"/>
  <c r="T41" i="29"/>
  <c r="S41" i="29"/>
  <c r="AW39" i="29"/>
  <c r="AV39" i="29"/>
  <c r="AU39" i="29"/>
  <c r="AT39" i="29"/>
  <c r="AS39" i="29"/>
  <c r="AR39" i="29"/>
  <c r="AQ39" i="29"/>
  <c r="AP39" i="29"/>
  <c r="AO39" i="29"/>
  <c r="AN39" i="29"/>
  <c r="AM39" i="29"/>
  <c r="AL39" i="29"/>
  <c r="AK39" i="29"/>
  <c r="AJ39" i="29"/>
  <c r="AI39" i="29"/>
  <c r="AH39" i="29"/>
  <c r="AG39" i="29"/>
  <c r="AF39" i="29"/>
  <c r="AE39" i="29"/>
  <c r="AD39" i="29"/>
  <c r="AC39" i="29"/>
  <c r="AB39" i="29"/>
  <c r="AA39" i="29"/>
  <c r="Z39" i="29"/>
  <c r="Y39" i="29"/>
  <c r="X39" i="29"/>
  <c r="W39" i="29"/>
  <c r="V39" i="29"/>
  <c r="U39" i="29"/>
  <c r="T39" i="29"/>
  <c r="S39" i="29"/>
  <c r="F39" i="29"/>
  <c r="AW38" i="29"/>
  <c r="AV38" i="29"/>
  <c r="AU38" i="29"/>
  <c r="AT38" i="29"/>
  <c r="AS38" i="29"/>
  <c r="AR38" i="29"/>
  <c r="AQ38" i="29"/>
  <c r="AP38" i="29"/>
  <c r="AO38" i="29"/>
  <c r="AN38" i="29"/>
  <c r="AM38" i="29"/>
  <c r="AL38" i="29"/>
  <c r="AK38" i="29"/>
  <c r="AJ38" i="29"/>
  <c r="AI38" i="29"/>
  <c r="AH38" i="29"/>
  <c r="AG38" i="29"/>
  <c r="AF38" i="29"/>
  <c r="AE38" i="29"/>
  <c r="AD38" i="29"/>
  <c r="AC38" i="29"/>
  <c r="AB38" i="29"/>
  <c r="AA38" i="29"/>
  <c r="Z38" i="29"/>
  <c r="Y38" i="29"/>
  <c r="X38" i="29"/>
  <c r="W38" i="29"/>
  <c r="V38" i="29"/>
  <c r="U38" i="29"/>
  <c r="T38" i="29"/>
  <c r="S38" i="29"/>
  <c r="AW36" i="29"/>
  <c r="AV36" i="29"/>
  <c r="AU36" i="29"/>
  <c r="AT36" i="29"/>
  <c r="AS36" i="29"/>
  <c r="AR36" i="29"/>
  <c r="AQ36" i="29"/>
  <c r="AP36" i="29"/>
  <c r="AO36" i="29"/>
  <c r="AN36" i="29"/>
  <c r="AM36" i="29"/>
  <c r="AL36" i="29"/>
  <c r="AK36" i="29"/>
  <c r="AJ36" i="29"/>
  <c r="AI36" i="29"/>
  <c r="AH36" i="29"/>
  <c r="AG36" i="29"/>
  <c r="AF36" i="29"/>
  <c r="AE36" i="29"/>
  <c r="AD36" i="29"/>
  <c r="AC36" i="29"/>
  <c r="AB36" i="29"/>
  <c r="AA36" i="29"/>
  <c r="Z36" i="29"/>
  <c r="Y36" i="29"/>
  <c r="X36" i="29"/>
  <c r="W36" i="29"/>
  <c r="V36" i="29"/>
  <c r="AX36" i="29" s="1"/>
  <c r="AZ36" i="29" s="1"/>
  <c r="U36" i="29"/>
  <c r="T36" i="29"/>
  <c r="S36" i="29"/>
  <c r="F36" i="29"/>
  <c r="AJ68" i="29" s="1"/>
  <c r="AW35" i="29"/>
  <c r="AV35" i="29"/>
  <c r="AU35" i="29"/>
  <c r="AT35" i="29"/>
  <c r="AS35" i="29"/>
  <c r="AR35" i="29"/>
  <c r="AQ35" i="29"/>
  <c r="AP35" i="29"/>
  <c r="AO35" i="29"/>
  <c r="AN35" i="29"/>
  <c r="AM35" i="29"/>
  <c r="AL35" i="29"/>
  <c r="AK35" i="29"/>
  <c r="AJ35" i="29"/>
  <c r="AI35" i="29"/>
  <c r="AH35" i="29"/>
  <c r="AG35" i="29"/>
  <c r="AF35" i="29"/>
  <c r="AE35" i="29"/>
  <c r="AD35" i="29"/>
  <c r="AC35" i="29"/>
  <c r="AB35" i="29"/>
  <c r="AA35" i="29"/>
  <c r="Z35" i="29"/>
  <c r="Y35" i="29"/>
  <c r="X35" i="29"/>
  <c r="W35" i="29"/>
  <c r="V35" i="29"/>
  <c r="U35" i="29"/>
  <c r="T35" i="29"/>
  <c r="S35" i="29"/>
  <c r="AW33" i="29"/>
  <c r="AV33" i="29"/>
  <c r="AU33" i="29"/>
  <c r="AT33" i="29"/>
  <c r="AS33" i="29"/>
  <c r="AR33" i="29"/>
  <c r="AQ33" i="29"/>
  <c r="AP33" i="29"/>
  <c r="AO33" i="29"/>
  <c r="AN33" i="29"/>
  <c r="AM33" i="29"/>
  <c r="AL33" i="29"/>
  <c r="AK33" i="29"/>
  <c r="AJ33" i="29"/>
  <c r="AI33" i="29"/>
  <c r="AH33" i="29"/>
  <c r="AG33" i="29"/>
  <c r="AF33" i="29"/>
  <c r="AE33" i="29"/>
  <c r="AD33" i="29"/>
  <c r="AC33" i="29"/>
  <c r="AB33" i="29"/>
  <c r="AA33" i="29"/>
  <c r="Z33" i="29"/>
  <c r="Y33" i="29"/>
  <c r="X33" i="29"/>
  <c r="W33" i="29"/>
  <c r="V33" i="29"/>
  <c r="U33" i="29"/>
  <c r="T33" i="29"/>
  <c r="S33" i="29"/>
  <c r="F33" i="29"/>
  <c r="AW32" i="29"/>
  <c r="AV32" i="29"/>
  <c r="AU32" i="29"/>
  <c r="AT32" i="29"/>
  <c r="AS32" i="29"/>
  <c r="AR32" i="29"/>
  <c r="AQ32" i="29"/>
  <c r="AP32" i="29"/>
  <c r="AO32" i="29"/>
  <c r="AN32" i="29"/>
  <c r="AM32" i="29"/>
  <c r="AL32" i="29"/>
  <c r="AK32" i="29"/>
  <c r="AJ32" i="29"/>
  <c r="AI32" i="29"/>
  <c r="AH32" i="29"/>
  <c r="AG32" i="29"/>
  <c r="AF32" i="29"/>
  <c r="AE32" i="29"/>
  <c r="AD32" i="29"/>
  <c r="AC32" i="29"/>
  <c r="AB32" i="29"/>
  <c r="AA32" i="29"/>
  <c r="Z32" i="29"/>
  <c r="Y32" i="29"/>
  <c r="X32" i="29"/>
  <c r="W32" i="29"/>
  <c r="V32" i="29"/>
  <c r="U32" i="29"/>
  <c r="T32" i="29"/>
  <c r="S32" i="29"/>
  <c r="AW30" i="29"/>
  <c r="AV30" i="29"/>
  <c r="AU30" i="29"/>
  <c r="AT30" i="29"/>
  <c r="AS30" i="29"/>
  <c r="AR30" i="29"/>
  <c r="AQ30" i="29"/>
  <c r="AP30" i="29"/>
  <c r="AO30" i="29"/>
  <c r="AN30" i="29"/>
  <c r="AM30" i="29"/>
  <c r="AL30" i="29"/>
  <c r="AK30" i="29"/>
  <c r="AJ30" i="29"/>
  <c r="AI30" i="29"/>
  <c r="AH30" i="29"/>
  <c r="AG30" i="29"/>
  <c r="AF30" i="29"/>
  <c r="AE30" i="29"/>
  <c r="AD30" i="29"/>
  <c r="AC30" i="29"/>
  <c r="AB30" i="29"/>
  <c r="AA30" i="29"/>
  <c r="Z30" i="29"/>
  <c r="Y30" i="29"/>
  <c r="X30" i="29"/>
  <c r="W30" i="29"/>
  <c r="V30" i="29"/>
  <c r="U30" i="29"/>
  <c r="T30" i="29"/>
  <c r="S30" i="29"/>
  <c r="F30" i="29"/>
  <c r="AW29" i="29"/>
  <c r="AV29" i="29"/>
  <c r="AU29" i="29"/>
  <c r="AT29" i="29"/>
  <c r="AS29" i="29"/>
  <c r="AR29" i="29"/>
  <c r="AQ29" i="29"/>
  <c r="AP29" i="29"/>
  <c r="AO29" i="29"/>
  <c r="AN29" i="29"/>
  <c r="AM29" i="29"/>
  <c r="AL29" i="29"/>
  <c r="AK29" i="29"/>
  <c r="AJ29" i="29"/>
  <c r="AI29" i="29"/>
  <c r="AH29" i="29"/>
  <c r="AG29" i="29"/>
  <c r="AF29" i="29"/>
  <c r="AE29" i="29"/>
  <c r="AD29" i="29"/>
  <c r="AC29" i="29"/>
  <c r="AB29" i="29"/>
  <c r="AA29" i="29"/>
  <c r="Z29" i="29"/>
  <c r="Y29" i="29"/>
  <c r="X29" i="29"/>
  <c r="W29" i="29"/>
  <c r="V29" i="29"/>
  <c r="U29" i="29"/>
  <c r="T29" i="29"/>
  <c r="S29" i="29"/>
  <c r="AW27" i="29"/>
  <c r="AV27" i="29"/>
  <c r="AU27" i="29"/>
  <c r="AT27" i="29"/>
  <c r="AS27" i="29"/>
  <c r="AR27" i="29"/>
  <c r="AQ27" i="29"/>
  <c r="AP27" i="29"/>
  <c r="AO27" i="29"/>
  <c r="AN27" i="29"/>
  <c r="AM27" i="29"/>
  <c r="AL27" i="29"/>
  <c r="AK27" i="29"/>
  <c r="AJ27" i="29"/>
  <c r="AI27" i="29"/>
  <c r="AH27" i="29"/>
  <c r="AG27" i="29"/>
  <c r="AF27" i="29"/>
  <c r="AE27" i="29"/>
  <c r="AD27" i="29"/>
  <c r="AC27" i="29"/>
  <c r="AB27" i="29"/>
  <c r="AA27" i="29"/>
  <c r="Z27" i="29"/>
  <c r="Y27" i="29"/>
  <c r="X27" i="29"/>
  <c r="W27" i="29"/>
  <c r="V27" i="29"/>
  <c r="U27" i="29"/>
  <c r="T27" i="29"/>
  <c r="S27" i="29"/>
  <c r="F27" i="29"/>
  <c r="AW26" i="29"/>
  <c r="AV26" i="29"/>
  <c r="AU26" i="29"/>
  <c r="AT26" i="29"/>
  <c r="AS26" i="29"/>
  <c r="AR26" i="29"/>
  <c r="AQ26" i="29"/>
  <c r="AP26" i="29"/>
  <c r="AO26" i="29"/>
  <c r="AN26" i="29"/>
  <c r="AM26" i="29"/>
  <c r="AL26" i="29"/>
  <c r="AK26" i="29"/>
  <c r="AJ26" i="29"/>
  <c r="AI26" i="29"/>
  <c r="AH26" i="29"/>
  <c r="AG26" i="29"/>
  <c r="AF26" i="29"/>
  <c r="AE26" i="29"/>
  <c r="AD26" i="29"/>
  <c r="AC26" i="29"/>
  <c r="AB26" i="29"/>
  <c r="AA26" i="29"/>
  <c r="Z26" i="29"/>
  <c r="Y26" i="29"/>
  <c r="X26" i="29"/>
  <c r="W26" i="29"/>
  <c r="V26" i="29"/>
  <c r="U26" i="29"/>
  <c r="T26" i="29"/>
  <c r="S26" i="29"/>
  <c r="B25" i="29"/>
  <c r="B28" i="29" s="1"/>
  <c r="B31" i="29" s="1"/>
  <c r="B34" i="29" s="1"/>
  <c r="B37" i="29" s="1"/>
  <c r="B40" i="29" s="1"/>
  <c r="B43" i="29" s="1"/>
  <c r="B46" i="29" s="1"/>
  <c r="B49" i="29" s="1"/>
  <c r="B52" i="29" s="1"/>
  <c r="B55" i="29" s="1"/>
  <c r="B58" i="29" s="1"/>
  <c r="AW24" i="29"/>
  <c r="AV24" i="29"/>
  <c r="AU24" i="29"/>
  <c r="AT24" i="29"/>
  <c r="AS24" i="29"/>
  <c r="AR24" i="29"/>
  <c r="AQ24" i="29"/>
  <c r="AP24" i="29"/>
  <c r="AO24" i="29"/>
  <c r="AN24" i="29"/>
  <c r="AM24" i="29"/>
  <c r="AL24" i="29"/>
  <c r="AK24" i="29"/>
  <c r="AJ24" i="29"/>
  <c r="AI24" i="29"/>
  <c r="AH24" i="29"/>
  <c r="AG24" i="29"/>
  <c r="AF24" i="29"/>
  <c r="AE24" i="29"/>
  <c r="AD24" i="29"/>
  <c r="AC24" i="29"/>
  <c r="AB24" i="29"/>
  <c r="AA24" i="29"/>
  <c r="Z24" i="29"/>
  <c r="Y24" i="29"/>
  <c r="X24" i="29"/>
  <c r="W24" i="29"/>
  <c r="V24" i="29"/>
  <c r="U24" i="29"/>
  <c r="T24" i="29"/>
  <c r="S24" i="29"/>
  <c r="F24" i="29"/>
  <c r="AN68" i="29" s="1"/>
  <c r="AW23" i="29"/>
  <c r="AV23" i="29"/>
  <c r="AU23" i="29"/>
  <c r="AT23" i="29"/>
  <c r="AS23" i="29"/>
  <c r="AR23" i="29"/>
  <c r="AQ23" i="29"/>
  <c r="AP23" i="29"/>
  <c r="AO23" i="29"/>
  <c r="AN23" i="29"/>
  <c r="AM23" i="29"/>
  <c r="AL23" i="29"/>
  <c r="AK23" i="29"/>
  <c r="AJ23" i="29"/>
  <c r="AI23" i="29"/>
  <c r="AH23" i="29"/>
  <c r="AG23" i="29"/>
  <c r="AF23" i="29"/>
  <c r="AE23" i="29"/>
  <c r="AD23" i="29"/>
  <c r="AC23" i="29"/>
  <c r="AB23" i="29"/>
  <c r="AA23" i="29"/>
  <c r="Z23" i="29"/>
  <c r="Y23" i="29"/>
  <c r="X23" i="29"/>
  <c r="W23" i="29"/>
  <c r="V23" i="29"/>
  <c r="U23" i="29"/>
  <c r="T23" i="29"/>
  <c r="S23" i="29"/>
  <c r="AW19" i="29"/>
  <c r="AW20" i="29" s="1"/>
  <c r="AW21" i="29" s="1"/>
  <c r="AV19" i="29"/>
  <c r="AV20" i="29" s="1"/>
  <c r="AV21" i="29" s="1"/>
  <c r="AU19" i="29"/>
  <c r="AU20" i="29" s="1"/>
  <c r="AU21" i="29" s="1"/>
  <c r="AX17" i="29"/>
  <c r="BC14" i="29"/>
  <c r="AQ20" i="29"/>
  <c r="AQ21" i="29" s="1"/>
  <c r="AX35" i="29" l="1"/>
  <c r="AZ35" i="29" s="1"/>
  <c r="AX41" i="29"/>
  <c r="AZ41" i="29" s="1"/>
  <c r="AX53" i="29"/>
  <c r="AZ53" i="29" s="1"/>
  <c r="U8" i="30"/>
  <c r="U14" i="30"/>
  <c r="U20" i="30"/>
  <c r="AX29" i="29"/>
  <c r="AZ29" i="29" s="1"/>
  <c r="U9" i="30"/>
  <c r="U15" i="30"/>
  <c r="U21" i="30"/>
  <c r="AX27" i="29"/>
  <c r="AZ27" i="29" s="1"/>
  <c r="AX51" i="29"/>
  <c r="AZ51" i="29" s="1"/>
  <c r="AX33" i="29"/>
  <c r="AZ33" i="29" s="1"/>
  <c r="AX39" i="29"/>
  <c r="AZ39" i="29" s="1"/>
  <c r="AX44" i="29"/>
  <c r="AZ44" i="29" s="1"/>
  <c r="AX56" i="29"/>
  <c r="AZ56" i="29" s="1"/>
  <c r="AX26" i="29"/>
  <c r="AZ26" i="29" s="1"/>
  <c r="AX32" i="29"/>
  <c r="AZ32" i="29" s="1"/>
  <c r="AX23" i="29"/>
  <c r="AZ23" i="29" s="1"/>
  <c r="U6" i="30"/>
  <c r="AX24" i="29"/>
  <c r="AZ24" i="29" s="1"/>
  <c r="AX30" i="29"/>
  <c r="AZ30" i="29" s="1"/>
  <c r="AX54" i="29"/>
  <c r="AZ54" i="29" s="1"/>
  <c r="X20" i="29"/>
  <c r="X21" i="29" s="1"/>
  <c r="AL62" i="29"/>
  <c r="T64" i="29"/>
  <c r="AI65" i="29"/>
  <c r="AW67" i="29"/>
  <c r="U20" i="29"/>
  <c r="U21" i="29" s="1"/>
  <c r="Y20" i="29"/>
  <c r="Y21" i="29" s="1"/>
  <c r="AG20" i="29"/>
  <c r="AG21" i="29" s="1"/>
  <c r="AK20" i="29"/>
  <c r="AK21" i="29" s="1"/>
  <c r="AO20" i="29"/>
  <c r="AO21" i="29" s="1"/>
  <c r="AS20" i="29"/>
  <c r="AS21" i="29" s="1"/>
  <c r="T20" i="29"/>
  <c r="T21" i="29" s="1"/>
  <c r="AB20" i="29"/>
  <c r="AB21" i="29" s="1"/>
  <c r="AJ20" i="29"/>
  <c r="AJ21" i="29" s="1"/>
  <c r="AN20" i="29"/>
  <c r="AN21" i="29" s="1"/>
  <c r="AR20" i="29"/>
  <c r="AR21" i="29" s="1"/>
  <c r="V62" i="29"/>
  <c r="U63" i="29"/>
  <c r="AJ64" i="29"/>
  <c r="AH66" i="29"/>
  <c r="AG67" i="29"/>
  <c r="AC20" i="29"/>
  <c r="AC21" i="29" s="1"/>
  <c r="Y63" i="29"/>
  <c r="X64" i="29"/>
  <c r="W65" i="29"/>
  <c r="V66" i="29"/>
  <c r="U67" i="29"/>
  <c r="T68" i="29"/>
  <c r="AD20" i="29"/>
  <c r="AD21" i="29" s="1"/>
  <c r="AP20" i="29"/>
  <c r="AP21" i="29" s="1"/>
  <c r="AX47" i="29"/>
  <c r="AZ47" i="29" s="1"/>
  <c r="Z62" i="29"/>
  <c r="AH62" i="29"/>
  <c r="AT62" i="29"/>
  <c r="AC63" i="29"/>
  <c r="AS63" i="29"/>
  <c r="AB64" i="29"/>
  <c r="AR64" i="29"/>
  <c r="AA65" i="29"/>
  <c r="AQ65" i="29"/>
  <c r="Z66" i="29"/>
  <c r="AP66" i="29"/>
  <c r="Y67" i="29"/>
  <c r="AO67" i="29"/>
  <c r="X68" i="29"/>
  <c r="AF20" i="29"/>
  <c r="AF21" i="29" s="1"/>
  <c r="AD62" i="29"/>
  <c r="AK63" i="29"/>
  <c r="S65" i="29"/>
  <c r="AX66" i="29"/>
  <c r="AZ66" i="29" s="1"/>
  <c r="AF68" i="29"/>
  <c r="BB8" i="29"/>
  <c r="AX42" i="29"/>
  <c r="AZ42" i="29" s="1"/>
  <c r="X62" i="29"/>
  <c r="AF62" i="29"/>
  <c r="AP62" i="29"/>
  <c r="AO63" i="29"/>
  <c r="AN64" i="29"/>
  <c r="AM65" i="29"/>
  <c r="AL66" i="29"/>
  <c r="AK67" i="29"/>
  <c r="V20" i="29"/>
  <c r="V21" i="29" s="1"/>
  <c r="Z20" i="29"/>
  <c r="Z21" i="29" s="1"/>
  <c r="AH20" i="29"/>
  <c r="AH21" i="29" s="1"/>
  <c r="AL20" i="29"/>
  <c r="AL21" i="29" s="1"/>
  <c r="AT20" i="29"/>
  <c r="AT21" i="29" s="1"/>
  <c r="AU68" i="29"/>
  <c r="AQ68" i="29"/>
  <c r="AM68" i="29"/>
  <c r="AI68" i="29"/>
  <c r="AE68" i="29"/>
  <c r="AA68" i="29"/>
  <c r="W68" i="29"/>
  <c r="S68" i="29"/>
  <c r="AV67" i="29"/>
  <c r="AR67" i="29"/>
  <c r="AN67" i="29"/>
  <c r="AJ67" i="29"/>
  <c r="AF67" i="29"/>
  <c r="AB67" i="29"/>
  <c r="X67" i="29"/>
  <c r="T67" i="29"/>
  <c r="AW66" i="29"/>
  <c r="AS66" i="29"/>
  <c r="AO66" i="29"/>
  <c r="AK66" i="29"/>
  <c r="AG66" i="29"/>
  <c r="AC66" i="29"/>
  <c r="Y66" i="29"/>
  <c r="U66" i="29"/>
  <c r="AX65" i="29"/>
  <c r="AZ65" i="29" s="1"/>
  <c r="AT65" i="29"/>
  <c r="AP65" i="29"/>
  <c r="AL65" i="29"/>
  <c r="AH65" i="29"/>
  <c r="AD65" i="29"/>
  <c r="Z65" i="29"/>
  <c r="V65" i="29"/>
  <c r="AU64" i="29"/>
  <c r="AQ64" i="29"/>
  <c r="AM64" i="29"/>
  <c r="AI64" i="29"/>
  <c r="AE64" i="29"/>
  <c r="AA64" i="29"/>
  <c r="W64" i="29"/>
  <c r="S64" i="29"/>
  <c r="AV63" i="29"/>
  <c r="AR63" i="29"/>
  <c r="AN63" i="29"/>
  <c r="AJ63" i="29"/>
  <c r="AF63" i="29"/>
  <c r="AB63" i="29"/>
  <c r="X63" i="29"/>
  <c r="T63" i="29"/>
  <c r="AW62" i="29"/>
  <c r="AS62" i="29"/>
  <c r="AO62" i="29"/>
  <c r="AK62" i="29"/>
  <c r="AG62" i="29"/>
  <c r="AC62" i="29"/>
  <c r="Y62" i="29"/>
  <c r="U62" i="29"/>
  <c r="AX68" i="29"/>
  <c r="AZ68" i="29" s="1"/>
  <c r="AT68" i="29"/>
  <c r="AP68" i="29"/>
  <c r="AL68" i="29"/>
  <c r="AH68" i="29"/>
  <c r="AD68" i="29"/>
  <c r="Z68" i="29"/>
  <c r="V68" i="29"/>
  <c r="AU67" i="29"/>
  <c r="AQ67" i="29"/>
  <c r="AM67" i="29"/>
  <c r="AI67" i="29"/>
  <c r="AE67" i="29"/>
  <c r="AA67" i="29"/>
  <c r="W67" i="29"/>
  <c r="S67" i="29"/>
  <c r="AV66" i="29"/>
  <c r="AR66" i="29"/>
  <c r="AN66" i="29"/>
  <c r="AJ66" i="29"/>
  <c r="AF66" i="29"/>
  <c r="AB66" i="29"/>
  <c r="X66" i="29"/>
  <c r="T66" i="29"/>
  <c r="AW65" i="29"/>
  <c r="AS65" i="29"/>
  <c r="AO65" i="29"/>
  <c r="AK65" i="29"/>
  <c r="AG65" i="29"/>
  <c r="AC65" i="29"/>
  <c r="Y65" i="29"/>
  <c r="U65" i="29"/>
  <c r="AX64" i="29"/>
  <c r="AZ64" i="29" s="1"/>
  <c r="AT64" i="29"/>
  <c r="AP64" i="29"/>
  <c r="AL64" i="29"/>
  <c r="AH64" i="29"/>
  <c r="AD64" i="29"/>
  <c r="Z64" i="29"/>
  <c r="V64" i="29"/>
  <c r="AU63" i="29"/>
  <c r="AQ63" i="29"/>
  <c r="AM63" i="29"/>
  <c r="AI63" i="29"/>
  <c r="AE63" i="29"/>
  <c r="AA63" i="29"/>
  <c r="W63" i="29"/>
  <c r="S63" i="29"/>
  <c r="AV62" i="29"/>
  <c r="AR62" i="29"/>
  <c r="AN62" i="29"/>
  <c r="AW68" i="29"/>
  <c r="AS68" i="29"/>
  <c r="AO68" i="29"/>
  <c r="AK68" i="29"/>
  <c r="AG68" i="29"/>
  <c r="AC68" i="29"/>
  <c r="Y68" i="29"/>
  <c r="U68" i="29"/>
  <c r="AX67" i="29"/>
  <c r="AZ67" i="29" s="1"/>
  <c r="AT67" i="29"/>
  <c r="AP67" i="29"/>
  <c r="AL67" i="29"/>
  <c r="AH67" i="29"/>
  <c r="AD67" i="29"/>
  <c r="Z67" i="29"/>
  <c r="V67" i="29"/>
  <c r="AU66" i="29"/>
  <c r="AQ66" i="29"/>
  <c r="AM66" i="29"/>
  <c r="AI66" i="29"/>
  <c r="AE66" i="29"/>
  <c r="AA66" i="29"/>
  <c r="W66" i="29"/>
  <c r="S66" i="29"/>
  <c r="AV65" i="29"/>
  <c r="AR65" i="29"/>
  <c r="AN65" i="29"/>
  <c r="AJ65" i="29"/>
  <c r="AF65" i="29"/>
  <c r="AB65" i="29"/>
  <c r="X65" i="29"/>
  <c r="T65" i="29"/>
  <c r="AW64" i="29"/>
  <c r="AS64" i="29"/>
  <c r="AO64" i="29"/>
  <c r="AK64" i="29"/>
  <c r="AG64" i="29"/>
  <c r="AC64" i="29"/>
  <c r="Y64" i="29"/>
  <c r="U64" i="29"/>
  <c r="AX63" i="29"/>
  <c r="AZ63" i="29" s="1"/>
  <c r="AT63" i="29"/>
  <c r="AP63" i="29"/>
  <c r="AL63" i="29"/>
  <c r="AH63" i="29"/>
  <c r="AD63" i="29"/>
  <c r="Z63" i="29"/>
  <c r="V63" i="29"/>
  <c r="AU62" i="29"/>
  <c r="AQ62" i="29"/>
  <c r="AM62" i="29"/>
  <c r="AI62" i="29"/>
  <c r="AE62" i="29"/>
  <c r="AA62" i="29"/>
  <c r="W62" i="29"/>
  <c r="S62" i="29"/>
  <c r="AV68" i="29"/>
  <c r="AX38" i="29"/>
  <c r="AZ38" i="29" s="1"/>
  <c r="AX45" i="29"/>
  <c r="AZ45" i="29" s="1"/>
  <c r="AX57" i="29"/>
  <c r="AZ57" i="29" s="1"/>
  <c r="AX59" i="29"/>
  <c r="AZ59" i="29" s="1"/>
  <c r="S20" i="29"/>
  <c r="S21" i="29" s="1"/>
  <c r="W20" i="29"/>
  <c r="W21" i="29" s="1"/>
  <c r="AA20" i="29"/>
  <c r="AA21" i="29" s="1"/>
  <c r="AE20" i="29"/>
  <c r="AE21" i="29" s="1"/>
  <c r="AI20" i="29"/>
  <c r="AI21" i="29" s="1"/>
  <c r="AM20" i="29"/>
  <c r="AM21" i="29" s="1"/>
  <c r="AX48" i="29"/>
  <c r="AZ48" i="29" s="1"/>
  <c r="AX50" i="29"/>
  <c r="AZ50" i="29" s="1"/>
  <c r="AX60" i="29"/>
  <c r="AZ60" i="29" s="1"/>
  <c r="T62" i="29"/>
  <c r="AB62" i="29"/>
  <c r="AJ62" i="29"/>
  <c r="AX62" i="29"/>
  <c r="AZ62" i="29" s="1"/>
  <c r="AG63" i="29"/>
  <c r="AW63" i="29"/>
  <c r="AF64" i="29"/>
  <c r="AV64" i="29"/>
  <c r="AE65" i="29"/>
  <c r="AU65" i="29"/>
  <c r="AD66" i="29"/>
  <c r="AT66" i="29"/>
  <c r="AC67" i="29"/>
  <c r="AS67" i="29"/>
  <c r="AB68" i="29"/>
  <c r="AR68" i="29"/>
</calcChain>
</file>

<file path=xl/sharedStrings.xml><?xml version="1.0" encoding="utf-8"?>
<sst xmlns="http://schemas.openxmlformats.org/spreadsheetml/2006/main" count="1839" uniqueCount="1293">
  <si>
    <t>※</t>
  </si>
  <si>
    <t>根拠条文</t>
    <rPh sb="0" eb="2">
      <t>コンキョジ</t>
    </rPh>
    <rPh sb="2" eb="4">
      <t>ジョウブン</t>
    </rPh>
    <phoneticPr fontId="3"/>
  </si>
  <si>
    <t>自　主　点　検　の　ポ　イ　ン　ト</t>
  </si>
  <si>
    <t>　</t>
  </si>
  <si>
    <t>　　　</t>
  </si>
  <si>
    <t xml:space="preserve">
</t>
  </si>
  <si>
    <t>　利用者が居宅サービス計画の変更を希望する場合は、当該利用者に係る居宅介護支援事業者への連絡その他の必要な援助を行っていますか。　　　　　　　　　　　　　</t>
  </si>
  <si>
    <t>法第75条第1項</t>
  </si>
  <si>
    <t>法第75条第2項</t>
  </si>
  <si>
    <t>　現にサービスの提供を行っているときに利用者に病状の急変が生じた場合その他必要な場合は、速やかに主治の医師への連絡を行う等の必要な措置を講じていますか。</t>
  </si>
  <si>
    <t>※　研修機関が実施する研修や当該事業所内の研修へ
　の参加の機会を計画的に確保してください。</t>
  </si>
  <si>
    <t>準用(平11老企 25第3の1の3
(1））</t>
  </si>
  <si>
    <t xml:space="preserve">
 </t>
  </si>
  <si>
    <t>※　本加算を算定する利用者については、交通費の支
　払いを受けることはできません。</t>
  </si>
  <si>
    <t>(1) 医師</t>
  </si>
  <si>
    <t xml:space="preserve">  通所リハビリテーション事業所ごとに置くべき通所リハビリテーション従業者の員数は次のとおりです。</t>
  </si>
  <si>
    <t>平11老企25
第3の7の1の(1)①</t>
  </si>
  <si>
    <t>平11老企25
第3の7の1(1)の②ハ</t>
  </si>
  <si>
    <t>平11老企25
第3の7の1(1)の②へ</t>
  </si>
  <si>
    <t>平11老企25
第3の7の1(2)①イ</t>
  </si>
  <si>
    <t>平11老企25
第3の7の1(2)①ロ</t>
  </si>
  <si>
    <t>いる・いない</t>
  </si>
  <si>
    <t xml:space="preserve">
準用（平11老企25第3の6の3(1)②）</t>
  </si>
  <si>
    <t>平11老企25
第3の7の3(1)①</t>
  </si>
  <si>
    <t>平11老企25
第3の7の3(1)②</t>
  </si>
  <si>
    <t>準用（平11厚令37第3の6の3(5)②）</t>
  </si>
  <si>
    <t>平11老企25
第3の7の3(4)③</t>
  </si>
  <si>
    <t>平11老企25
第3の7の3(4)
①</t>
  </si>
  <si>
    <t>平11老企25
第3の7の3(4)④</t>
  </si>
  <si>
    <t xml:space="preserve"> ア　通所リハビリテーション計画</t>
  </si>
  <si>
    <t>平12厚告27
第2号イ</t>
  </si>
  <si>
    <t>平12厚告27
第2号ロ</t>
  </si>
  <si>
    <t xml:space="preserve">①　通所リハビリテーションの提供に当たらせるため
　に必要な１人以上の数になっていますか。                                   </t>
  </si>
  <si>
    <t>②　通所リハビリテーションの単位の利用者の数が10
　人を超える場合は、提供時間を通じて専ら当該通所
　リハビリテーションの提供に当たる従業者が利用者
　の数を10で除した数以上確保されていますか。
　　　　　　　　　　　　　　　　　</t>
  </si>
  <si>
    <t>③　上記①及び②に掲げる人員のうち専らリハビリテ
　ーションの提供に当たる理学療法士、作業療法士又
　は言語聴覚士が、利用者が100人又はその端数を増
　すごとに１人以上確保されていますか。
　　　　　　　　　　　　　　　　</t>
  </si>
  <si>
    <t>※　従業者１人が１日に行うことができる指定通所リ
　ハビリテーションは２単位までとすること。
　　ただし、１時間から２時間までの指定通所リハビ
　リテーションについては０．５単位として扱いま
　す。</t>
  </si>
  <si>
    <t>　通所リハビリテーション事業所が診療所である場合の通所リハビリテーション従業者の員数は、次のとおりです。</t>
  </si>
  <si>
    <t xml:space="preserve">①　利用者の数が同時に10人を超える場合にあって
　は、専任の常勤医師が１人勤務していますか。                                    </t>
  </si>
  <si>
    <t xml:space="preserve">②　利用者の数が同時に10人以下の場合にあっては、
　次のとおりです。
    専任の医師が１人勤務していますか。
</t>
  </si>
  <si>
    <t xml:space="preserve">   利用者数は、専任の医師１人に対し１日48人以内
　となっていますか。                                   </t>
  </si>
  <si>
    <t xml:space="preserve">②　通所リハビリテーションの単位ごとに、利用者の
　数が10人を超える場合は、提供時間を通じて専ら当
　該通所リハビリテーションの提供に当たる理学療法
　士、作業療法士若しくは言語聴覚士又は看護師若し
　くは准看護師若しくは介護職員が利用者の数を10で
　除した数以上確保されていますか。
                                  </t>
  </si>
  <si>
    <t xml:space="preserve">③　上記①及び②に掲げる人員のうち専らリハビリ
　テーションの提供に当たる理学療法士、作業療法
　士又は通所リハビリテーション若しくはこれに類
　するサービスに１年以上従事した経験を有する看
　護師が、常勤換算方法で、０．１人以上確保され
　ていますか。
                                  </t>
  </si>
  <si>
    <t>※　要介護度や所得の多寡を理由にサービスの提供を
  拒否することはできません。</t>
  </si>
  <si>
    <t xml:space="preserve">①　サービスの提供を求められた場合は、その者の提
　示する被保険者証によって、被保険者資格、要介護
　認定の有無及び要介護認定の有効期間を確かめてい
　ますか。
                                </t>
  </si>
  <si>
    <t xml:space="preserve">①　要介護認定の申請が行われていない場合は、利用
　申込者の意思を踏まえて、速やかに当該申請が行わ
　れるよう必要な援助を行っていますか。
                               </t>
  </si>
  <si>
    <t>①　サービスを提供するに当たっては、居宅介護支援
　事業者、その他の保健医療サービス又は福祉サービ
　スを提供する者との密接な連携に努めていますか。</t>
  </si>
  <si>
    <t>※　一方の管理経費の他方への転嫁等による不合理な
　差額を設けてはいけません。</t>
  </si>
  <si>
    <t>※　上記イについては、介護予防通所リハビリテー
　ションでは受けることができません。</t>
  </si>
  <si>
    <t>※　保険給付の対象となっているサ－ビスと明確に区
　分されない曖昧な名目による費用の徴収は認められ
　ません。</t>
  </si>
  <si>
    <t>①　通所リハビリテーションは、利用者の要介護状態
　の軽減又は悪化の防止に資するよう、その目標を設
　定し、計画的に行っていますか。</t>
  </si>
  <si>
    <t>②　事業者は、自らその提供するサービスの質の評価
　を行い、常にその改善を図っていますか。</t>
  </si>
  <si>
    <t>①　サービスの提供に当たっては、医師の指示及び通
　所リハビリテーション計画に基づき、利用者の心身
　の機能の維持回復を図り、日常生活の自立に資する
　よう、妥当適切に行っていますか。</t>
  </si>
  <si>
    <t>※　通所リハビリテーションは、個々の利用者に応じ
　て作成された通所リハビリテーション計画に基づい
　て行われるものですが、グループごとにサービス提
　供が行われることを妨げるものではありません。</t>
  </si>
  <si>
    <t>②　従業者は、サービスの提供に当たっては、懇切丁
　寧に行うことを旨とし、利用者又はその家族に対し
　、リハビリテーションの観点から療養上必要とされ
　る事項について、理解しやすいように指導又は説明
　を行っていますか。</t>
  </si>
  <si>
    <t>②　通所リハビリテーション計画は、既に居宅サービ
　ス計画が作成されている場合は、当該計画の内容に
　沿って作成していますか。</t>
  </si>
  <si>
    <t>③　医師等の従業者は、通所リハビリテーション計画
　の作成に当たっては、その内容について利用者又は
　その家族に対して説明し、利用者の同意を得ていま
　すか。また、当該通所リハビリテーション計画を利
　用者に交付していますか。</t>
  </si>
  <si>
    <t>ア　正当な理由なしにサービスの利用に関する指示に
　従わないことにより、要介護状態等の程度を増進さ
　せたと認められるとき。</t>
  </si>
  <si>
    <t>①　管理者は、医師、理学療法士、作業療法士又は専
　ら通所リハビリテーションの提供に当たる看護師の
　うちから選任した者に、必要な管理の代行をさせる
　ことができますが、この場合、組織図等により、指
　揮命令系統を明確にしていますか。</t>
  </si>
  <si>
    <t>※　ウの「営業日及び営業時間」には、通常の提供時
　間帯の他に延長サービスを行う事業所にあっては、
　当該延長サービスを行う時間を併せて明記してくだ
　さい。</t>
  </si>
  <si>
    <t>※　カの「通常の事業の実施地域」は、客観的にその
　区域が特定されるものとします。なお、通常の事業
　の実施地域を越えてサービスの提供を行うこともで
　きます。</t>
  </si>
  <si>
    <t>※　キの「サービス利用に当たっての留意事項」は、
　利用者がサービスの提供を受ける際に、利用者側が
　留意すべき事項（機能訓練室を利用する際の注意事
　項等）を指します。</t>
  </si>
  <si>
    <t xml:space="preserve">②　当該事業所の従業者によってサービスを提供して
　いますか。
</t>
  </si>
  <si>
    <t>※　調理、洗濯等の利用者の処遇に直接影響を及ぼさ
　ない業務については、第三者への委託等を行うこと
　が可能です。</t>
  </si>
  <si>
    <t xml:space="preserve">③　従業者の資質の向上のために研修の機会を確保し
　ていますか。
</t>
  </si>
  <si>
    <t>②　サービスの提供の終了に際しては、利用者又はそ
　の家族に対して適切な指導を行うとともに、主治の
　医師及び居宅介護支援事業者に対する情報提供並び
　に保険医療サービス又は福祉サービスを提供する者
　との密接な連携に努めていますか。</t>
    <rPh sb="57" eb="59">
      <t>カイゴ</t>
    </rPh>
    <phoneticPr fontId="3"/>
  </si>
  <si>
    <t>①　サービスを提供した際には、利用者及びサービス
　事業者がその時点での支給限度額の残額やサービス
　利用状況を把握できるようにするため、必要な事項
　を利用者の居宅サービス計画を記載した書面（サー
　ビス利用票等）に記載していますか。</t>
    <rPh sb="15" eb="18">
      <t>リヨウシャオ</t>
    </rPh>
    <rPh sb="18" eb="19">
      <t>オヨジ</t>
    </rPh>
    <rPh sb="26" eb="29">
      <t>ジギョウシャジ</t>
    </rPh>
    <rPh sb="32" eb="34">
      <t>ジテンシ</t>
    </rPh>
    <rPh sb="36" eb="38">
      <t>シキュウゲ</t>
    </rPh>
    <rPh sb="38" eb="40">
      <t>ゲンドガ</t>
    </rPh>
    <rPh sb="40" eb="41">
      <t>ガクザ</t>
    </rPh>
    <rPh sb="42" eb="44">
      <t>ザンガクリ</t>
    </rPh>
    <rPh sb="51" eb="53">
      <t>リヨウジ</t>
    </rPh>
    <rPh sb="53" eb="55">
      <t>ジョウキョウハ</t>
    </rPh>
    <rPh sb="56" eb="58">
      <t>ハアクヒ</t>
    </rPh>
    <rPh sb="69" eb="71">
      <t>ヒツヨウジ</t>
    </rPh>
    <rPh sb="72" eb="74">
      <t>ジコウリ</t>
    </rPh>
    <rPh sb="77" eb="80">
      <t>リヨウシャキ</t>
    </rPh>
    <rPh sb="81" eb="83">
      <t>キョタクケ</t>
    </rPh>
    <rPh sb="87" eb="89">
      <t>ケイカクキ</t>
    </rPh>
    <rPh sb="90" eb="92">
      <t>キサイシ</t>
    </rPh>
    <rPh sb="94" eb="96">
      <t>ショメンリ</t>
    </rPh>
    <rPh sb="103" eb="105">
      <t>リヨウヒ</t>
    </rPh>
    <rPh sb="105" eb="106">
      <t>ヒョウト</t>
    </rPh>
    <rPh sb="106" eb="107">
      <t>トウキ</t>
    </rPh>
    <rPh sb="109" eb="111">
      <t>キサイ</t>
    </rPh>
    <phoneticPr fontId="3"/>
  </si>
  <si>
    <t>　ア　サービスの提供日</t>
    <rPh sb="8" eb="10">
      <t>テイキョウヒ</t>
    </rPh>
    <rPh sb="10" eb="11">
      <t>ヒ</t>
    </rPh>
    <phoneticPr fontId="3"/>
  </si>
  <si>
    <t>　イ　内容　</t>
    <rPh sb="3" eb="5">
      <t>ナイヨウ</t>
    </rPh>
    <phoneticPr fontId="3"/>
  </si>
  <si>
    <t>　ウ　保険給付の額</t>
    <rPh sb="3" eb="5">
      <t>ホケンキ</t>
    </rPh>
    <rPh sb="5" eb="7">
      <t>キュウフガ</t>
    </rPh>
    <rPh sb="8" eb="9">
      <t>ガク</t>
    </rPh>
    <phoneticPr fontId="3"/>
  </si>
  <si>
    <t>　エ　その他必要な事項</t>
    <rPh sb="5" eb="6">
      <t>タヒ</t>
    </rPh>
    <rPh sb="6" eb="8">
      <t>ヒツヨウジ</t>
    </rPh>
    <rPh sb="9" eb="11">
      <t>ジコウ</t>
    </rPh>
    <phoneticPr fontId="3"/>
  </si>
  <si>
    <t>①　法定代理受領サービスに該当するサービスを提供
　した際には、その利用者から利用料の一部として、
　当該サービスに係る居宅介護サービス費用基準額か
　ら当該事業者に支払われる居宅介護サービス費の額
　を控除して得た額の支払いを受けていますか。</t>
    <rPh sb="2" eb="4">
      <t>ホウテイダ</t>
    </rPh>
    <rPh sb="4" eb="6">
      <t>ダイリジ</t>
    </rPh>
    <rPh sb="6" eb="8">
      <t>ジュリョウガ</t>
    </rPh>
    <rPh sb="13" eb="15">
      <t>ガイトウテ</t>
    </rPh>
    <rPh sb="22" eb="24">
      <t>テイキョウサ</t>
    </rPh>
    <rPh sb="28" eb="29">
      <t>サイリ</t>
    </rPh>
    <rPh sb="34" eb="37">
      <t>リヨウシャリ</t>
    </rPh>
    <rPh sb="39" eb="42">
      <t>リヨウリョウイ</t>
    </rPh>
    <rPh sb="43" eb="45">
      <t>イチブト</t>
    </rPh>
    <rPh sb="51" eb="53">
      <t>トウガイカ</t>
    </rPh>
    <rPh sb="58" eb="59">
      <t>カカキ</t>
    </rPh>
    <rPh sb="60" eb="62">
      <t>キョタクカ</t>
    </rPh>
    <rPh sb="62" eb="64">
      <t>カイゴヒ</t>
    </rPh>
    <rPh sb="68" eb="70">
      <t>ヒヨウキ</t>
    </rPh>
    <rPh sb="70" eb="72">
      <t>キジュンガ</t>
    </rPh>
    <rPh sb="72" eb="73">
      <t>ガクト</t>
    </rPh>
    <rPh sb="77" eb="79">
      <t>トウガイジ</t>
    </rPh>
    <rPh sb="79" eb="81">
      <t>ジギョウシ</t>
    </rPh>
    <rPh sb="81" eb="82">
      <t>シャシ</t>
    </rPh>
    <rPh sb="83" eb="85">
      <t>シハラキ</t>
    </rPh>
    <rPh sb="88" eb="90">
      <t>キョタクカ</t>
    </rPh>
    <rPh sb="90" eb="92">
      <t>カイゴヒ</t>
    </rPh>
    <rPh sb="96" eb="97">
      <t>ヒガ</t>
    </rPh>
    <rPh sb="98" eb="99">
      <t>ガクコ</t>
    </rPh>
    <rPh sb="102" eb="104">
      <t>コウジョエ</t>
    </rPh>
    <rPh sb="106" eb="107">
      <t>エガ</t>
    </rPh>
    <rPh sb="108" eb="109">
      <t>ガクシ</t>
    </rPh>
    <rPh sb="110" eb="112">
      <t>シハラウ</t>
    </rPh>
    <rPh sb="114" eb="115">
      <t>ウ</t>
    </rPh>
    <phoneticPr fontId="3"/>
  </si>
  <si>
    <t>③　上記①、②の支払を受ける額のほか、次に掲げ
　る費用の額の支払を利用者から受けることができ
　ますが、その受領は適切に行っていますか。</t>
    <rPh sb="21" eb="22">
      <t>カカヒ</t>
    </rPh>
    <rPh sb="26" eb="28">
      <t>ヒヨウガ</t>
    </rPh>
    <rPh sb="29" eb="30">
      <t>ガクシ</t>
    </rPh>
    <rPh sb="31" eb="33">
      <t>シハライリ</t>
    </rPh>
    <rPh sb="34" eb="37">
      <t>リヨウシャウ</t>
    </rPh>
    <rPh sb="39" eb="40">
      <t>ウジ</t>
    </rPh>
    <rPh sb="55" eb="57">
      <t>ジュリョウテ</t>
    </rPh>
    <rPh sb="58" eb="60">
      <t>テキセツオ</t>
    </rPh>
    <rPh sb="61" eb="62">
      <t>オコナ</t>
    </rPh>
    <phoneticPr fontId="3"/>
  </si>
  <si>
    <t>②　サービスを提供した際には、提供した具体的な
  サービスの内容等を記録するとともに、利用者か
  らの申し出があった場合には、文書の交付その他
  適切な方法により、①の情報を利用者に対して提
  供していますか。</t>
    <rPh sb="7" eb="9">
      <t>テイキョウサ</t>
    </rPh>
    <rPh sb="11" eb="12">
      <t>サイテ</t>
    </rPh>
    <rPh sb="15" eb="17">
      <t>テイキョウグ</t>
    </rPh>
    <rPh sb="19" eb="22">
      <t>グタイテキナ</t>
    </rPh>
    <rPh sb="31" eb="33">
      <t>ナイヨウト</t>
    </rPh>
    <rPh sb="33" eb="34">
      <t>トウキ</t>
    </rPh>
    <rPh sb="35" eb="37">
      <t>キロクリ</t>
    </rPh>
    <rPh sb="44" eb="47">
      <t>リヨウシャモ</t>
    </rPh>
    <rPh sb="53" eb="54">
      <t>モウデ</t>
    </rPh>
    <rPh sb="55" eb="56">
      <t>デバ</t>
    </rPh>
    <rPh sb="60" eb="62">
      <t>バアイブ</t>
    </rPh>
    <rPh sb="65" eb="67">
      <t>ブンショコ</t>
    </rPh>
    <rPh sb="68" eb="70">
      <t>コウフタ</t>
    </rPh>
    <rPh sb="72" eb="73">
      <t>タテ</t>
    </rPh>
    <rPh sb="76" eb="78">
      <t>テキセツホ</t>
    </rPh>
    <rPh sb="79" eb="81">
      <t>ホウホウジ</t>
    </rPh>
    <rPh sb="87" eb="89">
      <t>ジョウホウリ</t>
    </rPh>
    <rPh sb="90" eb="93">
      <t>リヨウシャタ</t>
    </rPh>
    <rPh sb="94" eb="95">
      <t>タイ</t>
    </rPh>
    <phoneticPr fontId="3"/>
  </si>
  <si>
    <t>②　法定代理受領サービスに該当しないサービスを提
  供した際にその利用者から支払を受ける利用料の額
  と当該サービスに係る居宅介護サービス費用基準額
  との間に、不合理な差額が生じないようにしていま
  すか。</t>
    <rPh sb="23" eb="24">
      <t>ツツミト</t>
    </rPh>
    <rPh sb="27" eb="28">
      <t>トモサ</t>
    </rPh>
    <rPh sb="30" eb="31">
      <t>サイリ</t>
    </rPh>
    <rPh sb="34" eb="37">
      <t>リヨウシャシ</t>
    </rPh>
    <rPh sb="39" eb="41">
      <t>シハライウ</t>
    </rPh>
    <rPh sb="42" eb="43">
      <t>ウリ</t>
    </rPh>
    <rPh sb="45" eb="48">
      <t>リヨウリョウガ</t>
    </rPh>
    <rPh sb="49" eb="50">
      <t>ガクト</t>
    </rPh>
    <rPh sb="54" eb="56">
      <t>トウガイカ</t>
    </rPh>
    <rPh sb="61" eb="62">
      <t>カカキ</t>
    </rPh>
    <rPh sb="63" eb="65">
      <t>キョタクカ</t>
    </rPh>
    <rPh sb="65" eb="67">
      <t>カイゴヒ</t>
    </rPh>
    <rPh sb="71" eb="73">
      <t>ヒヨウキ</t>
    </rPh>
    <rPh sb="73" eb="75">
      <t>キジュンガ</t>
    </rPh>
    <rPh sb="75" eb="76">
      <t>ガクア</t>
    </rPh>
    <rPh sb="81" eb="82">
      <t>アイダフ</t>
    </rPh>
    <rPh sb="84" eb="87">
      <t>フゴウリサ</t>
    </rPh>
    <rPh sb="88" eb="90">
      <t>サガクシ</t>
    </rPh>
    <rPh sb="91" eb="92">
      <t>ショウ</t>
    </rPh>
    <phoneticPr fontId="3"/>
  </si>
  <si>
    <t>イ　偽りその他不正な行為によって保険給付を受け、
　又は受けようとしたとき。</t>
  </si>
  <si>
    <t xml:space="preserve">１　内容及び
　手続の説明
　及び同意
</t>
  </si>
  <si>
    <t>２　提供拒否
　の禁止</t>
  </si>
  <si>
    <t>３　サービス
　提供困難時
　の対応</t>
  </si>
  <si>
    <t>４　受給資格
　等の確認</t>
  </si>
  <si>
    <t>５　要介護認
　定の申請に
　係る援助</t>
  </si>
  <si>
    <t>６　心身の状
　況等の把握</t>
  </si>
  <si>
    <t>７　居宅介護
　支援事業者
　等との連携</t>
  </si>
  <si>
    <t xml:space="preserve">
８　法定代理
　受領サービ
　スの提供を
　受けるため
　の援助</t>
  </si>
  <si>
    <t>９　居宅サー
　ビス計画に
　沿ったサー
　ビスの提供</t>
  </si>
  <si>
    <t>11　サービス
　の提供の記
　録</t>
  </si>
  <si>
    <t>12　利用料等
　の受領</t>
  </si>
  <si>
    <t>１　介護予防
　通所リハビ
　リテーショ
　ンの基本取
　扱方針</t>
  </si>
  <si>
    <t>２　介護予防
　通所リハビ
　リテーショ
　ンの具体的
　取扱方針</t>
  </si>
  <si>
    <t>３　介護予防
　通所リハビ　
　リテーショ
　ンの提供に
　当たっての
　留意点</t>
  </si>
  <si>
    <t>４　安全管理
　体制等の確
　保</t>
  </si>
  <si>
    <t>２　所要時間
　の取扱い</t>
  </si>
  <si>
    <t>※　サービスの選択に資すると認められる重要事項を
　記した文書の内容は、以下の項目等です。
   ア　運営規程の概要
   イ　通所リハビリテーション従業者の勤務の体制
   ウ　事故発生時の対応
   エ　苦情処理の体制　等</t>
    <rPh sb="75" eb="78">
      <t>ジュウギョウシャ</t>
    </rPh>
    <phoneticPr fontId="3"/>
  </si>
  <si>
    <t>※　サービスの提供を拒むことのできる正当な理由が
　ある場合とは、次の場合です。
ア　当該事業所の現員からは利用申込に応じきれない
　場合
イ　利用申込者の居住地が当該事業所の通常の事業の
　実施地域外である場合
ウ　その他利用申込者に対し、自ら適切なサービスを
　提供することが困難な場合</t>
    <rPh sb="133" eb="135">
      <t>テイキョウ</t>
    </rPh>
    <phoneticPr fontId="3"/>
  </si>
  <si>
    <t xml:space="preserve">　通常の事業の実施地域等を勘案し、利用申込者に対
し、自ら適切な通所リハビリテーションを提供するこ
とが困難であると認めた場合は、当該利用申込者に係
る居宅介護支援事業者への連絡、適当な他の通所リハ
ビリテーション事業者等の紹介、その他の必要な措置
を速やかに講じていますか。
                                 </t>
    <rPh sb="32" eb="34">
      <t>ツウショ</t>
    </rPh>
    <phoneticPr fontId="3"/>
  </si>
  <si>
    <t xml:space="preserve">②　被保険者証に、認定審査会の意見が記載されてい
　るときは、その意見に配慮して、サービスを提供す
　るように努めていますか。
                                </t>
  </si>
  <si>
    <t>②　要介護認定の更新の申請が、遅くとも有効期間が
　終了する30日前にはなされるよう、必要な援助を
　行っていますか。</t>
  </si>
  <si>
    <t>　サービスの提供に当たってはサービス担当者会議等を通じて利用者の心身の状況、病歴、その置かれている環境、他の保健医療サービス又は福祉サービスの利用状況等の把握に努めていますか。</t>
    <rPh sb="38" eb="40">
      <t>ビョウレキ</t>
    </rPh>
    <phoneticPr fontId="3"/>
  </si>
  <si>
    <t>　居宅サービス計画が作成されている場合は、その計画に沿ったサービスを提供していますか。</t>
  </si>
  <si>
    <t>※　記載すべき事項とは、次に掲げるものが考えられます。</t>
    <rPh sb="14" eb="15">
      <t>カカ</t>
    </rPh>
    <phoneticPr fontId="3"/>
  </si>
  <si>
    <t>　法定代理受領サ－ビスに該当しないサービスに係る利用料の支払を受けた場合は、提供したサ－ビスの内容、費用の額その他必要と認められる事項を記載したサービス提供証明書を利用者に交付していますか。</t>
  </si>
  <si>
    <t>※　エの「利用定員」とは、同時に通所リハビリテー
　ションを受けることができる利用者の数の上限をい
　います。</t>
  </si>
  <si>
    <t>※　原則として月ごとの勤務表を作成し、通所リハビ
　リテーション従業者の日々の勤務時間、常勤・非常
　勤の別、専従の理学療法士、作業療法士、経験看護
　師等、看護職員及び介護職員の配置、管理者との兼
　務関係等を勤務表上明確にしてください。</t>
  </si>
  <si>
    <t>10　居宅サー
　ビス計画等
　の変更の援
  助</t>
  </si>
  <si>
    <t>※　特に、認知症の状態にある要介護者に対しては、
　必要に応じ、その特性に対応したサービスが提供で
　きる体制を整えてください。</t>
  </si>
  <si>
    <t>※　単位とは、利用者（当該通所リハビリテーション
　事業者が介護予防通所リハビリテーション事業者の
　指定を併せて受け、かつ、通所リハビリテーション
　の事業と介護予防通所リハビリテーションの事業と
　が同一の事業所において一体的に運営されている場
　合にあっては、当該事業所における通所リハビリテ
　ーション又は介護予防通所リハビリテーションの利
　用者。）に対して一体的に行われるものをいいま
　す。</t>
  </si>
  <si>
    <t>※　キャリア・パスとは、職員が将来展望を持って働
　き続けることができるよう、能力・資格・経験等に
　応じた適切な処遇を図ることをいいます。</t>
  </si>
  <si>
    <t>平12厚告19
別表7の注1
平12老企36
第2の8(1)</t>
  </si>
  <si>
    <t>平11老企25
第2の2の(3)</t>
  </si>
  <si>
    <t>平11老企25
第2の2の(4)</t>
  </si>
  <si>
    <t>平11老企25
第2の2の(1)</t>
  </si>
  <si>
    <t xml:space="preserve">　介護予防通所リハビリテーションの事業は、その利用者が可能な限りその居宅において、自立した日常生活を営むことができるよう、理学療法、作業療法、その他必要なリハビリテーションを行うことにより、利用者の心身機能の維持回復を図り、もって利用者の生活機能の維持又は向上を目指すものとなっていますか。
                            </t>
  </si>
  <si>
    <t>「専ら従事する・専ら提供に当たる」（用語の定義）
　原則として、サービス提供時間帯を通じて当該サービス以外の職務に従事しないことをいうものです。この場合のサービス提供時間帯とは、当該従業者の当該事業所におけるサービスの単位ごとの時間をいうものであり、当該従業者の常勤・非常勤の別を問いません。</t>
    <rPh sb="109" eb="111">
      <t>タンイジ</t>
    </rPh>
    <rPh sb="114" eb="116">
      <t>ジカン</t>
    </rPh>
    <phoneticPr fontId="3"/>
  </si>
  <si>
    <t>３　介護予
　防通所リ
　ハビリテ
　ーション
　事業の人
　員基準</t>
  </si>
  <si>
    <t xml:space="preserve">  介護予防通所リハビリテーション事業者が通所リハビリテーション事業者の指定を併せて受け、かつ、介護予防通所リハビリテーションの事業と通所リハビリテーションの事業とが同一の事業所において一体的に運営されている場合については、通所介護リハビリテーション事業における従業者の員数の基準を満たすことをもって、介護予防通所リハビリテーション事業における当該基準を満たしているものとみなすことができます。</t>
  </si>
  <si>
    <t xml:space="preserve">  前年度の１月当たりの平均利用延人員数（要支援を含む）が７５０人以内の事業所であって、指定居宅サービス等の事業の人員、設備及び運営に関する基準（平11厚令37）第112条に定める設備に関する基準に適合している事業所である場合は、通常規模型通所リハビリテーション費を算定していますか。</t>
  </si>
  <si>
    <t xml:space="preserve">  変更の届
　出等</t>
  </si>
  <si>
    <t>※  「同一建物」とは、当該指定通所リハビリテー
  ション事業所と構造上又は外形上、一体的な建築物
  を指すものであり、具体的には、当該建物の一階部
  分に指定通所リハビリテーション事業所がある場合
  や、当該建物と渡り廊下等で繋がっている場合が該
  当し、同一敷地内にある別棟の建築物や道路を挟ん
  で隣接する場合は該当しません。
　　また、ここでいう同一建物については、当該建築
  物の管理、運営法人が当該指定通所リハビリテー
  ション事業所の指定通所リハビリテーション事業者
  と異なる場合であっても該当します。</t>
  </si>
  <si>
    <t>(1)　医師</t>
  </si>
  <si>
    <t>(2) 理学療法
　士、作業療
　法士若しく
　は言語聴覚
　士又は看護
　職員若しく
　は介護職員</t>
  </si>
  <si>
    <t xml:space="preserve">①　通所リハビリテーションの単位の利用者の数が、
　10人以下の場合は、その提供時間帯を通じて専ら
　当該通所リハビリテーションの提供に当たる理学
　療法士、作業療法士若しくは言語聴覚士又は看護
　師若しくは准看護師若しくは介護職員（以下「従
　業者」という。）が１人以上確保されていますか。
                                  </t>
  </si>
  <si>
    <t xml:space="preserve">①　通所リハビリテーションの単位ごとに、利用者の
　数が10人以下の場合は、提供時間帯を通じて専ら当
　該通所リハビリテーションの提供に当たる理学療法
　士、作業療法士若しくは言語聴覚士又は看護師若し
　くは准看護師若しくは介護職員が１人以上確保され
　ていますか。
                                  </t>
  </si>
  <si>
    <t xml:space="preserve">
</t>
  </si>
  <si>
    <t>②　当該加算を算定する場合にあっては、当該医学的
  管理の内容等を診療録に記録していますか。</t>
    <rPh sb="2" eb="4">
      <t>トウガイカ</t>
    </rPh>
    <rPh sb="4" eb="6">
      <t>カサンサ</t>
    </rPh>
    <rPh sb="7" eb="9">
      <t>サンテイバ</t>
    </rPh>
    <rPh sb="11" eb="13">
      <t>バアイト</t>
    </rPh>
    <rPh sb="19" eb="21">
      <t>トウガイイ</t>
    </rPh>
    <rPh sb="21" eb="24">
      <t>イガクテキク</t>
    </rPh>
    <rPh sb="27" eb="28">
      <t>クダリ</t>
    </rPh>
    <rPh sb="28" eb="29">
      <t>リナ</t>
    </rPh>
    <rPh sb="30" eb="32">
      <t>ナイヨウト</t>
    </rPh>
    <rPh sb="32" eb="33">
      <t>トウシ</t>
    </rPh>
    <rPh sb="34" eb="37">
      <t>シンリョウロクキ</t>
    </rPh>
    <rPh sb="38" eb="40">
      <t>キロク</t>
    </rPh>
    <phoneticPr fontId="3"/>
  </si>
  <si>
    <t>　指定通所リハビリテーション事業所と同一建物に居住する者又は指定通所リハビリテーション事業所と同一建物から当該指定通所リハビリテーション事業所に通う者に対し、指定通所リハビリテーションを行った場合は、１日につき９４単位を減算していますか。</t>
    <rPh sb="1" eb="3">
      <t>シテイツ</t>
    </rPh>
    <rPh sb="3" eb="5">
      <t>ツウショジ</t>
    </rPh>
    <rPh sb="14" eb="17">
      <t>ジギョウショド</t>
    </rPh>
    <rPh sb="18" eb="20">
      <t>ドウイツタ</t>
    </rPh>
    <rPh sb="20" eb="22">
      <t>タテモノキ</t>
    </rPh>
    <rPh sb="23" eb="25">
      <t>キョジュウモ</t>
    </rPh>
    <rPh sb="27" eb="28">
      <t>モノマ</t>
    </rPh>
    <rPh sb="28" eb="29">
      <t>マタシ</t>
    </rPh>
    <rPh sb="30" eb="32">
      <t>シテイツ</t>
    </rPh>
    <rPh sb="32" eb="34">
      <t>ツウショジ</t>
    </rPh>
    <rPh sb="43" eb="46">
      <t>ジギョウショド</t>
    </rPh>
    <rPh sb="47" eb="49">
      <t>ドウイツト</t>
    </rPh>
    <rPh sb="53" eb="55">
      <t>トウガイシ</t>
    </rPh>
    <rPh sb="55" eb="57">
      <t>シテイツ</t>
    </rPh>
    <rPh sb="57" eb="59">
      <t>ツウショジ</t>
    </rPh>
    <rPh sb="68" eb="71">
      <t>ジギョウショカ</t>
    </rPh>
    <rPh sb="72" eb="73">
      <t>カヨモ</t>
    </rPh>
    <rPh sb="74" eb="75">
      <t>モノタ</t>
    </rPh>
    <rPh sb="76" eb="77">
      <t>タイシ</t>
    </rPh>
    <rPh sb="79" eb="81">
      <t>シテイツ</t>
    </rPh>
    <rPh sb="81" eb="83">
      <t>ツウショオ</t>
    </rPh>
    <rPh sb="93" eb="94">
      <t>オコナバ</t>
    </rPh>
    <rPh sb="96" eb="98">
      <t>バアイニ</t>
    </rPh>
    <rPh sb="101" eb="102">
      <t>ニチタ</t>
    </rPh>
    <rPh sb="107" eb="109">
      <t>タンイゲ</t>
    </rPh>
    <rPh sb="110" eb="112">
      <t>ゲンサン</t>
    </rPh>
    <phoneticPr fontId="3"/>
  </si>
  <si>
    <t>※　傷病により一時的に送迎が必要であると認められ
  る利用者その他やむを得ない事情により送迎が必要
  と認められる利用者に対して送迎を行った場合は、
  例外的に減算対象となりません。
　　具体的には、傷病により一時的に歩行困難となっ
  た者又は歩行困難な要介護者であって、かつ建物の
  構造上自力での通所が困難である者に対し、二人以
  上の従業者が、当該利用者の居住する場所と当該指
  定通所リハビリテーション事業所の間の往復の移動
  を介助した場合に限られます。
　　ただし、この場合、二人以上の従業者による移動
  介助を必要とする理由や移動介助の方法及び期間に
  ついて、介護支援専門員とサービス担当者会議等で
  慎重に検討し、その内容及び結果について通所介護
  計画に記載してください。
　　また、移動介助者及び移動介助時の利用者の様子
  等について、記録してください。</t>
  </si>
  <si>
    <t>　</t>
  </si>
  <si>
    <t>第１　一般原則</t>
    <rPh sb="3" eb="5">
      <t>イッパンゲ</t>
    </rPh>
    <rPh sb="5" eb="7">
      <t>ゲンソク</t>
    </rPh>
    <phoneticPr fontId="3"/>
  </si>
  <si>
    <t>　一般原則</t>
    <rPh sb="1" eb="3">
      <t>イッパンゲ</t>
    </rPh>
    <rPh sb="3" eb="5">
      <t>ゲンソク</t>
    </rPh>
    <phoneticPr fontId="3"/>
  </si>
  <si>
    <t>①</t>
  </si>
  <si>
    <t>②</t>
  </si>
  <si>
    <t>　地域との結び付きを重視し、市町村、他の居宅サービス事業者その他の保健医療サービス及び福祉サービスを提供する者との連携に努めていますか。</t>
    <rPh sb="1" eb="3">
      <t>チイキム</t>
    </rPh>
    <rPh sb="5" eb="6">
      <t>ムスツ</t>
    </rPh>
    <rPh sb="7" eb="8">
      <t>ツジ</t>
    </rPh>
    <rPh sb="10" eb="12">
      <t>ジュウシシ</t>
    </rPh>
    <rPh sb="14" eb="17">
      <t>シチョウソンタ</t>
    </rPh>
    <rPh sb="18" eb="19">
      <t>タキ</t>
    </rPh>
    <rPh sb="20" eb="22">
      <t>キョタクジ</t>
    </rPh>
    <rPh sb="26" eb="29">
      <t>ジギョウシャタ</t>
    </rPh>
    <rPh sb="31" eb="32">
      <t>タホ</t>
    </rPh>
    <rPh sb="33" eb="35">
      <t>ホケンイ</t>
    </rPh>
    <rPh sb="35" eb="37">
      <t>イリョウオ</t>
    </rPh>
    <rPh sb="41" eb="42">
      <t>オヨフ</t>
    </rPh>
    <rPh sb="43" eb="45">
      <t>フクシテ</t>
    </rPh>
    <rPh sb="50" eb="52">
      <t>テイキョウモ</t>
    </rPh>
    <rPh sb="54" eb="55">
      <t>モノレ</t>
    </rPh>
    <rPh sb="57" eb="59">
      <t>レンケイツ</t>
    </rPh>
    <rPh sb="60" eb="61">
      <t>ツト</t>
    </rPh>
    <phoneticPr fontId="3"/>
  </si>
  <si>
    <t>③</t>
  </si>
  <si>
    <t>第２　基本方針</t>
  </si>
  <si>
    <t>第３　人員に関する基準</t>
  </si>
  <si>
    <t>介護予防のための効果的な支援の方法に関する基準</t>
  </si>
  <si>
    <t xml:space="preserve">  利用定員を超えてサービスの提供を行っていません
か（ただし、災害その他のやむを得ない事情がある場
合には、この限りではありません。）。</t>
  </si>
  <si>
    <t xml:space="preserve">
④　上記③の費用の額に係るサービスの提供に当たっ
　ては、あらかじめ、利用者又はその家族に対し、当
　該サービスの内容及び費用について説明を行い、利
　用者の同意を得ていますか。</t>
  </si>
  <si>
    <t>②　管理者又は①の管理を代行する者は、通所リハビ
　リテーション事業所の従業者に、「通所リハビリテ
　ーションの運営に関する基準」を遵守させるために
　必要な指揮命令を行っていますか。</t>
    <rPh sb="42" eb="44">
      <t>ツウショウ</t>
    </rPh>
    <rPh sb="56" eb="58">
      <t>ウンエイカ</t>
    </rPh>
    <rPh sb="59" eb="60">
      <t>カンキ</t>
    </rPh>
    <rPh sb="62" eb="64">
      <t>キジュンジ</t>
    </rPh>
    <rPh sb="66" eb="68">
      <t>ジュンシュヒ</t>
    </rPh>
    <rPh sb="76" eb="78">
      <t>ヒツヨウ</t>
    </rPh>
    <phoneticPr fontId="3"/>
  </si>
  <si>
    <t>　利用者の意思及び人格を尊重して、常に利用者の立場に立ったサービスの提供に努めていますか。</t>
    <rPh sb="3" eb="4">
      <t>シャイ</t>
    </rPh>
    <rPh sb="5" eb="7">
      <t>イシオ</t>
    </rPh>
    <rPh sb="7" eb="8">
      <t>オヨジ</t>
    </rPh>
    <rPh sb="9" eb="11">
      <t>ジンカクソ</t>
    </rPh>
    <rPh sb="12" eb="14">
      <t>ソンチョウツ</t>
    </rPh>
    <rPh sb="17" eb="18">
      <t>ツネリ</t>
    </rPh>
    <rPh sb="19" eb="21">
      <t>リヨウシ</t>
    </rPh>
    <rPh sb="21" eb="22">
      <t>シャタ</t>
    </rPh>
    <rPh sb="23" eb="25">
      <t>タチバタ</t>
    </rPh>
    <rPh sb="26" eb="27">
      <t>タテ</t>
    </rPh>
    <rPh sb="34" eb="36">
      <t>テイキョウツ</t>
    </rPh>
    <rPh sb="37" eb="38">
      <t>ツト</t>
    </rPh>
    <phoneticPr fontId="3"/>
  </si>
  <si>
    <r>
      <t>１　通所リハ
　</t>
    </r>
    <r>
      <rPr>
        <sz val="11"/>
        <rFont val="ＭＳ Ｐ明朝"/>
        <family val="1"/>
        <charset val="128"/>
      </rPr>
      <t xml:space="preserve">ビリテーショ
　 </t>
    </r>
    <r>
      <rPr>
        <sz val="11"/>
        <rFont val="ＭＳ 明朝"/>
        <family val="1"/>
        <charset val="128"/>
      </rPr>
      <t>ン事業の基
　本方針</t>
    </r>
  </si>
  <si>
    <r>
      <t>１　通所リハ
　</t>
    </r>
    <r>
      <rPr>
        <sz val="11"/>
        <rFont val="ＭＳ Ｐ明朝"/>
        <family val="1"/>
        <charset val="128"/>
      </rPr>
      <t>ビリテーショ</t>
    </r>
    <r>
      <rPr>
        <sz val="11"/>
        <rFont val="ＭＳ 明朝"/>
        <family val="1"/>
        <charset val="128"/>
      </rPr>
      <t xml:space="preserve">
　ン事業所
　【</t>
    </r>
    <r>
      <rPr>
        <b/>
        <sz val="11"/>
        <rFont val="ＭＳ 明朝"/>
        <family val="1"/>
        <charset val="128"/>
      </rPr>
      <t>診療所
　を除く</t>
    </r>
    <r>
      <rPr>
        <sz val="11"/>
        <rFont val="ＭＳ 明朝"/>
        <family val="1"/>
        <charset val="128"/>
      </rPr>
      <t>】</t>
    </r>
  </si>
  <si>
    <r>
      <t>15　通所リハ
　</t>
    </r>
    <r>
      <rPr>
        <sz val="11"/>
        <rFont val="ＭＳ Ｐ明朝"/>
        <family val="1"/>
        <charset val="128"/>
      </rPr>
      <t xml:space="preserve">ビリテーショ
　 </t>
    </r>
    <r>
      <rPr>
        <sz val="11"/>
        <rFont val="ＭＳ 明朝"/>
        <family val="1"/>
        <charset val="128"/>
      </rPr>
      <t>ンの具体的
　取扱方針
　</t>
    </r>
  </si>
  <si>
    <r>
      <t>14　通所リハ
　</t>
    </r>
    <r>
      <rPr>
        <sz val="11"/>
        <rFont val="ＭＳ Ｐ明朝"/>
        <family val="1"/>
        <charset val="128"/>
      </rPr>
      <t>ビリテーショ</t>
    </r>
    <r>
      <rPr>
        <sz val="11"/>
        <rFont val="ＭＳ 明朝"/>
        <family val="1"/>
        <charset val="128"/>
      </rPr>
      <t xml:space="preserve">
　ンの基本取
　扱方針</t>
    </r>
    <rPh sb="19" eb="20">
      <t>キホ</t>
    </rPh>
    <rPh sb="20" eb="21">
      <t>ホン</t>
    </rPh>
    <phoneticPr fontId="3"/>
  </si>
  <si>
    <t>①　医師及び理学療法士、作業療法士その他専ら通所
　リハビリテーションの提供に当たる従業者（以下
　「医師等の従業者」という。）は、診療又は運動機
　能検査、作業能力検査等を基に、共同して、利用者
　の心身の状況、希望及びその置かれている環境を踏
　まえて、リハビテーションの目標、その目標を達成
　するための具体的なサービスの内容等を記載した通
　所リハビリテーション計画を作成していますか。</t>
  </si>
  <si>
    <t xml:space="preserve">①　事業者は利用者に対して適切なサービスを提供で
　きるよう、事業所ごとに従業者の勤務体制を定めて
　いますか。
</t>
    <rPh sb="2" eb="5">
      <t>ジギョウシャ</t>
    </rPh>
    <phoneticPr fontId="3"/>
  </si>
  <si>
    <t>　居宅介護支援事業者又はその従業者に対し、利用者に対して特定の事業者を利用させることの対償として、金品その他の財産上の利益を供与していませんか。</t>
    <rPh sb="43" eb="44">
      <t>タイ</t>
    </rPh>
    <phoneticPr fontId="3"/>
  </si>
  <si>
    <t>予防に同様の加算あり</t>
    <rPh sb="0" eb="2">
      <t>ヨボウド</t>
    </rPh>
    <rPh sb="3" eb="5">
      <t>ドウヨウカ</t>
    </rPh>
    <rPh sb="6" eb="8">
      <t>カサン</t>
    </rPh>
    <phoneticPr fontId="3"/>
  </si>
  <si>
    <t>　本加算の取扱いは、通所リハビリテーションにおける栄養改善加算と基本的に同様です。
　ただし、介護予防通所リハビリテーションにおいて栄養改善サービスを提供する目的は、当該サービスを通じて要支援者ができる限り要介護状態にならないで自立した日常生活を営むことができるよう支援することが目的であることに留意してください。
　なお、要支援者に対する当該サービスの実施に当たっては、栄養ケア計画に定める栄養改善サービスを概ね３月実施した時点で栄養状態の改善状況について評価を行い、その結果を当該要支援者に係る介護予防支援事業者等に報告するとともに、栄養状態に係る課題が解決され当該サービスを継続する必要性が認められない場合は、当該サービスを終了してください。
　</t>
    <rPh sb="47" eb="49">
      <t>カイゴヨ</t>
    </rPh>
    <rPh sb="49" eb="51">
      <t>ヨボウツ</t>
    </rPh>
    <rPh sb="51" eb="53">
      <t>ツウショエ</t>
    </rPh>
    <rPh sb="66" eb="68">
      <t>エイヨウカ</t>
    </rPh>
    <rPh sb="68" eb="70">
      <t>カイゼンテ</t>
    </rPh>
    <rPh sb="75" eb="77">
      <t>テイキョウモ</t>
    </rPh>
    <rPh sb="79" eb="81">
      <t>モクテキト</t>
    </rPh>
    <rPh sb="83" eb="85">
      <t>トウガイツ</t>
    </rPh>
    <rPh sb="90" eb="91">
      <t>ツウヨ</t>
    </rPh>
    <rPh sb="93" eb="96">
      <t>ヨウシエンシ</t>
    </rPh>
    <rPh sb="96" eb="97">
      <t>シャカ</t>
    </rPh>
    <rPh sb="101" eb="102">
      <t>カギヨ</t>
    </rPh>
    <rPh sb="103" eb="106">
      <t>ヨウカイゴジ</t>
    </rPh>
    <rPh sb="106" eb="108">
      <t>ジョウタイジ</t>
    </rPh>
    <rPh sb="114" eb="116">
      <t>ジリツニ</t>
    </rPh>
    <rPh sb="118" eb="120">
      <t>ニチジョウセ</t>
    </rPh>
    <rPh sb="120" eb="122">
      <t>セイカツイ</t>
    </rPh>
    <rPh sb="123" eb="124">
      <t>イトナシ</t>
    </rPh>
    <rPh sb="133" eb="135">
      <t>シエンモ</t>
    </rPh>
    <rPh sb="140" eb="142">
      <t>モクテキリ</t>
    </rPh>
    <rPh sb="148" eb="150">
      <t>リュウイヨ</t>
    </rPh>
    <rPh sb="162" eb="165">
      <t>ヨウシエンシ</t>
    </rPh>
    <rPh sb="165" eb="166">
      <t>シャタ</t>
    </rPh>
    <rPh sb="167" eb="168">
      <t>タイト</t>
    </rPh>
    <rPh sb="170" eb="172">
      <t>トウガイジ</t>
    </rPh>
    <rPh sb="177" eb="179">
      <t>ジッシア</t>
    </rPh>
    <rPh sb="180" eb="181">
      <t>アエ</t>
    </rPh>
    <rPh sb="186" eb="188">
      <t>エイヨウケ</t>
    </rPh>
    <rPh sb="190" eb="192">
      <t>ケイカクサ</t>
    </rPh>
    <rPh sb="193" eb="194">
      <t>サダエ</t>
    </rPh>
    <rPh sb="196" eb="198">
      <t>エイヨウカ</t>
    </rPh>
    <rPh sb="198" eb="200">
      <t>カイゼンオ</t>
    </rPh>
    <rPh sb="205" eb="206">
      <t>オオムツ</t>
    </rPh>
    <rPh sb="208" eb="209">
      <t>ツキジ</t>
    </rPh>
    <rPh sb="209" eb="211">
      <t>ジッシジ</t>
    </rPh>
    <rPh sb="213" eb="215">
      <t>ジテンエ</t>
    </rPh>
    <rPh sb="216" eb="218">
      <t>エイヨウジ</t>
    </rPh>
    <rPh sb="218" eb="220">
      <t>ジョウタイカ</t>
    </rPh>
    <rPh sb="221" eb="223">
      <t>カイゼンジ</t>
    </rPh>
    <rPh sb="223" eb="225">
      <t>ジョウキョウヒ</t>
    </rPh>
    <rPh sb="229" eb="231">
      <t>ヒョウカオ</t>
    </rPh>
    <rPh sb="232" eb="233">
      <t>オコナケ</t>
    </rPh>
    <rPh sb="237" eb="239">
      <t>ケッカト</t>
    </rPh>
    <rPh sb="240" eb="242">
      <t>トウガイヨ</t>
    </rPh>
    <rPh sb="242" eb="245">
      <t>ヨウシエンシ</t>
    </rPh>
    <rPh sb="245" eb="246">
      <t>シャカ</t>
    </rPh>
    <rPh sb="247" eb="248">
      <t>カカカ</t>
    </rPh>
    <rPh sb="249" eb="251">
      <t>カイゴヨ</t>
    </rPh>
    <rPh sb="251" eb="255">
      <t>ヨボウシエンジ</t>
    </rPh>
    <rPh sb="255" eb="258">
      <t>ジギョウシャト</t>
    </rPh>
    <rPh sb="258" eb="259">
      <t>トウホ</t>
    </rPh>
    <rPh sb="260" eb="262">
      <t>ホウコクエ</t>
    </rPh>
    <rPh sb="269" eb="271">
      <t>エイヨウジ</t>
    </rPh>
    <rPh sb="271" eb="273">
      <t>ジョウタイカ</t>
    </rPh>
    <rPh sb="274" eb="275">
      <t>カカカ</t>
    </rPh>
    <rPh sb="276" eb="278">
      <t>カダイカ</t>
    </rPh>
    <rPh sb="279" eb="281">
      <t>カイケツト</t>
    </rPh>
    <rPh sb="283" eb="285">
      <t>トウガイケ</t>
    </rPh>
    <rPh sb="290" eb="292">
      <t>ケイゾクヒ</t>
    </rPh>
    <rPh sb="294" eb="297">
      <t>ヒツヨウセイミ</t>
    </rPh>
    <rPh sb="298" eb="299">
      <t>ミトバ</t>
    </rPh>
    <rPh sb="304" eb="306">
      <t>バアイト</t>
    </rPh>
    <rPh sb="308" eb="310">
      <t>トウガイシ</t>
    </rPh>
    <rPh sb="315" eb="317">
      <t>シュウリョウ</t>
    </rPh>
    <phoneticPr fontId="3"/>
  </si>
  <si>
    <t>　本加算の取扱いについては、通所リハビリテーションにおける口腔機能向上加算と基本的に同様です。
　ただし、介護予防通所リハビリテーションにおいて口腔機能向上サービスを提供する目的は、当該サービスを通じて要支援者ができる限り要介護状態にならない自立した日常生活を営むことができるよう支援することが目的であることに留意してください。
　なお、要支援者に対する当該サービスの実施に当たっては、口腔機能改善管理指導計画に定める口腔機能向上サービスを概ね３月実施した時点で口腔機能の状態の評価を行い、その結果を当該要支援者に係る介護予防支援事業者等に報告するとともに、口腔機能向上に係る課題が解決され当該サービスを継続する必要性が認められない場合は、当該サービスを終了してください。</t>
    <rPh sb="1" eb="2">
      <t>ホン</t>
    </rPh>
    <phoneticPr fontId="3"/>
  </si>
  <si>
    <t>　利用者に対して、その居宅と通所リハビリテーション事業所の間の送迎を行わない場合は、片道につき４７単位を減算していますか。</t>
    <rPh sb="1" eb="4">
      <t>リヨウシャタ</t>
    </rPh>
    <rPh sb="5" eb="6">
      <t>タイキ</t>
    </rPh>
    <rPh sb="11" eb="13">
      <t>キョタクツ</t>
    </rPh>
    <rPh sb="14" eb="16">
      <t>ツウショジ</t>
    </rPh>
    <rPh sb="25" eb="28">
      <t>ジギョウショカ</t>
    </rPh>
    <rPh sb="29" eb="30">
      <t>カンソ</t>
    </rPh>
    <rPh sb="31" eb="33">
      <t>ソウゲイオ</t>
    </rPh>
    <rPh sb="34" eb="35">
      <t>オコナバ</t>
    </rPh>
    <rPh sb="38" eb="40">
      <t>バアイカ</t>
    </rPh>
    <rPh sb="42" eb="44">
      <t>カタミチタ</t>
    </rPh>
    <rPh sb="49" eb="51">
      <t>タンイゲ</t>
    </rPh>
    <rPh sb="52" eb="54">
      <t>ゲンサン</t>
    </rPh>
    <phoneticPr fontId="3"/>
  </si>
  <si>
    <t>平12厚告19
別表7のニ</t>
    <rPh sb="0" eb="1">
      <t>タイア</t>
    </rPh>
    <rPh sb="3" eb="4">
      <t>アツコ</t>
    </rPh>
    <rPh sb="4" eb="5">
      <t>コクベ</t>
    </rPh>
    <rPh sb="8" eb="10">
      <t>ベッピョウ</t>
    </rPh>
    <phoneticPr fontId="3"/>
  </si>
  <si>
    <t xml:space="preserve"> </t>
  </si>
  <si>
    <t>①　介護予防通所リハビリテーションを行った場合
　に、利用者の要支援状態区分に応じて、それぞ
　れ所定単位数を算定していますか。</t>
  </si>
  <si>
    <t>※　介護予防通所リハビリテーション費（１月に
　つき）</t>
  </si>
  <si>
    <t>②　利用者の数又は医師、理学療法士、作業療法
　士、言語聴覚士、看護職員若しくは介護職員
　の員数が別に厚生労働大臣が定める基準（平成
　12年厚生省告示第27号）に該当する場合は、
　所定単位数に１００分の７０を乗じて得た単位
　数を用いて算定していますか。</t>
    <rPh sb="62" eb="63">
      <t>モト</t>
    </rPh>
    <phoneticPr fontId="3"/>
  </si>
  <si>
    <t xml:space="preserve">  ア　月平均の利用者の数が、施行規則第119条の
　　規定に基づき知事に提出した運営規程に定め
　　られている利用定員を超える場合</t>
  </si>
  <si>
    <t xml:space="preserve">  イ　医師、理学療法士、作業療法士、言語聴覚
　　士、看護職員若しくは介護職員の員数が、指
　　定居宅サービス等の事業の人員設備及び運営
　　に関する基準（平11厚生省令37）第111条に
　　定める員数に満たない場合</t>
  </si>
  <si>
    <t>③　利用者が介護予防短期入所生活介護、介護予防
  短期入所療養介護若しくは介護予防特定施設入
　居者生活介護又は介護予防小規模多機能型居宅
　介護若しくは介護予防認知症対応型共同生活介
　護を受けている間に、介護予防通所リハビリ
　テーション費を算定していませんか。</t>
    <rPh sb="6" eb="8">
      <t>カイゴヨ</t>
    </rPh>
    <rPh sb="8" eb="10">
      <t>ヨボウタ</t>
    </rPh>
    <rPh sb="10" eb="12">
      <t>タンキニ</t>
    </rPh>
    <rPh sb="12" eb="14">
      <t>ニュウショセ</t>
    </rPh>
    <rPh sb="14" eb="16">
      <t>セイカツカ</t>
    </rPh>
    <rPh sb="16" eb="18">
      <t>カイゴカ</t>
    </rPh>
    <rPh sb="19" eb="21">
      <t>カイゴヨ</t>
    </rPh>
    <rPh sb="21" eb="23">
      <t>ヨボウタ</t>
    </rPh>
    <rPh sb="26" eb="28">
      <t>タンキニ</t>
    </rPh>
    <rPh sb="28" eb="30">
      <t>ニュウショリ</t>
    </rPh>
    <rPh sb="30" eb="32">
      <t>リョウヨウカ</t>
    </rPh>
    <rPh sb="32" eb="34">
      <t>カイゴモ</t>
    </rPh>
    <rPh sb="34" eb="35">
      <t>モカ</t>
    </rPh>
    <rPh sb="38" eb="40">
      <t>カイゴヨ</t>
    </rPh>
    <rPh sb="40" eb="42">
      <t>ヨボウト</t>
    </rPh>
    <rPh sb="42" eb="44">
      <t>トクテイシ</t>
    </rPh>
    <rPh sb="44" eb="46">
      <t>シセツセ</t>
    </rPh>
    <rPh sb="51" eb="53">
      <t>セイカツカ</t>
    </rPh>
    <rPh sb="53" eb="55">
      <t>カイゴマ</t>
    </rPh>
    <rPh sb="55" eb="56">
      <t>マタカ</t>
    </rPh>
    <rPh sb="57" eb="59">
      <t>カイゴヨ</t>
    </rPh>
    <rPh sb="59" eb="61">
      <t>ヨボウシ</t>
    </rPh>
    <rPh sb="61" eb="64">
      <t>ショウキボタ</t>
    </rPh>
    <rPh sb="64" eb="67">
      <t>タキノウガ</t>
    </rPh>
    <rPh sb="67" eb="68">
      <t>ガタキ</t>
    </rPh>
    <rPh sb="68" eb="70">
      <t>キョタクカ</t>
    </rPh>
    <rPh sb="72" eb="74">
      <t>カイゴモ</t>
    </rPh>
    <rPh sb="74" eb="75">
      <t>モカ</t>
    </rPh>
    <rPh sb="78" eb="80">
      <t>カイゴヨ</t>
    </rPh>
    <rPh sb="80" eb="82">
      <t>ヨボウニ</t>
    </rPh>
    <rPh sb="82" eb="84">
      <t>ニンチシ</t>
    </rPh>
    <rPh sb="84" eb="85">
      <t>ショウタ</t>
    </rPh>
    <rPh sb="85" eb="88">
      <t>タイオウガタキ</t>
    </rPh>
    <rPh sb="88" eb="90">
      <t>キョウドウセ</t>
    </rPh>
    <rPh sb="90" eb="92">
      <t>セイカツウ</t>
    </rPh>
    <rPh sb="97" eb="98">
      <t>ウア</t>
    </rPh>
    <rPh sb="102" eb="103">
      <t>アイダカ</t>
    </rPh>
    <rPh sb="105" eb="107">
      <t>カイゴヨ</t>
    </rPh>
    <rPh sb="107" eb="109">
      <t>ヨボウツ</t>
    </rPh>
    <rPh sb="109" eb="111">
      <t>ツウショヒ</t>
    </rPh>
    <rPh sb="122" eb="123">
      <t>ヒサ</t>
    </rPh>
    <rPh sb="124" eb="126">
      <t>サンテイ</t>
    </rPh>
    <phoneticPr fontId="3"/>
  </si>
  <si>
    <t>④　利用者が一の介護予防通所リハビリテーション
　事業所において介護予防通所リハビリテーション
　を受けている間は、当該介護予防通所リハビリ
　テーション事業所以外の介護予防通所リハビリ
　テーション事業所が介護予防通所リハビリテー
　ションを行った場合に、介護予防通所リハビリテ
　ーション費を算定していませんか。</t>
  </si>
  <si>
    <t>２　同一建物に居住する者に対するサービス</t>
  </si>
  <si>
    <t>　介護予防通所リハビリテーション事業所と同一建
物に居住する者又は介護予防通所リハビリテーショ
ン事業所と同一建物から当該介護予防通所リハビリ
テーション事業所に通う者に対し、介護予防通所リ
ハビリテーションを行った場合は、１月につき次の
単位を所定単位数から減算していますか。</t>
    <rPh sb="1" eb="3">
      <t>カイゴヨ</t>
    </rPh>
    <rPh sb="3" eb="5">
      <t>ヨボウツ</t>
    </rPh>
    <rPh sb="5" eb="7">
      <t>ツウショジ</t>
    </rPh>
    <rPh sb="16" eb="19">
      <t>ジギョウショド</t>
    </rPh>
    <rPh sb="20" eb="22">
      <t>ドウイツキ</t>
    </rPh>
    <rPh sb="26" eb="28">
      <t>キョジュウモ</t>
    </rPh>
    <rPh sb="30" eb="31">
      <t>モノマ</t>
    </rPh>
    <rPh sb="31" eb="32">
      <t>マタカ</t>
    </rPh>
    <rPh sb="33" eb="35">
      <t>カイゴヨ</t>
    </rPh>
    <rPh sb="35" eb="37">
      <t>ヨボウツ</t>
    </rPh>
    <rPh sb="37" eb="39">
      <t>ツウショジ</t>
    </rPh>
    <rPh sb="49" eb="52">
      <t>ジギョウショド</t>
    </rPh>
    <rPh sb="53" eb="55">
      <t>ドウイツタ</t>
    </rPh>
    <rPh sb="55" eb="57">
      <t>タテモノト</t>
    </rPh>
    <rPh sb="59" eb="61">
      <t>トウガイカ</t>
    </rPh>
    <rPh sb="61" eb="63">
      <t>カイゴヨ</t>
    </rPh>
    <rPh sb="63" eb="65">
      <t>ヨボウツ</t>
    </rPh>
    <rPh sb="65" eb="67">
      <t>ツウショジ</t>
    </rPh>
    <rPh sb="77" eb="80">
      <t>ジギョウショカ</t>
    </rPh>
    <rPh sb="81" eb="82">
      <t>カヨモ</t>
    </rPh>
    <rPh sb="83" eb="84">
      <t>モノタ</t>
    </rPh>
    <rPh sb="85" eb="86">
      <t>タイカ</t>
    </rPh>
    <rPh sb="88" eb="90">
      <t>カイゴヨ</t>
    </rPh>
    <rPh sb="90" eb="92">
      <t>ヨボウツ</t>
    </rPh>
    <rPh sb="92" eb="94">
      <t>ツウショオ</t>
    </rPh>
    <rPh sb="105" eb="106">
      <t>オコナバ</t>
    </rPh>
    <rPh sb="108" eb="110">
      <t>バアイツ</t>
    </rPh>
    <rPh sb="113" eb="114">
      <t>ツキツ</t>
    </rPh>
    <rPh sb="117" eb="118">
      <t>ツギタ</t>
    </rPh>
    <rPh sb="120" eb="122">
      <t>タンイシ</t>
    </rPh>
    <rPh sb="123" eb="125">
      <t>ショテイタ</t>
    </rPh>
    <rPh sb="125" eb="127">
      <t>タンイス</t>
    </rPh>
    <rPh sb="127" eb="128">
      <t>スウゲ</t>
    </rPh>
    <rPh sb="130" eb="132">
      <t>ゲンサン</t>
    </rPh>
    <phoneticPr fontId="3"/>
  </si>
  <si>
    <t>イ
ロ</t>
  </si>
  <si>
    <t>　要支援１　　　３７６単位
　要支援２　　　７５２単位</t>
    <rPh sb="1" eb="4">
      <t>ヨウシエンタ</t>
    </rPh>
    <rPh sb="11" eb="13">
      <t>タンイヨ</t>
    </rPh>
    <rPh sb="15" eb="18">
      <t>ヨウシエンタ</t>
    </rPh>
    <rPh sb="25" eb="27">
      <t>タンイ</t>
    </rPh>
    <phoneticPr fontId="3"/>
  </si>
  <si>
    <t>※　ただし、傷病により一時的に送迎が必要である
　と認められる利用者その他やむを得ない事情によ
　り送迎が必要であると認められる利用者に対して
　送迎を行った場合は、この限りではありません。</t>
    <rPh sb="6" eb="8">
      <t>ショウビョウイ</t>
    </rPh>
    <rPh sb="11" eb="14">
      <t>イチジテキソ</t>
    </rPh>
    <rPh sb="15" eb="17">
      <t>ソウゲイヒ</t>
    </rPh>
    <rPh sb="18" eb="20">
      <t>ヒツヨウミ</t>
    </rPh>
    <rPh sb="26" eb="27">
      <t>ミトリ</t>
    </rPh>
    <rPh sb="31" eb="34">
      <t>リヨウシャタ</t>
    </rPh>
    <rPh sb="36" eb="37">
      <t>タエ</t>
    </rPh>
    <rPh sb="40" eb="41">
      <t>エジ</t>
    </rPh>
    <rPh sb="43" eb="45">
      <t>ジジョウソ</t>
    </rPh>
    <rPh sb="50" eb="52">
      <t>ソウゲイヒ</t>
    </rPh>
    <rPh sb="53" eb="55">
      <t>ヒツヨウミ</t>
    </rPh>
    <rPh sb="59" eb="60">
      <t>ミトリ</t>
    </rPh>
    <rPh sb="64" eb="67">
      <t>リヨウシャタ</t>
    </rPh>
    <rPh sb="68" eb="69">
      <t>タイソ</t>
    </rPh>
    <rPh sb="73" eb="75">
      <t>ソウゲイオ</t>
    </rPh>
    <rPh sb="76" eb="77">
      <t>オコナバ</t>
    </rPh>
    <rPh sb="79" eb="81">
      <t>バアイカ</t>
    </rPh>
    <rPh sb="85" eb="86">
      <t>カギ</t>
    </rPh>
    <phoneticPr fontId="3"/>
  </si>
  <si>
    <t>３  中山間地
　域等居住者
　サービス提
　供加算</t>
  </si>
  <si>
    <t xml:space="preserve">
※</t>
  </si>
  <si>
    <t xml:space="preserve"> </t>
  </si>
  <si>
    <t>※</t>
  </si>
  <si>
    <t xml:space="preserve">※
</t>
  </si>
  <si>
    <t>ア</t>
  </si>
  <si>
    <t>イ</t>
  </si>
  <si>
    <t xml:space="preserve">    要支援１：２４単位、　要支援２：４８単位</t>
  </si>
  <si>
    <t>※　上記のいずれかの加算を算定している場合は、上
　記の他の加算は算定できません。</t>
    <rPh sb="2" eb="4">
      <t>ジョウキウ</t>
    </rPh>
    <rPh sb="23" eb="24">
      <t>ウエキ</t>
    </rPh>
    <rPh sb="26" eb="27">
      <t>キタ</t>
    </rPh>
    <rPh sb="28" eb="29">
      <t>タ</t>
    </rPh>
    <phoneticPr fontId="3"/>
  </si>
  <si>
    <t>※  加算(Ⅰ）イ・(Ⅰ）ロ・(Ⅱ)のいずれかを算定
　している場合は、その他のいずれかの加算は算定
　できません。</t>
  </si>
  <si>
    <t>　　　</t>
  </si>
  <si>
    <t>　</t>
  </si>
  <si>
    <r>
      <t>　次に掲げる事業の運営についての重要事項に関する規程（以下、｢運営規程」という</t>
    </r>
    <r>
      <rPr>
        <sz val="11"/>
        <rFont val="ＭＳ Ｐ明朝"/>
        <family val="1"/>
        <charset val="128"/>
      </rPr>
      <t>。）を</t>
    </r>
    <r>
      <rPr>
        <sz val="11"/>
        <rFont val="ＭＳ 明朝"/>
        <family val="1"/>
        <charset val="128"/>
      </rPr>
      <t>定めていますか。</t>
    </r>
  </si>
  <si>
    <t>　１時間以上２時間未満の通所リハビリテーションについて、指定居宅サービス基準第111条に規定する配置基準を超えて、理学療法士、作業療法士、言語聴覚士を専従かつ常勤で２名以上配置している事業所については、１日につき３０単位を所定単位数に加算していますか。
※　「専従」とは、当該通所リハビリテーション事業
　所において行うリハビリテーションについて、当該
　リハビリテーションを実施する時間に専らその職務
　に従事していることで足ります。</t>
    <rPh sb="28" eb="30">
      <t>シテイキ</t>
    </rPh>
    <rPh sb="30" eb="32">
      <t>キョタクキ</t>
    </rPh>
    <rPh sb="36" eb="38">
      <t>キジュンダ</t>
    </rPh>
    <rPh sb="38" eb="39">
      <t>ダイジ</t>
    </rPh>
    <rPh sb="42" eb="43">
      <t>ジョウキ</t>
    </rPh>
    <rPh sb="44" eb="46">
      <t>キテイハ</t>
    </rPh>
    <rPh sb="48" eb="50">
      <t>ハイチコ</t>
    </rPh>
    <rPh sb="53" eb="54">
      <t>コリ</t>
    </rPh>
    <rPh sb="57" eb="59">
      <t>リガクリ</t>
    </rPh>
    <rPh sb="59" eb="62">
      <t>リョウホウシサ</t>
    </rPh>
    <rPh sb="63" eb="65">
      <t>サギョウリ</t>
    </rPh>
    <rPh sb="65" eb="68">
      <t>リョウホウシゲ</t>
    </rPh>
    <rPh sb="69" eb="71">
      <t>ゲンゴチ</t>
    </rPh>
    <rPh sb="71" eb="73">
      <t>チョウカクシ</t>
    </rPh>
    <rPh sb="73" eb="74">
      <t>シジ</t>
    </rPh>
    <rPh sb="79" eb="81">
      <t>ジョウキンメ</t>
    </rPh>
    <rPh sb="83" eb="86">
      <t>メイイジョウジ</t>
    </rPh>
    <rPh sb="92" eb="95">
      <t>ジギョウショニ</t>
    </rPh>
    <rPh sb="102" eb="103">
      <t>ニチタ</t>
    </rPh>
    <rPh sb="108" eb="110">
      <t>タンイシ</t>
    </rPh>
    <rPh sb="111" eb="113">
      <t>ショテイタ</t>
    </rPh>
    <rPh sb="113" eb="116">
      <t>タンイスウカ</t>
    </rPh>
    <rPh sb="117" eb="119">
      <t>カサンセ</t>
    </rPh>
    <rPh sb="132" eb="134">
      <t>センジュウト</t>
    </rPh>
    <rPh sb="138" eb="140">
      <t>トウガイツ</t>
    </rPh>
    <rPh sb="140" eb="142">
      <t>ツウショジ</t>
    </rPh>
    <rPh sb="151" eb="153">
      <t>ジギョウシ</t>
    </rPh>
    <rPh sb="155" eb="156">
      <t>ショオ</t>
    </rPh>
    <rPh sb="160" eb="161">
      <t>オコナト</t>
    </rPh>
    <rPh sb="176" eb="178">
      <t>トウガイジ</t>
    </rPh>
    <rPh sb="190" eb="192">
      <t>ジッシジ</t>
    </rPh>
    <rPh sb="194" eb="196">
      <t>ジカンモ</t>
    </rPh>
    <rPh sb="197" eb="198">
      <t>モッパシ</t>
    </rPh>
    <rPh sb="201" eb="203">
      <t>ショクムジ</t>
    </rPh>
    <rPh sb="206" eb="208">
      <t>ジュウジタ</t>
    </rPh>
    <rPh sb="215" eb="216">
      <t>タ</t>
    </rPh>
    <phoneticPr fontId="3"/>
  </si>
  <si>
    <t>次の区分により取り扱ってください。</t>
  </si>
  <si>
    <t>22　勤務体制
　の確保等</t>
  </si>
  <si>
    <t>21　運営規程</t>
  </si>
  <si>
    <t>20　管理者等
　の責務</t>
    <rPh sb="6" eb="7">
      <t>トウ</t>
    </rPh>
    <phoneticPr fontId="3"/>
  </si>
  <si>
    <t>19　緊急時等
　の対応</t>
  </si>
  <si>
    <t>18　利用者に
　関する市町
　村への通知</t>
  </si>
  <si>
    <t>17　高齢者虐
　待の防止</t>
    <rPh sb="3" eb="6">
      <t>コウレイシャギ</t>
    </rPh>
    <rPh sb="6" eb="7">
      <t>ギャクマ</t>
    </rPh>
    <rPh sb="9" eb="10">
      <t>マチボ</t>
    </rPh>
    <rPh sb="11" eb="13">
      <t>ボウシ</t>
    </rPh>
    <phoneticPr fontId="3"/>
  </si>
  <si>
    <t>16　通所リハ
　ビリテー
　ション計画
　の作成</t>
  </si>
  <si>
    <t>④</t>
  </si>
  <si>
    <t xml:space="preserve">正当な理由なくサービスの提供を拒んでいませんか。                                 </t>
  </si>
  <si>
    <t xml:space="preserve">  利用者が、次のいずれかに該当する場合は、遅滞なく、意見を付してその旨を市町村に通知していますか。</t>
  </si>
  <si>
    <t>　次の地域に居住している利用者に対して、通常の事業の実施地域を越えて通所リハビリテーションを行った場合は、1日につき所定単位数の100分の５に相当する単位数を所定単位数に加算していますか。</t>
    <rPh sb="1" eb="2">
      <t>ツギ</t>
    </rPh>
    <phoneticPr fontId="3"/>
  </si>
  <si>
    <t>※　認知症短期集中リハビリテーション実施加算又は
　生活行為向上リハビリテーション実施加算を算定し
　ている場合は、算定できません。</t>
    <rPh sb="2" eb="5">
      <t>ニンチショウタ</t>
    </rPh>
    <rPh sb="5" eb="7">
      <t>タンキシ</t>
    </rPh>
    <rPh sb="7" eb="9">
      <t>シュウチュウジ</t>
    </rPh>
    <rPh sb="18" eb="20">
      <t>ジッシカ</t>
    </rPh>
    <rPh sb="20" eb="22">
      <t>カサンマ</t>
    </rPh>
    <rPh sb="22" eb="23">
      <t>マタセ</t>
    </rPh>
    <rPh sb="26" eb="27">
      <t>セイカ</t>
    </rPh>
    <rPh sb="27" eb="28">
      <t>カツコ</t>
    </rPh>
    <rPh sb="28" eb="30">
      <t>コウイコ</t>
    </rPh>
    <rPh sb="30" eb="32">
      <t>コウジョウジ</t>
    </rPh>
    <rPh sb="41" eb="43">
      <t>ジッシカ</t>
    </rPh>
    <rPh sb="43" eb="45">
      <t>カサンサ</t>
    </rPh>
    <rPh sb="46" eb="48">
      <t>サンテイバ</t>
    </rPh>
    <rPh sb="54" eb="56">
      <t>バアイサ</t>
    </rPh>
    <rPh sb="58" eb="60">
      <t>サンテイ</t>
    </rPh>
    <phoneticPr fontId="3"/>
  </si>
  <si>
    <t xml:space="preserve">①　次のアからケに掲げる状態にある利用者（要
  介護状態区分が要介護３、要介護４又は要介護５で
　ある者に限る。）に対して、計画的な医学的管理の
　もと、通所リハビリテーションを行った場合に、
　１日につき１００単位を所定単位数に加算していま
　すか。
</t>
    <rPh sb="2" eb="3">
      <t>ツギカ</t>
    </rPh>
    <rPh sb="9" eb="10">
      <t>カカジ</t>
    </rPh>
    <rPh sb="12" eb="14">
      <t>ジョウタイリ</t>
    </rPh>
    <rPh sb="17" eb="20">
      <t>リヨウシャジ</t>
    </rPh>
    <rPh sb="27" eb="29">
      <t>ジョウタイク</t>
    </rPh>
    <rPh sb="29" eb="31">
      <t>クブンヨ</t>
    </rPh>
    <rPh sb="37" eb="40">
      <t>ヨウカイゴマ</t>
    </rPh>
    <rPh sb="41" eb="42">
      <t>マタヨ</t>
    </rPh>
    <rPh sb="43" eb="46">
      <t>ヨウカイゴモ</t>
    </rPh>
    <rPh sb="52" eb="53">
      <t>モノカ</t>
    </rPh>
    <rPh sb="54" eb="55">
      <t>カギケ</t>
    </rPh>
    <rPh sb="63" eb="65">
      <t>ケイカクテ</t>
    </rPh>
    <rPh sb="65" eb="66">
      <t>テキイ</t>
    </rPh>
    <rPh sb="67" eb="69">
      <t>イガクテ</t>
    </rPh>
    <rPh sb="69" eb="70">
      <t>テキカ</t>
    </rPh>
    <rPh sb="70" eb="72">
      <t>カンリツ</t>
    </rPh>
    <rPh sb="78" eb="80">
      <t>ツウショオ</t>
    </rPh>
    <rPh sb="90" eb="91">
      <t>オコナバ</t>
    </rPh>
    <rPh sb="93" eb="95">
      <t>バアイニ</t>
    </rPh>
    <rPh sb="100" eb="101">
      <t>ニチタ</t>
    </rPh>
    <rPh sb="107" eb="109">
      <t>タンイシ</t>
    </rPh>
    <rPh sb="110" eb="112">
      <t>ショテイス</t>
    </rPh>
    <rPh sb="114" eb="115">
      <t>スウカ</t>
    </rPh>
    <rPh sb="116" eb="118">
      <t>カサン</t>
    </rPh>
    <phoneticPr fontId="3"/>
  </si>
  <si>
    <t>※　厚生省告示27第15号に該当する場合とは、次の
　場合です。</t>
  </si>
  <si>
    <t>※　原則として、前年度に介護サービスの対価として
　支払を受けた金額が１００万円を超えるサービスが
　対象です。</t>
  </si>
  <si>
    <t>　指定情報公表センターへ基本情報と運営情報を報告するとともに、見直しを行っていますか。</t>
    <rPh sb="17" eb="19">
      <t>ウンエイミ</t>
    </rPh>
    <rPh sb="31" eb="33">
      <t>ミナオオ</t>
    </rPh>
    <rPh sb="35" eb="36">
      <t>オコナ</t>
    </rPh>
    <phoneticPr fontId="3"/>
  </si>
  <si>
    <t xml:space="preserve">  通所リハビリテーションの事業は、要介護状態となった場合においても、その利用者が可能な限りその居宅において、その有する能力に応じ自立した日常生活を営むことができるよう、生活機能の維持又は向上を目指し、理学療法、作業療法その他必要なリハビリテーションを行うことにより利用者の心身の機能の維持回復を図るものとなっていますか。
</t>
    <rPh sb="85" eb="87">
      <t>セイカツキ</t>
    </rPh>
    <rPh sb="87" eb="89">
      <t>キノウイ</t>
    </rPh>
    <rPh sb="90" eb="92">
      <t>イジマ</t>
    </rPh>
    <rPh sb="92" eb="93">
      <t>マタコ</t>
    </rPh>
    <rPh sb="94" eb="96">
      <t>コウジョウメ</t>
    </rPh>
    <rPh sb="97" eb="99">
      <t>メザ</t>
    </rPh>
    <phoneticPr fontId="3"/>
  </si>
  <si>
    <t xml:space="preserve">②　常勤の医師がいますか。
                                 </t>
    <rPh sb="5" eb="7">
      <t>イシ</t>
    </rPh>
    <phoneticPr fontId="3"/>
  </si>
  <si>
    <t>※　減算の対象となるのは、当該事業所と同一建物に
  居住する者及び同一建物から指定通所リハビリテー
  ションを利用する者に限られることにご留意くださ
  い。
　　例えば、自宅（同一建物に居住する者を除く。）
  から通所リハビリテーション事業所へ通い、同一建
  物に宿泊する場合、この日は減算の対象となりませ
  んが、同一建物に宿泊した者が通所リハビリテー
  ション事業所へ通い、自宅（同一建物に居住する者
  を除く）に帰る場合、この日は減算の対象となり
  ます。</t>
  </si>
  <si>
    <t>「法」</t>
  </si>
  <si>
    <t>介護保険法(平成9年法律第123号)</t>
  </si>
  <si>
    <t xml:space="preserve">「施行規則」 </t>
  </si>
  <si>
    <t>介護保険法施行規則(平成11年厚生省令第36号)</t>
  </si>
  <si>
    <t>「平11老企25」</t>
  </si>
  <si>
    <t>指定居宅サービス等及び指定介護予防サービス等に関する基準について
(平成11年9月17日付け老企第25号。厚生省老人保健福祉局企画課長通知)</t>
    <rPh sb="0" eb="2">
      <t>シテイキ</t>
    </rPh>
    <rPh sb="2" eb="4">
      <t>キョタクト</t>
    </rPh>
    <rPh sb="8" eb="9">
      <t>トウオ</t>
    </rPh>
    <rPh sb="9" eb="10">
      <t>オヨシ</t>
    </rPh>
    <rPh sb="11" eb="13">
      <t>シテイカ</t>
    </rPh>
    <rPh sb="13" eb="15">
      <t>カイゴヨ</t>
    </rPh>
    <rPh sb="15" eb="17">
      <t>ヨボウト</t>
    </rPh>
    <rPh sb="21" eb="22">
      <t>トウカ</t>
    </rPh>
    <rPh sb="23" eb="24">
      <t>カンキ</t>
    </rPh>
    <rPh sb="26" eb="28">
      <t>キジュン</t>
    </rPh>
    <phoneticPr fontId="3"/>
  </si>
  <si>
    <t>「平12老企36」</t>
  </si>
  <si>
    <t>指定居宅サービスに要する費用の額の算定に関する基準及び指定居宅介護
支援に要する費用の額の算定に関する基準の制定に伴う実施上の留意事項について
(平成12年3月1日付け老企第36号。厚生省老人保健福祉局企画課長通知)</t>
    <rPh sb="0" eb="2">
      <t>シテイキ</t>
    </rPh>
    <rPh sb="2" eb="4">
      <t>キョタクヨ</t>
    </rPh>
    <rPh sb="9" eb="10">
      <t>ヨウヒ</t>
    </rPh>
    <rPh sb="12" eb="14">
      <t>ヒヨウガ</t>
    </rPh>
    <rPh sb="15" eb="16">
      <t>ガクサ</t>
    </rPh>
    <rPh sb="17" eb="19">
      <t>サンテイカ</t>
    </rPh>
    <rPh sb="20" eb="21">
      <t>カンキ</t>
    </rPh>
    <rPh sb="23" eb="25">
      <t>キジュンオ</t>
    </rPh>
    <rPh sb="25" eb="26">
      <t>オヨシ</t>
    </rPh>
    <rPh sb="27" eb="29">
      <t>シテイキ</t>
    </rPh>
    <rPh sb="29" eb="31">
      <t>キョタクカ</t>
    </rPh>
    <rPh sb="31" eb="33">
      <t>カイゴシ</t>
    </rPh>
    <rPh sb="34" eb="36">
      <t>シエンヨ</t>
    </rPh>
    <rPh sb="37" eb="38">
      <t>ヨウヒ</t>
    </rPh>
    <rPh sb="40" eb="42">
      <t>ヒヨウガ</t>
    </rPh>
    <rPh sb="43" eb="44">
      <t>ガクサ</t>
    </rPh>
    <rPh sb="45" eb="47">
      <t>サンテイカ</t>
    </rPh>
    <rPh sb="48" eb="49">
      <t>カンキ</t>
    </rPh>
    <rPh sb="51" eb="53">
      <t>キジュンセ</t>
    </rPh>
    <rPh sb="54" eb="56">
      <t>セイテイト</t>
    </rPh>
    <rPh sb="57" eb="58">
      <t>トモナジ</t>
    </rPh>
    <rPh sb="59" eb="61">
      <t>ジッシジ</t>
    </rPh>
    <rPh sb="61" eb="62">
      <t>ジョウリ</t>
    </rPh>
    <rPh sb="63" eb="65">
      <t>リュウイジ</t>
    </rPh>
    <rPh sb="65" eb="67">
      <t>ジコウ</t>
    </rPh>
    <phoneticPr fontId="3"/>
  </si>
  <si>
    <t>「平12老企54」</t>
  </si>
  <si>
    <t>通所介護等における日常生活に要する費用の取扱いについて
(平成12年3月30日付け老企第54号。厚生省老人保健福祉局企画課長通知)</t>
  </si>
  <si>
    <t>「平12厚告19」</t>
  </si>
  <si>
    <t>指定居宅サービス等に要する費用の額の算定に関する基準
(平成12年2月10日・厚生省告示第19号)</t>
  </si>
  <si>
    <t>「平11厚令37」</t>
    <rPh sb="5" eb="6">
      <t>レイ</t>
    </rPh>
    <phoneticPr fontId="3"/>
  </si>
  <si>
    <t>指定居宅サービス等の事業の人員、設備及び運営に関する基準
(平成11年3月31日・厚生省令第37号)</t>
    <rPh sb="10" eb="12">
      <t>ジギョウジ</t>
    </rPh>
    <rPh sb="13" eb="15">
      <t>ジンインセ</t>
    </rPh>
    <rPh sb="16" eb="18">
      <t>セツビオ</t>
    </rPh>
    <rPh sb="18" eb="19">
      <t>オヨウ</t>
    </rPh>
    <rPh sb="20" eb="22">
      <t>ウンエイカ</t>
    </rPh>
    <rPh sb="23" eb="24">
      <t>カンキ</t>
    </rPh>
    <rPh sb="26" eb="28">
      <t>キジュンレ</t>
    </rPh>
    <rPh sb="44" eb="45">
      <t>レイ</t>
    </rPh>
    <phoneticPr fontId="3"/>
  </si>
  <si>
    <t>「平18厚労令35」</t>
    <rPh sb="5" eb="6">
      <t>ロウレ</t>
    </rPh>
    <rPh sb="6" eb="7">
      <t>レイ</t>
    </rPh>
    <phoneticPr fontId="3"/>
  </si>
  <si>
    <t>指定介護予防サービス等の事業の人員、設備及び運営並びに指定介護予防
サービス等に係る介護予防のための効果的な支援の方法に関する基準
(平成18年3月14日・厚生労働省令第35号)</t>
    <rPh sb="0" eb="2">
      <t>シテイカ</t>
    </rPh>
    <rPh sb="2" eb="4">
      <t>カイゴヨ</t>
    </rPh>
    <rPh sb="4" eb="6">
      <t>ヨボウト</t>
    </rPh>
    <rPh sb="10" eb="11">
      <t>トウジ</t>
    </rPh>
    <rPh sb="12" eb="14">
      <t>ジギョウジ</t>
    </rPh>
    <rPh sb="15" eb="17">
      <t>ジンインセ</t>
    </rPh>
    <rPh sb="18" eb="20">
      <t>セツビオ</t>
    </rPh>
    <rPh sb="20" eb="21">
      <t>オヨウ</t>
    </rPh>
    <rPh sb="22" eb="24">
      <t>ウンエイナ</t>
    </rPh>
    <rPh sb="24" eb="25">
      <t>ナラシ</t>
    </rPh>
    <rPh sb="27" eb="29">
      <t>シテイカ</t>
    </rPh>
    <rPh sb="29" eb="31">
      <t>カイゴヨ</t>
    </rPh>
    <rPh sb="31" eb="33">
      <t>ヨボウト</t>
    </rPh>
    <rPh sb="38" eb="39">
      <t>トウカ</t>
    </rPh>
    <rPh sb="40" eb="41">
      <t>カカカ</t>
    </rPh>
    <rPh sb="42" eb="44">
      <t>カイゴヨ</t>
    </rPh>
    <rPh sb="44" eb="46">
      <t>ヨボウコ</t>
    </rPh>
    <rPh sb="50" eb="53">
      <t>コウカテキシ</t>
    </rPh>
    <rPh sb="54" eb="56">
      <t>シエンホ</t>
    </rPh>
    <rPh sb="57" eb="59">
      <t>ホウホウカ</t>
    </rPh>
    <rPh sb="60" eb="61">
      <t>カンキ</t>
    </rPh>
    <rPh sb="63" eb="65">
      <t>キジュンコ</t>
    </rPh>
    <rPh sb="78" eb="80">
      <t>コウセイロ</t>
    </rPh>
    <rPh sb="80" eb="83">
      <t>ロウドウショウレ</t>
    </rPh>
    <rPh sb="83" eb="84">
      <t>レイダ</t>
    </rPh>
    <rPh sb="84" eb="85">
      <t>ダイゴ</t>
    </rPh>
    <rPh sb="87" eb="88">
      <t>ゴウ</t>
    </rPh>
    <phoneticPr fontId="3"/>
  </si>
  <si>
    <t>「平12厚告27」</t>
  </si>
  <si>
    <t>厚生労働大臣が定める利用者等の数の基準及び看護職員等の員数びに
通所介護費等の算定方法
(平成12年2月10日・厚生省告示第27号)</t>
  </si>
  <si>
    <t>「平18厚告127」</t>
  </si>
  <si>
    <t>指定介護予防サービスに要する費用の額に関する基準
(平成18年3月14日・厚生省告示第127号)</t>
    <rPh sb="0" eb="6">
      <t>シテイカイゴヨボウヨ</t>
    </rPh>
    <rPh sb="11" eb="12">
      <t>ヨウヒ</t>
    </rPh>
    <rPh sb="14" eb="16">
      <t>ヒヨウガ</t>
    </rPh>
    <rPh sb="17" eb="18">
      <t>ガク</t>
    </rPh>
    <phoneticPr fontId="3"/>
  </si>
  <si>
    <t>「平27厚告94」</t>
  </si>
  <si>
    <t>厚生労働大臣が定める基準に適合する利用者等
 (平成27年3月23日・厚生労働省告示第94号)</t>
    <rPh sb="13" eb="15">
      <t>テキゴウリ</t>
    </rPh>
    <rPh sb="17" eb="20">
      <t>リヨウシャト</t>
    </rPh>
    <rPh sb="20" eb="21">
      <t>トウ</t>
    </rPh>
    <phoneticPr fontId="3"/>
  </si>
  <si>
    <t>「平27厚告95」</t>
  </si>
  <si>
    <t>厚生労働大臣が定める基準
(平成27年3月23日・厚生労働省告示第95号)</t>
  </si>
  <si>
    <t>「平27厚告96」</t>
  </si>
  <si>
    <t>厚生労働大臣が定める施設基準
 (平成27年3月23日・厚生労働省告示第96号)</t>
  </si>
  <si>
    <t>「平18-0317001」</t>
  </si>
  <si>
    <t>指定介護予防サービスに要する費用の額の算定に関する基準の制定に伴う
実施上の留意事項について　
(平成18年3月17日労計発・老振発・老老発第0317001号
 厚生労働省老健局計画課長・振興課長・老人保健課長通知)</t>
    <rPh sb="0" eb="6">
      <t>シテイカイゴヨボウヨ</t>
    </rPh>
    <rPh sb="11" eb="12">
      <t>ヨウヒ</t>
    </rPh>
    <rPh sb="14" eb="16">
      <t>ヒヨウガ</t>
    </rPh>
    <rPh sb="17" eb="18">
      <t>ガクサ</t>
    </rPh>
    <rPh sb="19" eb="21">
      <t>サンテイカ</t>
    </rPh>
    <rPh sb="22" eb="23">
      <t>カンキ</t>
    </rPh>
    <rPh sb="25" eb="27">
      <t>キジュンセ</t>
    </rPh>
    <rPh sb="28" eb="30">
      <t>セイテイト</t>
    </rPh>
    <rPh sb="31" eb="32">
      <t>トモナジ</t>
    </rPh>
    <rPh sb="34" eb="36">
      <t>ジッシジ</t>
    </rPh>
    <rPh sb="36" eb="37">
      <t>ジョウリ</t>
    </rPh>
    <rPh sb="38" eb="40">
      <t>リュウイジ</t>
    </rPh>
    <rPh sb="40" eb="42">
      <t>ジコウヘ</t>
    </rPh>
    <rPh sb="49" eb="51">
      <t>ヘイセイネ</t>
    </rPh>
    <rPh sb="53" eb="54">
      <t>ネンガ</t>
    </rPh>
    <rPh sb="55" eb="56">
      <t>ガツヒ</t>
    </rPh>
    <rPh sb="58" eb="59">
      <t>ヒロ</t>
    </rPh>
    <rPh sb="59" eb="60">
      <t>ロウケ</t>
    </rPh>
    <rPh sb="60" eb="61">
      <t>ケイハ</t>
    </rPh>
    <rPh sb="61" eb="62">
      <t>ハツロ</t>
    </rPh>
    <rPh sb="83" eb="85">
      <t>ロウドウロ</t>
    </rPh>
    <rPh sb="86" eb="88">
      <t>ロウケンキ</t>
    </rPh>
    <rPh sb="88" eb="89">
      <t>キョクケ</t>
    </rPh>
    <rPh sb="89" eb="92">
      <t>ケイカクカチ</t>
    </rPh>
    <rPh sb="92" eb="93">
      <t>チョウシ</t>
    </rPh>
    <rPh sb="94" eb="96">
      <t>シンコウカ</t>
    </rPh>
    <rPh sb="96" eb="98">
      <t>カチョウロ</t>
    </rPh>
    <rPh sb="99" eb="101">
      <t>ロウジンホ</t>
    </rPh>
    <rPh sb="101" eb="103">
      <t>ホケンカ</t>
    </rPh>
    <rPh sb="103" eb="105">
      <t>カチョウツ</t>
    </rPh>
    <rPh sb="105" eb="107">
      <t>ツウチ</t>
    </rPh>
    <phoneticPr fontId="3"/>
  </si>
  <si>
    <t>介護サービス事業者自主点検表</t>
    <rPh sb="0" eb="2">
      <t>カイゴジ</t>
    </rPh>
    <rPh sb="6" eb="9">
      <t>ジギョウシャジ</t>
    </rPh>
    <rPh sb="9" eb="11">
      <t>ジシュテ</t>
    </rPh>
    <rPh sb="11" eb="14">
      <t>テンケンヒョウ</t>
    </rPh>
    <phoneticPr fontId="3"/>
  </si>
  <si>
    <t>目　　次</t>
    <rPh sb="0" eb="1">
      <t>メツ</t>
    </rPh>
    <rPh sb="3" eb="4">
      <t>ツギ</t>
    </rPh>
    <phoneticPr fontId="3"/>
  </si>
  <si>
    <t>第１</t>
    <rPh sb="0" eb="1">
      <t>ダイ</t>
    </rPh>
    <phoneticPr fontId="3"/>
  </si>
  <si>
    <t>一般原則</t>
    <rPh sb="0" eb="2">
      <t>イッパンゲ</t>
    </rPh>
    <rPh sb="2" eb="4">
      <t>ゲンソク</t>
    </rPh>
    <phoneticPr fontId="3"/>
  </si>
  <si>
    <t>第２</t>
    <rPh sb="0" eb="1">
      <t>ダイ</t>
    </rPh>
    <phoneticPr fontId="3"/>
  </si>
  <si>
    <t>基本方針</t>
    <rPh sb="0" eb="2">
      <t>キホンホ</t>
    </rPh>
    <rPh sb="2" eb="4">
      <t>ホウシン</t>
    </rPh>
    <phoneticPr fontId="3"/>
  </si>
  <si>
    <t>第３</t>
    <rPh sb="0" eb="1">
      <t>ダイ</t>
    </rPh>
    <phoneticPr fontId="3"/>
  </si>
  <si>
    <t>人員に関する基準</t>
    <rPh sb="0" eb="2">
      <t>ジンインカ</t>
    </rPh>
    <rPh sb="3" eb="4">
      <t>カンキ</t>
    </rPh>
    <rPh sb="6" eb="8">
      <t>キジュン</t>
    </rPh>
    <phoneticPr fontId="3"/>
  </si>
  <si>
    <t>第４</t>
    <rPh sb="0" eb="1">
      <t>ダイ</t>
    </rPh>
    <phoneticPr fontId="3"/>
  </si>
  <si>
    <t>第５</t>
    <rPh sb="0" eb="1">
      <t>ダイ</t>
    </rPh>
    <phoneticPr fontId="3"/>
  </si>
  <si>
    <t>運営に関する基準</t>
    <rPh sb="0" eb="2">
      <t>ウンエイカ</t>
    </rPh>
    <rPh sb="3" eb="4">
      <t>カンキ</t>
    </rPh>
    <rPh sb="6" eb="8">
      <t>キジュン</t>
    </rPh>
    <phoneticPr fontId="3"/>
  </si>
  <si>
    <t>第６</t>
    <rPh sb="0" eb="1">
      <t>ダイ</t>
    </rPh>
    <phoneticPr fontId="3"/>
  </si>
  <si>
    <t>(予防)介護予防のための効果的な支援の</t>
    <rPh sb="1" eb="3">
      <t>ヨボウカ</t>
    </rPh>
    <rPh sb="4" eb="6">
      <t>カイゴヨ</t>
    </rPh>
    <rPh sb="6" eb="8">
      <t>ヨボウコ</t>
    </rPh>
    <rPh sb="12" eb="15">
      <t>コウカテキシ</t>
    </rPh>
    <rPh sb="16" eb="18">
      <t>シエン</t>
    </rPh>
    <phoneticPr fontId="3"/>
  </si>
  <si>
    <t>方法に関する基準</t>
    <rPh sb="0" eb="2">
      <t>ホウホウカ</t>
    </rPh>
    <rPh sb="3" eb="4">
      <t>カンキ</t>
    </rPh>
    <rPh sb="6" eb="8">
      <t>キジュン</t>
    </rPh>
    <phoneticPr fontId="3"/>
  </si>
  <si>
    <t>第７</t>
    <rPh sb="0" eb="1">
      <t>ダイ</t>
    </rPh>
    <phoneticPr fontId="3"/>
  </si>
  <si>
    <t>変更の届出等</t>
    <rPh sb="0" eb="2">
      <t>ヘンコウト</t>
    </rPh>
    <rPh sb="3" eb="5">
      <t>トドケデト</t>
    </rPh>
    <rPh sb="5" eb="6">
      <t>トウ</t>
    </rPh>
    <phoneticPr fontId="3"/>
  </si>
  <si>
    <t>第８</t>
    <rPh sb="0" eb="1">
      <t>ダイ</t>
    </rPh>
    <phoneticPr fontId="3"/>
  </si>
  <si>
    <t>介護給付費の算定及び取扱い</t>
    <rPh sb="0" eb="2">
      <t>カイゴキ</t>
    </rPh>
    <rPh sb="2" eb="5">
      <t>キュウフヒサ</t>
    </rPh>
    <rPh sb="6" eb="8">
      <t>サンテイオ</t>
    </rPh>
    <rPh sb="8" eb="9">
      <t>オヨト</t>
    </rPh>
    <rPh sb="10" eb="12">
      <t>トリアツカ</t>
    </rPh>
    <phoneticPr fontId="3"/>
  </si>
  <si>
    <t>第９</t>
    <rPh sb="0" eb="1">
      <t>ダイ</t>
    </rPh>
    <phoneticPr fontId="3"/>
  </si>
  <si>
    <t>(予防)介護予防通所リハビリテーション</t>
    <rPh sb="1" eb="3">
      <t>ヨボウカ</t>
    </rPh>
    <rPh sb="4" eb="10">
      <t>カイゴヨボウツウショ</t>
    </rPh>
    <phoneticPr fontId="3"/>
  </si>
  <si>
    <t>費の算定及び取扱い</t>
    <rPh sb="0" eb="1">
      <t>ヒサ</t>
    </rPh>
    <rPh sb="2" eb="4">
      <t>サンテイオ</t>
    </rPh>
    <rPh sb="4" eb="5">
      <t>オヨト</t>
    </rPh>
    <rPh sb="6" eb="8">
      <t>トリアツカ</t>
    </rPh>
    <phoneticPr fontId="3"/>
  </si>
  <si>
    <t>その他</t>
    <rPh sb="2" eb="3">
      <t>タ</t>
    </rPh>
    <phoneticPr fontId="3"/>
  </si>
  <si>
    <t>　賃金改善を行う方法について、介護職員処遇改善計画書等を用い職員に周知していますか。</t>
    <rPh sb="1" eb="3">
      <t>チンギンカ</t>
    </rPh>
    <rPh sb="3" eb="5">
      <t>カイゼンオ</t>
    </rPh>
    <rPh sb="6" eb="7">
      <t>オコナホ</t>
    </rPh>
    <rPh sb="8" eb="10">
      <t>ホウホウカ</t>
    </rPh>
    <rPh sb="15" eb="17">
      <t>カイゴシ</t>
    </rPh>
    <rPh sb="17" eb="19">
      <t>ショクインシ</t>
    </rPh>
    <rPh sb="19" eb="21">
      <t>ショグウカ</t>
    </rPh>
    <rPh sb="21" eb="23">
      <t>カイゼンケ</t>
    </rPh>
    <rPh sb="23" eb="26">
      <t>ケイカクショト</t>
    </rPh>
    <rPh sb="26" eb="27">
      <t>トウモ</t>
    </rPh>
    <rPh sb="28" eb="29">
      <t>モチシ</t>
    </rPh>
    <rPh sb="30" eb="32">
      <t>ショクインシ</t>
    </rPh>
    <rPh sb="33" eb="35">
      <t>シュウチ</t>
    </rPh>
    <phoneticPr fontId="3"/>
  </si>
  <si>
    <t>　
　サービスの提供の開始に際し、利用申込者が介護保険法施行規則第64条各号のいずれにも該当しないときは、当該利用申込者又はその家族に居宅サービス計画の作成を居宅介護支援事業者に依頼する旨を市町村に届け出ること等により、サービスの提供を法定代理受領サービスとして受けることができる旨を説明していますか。
　また、居宅介護支援事業者に関する情報を提供することその他の法定代理受領サービスを行うために必要な援助を行っていますか。　　　　　　　　　　　　　　　　　</t>
  </si>
  <si>
    <t>ア　利用者の選定により、通常の事業の実施地域以外
　の地域に居住する利用者に対して行う送迎に要する
　費用
イ　通常要する時間を超える通所リハビリテーション
　であって､利用者の選定に係るものの提供に伴い必
　要となる費用の範囲内において、通常の通所介護に
　係る居宅介護サービス費用基準額を超える費用
ウ　食事の提供に要する費用
エ　おむつ代
オ　ア～エに掲げるもののほか、通所リハビリテー
　ションの提供において提供される便宜のうち、日
　常生活においても通常必要となるものに係る費用
　であって、その利用者に負担させることが適当と
　認められる費用。</t>
    <rPh sb="183" eb="184">
      <t>カカツ</t>
    </rPh>
    <rPh sb="192" eb="194">
      <t>ツウショテ</t>
    </rPh>
    <rPh sb="206" eb="208">
      <t>テイキョウテ</t>
    </rPh>
    <rPh sb="212" eb="214">
      <t>テイキョウベ</t>
    </rPh>
    <rPh sb="217" eb="219">
      <t>ベンギセ</t>
    </rPh>
    <rPh sb="227" eb="229">
      <t>セイカツツ</t>
    </rPh>
    <rPh sb="234" eb="236">
      <t>ツウジョウヒ</t>
    </rPh>
    <rPh sb="236" eb="238">
      <t>ヒツヨウカ</t>
    </rPh>
    <rPh sb="244" eb="245">
      <t>カカヒ</t>
    </rPh>
    <rPh sb="246" eb="248">
      <t>ヒヨウリ</t>
    </rPh>
    <rPh sb="257" eb="260">
      <t>リヨウシャフ</t>
    </rPh>
    <rPh sb="261" eb="263">
      <t>フタンテ</t>
    </rPh>
    <rPh sb="269" eb="271">
      <t>テキトウミ</t>
    </rPh>
    <rPh sb="274" eb="275">
      <t>ミトヒ</t>
    </rPh>
    <rPh sb="279" eb="281">
      <t>ヒヨウ</t>
    </rPh>
    <phoneticPr fontId="3"/>
  </si>
  <si>
    <t>※　通所リハビリテーションは、事業所内でサービス
　を提供することが原則ですが、次の条件を満たす場
　合は、事業所の屋外でサービスを提供することがで
　きます。
 　イ　あらかじめ通所リハビリテーション計画に位置
　　 付けられていること。
　 ロ　効果的なリハビリテーションのサービスが提供
　　 できること。</t>
    <rPh sb="2" eb="4">
      <t>ツウショジ</t>
    </rPh>
    <rPh sb="15" eb="18">
      <t>ジギョウショナ</t>
    </rPh>
    <rPh sb="18" eb="19">
      <t>ナイテ</t>
    </rPh>
    <rPh sb="27" eb="29">
      <t>テイキョウゲ</t>
    </rPh>
    <rPh sb="34" eb="36">
      <t>ゲンソクツ</t>
    </rPh>
    <rPh sb="40" eb="41">
      <t>ツギジ</t>
    </rPh>
    <rPh sb="42" eb="44">
      <t>ジョウケンミ</t>
    </rPh>
    <rPh sb="45" eb="46">
      <t>ミジ</t>
    </rPh>
    <rPh sb="54" eb="57">
      <t>ジギョウショオ</t>
    </rPh>
    <rPh sb="58" eb="60">
      <t>オクガイテ</t>
    </rPh>
    <rPh sb="66" eb="68">
      <t>テイキョウツ</t>
    </rPh>
    <rPh sb="91" eb="93">
      <t>ツウショケ</t>
    </rPh>
    <rPh sb="102" eb="104">
      <t>ケイカクコ</t>
    </rPh>
    <rPh sb="127" eb="129">
      <t>コウカテ</t>
    </rPh>
    <rPh sb="129" eb="130">
      <t>テキテ</t>
    </rPh>
    <rPh sb="146" eb="148">
      <t>テイキョウ</t>
    </rPh>
    <phoneticPr fontId="3"/>
  </si>
  <si>
    <t>※　平均利用延人員数の計算に当たっては、当該通所
　リハビリテーション事業所に係る通所リハビリテー
　ション事業者が、介護予防通所リハビリテーション
　事業者の指定を併せて受け一体的に事業を実施して
　いる場合は、当該介護予防通所リハビリテーション
　事業所における前年度の１月当たりの平均利用延人
　員数を含みます。
    ただし、通所リハビリテーション事業者が介護予
　防通所リハビリテーション事業者の指定を併せて受
　けている場合であっても、事業が一体的に実施され
　ず、実態として両事業が分離されて実施されている
　場合には、当該平均利用延人員数には当該介護予防
　通所リハビリテーション事業所の平均利用延人員数
　は含めない取扱いとします。</t>
  </si>
  <si>
    <t>※　１時間以上２時間未満の報酬を算定している利用
　者については、利用者数に４分の１を乗じて得た数
　を用います。
　　２時間以上３時間未満の報酬を算定している利
　用者及び３時間以上４時間未満の報酬を算定してい
　る利用者については、利用者数に２分の１を乗じて
　得た数とし、４時間以上６時間未満の報酬を算定し
　ている利用者については、利用者数に４分の３を乗
　じて得た数とします。</t>
    <rPh sb="85" eb="86">
      <t>オヨ</t>
    </rPh>
    <phoneticPr fontId="3"/>
  </si>
  <si>
    <t>ア 常時頻回の喀痰吸引を実施している状態
イ 呼吸障害等により人工呼吸器を使用している状態
ウ 中心静脈注射を実施している状態
エ 人工腎臓を実施しており、かつ、重篤な合併症を
　 有する状態
オ 重篤な心機能障害、呼吸障害等により常時モニタ
　 ー測定を実施している状態
カ 膀胱または直腸の機能障害の程度が身体障害者福
   祉法施行規則（昭和二十五年厚生省令第十五号）
   別表第五号に掲げる身体障害者障害程度表の四級
   以上に該当し、かつ、ストーマの処置を実施して
 　いる状態
キ 経鼻胃管や胃瘻の経腸栄養が行われている状態
ク 褥瘡に対する治療を実施している状態
ケ 気管切開が行われている状態
　</t>
    <rPh sb="2" eb="4">
      <t>ジョウジヒ</t>
    </rPh>
    <rPh sb="4" eb="5">
      <t>ヒンカ</t>
    </rPh>
    <rPh sb="5" eb="6">
      <t>カイカ</t>
    </rPh>
    <rPh sb="7" eb="9">
      <t>カクタンキ</t>
    </rPh>
    <rPh sb="9" eb="11">
      <t>キュウインジ</t>
    </rPh>
    <rPh sb="12" eb="14">
      <t>ジッシジ</t>
    </rPh>
    <rPh sb="18" eb="20">
      <t>ジョウタイコ</t>
    </rPh>
    <rPh sb="23" eb="25">
      <t>コキュウシ</t>
    </rPh>
    <rPh sb="25" eb="27">
      <t>ショウガイト</t>
    </rPh>
    <rPh sb="27" eb="28">
      <t>トウジ</t>
    </rPh>
    <rPh sb="31" eb="33">
      <t>ジンコウコ</t>
    </rPh>
    <rPh sb="33" eb="35">
      <t>コキュウキ</t>
    </rPh>
    <rPh sb="35" eb="36">
      <t>キシ</t>
    </rPh>
    <rPh sb="37" eb="39">
      <t>シヨウジ</t>
    </rPh>
    <rPh sb="43" eb="45">
      <t>ジョウタイチ</t>
    </rPh>
    <rPh sb="48" eb="50">
      <t>チュウシンセ</t>
    </rPh>
    <rPh sb="50" eb="51">
      <t>セイミ</t>
    </rPh>
    <rPh sb="51" eb="52">
      <t>ミャクチ</t>
    </rPh>
    <rPh sb="52" eb="54">
      <t>チュウシャジ</t>
    </rPh>
    <rPh sb="55" eb="57">
      <t>ジッシジ</t>
    </rPh>
    <rPh sb="61" eb="63">
      <t>ジョウタイジ</t>
    </rPh>
    <rPh sb="66" eb="68">
      <t>ジンコウジ</t>
    </rPh>
    <rPh sb="68" eb="70">
      <t>ジンゾウジ</t>
    </rPh>
    <rPh sb="71" eb="73">
      <t>ジッシジ</t>
    </rPh>
    <rPh sb="81" eb="83">
      <t>ジュウトクガ</t>
    </rPh>
    <rPh sb="84" eb="86">
      <t>ガッペイシ</t>
    </rPh>
    <rPh sb="86" eb="87">
      <t>ショウユ</t>
    </rPh>
    <rPh sb="91" eb="92">
      <t>ユウジ</t>
    </rPh>
    <rPh sb="94" eb="96">
      <t>ジョウタイジ</t>
    </rPh>
    <rPh sb="99" eb="101">
      <t>ジュウトクシ</t>
    </rPh>
    <rPh sb="172" eb="174">
      <t>ショウワ２</t>
    </rPh>
    <rPh sb="174" eb="177">
      <t>２５ネ</t>
    </rPh>
    <rPh sb="177" eb="178">
      <t>ネンコ</t>
    </rPh>
    <rPh sb="178" eb="180">
      <t>コウセイシ</t>
    </rPh>
    <rPh sb="180" eb="181">
      <t>ショウレ</t>
    </rPh>
    <rPh sb="181" eb="182">
      <t>レイダ</t>
    </rPh>
    <rPh sb="182" eb="183">
      <t>ダイ１</t>
    </rPh>
    <rPh sb="183" eb="185">
      <t>１５ゴ</t>
    </rPh>
    <rPh sb="185" eb="186">
      <t>ゴウダ</t>
    </rPh>
    <rPh sb="193" eb="194">
      <t>ダイ５</t>
    </rPh>
    <rPh sb="194" eb="195">
      <t>５ゴ</t>
    </rPh>
    <rPh sb="195" eb="196">
      <t>ゴウカ</t>
    </rPh>
    <rPh sb="197" eb="198">
      <t>カカシ</t>
    </rPh>
    <rPh sb="200" eb="202">
      <t>シンタイシ</t>
    </rPh>
    <rPh sb="202" eb="205">
      <t>ショウガイシャシ</t>
    </rPh>
    <rPh sb="205" eb="207">
      <t>ショウガイテ</t>
    </rPh>
    <rPh sb="207" eb="209">
      <t>テイドヒ</t>
    </rPh>
    <rPh sb="209" eb="210">
      <t>ヒョウ４</t>
    </rPh>
    <rPh sb="211" eb="212">
      <t>４キ</t>
    </rPh>
    <rPh sb="212" eb="213">
      <t>キュウガ</t>
    </rPh>
    <rPh sb="220" eb="222">
      <t>ガイトウシ</t>
    </rPh>
    <rPh sb="232" eb="234">
      <t>ショチジ</t>
    </rPh>
    <rPh sb="235" eb="237">
      <t>ジッシジ</t>
    </rPh>
    <rPh sb="244" eb="246">
      <t>ジョウタイケ</t>
    </rPh>
    <rPh sb="249" eb="250">
      <t>ケイハ</t>
    </rPh>
    <rPh sb="250" eb="251">
      <t>ハナイ</t>
    </rPh>
    <rPh sb="251" eb="252">
      <t>イカ</t>
    </rPh>
    <rPh sb="252" eb="253">
      <t>カンイ</t>
    </rPh>
    <rPh sb="254" eb="255">
      <t>イロ</t>
    </rPh>
    <rPh sb="255" eb="256">
      <t>ロウケ</t>
    </rPh>
    <rPh sb="257" eb="258">
      <t>ケイチ</t>
    </rPh>
    <rPh sb="258" eb="259">
      <t>チョウエ</t>
    </rPh>
    <rPh sb="259" eb="261">
      <t>エイヨウオ</t>
    </rPh>
    <rPh sb="262" eb="263">
      <t>オコナジ</t>
    </rPh>
    <rPh sb="268" eb="270">
      <t>ジョウタイシ</t>
    </rPh>
    <rPh sb="273" eb="274">
      <t>シトネソ</t>
    </rPh>
    <rPh sb="274" eb="275">
      <t>ソウタ</t>
    </rPh>
    <rPh sb="276" eb="277">
      <t>タイチ</t>
    </rPh>
    <rPh sb="279" eb="281">
      <t>チリョウジ</t>
    </rPh>
    <rPh sb="282" eb="284">
      <t>ジッシジ</t>
    </rPh>
    <rPh sb="288" eb="290">
      <t>ジョウタイキ</t>
    </rPh>
    <rPh sb="293" eb="295">
      <t>キカンセ</t>
    </rPh>
    <rPh sb="295" eb="297">
      <t>セッカイオ</t>
    </rPh>
    <rPh sb="298" eb="299">
      <t>オコナジ</t>
    </rPh>
    <rPh sb="304" eb="306">
      <t>ジョウタイ</t>
    </rPh>
    <phoneticPr fontId="3"/>
  </si>
  <si>
    <t>労働時間の適正な把握のために使用者が講ずべき措置に関するｶﾞｲﾄﾞﾗｲﾝ</t>
    <rPh sb="0" eb="2">
      <t>ロウドウジ</t>
    </rPh>
    <rPh sb="2" eb="4">
      <t>ジカンテ</t>
    </rPh>
    <rPh sb="5" eb="7">
      <t>テキセイハ</t>
    </rPh>
    <rPh sb="8" eb="10">
      <t>ハアクシ</t>
    </rPh>
    <rPh sb="14" eb="17">
      <t>シヨウシャコ</t>
    </rPh>
    <rPh sb="18" eb="19">
      <t>コウソ</t>
    </rPh>
    <rPh sb="22" eb="24">
      <t>ソチカ</t>
    </rPh>
    <rPh sb="25" eb="26">
      <t>カン</t>
    </rPh>
    <phoneticPr fontId="3"/>
  </si>
  <si>
    <t>※  「専らリハビリテーションの提供に当たる理学療
　法士、作業療法士又は言語聴覚士が、利用者が100
　人又はその端数を増すごとに１以上確保する」
　とは、指定リハビリテーションのうち、リハビリテ
　ーションを提供する時間帯に、当該職種の従事者が
　常に確保されるよう必要な配置を行うよう定めたも
　のであり、所要時間１時間から２時間の通所リハビ
　リテーションを行う場合であって、定期的に適切な
　研修を修了している看護師、准看護師、柔道整復師
　又はあん摩マッサージ師がリハビリテーションを提
　供する場合は、これらの者を当該単位におけるリハ
　ビリテーションの提供に当たる理学療法士等として
　計算することができます。</t>
  </si>
  <si>
    <t>※　「当該事業所の従業者」とは、雇用契約その他の
　契約により、当該事業所の管理者の指揮命令下にあ
　る従業者を指すものとします。</t>
  </si>
  <si>
    <t xml:space="preserve">※　毎年度3月31日時点において、事業を実施している
　事業者であって、4月以降も引き続き事業を実施する
　者の当該年度の通所リハビリテーション費の算定
　に当たっては、前年度の平均利用延人員数は、前年
　度において通所リハビリテーション費を算定してい
　る月（3月を除く。）の１月当たりの平均利用延人
　員数とします。
</t>
    <rPh sb="54" eb="55">
      <t>モノ</t>
    </rPh>
    <phoneticPr fontId="3"/>
  </si>
  <si>
    <t xml:space="preserve">  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に、通所リハビリテーション費が算定されていませんか。</t>
    <rPh sb="49" eb="51">
      <t>カイゴモ</t>
    </rPh>
    <rPh sb="102" eb="103">
      <t>モフ</t>
    </rPh>
    <rPh sb="106" eb="109">
      <t>フクゴウガタ</t>
    </rPh>
    <phoneticPr fontId="3"/>
  </si>
  <si>
    <t>イ 所要時間３時間以上４時間未満の場合12単位
ロ 所要時間４時間以上５時間未満の場合16単位
ハ 所要時間５時間以上６時間未満の場合20単位
ニ 所要時間６時間以上７時間未満の場合24単位
ホ 所要時間７時間以上の場合28単位</t>
  </si>
  <si>
    <t>　</t>
  </si>
  <si>
    <t>※ 別に厚生労働大臣が定める基準の内容は次のとおり。
次のいずれにも適合すること。</t>
  </si>
  <si>
    <t>イ　生活行為の内容の充実を図るための専門的な知識
若しくは経験を有する作業療法士又は生活行為の内容
の充実を図るための研修を修了した理学療法士若しく
は言語聴覚士が配置されていること。</t>
  </si>
  <si>
    <t>ロ　生活行為の内容の充実を図るための目標及び当該
目標を踏まえたリハビリテーションの実施頻度、実施
場所及び実施時間等が記載されたリハビリテーション
実施計画をあらかじめ定めて、リハビリテーションを
提供すること。</t>
  </si>
  <si>
    <t>※ 別に厚生労働大臣が定める施設基準の内容は次のとおり。
リハビリテーションを行うに当たり、利用者数が理学
療法士、作業療法士又は言語聴覚士の数に対して適切
なものであること。</t>
  </si>
  <si>
    <t>老人福祉施設等における誤嚥事故及び配膳誤りを原因とする誤嚥事故について</t>
    <rPh sb="0" eb="2">
      <t>ロウジンフ</t>
    </rPh>
    <rPh sb="2" eb="4">
      <t>フクシシ</t>
    </rPh>
    <rPh sb="4" eb="6">
      <t>シセツト</t>
    </rPh>
    <rPh sb="6" eb="7">
      <t>トウゴ</t>
    </rPh>
    <rPh sb="11" eb="13">
      <t>ゴエンジ</t>
    </rPh>
    <rPh sb="13" eb="15">
      <t>ジコオ</t>
    </rPh>
    <rPh sb="15" eb="16">
      <t>オヨハ</t>
    </rPh>
    <rPh sb="17" eb="19">
      <t>ハイゼンア</t>
    </rPh>
    <rPh sb="19" eb="20">
      <t>アヤマゲ</t>
    </rPh>
    <rPh sb="22" eb="24">
      <t>ゲンインゴ</t>
    </rPh>
    <rPh sb="27" eb="29">
      <t>ゴエンジ</t>
    </rPh>
    <rPh sb="29" eb="31">
      <t>ジコ</t>
    </rPh>
    <phoneticPr fontId="3"/>
  </si>
  <si>
    <t>「平27福祉監第3006」</t>
    <rPh sb="4" eb="6">
      <t>フクシカ</t>
    </rPh>
    <rPh sb="6" eb="7">
      <t>カンダ</t>
    </rPh>
    <rPh sb="7" eb="8">
      <t>ダイ</t>
    </rPh>
    <phoneticPr fontId="3"/>
  </si>
  <si>
    <t>平18厚労令35
第118条の2第3項</t>
    <rPh sb="0" eb="1">
      <t>ヘイコ</t>
    </rPh>
    <rPh sb="3" eb="5">
      <t>コウロウレ</t>
    </rPh>
    <rPh sb="5" eb="6">
      <t>レイダ</t>
    </rPh>
    <rPh sb="9" eb="10">
      <t>ダイジ</t>
    </rPh>
    <rPh sb="13" eb="14">
      <t>ジョウダ</t>
    </rPh>
    <rPh sb="16" eb="17">
      <t>ダイコ</t>
    </rPh>
    <rPh sb="18" eb="19">
      <t>コウ</t>
    </rPh>
    <phoneticPr fontId="3"/>
  </si>
  <si>
    <t>(1)　通常規模
　 型通所リハ　
　 ビリテー
　 ション</t>
  </si>
  <si>
    <t>平27厚告96
第10号イ</t>
    <rPh sb="8" eb="9">
      <t>ダイ</t>
    </rPh>
    <phoneticPr fontId="3"/>
  </si>
  <si>
    <t>平27厚告96
第10号ロ</t>
    <rPh sb="8" eb="9">
      <t>ダイ</t>
    </rPh>
    <phoneticPr fontId="3"/>
  </si>
  <si>
    <t>平均利用延人員数の取扱い</t>
    <rPh sb="0" eb="2">
      <t>ヘイキンリ</t>
    </rPh>
    <rPh sb="2" eb="4">
      <t>リヨウノ</t>
    </rPh>
    <rPh sb="4" eb="5">
      <t>ノベジ</t>
    </rPh>
    <rPh sb="5" eb="7">
      <t>ジンインス</t>
    </rPh>
    <rPh sb="7" eb="8">
      <t>スウト</t>
    </rPh>
    <rPh sb="9" eb="11">
      <t>トリアツカ</t>
    </rPh>
    <phoneticPr fontId="3"/>
  </si>
  <si>
    <t xml:space="preserve">    また、平均利用延人員数に含むこととされた介護
　予防通所リハビリテーション事業所の利用者の計算
　に当たっては、介護予防通所リハビリテーションの
　利用時間が２時間未満の利用者については、利用者
　数に４分の１を乗じて得た数とし、２時間以上４時
　間未満の利用者については、利用者数に２分の１を
　乗じて得た数とし、利用時間が４時間以上６時間未
　満の利用者については、利用者数に４分の３を乗じ
　て得た数とします。
    ただし、介護予防通所リハビリテーション事業所
　の利用者については、同時にサービスの提供を受け
　た者の最大数を営業日ごとに加えていく方法によっ
　て計算しても差し支えありません。
　　また、１月間（歴月）、正月等の特別な期間を除
　いて毎日事業を実施した月における平均利用人員数
　については、当該月の平均利用延人員数に７分の６
　を乗じた数によるものとします。</t>
    <rPh sb="84" eb="86">
      <t>ジカンミ</t>
    </rPh>
    <rPh sb="86" eb="88">
      <t>ミマンリ</t>
    </rPh>
    <rPh sb="89" eb="92">
      <t>リヨウシャリ</t>
    </rPh>
    <rPh sb="98" eb="101">
      <t>リヨウシャス</t>
    </rPh>
    <rPh sb="103" eb="104">
      <t>スウブ</t>
    </rPh>
    <rPh sb="106" eb="107">
      <t>ブンジ</t>
    </rPh>
    <rPh sb="110" eb="111">
      <t>ジョウエ</t>
    </rPh>
    <rPh sb="113" eb="114">
      <t>エス</t>
    </rPh>
    <rPh sb="115" eb="116">
      <t>スウジ</t>
    </rPh>
    <rPh sb="120" eb="122">
      <t>ジカンイ</t>
    </rPh>
    <rPh sb="122" eb="124">
      <t>イジョウツ</t>
    </rPh>
    <rPh sb="315" eb="316">
      <t>ツキカ</t>
    </rPh>
    <rPh sb="316" eb="317">
      <t>カンレ</t>
    </rPh>
    <rPh sb="318" eb="319">
      <t>レキゲ</t>
    </rPh>
    <rPh sb="319" eb="320">
      <t>ゲツシ</t>
    </rPh>
    <rPh sb="322" eb="324">
      <t>ショウガツト</t>
    </rPh>
    <rPh sb="324" eb="325">
      <t>トウト</t>
    </rPh>
    <rPh sb="326" eb="328">
      <t>トクベツキ</t>
    </rPh>
    <rPh sb="329" eb="331">
      <t>キカンノ</t>
    </rPh>
    <rPh sb="332" eb="333">
      <t>ノゾマ</t>
    </rPh>
    <rPh sb="337" eb="339">
      <t>マイニチジ</t>
    </rPh>
    <rPh sb="339" eb="341">
      <t>ジギョウジ</t>
    </rPh>
    <rPh sb="342" eb="344">
      <t>ジッシツ</t>
    </rPh>
    <rPh sb="346" eb="347">
      <t>ツキヘ</t>
    </rPh>
    <rPh sb="351" eb="353">
      <t>ヘイキンリ</t>
    </rPh>
    <rPh sb="353" eb="355">
      <t>リヨウジ</t>
    </rPh>
    <rPh sb="355" eb="357">
      <t>ジンインス</t>
    </rPh>
    <rPh sb="357" eb="358">
      <t>スウト</t>
    </rPh>
    <rPh sb="366" eb="368">
      <t>トウガイツ</t>
    </rPh>
    <rPh sb="368" eb="369">
      <t>ツキヘ</t>
    </rPh>
    <rPh sb="370" eb="372">
      <t>ヘイキンリ</t>
    </rPh>
    <rPh sb="372" eb="374">
      <t>リヨウノ</t>
    </rPh>
    <rPh sb="374" eb="375">
      <t>ノベジ</t>
    </rPh>
    <rPh sb="375" eb="377">
      <t>ジンインス</t>
    </rPh>
    <rPh sb="377" eb="378">
      <t>スウブ</t>
    </rPh>
    <rPh sb="380" eb="381">
      <t>ブンジ</t>
    </rPh>
    <rPh sb="386" eb="387">
      <t>ジョウス</t>
    </rPh>
    <rPh sb="389" eb="390">
      <t>スウ</t>
    </rPh>
    <phoneticPr fontId="3"/>
  </si>
  <si>
    <t>※　当該加算は、所要時間７時間以上８時間未満の通
  所リハビリテーションの前後に連続して通所リハビ
  リテーションを行う場合について、６時間を限度と
  して算定するものです。
　　例えば、８時間の通所リハビリテーションの後に
　連続して２時間の延長サービスを行った場合や、８
　時間の通所リハビリテーションの前に連続して１時
  間、後に連続して１時間、合計２時間の延長サービ
  スを行った場合には、２時間の延長サービスとし
  １００単位を算定します。
　　７時間の通所リハビリテーションサービスの後に
　連続して２時間の延長サービスを行った場合には、
　延長サービスの通算時間は９時間であり、１時間分
  の延長サービスとして５０単位を算定します。
　　延長加算は、延長サービスが可能な体制にあり、
  実際に延長サービスを行った場合に算定するもので
  すが、当該事業所の実情に応じて、適当数の従業者
  を置いていることが必要です。</t>
    <rPh sb="2" eb="4">
      <t>トウガイカ</t>
    </rPh>
    <rPh sb="4" eb="6">
      <t>カサンシ</t>
    </rPh>
    <rPh sb="8" eb="10">
      <t>ショヨウジ</t>
    </rPh>
    <rPh sb="10" eb="12">
      <t>ジカンジ</t>
    </rPh>
    <rPh sb="13" eb="15">
      <t>ジカンイ</t>
    </rPh>
    <rPh sb="15" eb="17">
      <t>イジョウジ</t>
    </rPh>
    <rPh sb="18" eb="20">
      <t>ジカンミ</t>
    </rPh>
    <rPh sb="20" eb="22">
      <t>ミマンゼ</t>
    </rPh>
    <rPh sb="38" eb="40">
      <t>ゼンゴレ</t>
    </rPh>
    <rPh sb="41" eb="43">
      <t>レンゾクツ</t>
    </rPh>
    <rPh sb="45" eb="47">
      <t>ツウショオ</t>
    </rPh>
    <rPh sb="60" eb="61">
      <t>オコナバ</t>
    </rPh>
    <rPh sb="62" eb="64">
      <t>バアイジ</t>
    </rPh>
    <rPh sb="70" eb="72">
      <t>ジカンゲ</t>
    </rPh>
    <rPh sb="73" eb="75">
      <t>ゲンドサ</t>
    </rPh>
    <rPh sb="81" eb="82">
      <t>サンテ</t>
    </rPh>
    <rPh sb="82" eb="83">
      <t>テイジ</t>
    </rPh>
    <rPh sb="236" eb="238">
      <t>ジカンツ</t>
    </rPh>
    <rPh sb="239" eb="241">
      <t>ツウショア</t>
    </rPh>
    <rPh sb="255" eb="256">
      <t>アトエ</t>
    </rPh>
    <rPh sb="334" eb="336">
      <t>エンチョウカ</t>
    </rPh>
    <rPh sb="336" eb="338">
      <t>カサント</t>
    </rPh>
    <rPh sb="388" eb="390">
      <t>トウガイジ</t>
    </rPh>
    <rPh sb="390" eb="393">
      <t>ジギョウショジ</t>
    </rPh>
    <rPh sb="394" eb="396">
      <t>ジツジョウオ</t>
    </rPh>
    <rPh sb="397" eb="398">
      <t>オウテ</t>
    </rPh>
    <rPh sb="401" eb="403">
      <t>テキトウス</t>
    </rPh>
    <rPh sb="403" eb="404">
      <t>スウジ</t>
    </rPh>
    <rPh sb="405" eb="408">
      <t>ジュウギョウシャオ</t>
    </rPh>
    <rPh sb="412" eb="413">
      <t>オヒ</t>
    </rPh>
    <rPh sb="420" eb="422">
      <t>ヒツヨウ</t>
    </rPh>
    <phoneticPr fontId="3"/>
  </si>
  <si>
    <t>平27厚告95
第25号</t>
    <rPh sb="0" eb="1">
      <t>ヘイア</t>
    </rPh>
    <rPh sb="3" eb="4">
      <t>アツツ</t>
    </rPh>
    <rPh sb="4" eb="5">
      <t>ツゲルダ</t>
    </rPh>
    <rPh sb="8" eb="9">
      <t>ダイゴ</t>
    </rPh>
    <rPh sb="11" eb="12">
      <t>ゴウ</t>
    </rPh>
    <phoneticPr fontId="3"/>
  </si>
  <si>
    <t>平27厚告95
第28号</t>
    <rPh sb="0" eb="1">
      <t>ヘイア</t>
    </rPh>
    <rPh sb="3" eb="4">
      <t>アツツ</t>
    </rPh>
    <rPh sb="4" eb="5">
      <t>ツゲルダ</t>
    </rPh>
    <rPh sb="8" eb="9">
      <t>ダイゴ</t>
    </rPh>
    <rPh sb="11" eb="12">
      <t>ゴウ</t>
    </rPh>
    <phoneticPr fontId="3"/>
  </si>
  <si>
    <t>平27厚告95
第29号</t>
    <rPh sb="0" eb="1">
      <t>ヘイア</t>
    </rPh>
    <rPh sb="3" eb="4">
      <t>アツツ</t>
    </rPh>
    <rPh sb="4" eb="5">
      <t>ツゲルダ</t>
    </rPh>
    <rPh sb="8" eb="9">
      <t>ダイゴ</t>
    </rPh>
    <rPh sb="11" eb="12">
      <t>ゴウ</t>
    </rPh>
    <phoneticPr fontId="3"/>
  </si>
  <si>
    <t>平27厚告94
第18号</t>
    <rPh sb="0" eb="1">
      <t>ヘイア</t>
    </rPh>
    <rPh sb="3" eb="4">
      <t>アツツ</t>
    </rPh>
    <rPh sb="4" eb="5">
      <t>ツゲルダ</t>
    </rPh>
    <rPh sb="8" eb="9">
      <t>ダイゴ</t>
    </rPh>
    <rPh sb="11" eb="12">
      <t>ゴウ</t>
    </rPh>
    <phoneticPr fontId="3"/>
  </si>
  <si>
    <t>平27厚告95
第32号</t>
    <rPh sb="0" eb="1">
      <t>ヘイア</t>
    </rPh>
    <rPh sb="3" eb="4">
      <t>アツツ</t>
    </rPh>
    <rPh sb="4" eb="5">
      <t>ツゲルダ</t>
    </rPh>
    <rPh sb="8" eb="9">
      <t>ダイゴ</t>
    </rPh>
    <rPh sb="11" eb="12">
      <t>ゴウ</t>
    </rPh>
    <phoneticPr fontId="3"/>
  </si>
  <si>
    <t>平27厚告94
第19号</t>
    <rPh sb="0" eb="1">
      <t>ヘイア</t>
    </rPh>
    <rPh sb="3" eb="4">
      <t>アツツ</t>
    </rPh>
    <rPh sb="4" eb="5">
      <t>ツゲルダ</t>
    </rPh>
    <rPh sb="8" eb="9">
      <t>ダイゴ</t>
    </rPh>
    <rPh sb="11" eb="12">
      <t>ゴウ</t>
    </rPh>
    <phoneticPr fontId="3"/>
  </si>
  <si>
    <t>平12厚告19
別表7のホ</t>
  </si>
  <si>
    <t>平27厚告95
第33号</t>
    <rPh sb="0" eb="1">
      <t>ヘイア</t>
    </rPh>
    <rPh sb="3" eb="4">
      <t>アツツ</t>
    </rPh>
    <rPh sb="4" eb="5">
      <t>ツゲルダ</t>
    </rPh>
    <rPh sb="8" eb="9">
      <t>ダイゴ</t>
    </rPh>
    <rPh sb="11" eb="12">
      <t>ゴウ</t>
    </rPh>
    <phoneticPr fontId="3"/>
  </si>
  <si>
    <t>平12厚告19
別表7のヘ</t>
  </si>
  <si>
    <t>平18厚告127
別表 5のイ</t>
  </si>
  <si>
    <t>平18厚告127
別表 5の注1</t>
  </si>
  <si>
    <t>１ 基本的部分</t>
    <rPh sb="5" eb="7">
      <t>ブブン</t>
    </rPh>
    <phoneticPr fontId="3"/>
  </si>
  <si>
    <t>ハ　当該計画で定めた指定介護予防通所リハビリテーションの実施期間中に指定介護予防通所リハビリテーションの提供を終了した日前１月以内にリハビリテーション会議を開催し、リハビリテーションの目標の達
成状況を報告すること。</t>
  </si>
  <si>
    <t>平18厚労告127
別表 5のロ</t>
  </si>
  <si>
    <t>施行規則
第140条の44</t>
  </si>
  <si>
    <t xml:space="preserve">法第115条の
35第1項
</t>
  </si>
  <si>
    <t xml:space="preserve">  介護予防通所リハビリテーションの提供に当たっては、介護予防の効果を最大限高める観点から、次に掲げる事項に留意しながら行っていますか。</t>
  </si>
  <si>
    <t>※　法定代理受領サービスとして提供されるサービス
　についての利用者負担として、居宅介護サービス費
　用基準額の１割～３割（法の規定の適用により保
　険給付の率が７割～９割でない場合については、
　それに応じた割合）の支払を受けなければならない
　ことを規定したものです。</t>
    <rPh sb="2" eb="4">
      <t>ホウテイダ</t>
    </rPh>
    <rPh sb="4" eb="6">
      <t>ダイリジ</t>
    </rPh>
    <rPh sb="6" eb="8">
      <t>ジュリョウテ</t>
    </rPh>
    <rPh sb="15" eb="17">
      <t>テイキョウリ</t>
    </rPh>
    <rPh sb="31" eb="34">
      <t>リヨウシャフ</t>
    </rPh>
    <rPh sb="34" eb="36">
      <t>フタンキ</t>
    </rPh>
    <rPh sb="40" eb="42">
      <t>キョタクカ</t>
    </rPh>
    <rPh sb="42" eb="44">
      <t>カイゴキ</t>
    </rPh>
    <rPh sb="52" eb="54">
      <t>キジュンガ</t>
    </rPh>
    <rPh sb="54" eb="55">
      <t>ガクワ</t>
    </rPh>
    <rPh sb="57" eb="58">
      <t>ワリワ</t>
    </rPh>
    <rPh sb="60" eb="61">
      <t>ワリホ</t>
    </rPh>
    <rPh sb="62" eb="63">
      <t>ホウキ</t>
    </rPh>
    <rPh sb="64" eb="66">
      <t>キテイテ</t>
    </rPh>
    <rPh sb="67" eb="69">
      <t>テキヨウキ</t>
    </rPh>
    <rPh sb="76" eb="78">
      <t>キュウフリ</t>
    </rPh>
    <rPh sb="79" eb="80">
      <t>リツワ</t>
    </rPh>
    <rPh sb="82" eb="83">
      <t>ワリワ</t>
    </rPh>
    <rPh sb="85" eb="86">
      <t>ワリバ</t>
    </rPh>
    <rPh sb="89" eb="91">
      <t>バアイオ</t>
    </rPh>
    <rPh sb="102" eb="103">
      <t>オウシ</t>
    </rPh>
    <rPh sb="109" eb="111">
      <t>シハライウ</t>
    </rPh>
    <rPh sb="112" eb="113">
      <t>ウキ</t>
    </rPh>
    <rPh sb="127" eb="129">
      <t>キテイ</t>
    </rPh>
    <phoneticPr fontId="3"/>
  </si>
  <si>
    <t>※　オの「通所リハビリテーションの内容」について
　は、入浴、食事の有無等のサービスの内容を指しま
　す。
　　「利用料」には、法定代理受領サービスである通
　所リハビリテーションに係る利用料（１割～３割
　負担）及び法定代理受領サービスでない通所リハビ
　リテーションの利用料を、「その他の費用の額」に
　は、徴収が認められている交通費の額及び必要に応
　じたその他のサービスに係る費用の額を規定しま
　す。</t>
    <rPh sb="102" eb="103">
      <t>ワリ</t>
    </rPh>
    <phoneticPr fontId="3"/>
  </si>
  <si>
    <t>準用（平11老企25第3の1の3(22)②）</t>
  </si>
  <si>
    <t>準用（平11老企25第3の1の3(22)③）</t>
  </si>
  <si>
    <t>準用（平11老企25第3の1の3(27)②</t>
  </si>
  <si>
    <t>準用（平11老企25第3の1の3(27)③）</t>
  </si>
  <si>
    <t>平11老企25
第4の3の5(1)①</t>
  </si>
  <si>
    <t>１ 基本的部分</t>
    <rPh sb="5" eb="7">
      <t>ブブン</t>
    </rPh>
    <phoneticPr fontId="3"/>
  </si>
  <si>
    <t>平12厚告19
第一号</t>
    <rPh sb="9" eb="10">
      <t>１</t>
    </rPh>
    <phoneticPr fontId="3"/>
  </si>
  <si>
    <t>平12厚告19
第二号
平12厚告22
別表7</t>
    <rPh sb="9" eb="10">
      <t>２</t>
    </rPh>
    <phoneticPr fontId="3"/>
  </si>
  <si>
    <t>平12厚告19
第三号</t>
    <rPh sb="9" eb="10">
      <t>３</t>
    </rPh>
    <phoneticPr fontId="3"/>
  </si>
  <si>
    <t>　　</t>
  </si>
  <si>
    <t>平27厚告95
第27号</t>
  </si>
  <si>
    <t>平27厚告95
第109号</t>
  </si>
  <si>
    <t>(1)当該事業所の従業者として又は外部との連携により管理栄養士を１名以上配置していること。</t>
  </si>
  <si>
    <t>(2)利用者ごとに、医師、管理栄養士、理学療法士、作業療法士、言語聴覚士、看護職員、介護職員その他の職種の者が共同して栄養アセスメントを実施し、当該利用者又はその家族に対してその結果を説明し、相談等に必要に応じ対応すること。</t>
  </si>
  <si>
    <t>(3)利用者ごとの栄養状態等の情報を厚生労働省に提出し、栄養管理の実施に当たって、当該情報その他栄養管理の適切かつ有効な実施のために必要な情報を活用していること。</t>
  </si>
  <si>
    <t>(4)厚生労働大臣が定める基準に適合している指定通所リハビリテーション事業所であること。</t>
  </si>
  <si>
    <t>※　ただし、口腔機能向上サービスの開始から３月ごとの利用者の口腔機能の評価の結果、口腔機能が向上せず、口腔機能向上サービスを引き続き行うことが必要と認められる利用者については、引き続き算定することができます。</t>
  </si>
  <si>
    <t xml:space="preserve">次に掲げるいずれの基準にも適合しているものとして利用者に対し指定通所リハビリテーションを行った場合は、科学的介護推進体制加算として、１月につき40単位を所定単位数に加算していますか。
</t>
  </si>
  <si>
    <t>イ　利用者ごとのＡＤＬ値、栄養状態、口腔機能、認知症の状況その他の利用者の心身の状況等に係る基本的な情報を、厚生労働省に提出していること。
ロ　必要に応じて通所リハビリテーション計画を見直すなど、指定通所リハビリテーションの提供に当たって、イに規定する情報その他指定通所リハビリテーションを適切かつ有効に提供するために必要な情報を活用していること。</t>
  </si>
  <si>
    <t>　非常災害に際して必要な具体的計画の策定、関係機関への通報及び連携体制の整備、避難、救出訓練の実施等の対策の万全を期さなければなりません。</t>
  </si>
  <si>
    <t>　「関係機関への通報及び連携体制の整備」とは、火災等の災害時に、地域の消防機関へ速やかに通報する体制をとるよう従業員に周知徹底するとともに、日頃から消防団や地域住民との連携を図り、火災等の際に消火・避難等に協力してもらえるような体制づくりを求めることとしたものです。</t>
  </si>
  <si>
    <t>　「非常災害に関する具体的計画」とは、消防法施行規則第３条に規定する消防計画（これに準ずる計画を含む）及び風水害、地震等の災害に対処するための計画をいいます。</t>
  </si>
  <si>
    <t>　消防計画の策定及びこれに基づく消防業務の実施は、消防法第8条の規定により防火管理者に行わせ、防火管理者を置かなくてもよいとされている事業所においては、防火管理について責任者を定め、その者に消防計画に準ずる計画の樹立等を行わせるものとします。</t>
  </si>
  <si>
    <t>※　特にインフルエンザ対策、腸管出血性大腸菌感染症対策、レジオネラ症対策等については、その発生及びまん延を防止するための措置について、別途通知等が発出されているので、これに基づき、適切な措置を講じてください。</t>
  </si>
  <si>
    <t>※空調設備等により施設内の適温の確保に努めてください。</t>
  </si>
  <si>
    <t xml:space="preserve">①従業者が、正当な理由がなく、その業務上知り得た利用者又はその家族の秘密を漏らさぬよう対策を講じていますか。
</t>
  </si>
  <si>
    <t>※　秘密を保持すべき旨を就業規則に規定したり、誓約書等をとるなどの措置を講じてください。</t>
  </si>
  <si>
    <t>②　従業者であった者が、正当な理由がなく、その業務上知り得た利用者又はその家族の秘密を漏らすことがないよう、必要な措置を講じていますか。</t>
  </si>
  <si>
    <t>※　従業者でなくなった後においてもこれらの秘密を保持すべき旨を従業者との雇用契約時に取り決め、例えば違約金について定める等の措置を講じてください。</t>
  </si>
  <si>
    <t>③　サービス担当者会議等において、利用者の個人情報を用いる場合は利用者の同意を、利用者の家族の個人情報を用いる場合は当該家族の同意を、あらかじめ文書により得ていますか。</t>
  </si>
  <si>
    <t>※　この同意は、サービス提供開始時に利用者及びその家族から包括的な同意を得ておくことで足りるものです。</t>
  </si>
  <si>
    <t>②　自らその提供する介護予防通所リハビリテーションの質の評価を行うとともに、主治の医師又は歯科医師とも連携を図りつつ、常にその改善を図っていますか。</t>
  </si>
  <si>
    <t>※　提供された介護予防サービスについては、介護予防通所リハビリテーション計画に定める目標達成の度合いや利用者及びその家族の満足度等について常に評価を行うなど、その改善を図ってください。</t>
  </si>
  <si>
    <t>④　利用者がその有する能力を最大限活用することができるような方法によるサービスの提供に努めていますか。</t>
  </si>
  <si>
    <t>※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してください。</t>
  </si>
  <si>
    <t>⑤　介護予防通所リハビリテーションの提供に当たり、利用者とのコミュニケーションを十分に図ることその他の様々な方法により利用者が主体的に事業に参加するよう適切な働きかけに努めていますか。</t>
  </si>
  <si>
    <t>入浴介助を行った場合は当該基準に掲げる区分に従い、１日につき次に掲げる単位数を所定単位数に加算していますか。</t>
    <rPh sb="11" eb="13">
      <t>トウガイキ</t>
    </rPh>
    <rPh sb="13" eb="15">
      <t>キジュンカ</t>
    </rPh>
    <rPh sb="16" eb="17">
      <t>カカク</t>
    </rPh>
    <rPh sb="19" eb="21">
      <t>クブンシ</t>
    </rPh>
    <rPh sb="22" eb="23">
      <t>シタガツ</t>
    </rPh>
    <rPh sb="30" eb="31">
      <t>ツギカ</t>
    </rPh>
    <rPh sb="32" eb="33">
      <t>カカタ</t>
    </rPh>
    <rPh sb="35" eb="38">
      <t>タンイスウ</t>
    </rPh>
    <phoneticPr fontId="3"/>
  </si>
  <si>
    <t xml:space="preserve"> </t>
  </si>
  <si>
    <t>(1) サービス提供体制強化加算（Ⅰ）　　２２単位</t>
  </si>
  <si>
    <t>(2) サービス提供体制強化加算（Ⅱ）　　１８単位</t>
  </si>
  <si>
    <t>(3) サービス提供体制強化加算（Ⅲ）　　　６単位</t>
  </si>
  <si>
    <t>※苦情がサービスの質の向上を図る上での重要な情報であるとの認識に立ち、苦情の内容を踏まえ、サービスの質の向上に向けた取組を自ら行ってください。</t>
  </si>
  <si>
    <t xml:space="preserve">③市町村が行う文書その他の物件の提出又は提示の求め又は市町村の職員からの質問若しくは照会に応じ、利用者からの苦情に関して市町村が行う調査に協力するとともに、市町村から指導又は助言を受けた場合においては、当該指導又は助言に従って必要な改善を行っていますか。
</t>
    <rPh sb="18" eb="19">
      <t>マタテ</t>
    </rPh>
    <rPh sb="20" eb="22">
      <t>テイジ</t>
    </rPh>
    <phoneticPr fontId="3"/>
  </si>
  <si>
    <t xml:space="preserve">④市町村からの求めがあった場合には、上記③の改善の内容を市町村に報告していますか。
</t>
  </si>
  <si>
    <t xml:space="preserve">⑤利用者からの苦情に関して、国民健康保険団体連合会が行う調査に協力するとともに、指導又は助言を受けた場合においては、当該指導又は助言に従って必要な改善を行っていますか。
</t>
  </si>
  <si>
    <t>⑥  国民健康保険団体連合会からの求めがあった場合には、⑤の改善の内容を報告していますか。</t>
  </si>
  <si>
    <t>※　介護予防支援事業者に対する実施状況等の報告は、サービスが介護予防サービス計画に即して適切に提供されているかどうか、また当該計画策定時から利用者の状態等が大きく異なっていないか等を確認するために毎月行ってください。</t>
  </si>
  <si>
    <t>※　モニタリングの結果により、解決すべき課題の変化が認められる場合等については、担当する介護予防支援事業者等とも相談の上、必要に応じて当該介護予防通所リハビリテーション計画の変更を行ってください。</t>
  </si>
  <si>
    <t>（２）リハビリテーション計画等の情報の提出等
ＬＩＦＥを用いて行い、ＬＩＦＥへの提出情報、提出頻度等については、「科学的介護情報システム（ＬＩＦＥ）関連加算に関する基本的考え方並びに事務処理手順及び様式例の提示について」によること。</t>
    <rPh sb="12" eb="14">
      <t>ケイカクト</t>
    </rPh>
    <rPh sb="14" eb="15">
      <t>トウト</t>
    </rPh>
    <rPh sb="21" eb="22">
      <t>トウ</t>
    </rPh>
    <phoneticPr fontId="3"/>
  </si>
  <si>
    <t>※ただし、栄養改善サービスの開始から３月ごとの利用者の栄養状態の評価の結果、低栄養状態が改善せず、栄養改善サービスを引き続き行うことが必要と認められる利用者については引き続き算定することができます。</t>
  </si>
  <si>
    <t>※  職員の割合の算出に当たっては、常勤換算方法により算出した前年度（３月を除く）の平均を用います。
　ただし、前年度の実績が６月に満たない事業所（新たに事業を開始し、又は再開した事業所を含む。）については、届出日の属する月の前３月について、常勤換算方法により算出した平均を用います。
　したがって、新たに事業を開始し、又は再開した事業所については、４月目以降届出が可能となります。
　この場合にあっては、届出を行った月以降においても、直近３月間の職員の割合につき、毎月継続的に所定の割合を維持しなければなりません。
　その割合については、毎月記録し、所定の割合を下回った場合、届出を提出しなければなりません。</t>
    <rPh sb="56" eb="59">
      <t>ゼンネンドジ</t>
    </rPh>
    <rPh sb="60" eb="62">
      <t>ジッセキツ</t>
    </rPh>
    <rPh sb="64" eb="65">
      <t>ツキミ</t>
    </rPh>
    <rPh sb="66" eb="67">
      <t>ミジ</t>
    </rPh>
    <rPh sb="70" eb="73">
      <t>ジギョウショフ</t>
    </rPh>
    <rPh sb="94" eb="95">
      <t>フクゲ</t>
    </rPh>
    <rPh sb="176" eb="177">
      <t>ゲツメ</t>
    </rPh>
    <rPh sb="177" eb="178">
      <t>メイ</t>
    </rPh>
    <rPh sb="178" eb="180">
      <t>イコウト</t>
    </rPh>
    <rPh sb="180" eb="181">
      <t>トドデ</t>
    </rPh>
    <rPh sb="181" eb="182">
      <t>デカ</t>
    </rPh>
    <rPh sb="183" eb="185">
      <t>カノウ</t>
    </rPh>
    <phoneticPr fontId="3"/>
  </si>
  <si>
    <t>※　介護福祉士又は実務書研修終了者若しくは介護職員基礎研修課程終了者については、各月の前月の末日時点で資格を取得している又は研修の過程を終了している者とします。</t>
    <rPh sb="7" eb="8">
      <t>マタジ</t>
    </rPh>
    <rPh sb="9" eb="11">
      <t>ジツムシ</t>
    </rPh>
    <rPh sb="11" eb="12">
      <t>ショケ</t>
    </rPh>
    <rPh sb="12" eb="14">
      <t>ケンシュウシ</t>
    </rPh>
    <rPh sb="14" eb="16">
      <t>シュウリョウシ</t>
    </rPh>
    <rPh sb="16" eb="17">
      <t>シャモ</t>
    </rPh>
    <rPh sb="17" eb="18">
      <t>モカ</t>
    </rPh>
    <rPh sb="21" eb="23">
      <t>カイゴシ</t>
    </rPh>
    <rPh sb="23" eb="24">
      <t>ショクイ</t>
    </rPh>
    <rPh sb="24" eb="25">
      <t>インキ</t>
    </rPh>
    <rPh sb="25" eb="27">
      <t>キソケ</t>
    </rPh>
    <rPh sb="27" eb="29">
      <t>ケンシュウカ</t>
    </rPh>
    <rPh sb="29" eb="31">
      <t>カテイシ</t>
    </rPh>
    <rPh sb="31" eb="33">
      <t>シュウリョウシ</t>
    </rPh>
    <rPh sb="33" eb="34">
      <t>シャマ</t>
    </rPh>
    <rPh sb="60" eb="61">
      <t>マタケ</t>
    </rPh>
    <rPh sb="62" eb="64">
      <t>ケンシュウカ</t>
    </rPh>
    <rPh sb="65" eb="67">
      <t>カテイシ</t>
    </rPh>
    <rPh sb="68" eb="70">
      <t>シュウリョウ</t>
    </rPh>
    <phoneticPr fontId="3"/>
  </si>
  <si>
    <t>※　勤続年数とは、各月の前月の末日時点における勤続年数とします。</t>
  </si>
  <si>
    <t>※　同一の事業所において介護予防通所リハビリテーションを一体的に行っている場合においては、本加算の計算も一体的に行います。</t>
  </si>
  <si>
    <t>※　通所リハビリテーションを利用者に直接提供する職員とは、理学療法士等、看護職員又は介護職員として勤務を行う職員です。
　なお、１時間以上２時間未満の通所リハビリテーションを算定する場合であって、柔道整復師又はあん摩マッサージ指圧師がリハビリテーションを提供する場合にあっては、これらの職員に含まれます。</t>
    <rPh sb="34" eb="35">
      <t>トウ</t>
    </rPh>
    <phoneticPr fontId="3"/>
  </si>
  <si>
    <t>※　食中毒及び感染症の発生を防止するための措置等について必要に応じて保健所の助言、指導を求めるとともに、常に密接な連携を保ってください。</t>
    <rPh sb="52" eb="53">
      <t>ツネ</t>
    </rPh>
    <phoneticPr fontId="3"/>
  </si>
  <si>
    <t>①　利用者の使用する施設、食器その他の設備又は飲用に供する水について、衛生的な管理に努め、又は衛生上必要な措置を講ずるとともに、医薬品及び医療機器の管理を適正に行っていますか。</t>
  </si>
  <si>
    <t>※　医薬品の管理については、当該通所リハビリテーション事業所の実情に応じ、地域の薬局の薬剤師の協力を得て行うことも考えられます。</t>
  </si>
  <si>
    <t>①利用者に対するサービスの提供により事故が発生した場合は市町村、当該利用者の家族、当該利用者に係る居宅介護支援事業者に連絡を行うとともに、必要な措置を講じていますか。</t>
  </si>
  <si>
    <t>ア　</t>
  </si>
  <si>
    <t>イ　</t>
  </si>
  <si>
    <t>ウ　</t>
  </si>
  <si>
    <t>※　事故が発生した場合の対応方法について、あらかじめ定めておくことが望ましいです。</t>
  </si>
  <si>
    <t>※　速やかに賠償を行うため、損害賠償保険に加入しておくか、又は賠償資力を有することが望ましいです。</t>
  </si>
  <si>
    <t>①　事業所ごとに経理を区分するとともに、当該事業の会計とその他の事業の会計を区分していますか。</t>
  </si>
  <si>
    <t>①　従業者、設備、備品及び会計に関する諸記録を整備していますか。</t>
  </si>
  <si>
    <t>主治の医師又は歯科医師からの情報伝達やサービス担当者会議を通じる等の適切な方法により、利用者の病状、心身の状況、その置かれている環境等利用者の日常生活全般の的確な把握を行っていますか。</t>
  </si>
  <si>
    <t>①　</t>
  </si>
  <si>
    <t>②　</t>
  </si>
  <si>
    <t>医師等の従業者は、介護予防通所リハビリテーション計画の作成に当たっては、既に介護予防サービス計画が作成されている場合は、当該計画の内容に沿って作成していますか。</t>
  </si>
  <si>
    <t>③　</t>
  </si>
  <si>
    <t>介護予防通所リハビリテーション計画の作成後に介護予防サービス計画が作成された場合は、当該介護予防通所リハビリテーション計画が介護予防サービス計画に沿ったものであるか確認し、必要に応じて変更してください。</t>
  </si>
  <si>
    <t>※　</t>
  </si>
  <si>
    <t>④　</t>
  </si>
  <si>
    <t>サービスの提供に当たっては、介護予防通所リハビリテーション計画に基づき、利用者が日常生活を営むのに必要な支援を行っていますか。</t>
  </si>
  <si>
    <t>サービスの提供に当たっては、懇切丁寧に行うことを旨とし、利用者又はその家族に対し、リハビリテーションの観点から療養上必要とされる事項について、理解しやすいように指導又は説明を行っていますか。</t>
  </si>
  <si>
    <t>サービスの提供に当たっては、介護技術の進歩に対応し、適切な介護技術をもってサービスの提供を行っていますか。</t>
  </si>
  <si>
    <t>医師等の従業者は、介護予防通所リハビリテーション計画に基づくサービスの提供の開始時から、少なくとも１月に１回は、当該介護予防通所リハビリテーション計画に係る利用者の状態、当該利用者に対するサービスの提供状況等について、当該サービスの提供に係る介護予防サービス計画を作成した介護予防支援事業者に報告するとともに、当該介護予防通所リハビリテーション計画に記載したサービスの提供を行う期間が終了するまでに、少なくとも１回は、当該介護予防通所リハビリテーション計画の実施状況の把握（以下「モニタリング」という。）を行っていますか。</t>
    <rPh sb="173" eb="174">
      <t>ガ</t>
    </rPh>
    <phoneticPr fontId="3"/>
  </si>
  <si>
    <t>医師等の従業者は、モニタリングの結果を記録し、当該記録を当該サービスの提供に係る介護予防サービス計画を作成した介護予防支援事業者に報告していますか。</t>
  </si>
  <si>
    <t>医師等の従業者は、モニタリングの結果を踏まえ、必要に応じて介護予防通所リハビリテーション計画の変更を行っていますか。</t>
  </si>
  <si>
    <t>サービスの提供に当たり、介護予防支援におけるアセスメントにおいて把握された課題、介護予防通所リハビリテーションの提供による当該課題に係る改善状況等を踏まえつつ、効率的かつ柔軟なサービスの提供に努めること。</t>
  </si>
  <si>
    <t>運動器機能向上サービス、栄養改善サービス又は口腔機能向上サービスを提供するに当たっては、国内外の文献等において有効性が確認されている等の適切なものとすること。</t>
  </si>
  <si>
    <t>サービスの提供に当たり、利用者が虚弱な高齢者であることに十分に配慮し、利用者に危険が伴うような強い負荷を伴うサービスの提供は行わないとともに、次に示す「安全管理体制等の確保」を図ること等を通じて、利用者の安全面に最大限配慮すること。</t>
  </si>
  <si>
    <t>サービスの提供を行っている時に利用者に病状の急変等が生じた場合に備え、緊急時マニュアル等を作成し、その事業所内の従業者に周知徹底を図るとともに、速やかに主治の医師への連絡を行えるよう、緊急時の連絡方法をあらかじめ定めていますか。</t>
    <rPh sb="13" eb="14">
      <t>トキ</t>
    </rPh>
    <phoneticPr fontId="3"/>
  </si>
  <si>
    <t>サービスの提供に当たり、転倒等を防止するための環境整備に努めていますか。</t>
  </si>
  <si>
    <t>サービスの提供に当たり、事前に脈拍や血圧等を測定する等利用者の当日の体調を確認するとともに、無理のない適度なサービスの内容とするよう努めていますか。</t>
    <rPh sb="66" eb="67">
      <t>ツト</t>
    </rPh>
    <phoneticPr fontId="3"/>
  </si>
  <si>
    <t>サービスの提供を行っている時においても、利用者の体調の変化に常に気を配り、病状の急変等が生じた場合その他必要な場合には、速やかに主治の医師への連絡を行う等の必要な措置を講じていますか。</t>
    <rPh sb="13" eb="14">
      <t>トキ</t>
    </rPh>
    <phoneticPr fontId="3"/>
  </si>
  <si>
    <t xml:space="preserve">①　所要時間による区分については、現に要した時間ではなく、通所リハビリテーション計画に位置付けられた内容の通所リハビリテーションを行うための標準的な時間で算定していますか。
</t>
    <rPh sb="2" eb="4">
      <t>ショヨウジ</t>
    </rPh>
    <rPh sb="4" eb="6">
      <t>ジカンク</t>
    </rPh>
    <rPh sb="9" eb="11">
      <t>クブンゲ</t>
    </rPh>
    <rPh sb="17" eb="18">
      <t>ゲンヨ</t>
    </rPh>
    <rPh sb="19" eb="20">
      <t>ヨウジ</t>
    </rPh>
    <rPh sb="22" eb="24">
      <t>ジカンツ</t>
    </rPh>
    <rPh sb="29" eb="31">
      <t>ツウショケ</t>
    </rPh>
    <rPh sb="40" eb="42">
      <t>ケイカクイ</t>
    </rPh>
    <rPh sb="43" eb="46">
      <t>イチヅナ</t>
    </rPh>
    <rPh sb="50" eb="51">
      <t>ナイカ</t>
    </rPh>
    <rPh sb="51" eb="52">
      <t>カタチツ</t>
    </rPh>
    <rPh sb="53" eb="55">
      <t>ツウショオ</t>
    </rPh>
    <rPh sb="65" eb="66">
      <t>オコナヒ</t>
    </rPh>
    <rPh sb="70" eb="73">
      <t>ヒョウジュンテキジ</t>
    </rPh>
    <rPh sb="74" eb="76">
      <t>ジカンサ</t>
    </rPh>
    <rPh sb="77" eb="79">
      <t>サンテイ</t>
    </rPh>
    <phoneticPr fontId="3"/>
  </si>
  <si>
    <t>①　費用の額は、平成12年厚生省告示第19号の別表「指定居宅サービス介護給付費単位数表」により算定されていますか。</t>
  </si>
  <si>
    <t>※　ただし、事業者が事業所ごとに所定単位より低い単位数を設定する旨を、県に事前に届出を行った場合は、この限りではありません。</t>
  </si>
  <si>
    <t xml:space="preserve">②　費用の額は、平成12年厚生省告示第22号の「厚生大臣が定める１単位の単価」に、別表に定める単位数を乗じて算定されていますか。
</t>
  </si>
  <si>
    <t xml:space="preserve">③　単価に単位数を乗じて得た額に、１円未満の端数があるときは、その端数金額は切り捨てて計算していますか。
</t>
  </si>
  <si>
    <t>ロ</t>
  </si>
  <si>
    <t>ハ</t>
  </si>
  <si>
    <t>ニ</t>
  </si>
  <si>
    <t>ホ　</t>
  </si>
  <si>
    <t>定員超過利用・人員基準欠如に該当していないこと</t>
  </si>
  <si>
    <t>※　単に、当日のサービス進行状況や利用者の家族の出迎え等の都合で、当該利用者が通常の時間を超えて事業所にいる場合は、通所リハビリテーションのサービスが提供されているとは認められません。したがって、この場合は当初計画に位置づけられた所要時間に応じた所定単位数により算定します。（このような家族等の出迎え等までの間のいわゆる「預かり」 サービスについては、利用者から別途利用料を徴収しても差し支えありません。）。また、通所リハビリテーションを行うのに要する時間には、送迎に要する時間は含まれませんが、送迎時に実施した居宅内での介助等（電気の消灯・点灯、窓の施錠、着替え、ベッドへの移乗等）に要する時間は、次のいずれの要件も満たす場合、１日３０分以内を限度として含めることができます。</t>
    <rPh sb="250" eb="251">
      <t>ジジ</t>
    </rPh>
    <rPh sb="252" eb="254">
      <t>ジッシキ</t>
    </rPh>
    <rPh sb="256" eb="258">
      <t>キョタクナ</t>
    </rPh>
    <rPh sb="258" eb="259">
      <t>ナイカ</t>
    </rPh>
    <rPh sb="261" eb="263">
      <t>カイジョト</t>
    </rPh>
    <rPh sb="263" eb="264">
      <t>トウデ</t>
    </rPh>
    <rPh sb="265" eb="267">
      <t>デンキシ</t>
    </rPh>
    <rPh sb="268" eb="270">
      <t>ショウトウマ</t>
    </rPh>
    <rPh sb="274" eb="275">
      <t>マドセ</t>
    </rPh>
    <rPh sb="276" eb="278">
      <t>セジョウキ</t>
    </rPh>
    <rPh sb="279" eb="281">
      <t>キガイ</t>
    </rPh>
    <rPh sb="288" eb="290">
      <t>イジョウト</t>
    </rPh>
    <rPh sb="290" eb="291">
      <t>トウヨ</t>
    </rPh>
    <rPh sb="293" eb="294">
      <t>ヨウジ</t>
    </rPh>
    <rPh sb="296" eb="298">
      <t>ジカンツ</t>
    </rPh>
    <rPh sb="300" eb="301">
      <t>ツギミ</t>
    </rPh>
    <rPh sb="309" eb="310">
      <t>ミバ</t>
    </rPh>
    <rPh sb="312" eb="314">
      <t>バアイニ</t>
    </rPh>
    <rPh sb="316" eb="317">
      <t>ニチフ</t>
    </rPh>
    <rPh sb="319" eb="320">
      <t>フンイ</t>
    </rPh>
    <rPh sb="320" eb="322">
      <t>イナイゲ</t>
    </rPh>
    <rPh sb="323" eb="325">
      <t>ゲンドフ</t>
    </rPh>
    <rPh sb="328" eb="329">
      <t>フク</t>
    </rPh>
    <phoneticPr fontId="3"/>
  </si>
  <si>
    <t>　イ　居宅サービス計画及び通所リハビリテーション
　　計画に位置付けた上で実施する場合
　ロ　居宅内の介助等を行う者が、理学療法士、作業
　　療法士、言語聴覚士、看護職員、介護福祉士、実
　　務者研修修了者、旧介護職員基礎研修課程修了
　　者、旧ホームヘルパー1級研修課程修了者、介護
　　職員初任者研修修了者（旧ホームヘルパー２級研
　　修課程修了者を含む。）又は当該事業所における
　　勤続年数と同一法人の経営する他の介護サービス
　　事業所、医療機関、社会福祉施設等においてサー
　　ビスを利用者に直接提供する職員としての勤続年
　　数の合計が３年以上の介護職員である場合</t>
    <rPh sb="3" eb="5">
      <t>キョタクケ</t>
    </rPh>
    <rPh sb="9" eb="11">
      <t>ケイカクオ</t>
    </rPh>
    <rPh sb="11" eb="12">
      <t>オヨツ</t>
    </rPh>
    <rPh sb="13" eb="15">
      <t>ツウショケ</t>
    </rPh>
    <rPh sb="27" eb="29">
      <t>ケイカクイ</t>
    </rPh>
    <rPh sb="30" eb="33">
      <t>イチヅウ</t>
    </rPh>
    <rPh sb="35" eb="36">
      <t>ウエジ</t>
    </rPh>
    <rPh sb="37" eb="39">
      <t>ジッシバ</t>
    </rPh>
    <rPh sb="41" eb="43">
      <t>バアイキ</t>
    </rPh>
    <rPh sb="48" eb="50">
      <t>キョタクナ</t>
    </rPh>
    <rPh sb="50" eb="51">
      <t>ナイカ</t>
    </rPh>
    <rPh sb="52" eb="54">
      <t>カイジョト</t>
    </rPh>
    <rPh sb="54" eb="55">
      <t>トウオ</t>
    </rPh>
    <rPh sb="56" eb="57">
      <t>オコナモ</t>
    </rPh>
    <rPh sb="58" eb="59">
      <t>モノリ</t>
    </rPh>
    <rPh sb="61" eb="63">
      <t>リガクリ</t>
    </rPh>
    <rPh sb="63" eb="66">
      <t>リョウホウシサ</t>
    </rPh>
    <rPh sb="67" eb="69">
      <t>サギョウリ</t>
    </rPh>
    <rPh sb="72" eb="75">
      <t>リョウホウシゲ</t>
    </rPh>
    <rPh sb="76" eb="81">
      <t>ゲンゴチョウカクシカ</t>
    </rPh>
    <rPh sb="82" eb="84">
      <t>カンゴシ</t>
    </rPh>
    <rPh sb="84" eb="86">
      <t>ショクインカ</t>
    </rPh>
    <rPh sb="87" eb="89">
      <t>カイゴフ</t>
    </rPh>
    <rPh sb="89" eb="92">
      <t>フクシシケ</t>
    </rPh>
    <rPh sb="99" eb="101">
      <t>ケンシュウシ</t>
    </rPh>
    <rPh sb="101" eb="104">
      <t>シュウリョウシャキ</t>
    </rPh>
    <rPh sb="105" eb="106">
      <t>キュウカ</t>
    </rPh>
    <rPh sb="106" eb="108">
      <t>カイゴシ</t>
    </rPh>
    <rPh sb="108" eb="110">
      <t>ショクインキ</t>
    </rPh>
    <rPh sb="110" eb="112">
      <t>キソケ</t>
    </rPh>
    <rPh sb="112" eb="114">
      <t>ケンシュウカ</t>
    </rPh>
    <rPh sb="114" eb="116">
      <t>カテイキ</t>
    </rPh>
    <rPh sb="123" eb="124">
      <t>キュウキ</t>
    </rPh>
    <rPh sb="132" eb="133">
      <t>キュウケ</t>
    </rPh>
    <rPh sb="133" eb="135">
      <t>ケンシュウカ</t>
    </rPh>
    <rPh sb="135" eb="137">
      <t>カテイシ</t>
    </rPh>
    <rPh sb="137" eb="140">
      <t>シュウリョウシャカ</t>
    </rPh>
    <rPh sb="141" eb="143">
      <t>カイゴシ</t>
    </rPh>
    <rPh sb="146" eb="148">
      <t>ショクインシ</t>
    </rPh>
    <rPh sb="148" eb="151">
      <t>ショニンシャケ</t>
    </rPh>
    <rPh sb="151" eb="153">
      <t>ケンシュウシ</t>
    </rPh>
    <rPh sb="153" eb="156">
      <t>シュウリョウシャフ</t>
    </rPh>
    <rPh sb="178" eb="179">
      <t>フクマ</t>
    </rPh>
    <rPh sb="182" eb="183">
      <t>マタト</t>
    </rPh>
    <rPh sb="184" eb="186">
      <t>トウガイジ</t>
    </rPh>
    <rPh sb="186" eb="189">
      <t>ジギョウショキ</t>
    </rPh>
    <rPh sb="196" eb="198">
      <t>キンゾクネ</t>
    </rPh>
    <rPh sb="198" eb="200">
      <t>ネンスウド</t>
    </rPh>
    <rPh sb="201" eb="203">
      <t>ドウイツホ</t>
    </rPh>
    <rPh sb="203" eb="205">
      <t>ホウジンケ</t>
    </rPh>
    <rPh sb="206" eb="208">
      <t>ケイエイタ</t>
    </rPh>
    <rPh sb="210" eb="211">
      <t>タカ</t>
    </rPh>
    <rPh sb="212" eb="214">
      <t>カイゴジ</t>
    </rPh>
    <rPh sb="221" eb="224">
      <t>ジギョウショイ</t>
    </rPh>
    <rPh sb="225" eb="227">
      <t>イリョウキ</t>
    </rPh>
    <rPh sb="227" eb="229">
      <t>キカンシ</t>
    </rPh>
    <rPh sb="230" eb="232">
      <t>シャカイフ</t>
    </rPh>
    <rPh sb="232" eb="234">
      <t>フクシシ</t>
    </rPh>
    <rPh sb="234" eb="236">
      <t>シセツト</t>
    </rPh>
    <rPh sb="236" eb="237">
      <t>トウリ</t>
    </rPh>
    <rPh sb="249" eb="252">
      <t>リヨウシャチ</t>
    </rPh>
    <rPh sb="253" eb="255">
      <t>チョクセツテ</t>
    </rPh>
    <rPh sb="255" eb="257">
      <t>テイキョウシ</t>
    </rPh>
    <rPh sb="259" eb="261">
      <t>ショクインキ</t>
    </rPh>
    <rPh sb="265" eb="267">
      <t>キンゾクゴ</t>
    </rPh>
    <rPh sb="273" eb="275">
      <t>ゴウケイネ</t>
    </rPh>
    <rPh sb="277" eb="278">
      <t>ネンイ</t>
    </rPh>
    <rPh sb="278" eb="280">
      <t>イジョウカ</t>
    </rPh>
    <rPh sb="281" eb="283">
      <t>カイゴシ</t>
    </rPh>
    <rPh sb="283" eb="285">
      <t>ショクインバ</t>
    </rPh>
    <rPh sb="288" eb="290">
      <t>バアイ</t>
    </rPh>
    <phoneticPr fontId="3"/>
  </si>
  <si>
    <t>※　当日の利用者の心身の状況から、実際の通所リハビリテーションの提供が通所リハビリテーション計画上の所要時間よりもやむを得ず短くなった場合には、通所リハビリテーション計画上の単位数を算定して差し支えありません。なお、通所リハビリテーション計画上の所要時間よりも大きく短縮した場合には、通所リハビリテーション計画を変更のうえ、変更後の所要時間に応じた単位数を算定します。</t>
  </si>
  <si>
    <t>※　利用者に対して、一日に複数の指定通所リハビリテーションを行う事業所にあっては、それぞれの指定通所リハビリテーションごとに通所リハビリテーション費を算定するものとします（例えば、午前と午後に指定通所リハビリテーションを行う場合にあっては、それぞれについて通所リハビリテーション費を算定します。）。ただし、一時間以上二時間未満の通所リハビリテーションの利用者については、同日に行われる他の通所リハビリテーション費は算定できません。</t>
    <rPh sb="6" eb="7">
      <t>タイイ</t>
    </rPh>
    <rPh sb="10" eb="12">
      <t>イチニチフ</t>
    </rPh>
    <rPh sb="13" eb="15">
      <t>フクスウシ</t>
    </rPh>
    <rPh sb="16" eb="18">
      <t>シテイツ</t>
    </rPh>
    <rPh sb="48" eb="50">
      <t>ツウショツ</t>
    </rPh>
    <rPh sb="62" eb="64">
      <t>ツウショヒ</t>
    </rPh>
    <rPh sb="73" eb="74">
      <t>ヒサ</t>
    </rPh>
    <rPh sb="75" eb="77">
      <t>サンテイタ</t>
    </rPh>
    <rPh sb="86" eb="87">
      <t>タトゴ</t>
    </rPh>
    <rPh sb="90" eb="92">
      <t>ゴゼンゴ</t>
    </rPh>
    <rPh sb="93" eb="95">
      <t>ゴゴシ</t>
    </rPh>
    <rPh sb="96" eb="98">
      <t>シテイツ</t>
    </rPh>
    <rPh sb="98" eb="100">
      <t>ツウショオ</t>
    </rPh>
    <rPh sb="110" eb="111">
      <t>オコナバ</t>
    </rPh>
    <rPh sb="112" eb="114">
      <t>バアイツ</t>
    </rPh>
    <rPh sb="128" eb="130">
      <t>ツウショヒ</t>
    </rPh>
    <rPh sb="139" eb="140">
      <t>ヒ</t>
    </rPh>
    <phoneticPr fontId="3"/>
  </si>
  <si>
    <t>②　利用者の数又は医師、理学療法士、作業療法士、言語聴覚士、看護職員若しくは介護職員の員数が別に厚生労働大臣が定める基準（平12厚告第27号第2号）に該当する場合は、所定単位数に１００分の７０を乗じて得た単位数を用いて算定していますか。</t>
  </si>
  <si>
    <t>※　厚生労働大臣が定める基準に該当する場合は、次の場合です。</t>
  </si>
  <si>
    <t>ア　月平均の利用者の数が、施行規則第120条の規定に基づき知事に提出した運営規程に定められている利用定員を超える場合</t>
  </si>
  <si>
    <t>イ　医師、理学療法士、作業療法士、言語聴覚士、看護職員若しくは介護職員の員数が、指定居宅サービス基準第111条に定める員数に満たない場合</t>
  </si>
  <si>
    <t xml:space="preserve">イ　口腔・栄養スクリーニング加算(Ⅰ) 　　20単位
（口腔と栄養スクリーニング実施）
</t>
    <rPh sb="28" eb="30">
      <t>コウクウエ</t>
    </rPh>
    <rPh sb="31" eb="33">
      <t>エイヨウジ</t>
    </rPh>
    <rPh sb="40" eb="42">
      <t>ジッシ</t>
    </rPh>
    <phoneticPr fontId="3"/>
  </si>
  <si>
    <t>ただし、次に掲げるいずれかの加算を算定している場合においては、次に掲げるその他の加算は算定しません。</t>
  </si>
  <si>
    <t>※常に新しい技術を習得する等、研鑽を行ってください。</t>
  </si>
  <si>
    <t xml:space="preserve">医師等の従業者は、介護予防通所リハビリテーション計画の作成に当たっては、その内容について利用者又はその家族に対して説明し、利用者の同意を得ていますか。
また、当該介護予防リハビリテーション計画を利用者に交付していますか。
</t>
  </si>
  <si>
    <t>※介護予防の十分な効果を高める観点からは、利用者の主体的な取組が不可欠であることから、サービスの提供に当たっては、利用者の意欲が高まるようコミュニケーションの取り方をはじめ、様々な工夫をして、適切な働きかけを行うよう努めてください。</t>
  </si>
  <si>
    <t>※介護予防とは、単に高齢者の運動機能や栄養改善といった特定の機能の改善だけを目指すものではなく、これらの心身機能の改善や環境調整等を通じて、一人ひとりの高齢者ができる限り要介護状態にならないで自立した日常生活を営むことができるよう支援することを目的として行われるものであることに留意しつつ行ってください。</t>
  </si>
  <si>
    <t>③　単に利用者の運動器の機能の向上、栄養状態の改善、口腔機能の向上等の特定の心身機能に着目した改善等を目的とするものではなく、当該心身機能の改善等を通じて、利用者ができる限り要介護状態とならないで自立した日常生活を営むことができるよう支援することを目的とするものであることを常に意識してサービスの提供に当たっていますか。</t>
  </si>
  <si>
    <t>①　介護予防通所リハビリテーションは、利用者の介護予防に資するよう、その目標を設定し、計画的に行われていますか。</t>
  </si>
  <si>
    <t>利用者の人権の擁護、虐待の防止等のため、必要な体制の整備を行うとともに、その従業者に対し、研修を実施する等の措置を講じていますか。</t>
  </si>
  <si>
    <t>指定居宅サービス事業者は、指定居宅サービスを提供するに当たっては、法第百十八条の二第一項に規定する介護保険等関連情報その他必要な情報を活用し、適切かつ有効に行うよう努めていますか。</t>
  </si>
  <si>
    <t>平11老企25
第3の一3(1)</t>
    <rPh sb="0" eb="2">
      <t>ジュンヨウダ</t>
    </rPh>
    <rPh sb="2" eb="3">
      <t>ダイイ</t>
    </rPh>
    <rPh sb="5" eb="6">
      <t>イチ</t>
    </rPh>
    <phoneticPr fontId="3"/>
  </si>
  <si>
    <t>ウ</t>
  </si>
  <si>
    <t>エ</t>
  </si>
  <si>
    <t>平11厚令37
第119条準用（第37条の２）</t>
  </si>
  <si>
    <t>平11厚令37
第119条準用（第37条の２）</t>
  </si>
  <si>
    <t>平11老企25
第3の7の3(6)準用第3の一の３の（31）</t>
  </si>
  <si>
    <t>平11老企25
第3の7の3(6)準用第3の一の３の（31）</t>
  </si>
  <si>
    <t>平11老企25
第3の7の3(6)準用第3の一の３の（31）</t>
  </si>
  <si>
    <t>平11厚令37第119条準用（第101条第3項</t>
  </si>
  <si>
    <t>平11老企25
第3の六の3(5)（準用第３の二の3(6)③）</t>
    <rPh sb="11" eb="12">
      <t>６ジ</t>
    </rPh>
    <rPh sb="18" eb="20">
      <t>ジュンヨウダ</t>
    </rPh>
    <rPh sb="20" eb="21">
      <t>ダイニ</t>
    </rPh>
    <rPh sb="23" eb="24">
      <t>ニ</t>
    </rPh>
    <phoneticPr fontId="3"/>
  </si>
  <si>
    <t>平11老企25
第3の六の3(5)（準用第３の一の3(21)④）</t>
    <rPh sb="11" eb="12">
      <t>６ジ</t>
    </rPh>
    <rPh sb="18" eb="20">
      <t>ジュンヨウダ</t>
    </rPh>
    <rPh sb="20" eb="21">
      <t>ダイ１</t>
    </rPh>
    <rPh sb="23" eb="24">
      <t>１</t>
    </rPh>
    <phoneticPr fontId="3"/>
  </si>
  <si>
    <t>①　非常災害に関する具体的計画を立て、非常災害時の関係機関への通報及び連携体制を整備し、それらを定期的に従業者に周知するとともに、定期的に避難､救出その他必要な訓練を行っていますか。</t>
  </si>
  <si>
    <t>平11厚令37
第119条(準用
第103条)</t>
  </si>
  <si>
    <t>平11老企25
第3の六の3(7)②</t>
  </si>
  <si>
    <t>職員等に対し、業務継続計画について周知するとともに、必要な研修及び訓練を定期的に実施していますか。</t>
    <rPh sb="0" eb="2">
      <t>ショクイン</t>
    </rPh>
    <phoneticPr fontId="3"/>
  </si>
  <si>
    <t>訓練の実施（令和　年度）
　令和　　年　　月　　日
　令和　　年　　月　　日</t>
    <rPh sb="0" eb="2">
      <t>クンレンジ</t>
    </rPh>
    <rPh sb="3" eb="5">
      <t>ジッシレ</t>
    </rPh>
    <rPh sb="6" eb="8">
      <t>レイワネ</t>
    </rPh>
    <rPh sb="9" eb="11">
      <t>ネンドレ</t>
    </rPh>
    <rPh sb="14" eb="16">
      <t>レイワネ</t>
    </rPh>
    <rPh sb="18" eb="19">
      <t>ネンガ</t>
    </rPh>
    <rPh sb="21" eb="22">
      <t>ガツニ</t>
    </rPh>
    <rPh sb="24" eb="25">
      <t>ニチ</t>
    </rPh>
    <phoneticPr fontId="3"/>
  </si>
  <si>
    <t>定期的に業務継続計画の見直しを行い、必要に応じて業務継続計画の変更を行っていますか。</t>
  </si>
  <si>
    <t>平11厚令37
第119条(準用
第30条の2第１項）</t>
    <rPh sb="23" eb="24">
      <t>ダイコ</t>
    </rPh>
    <rPh sb="25" eb="26">
      <t>コウ</t>
    </rPh>
    <phoneticPr fontId="3"/>
  </si>
  <si>
    <t>平11老企25
第3の七の3(4)(準用第3の六の3の(6))</t>
    <rPh sb="11" eb="12">
      <t>７ジ</t>
    </rPh>
    <rPh sb="18" eb="20">
      <t>ジュンヨウダ</t>
    </rPh>
    <rPh sb="20" eb="21">
      <t>ダイ６</t>
    </rPh>
    <rPh sb="23" eb="24">
      <t>６</t>
    </rPh>
    <phoneticPr fontId="3"/>
  </si>
  <si>
    <t>平11厚令37
第119条(準用
第30条の2第3項）</t>
    <rPh sb="23" eb="24">
      <t>ダイコ</t>
    </rPh>
    <rPh sb="25" eb="26">
      <t>コウ</t>
    </rPh>
    <phoneticPr fontId="3"/>
  </si>
  <si>
    <t>(1) 作成、保存その他これらに類するもののうち、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っていますか。</t>
  </si>
  <si>
    <t>ア　電磁的記録による作成は、施設等の使用に係る電子計算機に備えられたファイルに記録する方法または磁気ディスク等をもって調製する方法としていますか。</t>
  </si>
  <si>
    <t>平12老企40
第2の(10)(準用平12老企36第２の1の(9)</t>
  </si>
  <si>
    <t xml:space="preserve">イ　電磁的記録による保存は、以下のいずれかの方法としていますか。
　① 作成された電磁的記録を事業者等の使用に係る電子計算機に備えられたファイル又は磁気ディスク等をもって調製するファイルにより保存する方法
　② 書面に記載されている事項をスキャナ等により読み取ってできた電磁的記録を事業者等の使用に係る電子計算機に備えられたファイル又は磁気ディスク等をもって調製するファイルにより保存する方法
</t>
  </si>
  <si>
    <t>ウ　その他、基準省令第217条第１項において電磁的記録により行うことができるとされているものは、⑴及び⑵に準じた方法で行っていますか。</t>
    <rPh sb="59" eb="60">
      <t>オコナ</t>
    </rPh>
    <phoneticPr fontId="3"/>
  </si>
  <si>
    <t>エ　電磁的記録により行う場合は、個人情報保護委員会・厚生労働省「医療・介護関係事業者における個人情報の適切な取扱のためのガイダンス」及び厚生労働省「医療情報システムの安全管理に関するガイドライン」等を遵守していますか。</t>
  </si>
  <si>
    <t>(2) 交付、説明、同意、承諾その他これらに類するもの（以下「交付等」という。）のうち、この省令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り行っていますか。</t>
    <rPh sb="157" eb="158">
      <t>オコナ</t>
    </rPh>
    <phoneticPr fontId="3"/>
  </si>
  <si>
    <t>オ　また、電磁的方法による場合は、個人情報保護委員会・厚生労働省「医療・介護関係事業者における個人情報の適切な取扱のためのガイダンス」及び厚生労働省「医療情報システムの安全管理に関するガイドライン」等を遵守していますか。</t>
  </si>
  <si>
    <t>(3) その他この通知に定めるほか、単位数の算定に当たって押印を要する文書については、押印を不要とする変更等が行われたものとみなして取り扱っていますか。
　この場合において、「押印についてのＱ＆Ａ（令和２年６月19 日内閣府・法務省・経済産業省）」を参考にすることとし、変更の主な方法は、様式中の「印」等の表記を削るものとすること。</t>
    <rPh sb="68" eb="69">
      <t>アツカ</t>
    </rPh>
    <phoneticPr fontId="3"/>
  </si>
  <si>
    <t>⑧</t>
  </si>
  <si>
    <t>⑨</t>
  </si>
  <si>
    <t>⑩</t>
  </si>
  <si>
    <t>⑪</t>
  </si>
  <si>
    <t>⑫</t>
  </si>
  <si>
    <t>当該事業所の従業者として又は外部との連携により管理栄養士を１名以上配置していること</t>
  </si>
  <si>
    <t>平27厚告95
第19号の2</t>
    <rPh sb="0" eb="1">
      <t>ヘイア</t>
    </rPh>
    <rPh sb="3" eb="4">
      <t>アツツ</t>
    </rPh>
    <rPh sb="4" eb="5">
      <t>ツゲルダ</t>
    </rPh>
    <rPh sb="8" eb="9">
      <t>ダイゴ</t>
    </rPh>
    <rPh sb="11" eb="12">
      <t>ゴウ</t>
    </rPh>
    <phoneticPr fontId="3"/>
  </si>
  <si>
    <t>平27厚告95
第18号の2</t>
    <rPh sb="0" eb="1">
      <t>ヘイア</t>
    </rPh>
    <rPh sb="3" eb="4">
      <t>アツツ</t>
    </rPh>
    <rPh sb="4" eb="5">
      <t>ツゲルダ</t>
    </rPh>
    <rPh sb="8" eb="9">
      <t>ダイゴ</t>
    </rPh>
    <rPh sb="11" eb="12">
      <t>ゴウ</t>
    </rPh>
    <phoneticPr fontId="3"/>
  </si>
  <si>
    <t>平12老企36
第2の8(27)
準用平12老企36
第2の5(11)⑤</t>
  </si>
  <si>
    <t>平18厚労告127
別表 5のハ</t>
  </si>
  <si>
    <t xml:space="preserve">
※</t>
  </si>
  <si>
    <t>(1) サービス提供体制強化加算（Ⅰ）</t>
  </si>
  <si>
    <t>(2) サービス提供体制強化加算 (Ⅱ)</t>
  </si>
  <si>
    <t>(3) サービス提供体制強化加算（Ⅲ）</t>
  </si>
  <si>
    <t>次に掲げるいずれの基準にも適合しているものとして都道府県知事に届け出た指定介護予防通所リハビリテーション事業所が、利用者に対し指定介護予防通所リハビリテーションを行った場合は、科学的介護推進体制加算として、１月につき４０単位数を加算していますか。
⑴ 利用者ごとのＡＤＬ値（ＡＤＬの評価に基づき測定した値をいう。以下同じ。）、栄養状態、口腔機能、認知症（くう法第５条の２第１項に規定する認知症をいう。以下同じ。）の状況その他の利用者の心身の状況等に係る基本的な情報を、厚生労働省に提出していること。
⑵ 必要に応じて介護予防通所リハビリテーション計画（指定介護予防サービス基準第125条第２号に規定する介護予防通所リハビリテーション計画をいう。）を見直すなど、指定介護予防通所リハビリテーションの提供に当たって、⑴に規定する情報その他指定介護予防通所リハビリテーションを適切かつ有効に提供するために必要な情報を活用していること。</t>
  </si>
  <si>
    <t>イ
ロ</t>
  </si>
  <si>
    <t>平11老企25
第3の七の3(8)（準用第3の一の3(24)①）</t>
    <rPh sb="11" eb="12">
      <t>７ジ</t>
    </rPh>
    <rPh sb="18" eb="20">
      <t>ジュンヨウダ</t>
    </rPh>
    <rPh sb="20" eb="21">
      <t>ダイイ</t>
    </rPh>
    <rPh sb="23" eb="24">
      <t>イチ</t>
    </rPh>
    <phoneticPr fontId="3"/>
  </si>
  <si>
    <t>※　感染症又は災害（厚生労働大臣が認めるものに限る。）の発生を理由とする利用者数の減少が生じ、当該月の利用者数の実績が当該月の前年度における月平均の利用者数よりも100分の５以上減少している場合に、利用者数が減少した月の翌々月から３月以内に限り、１回につき所定単位数の100分の３に相当する単位数を所定単位数に加算していますか。ただし、利用者数の減少に対応するための経営改善に時間を要することその他の特別の事情があると認められる場合は、当該加算の期間が終了した月の翌月から３月以内に限り、引き続き加算することができます。</t>
  </si>
  <si>
    <t>ａ   事業主の方針等の明確化及びその周知・啓発
　　   職場におけるハラスメントの内容及び職場に
       おけるハラスメントを行ってはならない旨の
       方針を明確化し、従業者に周知・啓発すること。
ｂ 　   相談（苦情を含む。以下同じ。）に応じ、適切に
      対応するために　必要な体制の整備
        相談に対応する担当者をあらかじめ定めること
      等により、相談への対応のための窓口をあらかじめ
      定め、労働者に周知すること。</t>
  </si>
  <si>
    <t>平11厚令37
第119条(準用第30条の2第2項）</t>
    <rPh sb="22" eb="23">
      <t>ダイコ</t>
    </rPh>
    <rPh sb="24" eb="25">
      <t>コウ</t>
    </rPh>
    <phoneticPr fontId="3"/>
  </si>
  <si>
    <t>3 当該指定通所リハビリテーション事業所において、
  通所リハビリテーション従業者に対し、感染症の予防
  及びまん延の防止のための研修及び訓練を定期的に
  実施すること。</t>
  </si>
  <si>
    <t>　 (4)　通所リハビリテーション修了者が指定通所
      介護等の事業所へ移行するに当たり、当該
      利用者のリハビリテーション計画書を移行先
      の事業所へ提出すること。</t>
    <rPh sb="6" eb="8">
      <t>ツウショシ</t>
    </rPh>
    <rPh sb="17" eb="20">
      <t>シュウリョウシャシ</t>
    </rPh>
    <rPh sb="21" eb="23">
      <t>シテイツ</t>
    </rPh>
    <rPh sb="23" eb="25">
      <t>ツウショカ</t>
    </rPh>
    <rPh sb="32" eb="34">
      <t>カイゴト</t>
    </rPh>
    <rPh sb="34" eb="35">
      <t>トウコ</t>
    </rPh>
    <rPh sb="35" eb="36">
      <t>コトシ</t>
    </rPh>
    <rPh sb="37" eb="38">
      <t>ショイ</t>
    </rPh>
    <rPh sb="39" eb="41">
      <t>イコウア</t>
    </rPh>
    <rPh sb="44" eb="45">
      <t>アト</t>
    </rPh>
    <rPh sb="48" eb="50">
      <t>トウガイリ</t>
    </rPh>
    <rPh sb="58" eb="61">
      <t>リヨウシャケ</t>
    </rPh>
    <rPh sb="70" eb="73">
      <t>ケイカクショイ</t>
    </rPh>
    <rPh sb="74" eb="76">
      <t>イコウサ</t>
    </rPh>
    <rPh sb="76" eb="77">
      <t>サキジ</t>
    </rPh>
    <rPh sb="85" eb="88">
      <t>ジギョウショテ</t>
    </rPh>
    <rPh sb="89" eb="91">
      <t>テイシュツ</t>
    </rPh>
    <phoneticPr fontId="3"/>
  </si>
  <si>
    <t xml:space="preserve">
</t>
  </si>
  <si>
    <t xml:space="preserve">1 当該指定通所リハビリテーション事業所における感染
  症の予防及びまん延の防止のための対策を検討する
  委員会（テレビ電話装置等を活用して行うことができ
  るものとする。）をおおむね六月に一回以上開催する
  とともに、その結果について、通所リハビリテー
  ション従業者に周知徹底を図ること。
</t>
  </si>
  <si>
    <t>虐待の防止のための対策を検討する委員会を定期的に開催するとともに、その結果について職員等に周知徹底を図っていますか。</t>
    <rPh sb="0" eb="2">
      <t>ギャクタイボ</t>
    </rPh>
    <rPh sb="3" eb="5">
      <t>ボウシタ</t>
    </rPh>
    <rPh sb="9" eb="11">
      <t>タイサクケ</t>
    </rPh>
    <rPh sb="12" eb="14">
      <t>ケントウイ</t>
    </rPh>
    <rPh sb="16" eb="19">
      <t>イインカイテ</t>
    </rPh>
    <rPh sb="20" eb="23">
      <t>テイキテキカ</t>
    </rPh>
    <rPh sb="24" eb="26">
      <t>カイサイケ</t>
    </rPh>
    <rPh sb="35" eb="37">
      <t>ケッカシ</t>
    </rPh>
    <rPh sb="41" eb="43">
      <t>ショクイント</t>
    </rPh>
    <rPh sb="43" eb="44">
      <t>トウシ</t>
    </rPh>
    <rPh sb="45" eb="47">
      <t>シュウチテ</t>
    </rPh>
    <rPh sb="47" eb="49">
      <t>テッテイハ</t>
    </rPh>
    <rPh sb="50" eb="51">
      <t>ハカ</t>
    </rPh>
    <phoneticPr fontId="3"/>
  </si>
  <si>
    <t>虐待防止のための指針を整備していますか。</t>
    <rPh sb="0" eb="2">
      <t>ギャクタイボ</t>
    </rPh>
    <rPh sb="2" eb="4">
      <t>ボウシシ</t>
    </rPh>
    <rPh sb="8" eb="10">
      <t>シシンセ</t>
    </rPh>
    <rPh sb="11" eb="13">
      <t>セイビ</t>
    </rPh>
    <phoneticPr fontId="3"/>
  </si>
  <si>
    <t>職員等に対し、虐待の防止のための研修を定期的に実施していますか。</t>
    <rPh sb="0" eb="2">
      <t>ショクイント</t>
    </rPh>
    <rPh sb="2" eb="3">
      <t>トウタ</t>
    </rPh>
    <rPh sb="4" eb="5">
      <t>タイギ</t>
    </rPh>
    <rPh sb="7" eb="9">
      <t>ギャクタイボ</t>
    </rPh>
    <rPh sb="10" eb="12">
      <t>ボウシケ</t>
    </rPh>
    <rPh sb="16" eb="18">
      <t>ケンシュウテ</t>
    </rPh>
    <rPh sb="19" eb="22">
      <t>テイキテキジ</t>
    </rPh>
    <rPh sb="23" eb="25">
      <t>ジッシ</t>
    </rPh>
    <phoneticPr fontId="3"/>
  </si>
  <si>
    <t>ア～ウの措置を適切に実施するための担当者を置いていますか。</t>
    <rPh sb="4" eb="6">
      <t>ソチテ</t>
    </rPh>
    <rPh sb="7" eb="9">
      <t>テキセツジ</t>
    </rPh>
    <rPh sb="10" eb="12">
      <t>ジッシタ</t>
    </rPh>
    <rPh sb="17" eb="20">
      <t>タントウシャオ</t>
    </rPh>
    <rPh sb="21" eb="22">
      <t>オ</t>
    </rPh>
    <phoneticPr fontId="3"/>
  </si>
  <si>
    <t>準用（平11老企25第3の一の3(19)）</t>
  </si>
  <si>
    <t>②　訓練の実施に当たって、地域住民の参加が得られるよう連携に努めていますか。</t>
  </si>
  <si>
    <t>平12老企40
第5の1</t>
  </si>
  <si>
    <t>平12老企40
第5の2</t>
  </si>
  <si>
    <t xml:space="preserve">ア　電磁的方法による交付は、指定居宅サービス基準第８条第２項から第６項まで及び予防基準第49条の２第２項から第６項までの規定に準じた方法によって行っていますか。
</t>
    <rPh sb="72" eb="73">
      <t>オコナ</t>
    </rPh>
    <phoneticPr fontId="3"/>
  </si>
  <si>
    <t xml:space="preserve">①　過去の介護報酬改定において、個別リハビリテーション実施加算が本体報酬に包括化された趣旨を踏まえ、利用者の状態に応じ、個別にリハビリテーションを実施していますか。
</t>
    <rPh sb="2" eb="4">
      <t>カコカ</t>
    </rPh>
    <rPh sb="5" eb="7">
      <t>カイゴホ</t>
    </rPh>
    <rPh sb="7" eb="9">
      <t>ホウシュウカ</t>
    </rPh>
    <rPh sb="9" eb="11">
      <t>カイテイコ</t>
    </rPh>
    <rPh sb="16" eb="18">
      <t>コベツジ</t>
    </rPh>
    <rPh sb="27" eb="29">
      <t>ジッシカ</t>
    </rPh>
    <rPh sb="29" eb="31">
      <t>カサンホ</t>
    </rPh>
    <rPh sb="32" eb="34">
      <t>ホンタイホ</t>
    </rPh>
    <rPh sb="34" eb="36">
      <t>ホウシュウホ</t>
    </rPh>
    <rPh sb="37" eb="39">
      <t>ホウカツカ</t>
    </rPh>
    <rPh sb="39" eb="40">
      <t>カシ</t>
    </rPh>
    <rPh sb="43" eb="45">
      <t>シュシフ</t>
    </rPh>
    <rPh sb="46" eb="47">
      <t>フリ</t>
    </rPh>
    <rPh sb="50" eb="53">
      <t>リヨウシャジ</t>
    </rPh>
    <rPh sb="54" eb="56">
      <t>ジョウタイオ</t>
    </rPh>
    <rPh sb="57" eb="58">
      <t>オウコ</t>
    </rPh>
    <rPh sb="60" eb="62">
      <t>コベツジ</t>
    </rPh>
    <rPh sb="73" eb="75">
      <t>ジッシ</t>
    </rPh>
    <phoneticPr fontId="3"/>
  </si>
  <si>
    <t>ロ　口腔・栄養スクリーニング加算(Ⅱ）　　５単位
（併算定の関係で加算Ⅰが算定できず、口腔か栄養のいずれかのスクリーニング実施）</t>
    <rPh sb="26" eb="27">
      <t>ヘイサ</t>
    </rPh>
    <rPh sb="27" eb="29">
      <t>サンテイカ</t>
    </rPh>
    <rPh sb="30" eb="32">
      <t>カンケイカ</t>
    </rPh>
    <rPh sb="33" eb="35">
      <t>カサンサ</t>
    </rPh>
    <rPh sb="37" eb="39">
      <t>サンテイコ</t>
    </rPh>
    <rPh sb="43" eb="45">
      <t>コウクウエ</t>
    </rPh>
    <rPh sb="46" eb="48">
      <t>エイヨウジ</t>
    </rPh>
    <rPh sb="61" eb="63">
      <t>ジッシ</t>
    </rPh>
    <phoneticPr fontId="3"/>
  </si>
  <si>
    <t>平27厚告95
第31号</t>
    <rPh sb="0" eb="1">
      <t>ヘイア</t>
    </rPh>
    <rPh sb="3" eb="4">
      <t>アツツ</t>
    </rPh>
    <rPh sb="4" eb="5">
      <t>ツゲルダ</t>
    </rPh>
    <rPh sb="8" eb="9">
      <t>ダイゴ</t>
    </rPh>
    <rPh sb="11" eb="12">
      <t>ゴウ</t>
    </rPh>
    <phoneticPr fontId="3"/>
  </si>
  <si>
    <t>６　若年性認
　知症利用者
　受入加算</t>
  </si>
  <si>
    <t>８ 栄養アセスメント加算</t>
  </si>
  <si>
    <t>９　栄養改善
　加算</t>
  </si>
  <si>
    <t>利用者の栄養状態を利用開始時に把握し、医師、 管理栄養士、理学療法士、作業療法士、言語聴覚士、看護職員、介護職員その他の職種の者が共同して、利用者ごとの摂食・嚥下機能及び食形態に配慮 した栄養ケア計画を作成していること。</t>
  </si>
  <si>
    <t>利用者ごとの栄養ケア計画の進捗状況を定期的に 評価していること。</t>
  </si>
  <si>
    <t>①　利用者及びその家族からの苦情に迅速かつ適切に対
　応するために、必要な措置を講じていますか。</t>
  </si>
  <si>
    <t>「常勤換算方法」（用語の定義）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この場合の勤務延時間数は、当該事業所の指定に係る事業のサービスに従事する勤務時間の延べ数であり、例えば、当該事業所が通所リハビリテーションと訪問看護の指定を重複して受ける場合であって、ある従業員が通所リハビリテーション従業者と看護職員を兼務する場合、通所リハビリテーション従業者の勤務延時間数には、通所リハビリテーション従業者としての勤務時間だけを算入することとなるものです。</t>
  </si>
  <si>
    <t>１１　口腔機能向上加算</t>
  </si>
  <si>
    <t>平21厚告83二</t>
    <rPh sb="7" eb="8">
      <t>ニ</t>
    </rPh>
    <phoneticPr fontId="3"/>
  </si>
  <si>
    <t>平27厚告95
第113号（準用第33号）</t>
    <rPh sb="8" eb="9">
      <t>ダイゴ</t>
    </rPh>
    <rPh sb="12" eb="13">
      <t>ゴウ</t>
    </rPh>
    <phoneticPr fontId="3"/>
  </si>
  <si>
    <t xml:space="preserve"> ⑴ 次のいずれかに適合すること。
　　　㈠指定通所リハビリテーション事業所の介護職員
　　　　の総数のうち、介護福祉士の占める割合が百分
　　　　の七十以上であること。
　　　㈡指定通所リハビリテーション事業所の介護職員
        の総数のうち、勤続年数十年以上の介護福祉士 
        の占める割合が百分の二十五以上であること。</t>
  </si>
  <si>
    <t xml:space="preserve">   ⑵①⑵に該当するものであること</t>
  </si>
  <si>
    <t>平12老企36
第2の8(7)</t>
  </si>
  <si>
    <t>平12厚告19
別表7の注2
平12老企36
第2の8(3)</t>
  </si>
  <si>
    <t>②　サービス提供体制強化加算（Ⅱ）</t>
  </si>
  <si>
    <t xml:space="preserve">　「常勤」（用語の定義）
　当該事業所における勤務時間が、当該事業所において定められている常勤の従業者が勤務すべき時間数（週３２時間を下回る場合は週３２時間を基本とする。）に達していることをいうものです。
　ただし、母性健康管理措置又は育児及び介護のための所定労働時間の短縮等の措置が講じられている者については、利用者の処遇に支障がない体制が施設として整っている場合は、例外的に常勤の従業者が勤務すべき時間数を30時間として取扱うことを可能とします。
</t>
  </si>
  <si>
    <t>平11老企25
第3の七の3
準用（第3の六の3(4)①）</t>
    <rPh sb="11" eb="12">
      <t>７６</t>
    </rPh>
    <rPh sb="21" eb="22">
      <t>６</t>
    </rPh>
    <phoneticPr fontId="3"/>
  </si>
  <si>
    <t>平11老企25
第3の七の3
準用（第3の六の3(4)②）</t>
    <rPh sb="11" eb="12">
      <t>７</t>
    </rPh>
    <phoneticPr fontId="3"/>
  </si>
  <si>
    <t>平11老企25
第3の七の3
準用（第3の六の3(4)③）
準用（平11老企25第3の一の3(18)②）</t>
    <rPh sb="0" eb="1">
      <t>ヒラロ</t>
    </rPh>
    <rPh sb="3" eb="4">
      <t>ロウキ</t>
    </rPh>
    <rPh sb="4" eb="5">
      <t>キダ</t>
    </rPh>
    <rPh sb="8" eb="9">
      <t>ダイシ</t>
    </rPh>
    <rPh sb="11" eb="12">
      <t>シチジ</t>
    </rPh>
    <rPh sb="15" eb="17">
      <t>ジュンヨウダ</t>
    </rPh>
    <rPh sb="18" eb="19">
      <t>ダイロ</t>
    </rPh>
    <rPh sb="21" eb="22">
      <t>ロク１</t>
    </rPh>
    <rPh sb="44" eb="45">
      <t>１</t>
    </rPh>
    <phoneticPr fontId="3"/>
  </si>
  <si>
    <t>平11老企25
第3の七の3
準用（第3の六の3(4)④）</t>
  </si>
  <si>
    <t>※　クの「非常災害対策」は、次の「25」「非常災害
　に関する具体的計画」を指します。</t>
  </si>
  <si>
    <t>平11老企25
第3の七の3
準用（第3の六の3(4)⑤）</t>
  </si>
  <si>
    <t>②　当該事業所において感染症が発生し、又はまん延しないように次に掲げる必要な措置を講ずるよう努めていますか。</t>
    <rPh sb="30" eb="31">
      <t>ツギカ</t>
    </rPh>
    <rPh sb="32" eb="33">
      <t>カカ</t>
    </rPh>
    <phoneticPr fontId="3"/>
  </si>
  <si>
    <t xml:space="preserve">  事業所の見やすい場所に、運営規程の概要、通所リハビリテーション従業者の勤務の体制、その他の利用申込者のサ－ビスの選択に資すると認められる重要事項を掲示していますか。（書面を備え付け、かつ、これをいつでも関係者に自由に閲覧させることにより、掲示に代えることができます。）
</t>
  </si>
  <si>
    <t>①　提供した通所リハビリテーションに関する利用者からの苦情に関して、市町村等が派遣する者が相談及び援助を行う事業その他の市町村が実施する事業に協力していますか。
②　事業所の所在する建物と同一の建物に居住する利用者に対して提供する場合には、当該建物に居住する利用者以外の者に対しても提供を行うよう努めていますか。</t>
    <rPh sb="2" eb="4">
      <t>テイキョウツ</t>
    </rPh>
    <rPh sb="6" eb="8">
      <t>ツウショカ</t>
    </rPh>
    <rPh sb="18" eb="19">
      <t>カンリ</t>
    </rPh>
    <rPh sb="21" eb="24">
      <t>リヨウシャク</t>
    </rPh>
    <rPh sb="27" eb="29">
      <t>クジョウカ</t>
    </rPh>
    <rPh sb="30" eb="31">
      <t>カンシ</t>
    </rPh>
    <rPh sb="34" eb="38">
      <t>シチョウソントウハ</t>
    </rPh>
    <rPh sb="39" eb="41">
      <t>ハケンモ</t>
    </rPh>
    <rPh sb="43" eb="44">
      <t>モノソ</t>
    </rPh>
    <rPh sb="45" eb="47">
      <t>ソウダンオ</t>
    </rPh>
    <rPh sb="47" eb="48">
      <t>オヨエ</t>
    </rPh>
    <rPh sb="49" eb="51">
      <t>エンジョオ</t>
    </rPh>
    <rPh sb="52" eb="53">
      <t>オコナジ</t>
    </rPh>
    <rPh sb="54" eb="56">
      <t>ジギョウタ</t>
    </rPh>
    <rPh sb="58" eb="59">
      <t>タシ</t>
    </rPh>
    <rPh sb="60" eb="63">
      <t>シチョウソンジ</t>
    </rPh>
    <rPh sb="64" eb="66">
      <t>ジッシジ</t>
    </rPh>
    <rPh sb="68" eb="70">
      <t>ジギョウキ</t>
    </rPh>
    <rPh sb="71" eb="73">
      <t>キョウリョク</t>
    </rPh>
    <phoneticPr fontId="3"/>
  </si>
  <si>
    <t>平11老企25
第4の3の5(2)⑨</t>
  </si>
  <si>
    <t>平27厚告95
第24の3</t>
    <rPh sb="0" eb="1">
      <t>ヘイア</t>
    </rPh>
    <rPh sb="3" eb="4">
      <t>アツツ</t>
    </rPh>
    <rPh sb="4" eb="5">
      <t>ツゲルダ</t>
    </rPh>
    <rPh sb="8" eb="9">
      <t>ダイ</t>
    </rPh>
    <phoneticPr fontId="3"/>
  </si>
  <si>
    <t>①  別に厚生労働大臣が定める基準に適合しているものとして知事に届け出て、低栄養状態にある利用者又はそのおそれのある利用者に対し、栄養改善サービスを行った場合は、栄養改善加算として、３月以内の期間に限り１月に２回を限度として１回につき２００単位を所定単位数に加算していますか。</t>
    <rPh sb="3" eb="4">
      <t>ベツコ</t>
    </rPh>
    <rPh sb="5" eb="7">
      <t>コウセイロ</t>
    </rPh>
    <rPh sb="7" eb="9">
      <t>ロウドウダ</t>
    </rPh>
    <rPh sb="9" eb="11">
      <t>ダイジンサ</t>
    </rPh>
    <rPh sb="12" eb="13">
      <t>サダ</t>
    </rPh>
    <phoneticPr fontId="3"/>
  </si>
  <si>
    <t>利用者ごとの栄養ケア計画に従い、必要に応じて当該利用者の居宅を訪問し、管理栄養士等が栄養改善サービスを行っているとともに、利用者の栄養状態を定期的に記録していること。</t>
    <rPh sb="16" eb="18">
      <t>ヒツヨウオ</t>
    </rPh>
    <rPh sb="19" eb="20">
      <t>オウト</t>
    </rPh>
    <rPh sb="22" eb="24">
      <t>トウガイリ</t>
    </rPh>
    <rPh sb="24" eb="27">
      <t>リヨウシャキ</t>
    </rPh>
    <rPh sb="28" eb="30">
      <t>キョタクホ</t>
    </rPh>
    <rPh sb="31" eb="33">
      <t>ホウモン</t>
    </rPh>
    <phoneticPr fontId="3"/>
  </si>
  <si>
    <t>　 (2)　評価対象期間中に通所リハビリテーションの
　　　提供を終了した日から起算して１４日以降４４
　　　日以内に、通所リハビリテーション従業者が、
　　　通所リハビリテーション終了者に対して、居宅
　　　訪問又は介護支援専門員から居宅サービス計画
　　　に関する情報提供を受けることにより、当該通
　　　所リハビリテーション終了者の指定通所等の実
　　　施状況を確認し、記録していること。
　 (3)　１２を通所リハビリテーション事業所の利用
　　　者の平均利用月数で除して得た数（小数点第３
　　　位以下は切り上げ）が１００分の２７以上であ
　　　ること。　</t>
    <rPh sb="173" eb="174">
      <t>ナドジ</t>
    </rPh>
    <rPh sb="181" eb="183">
      <t>ジョウキョウ</t>
    </rPh>
    <phoneticPr fontId="3"/>
  </si>
  <si>
    <t>①　サービス提供体制強化加算（Ⅰ）</t>
  </si>
  <si>
    <t>③　サービス提供体制強化加算（Ⅲ）</t>
  </si>
  <si>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ます。</t>
    <rPh sb="37" eb="38">
      <t>ナド</t>
    </rPh>
    <phoneticPr fontId="3"/>
  </si>
  <si>
    <t>４  生活行為向上リハビリテーション実施加算</t>
    <rPh sb="3" eb="5">
      <t>セイカツコ</t>
    </rPh>
    <rPh sb="5" eb="7">
      <t>コウイコ</t>
    </rPh>
    <rPh sb="7" eb="9">
      <t>コウジョウジ</t>
    </rPh>
    <rPh sb="18" eb="20">
      <t>ジッシ</t>
    </rPh>
    <phoneticPr fontId="3"/>
  </si>
  <si>
    <t xml:space="preserve">　別に厚生労働大臣が定める基準に適合し、かつ、別
に厚生労働大臣が定める施設基準に適合しているもの
として都道府県知事に届け出た指定介護予防通所リハ
ビリテーション事業所が、生活行為の内容の充実を図
るための目標及び当該目標を踏まえたリハビリテーシ
ョンの実施内容等をリハビリテーション実施計画にあ
らかじめ定めて、利用者に対して、リハビリテーショ
ンを計画的に行い、当該利用者の有する能力の向上を
支援した場合は、生活行為向上リハビリテーション実
施加算として、リハビリテーション実施計画に基づく
指定介護予防通所リハビリテーションの利用を開始し
た日の属する月から起算して６月以内の期間に限り、
１月につき562単位を加算していますか。
</t>
  </si>
  <si>
    <t>平27厚告95
第106条の6</t>
    <rPh sb="0" eb="1">
      <t>ヘイア</t>
    </rPh>
    <rPh sb="3" eb="4">
      <t>アツツ</t>
    </rPh>
    <rPh sb="4" eb="5">
      <t>ツゲルダ</t>
    </rPh>
    <rPh sb="8" eb="9">
      <t>ダイジ</t>
    </rPh>
    <rPh sb="12" eb="13">
      <t>ジョウ</t>
    </rPh>
    <phoneticPr fontId="3"/>
  </si>
  <si>
    <t>ニ　指定介護予防通所リハビリテーション事業所（指定介護予防サービス等基準第百十七条第一項に規定する指定介護予防通所リハビリテーション事業所をいう。以下同じ。）の医師又は医師の指示を受けた理学療法士、作業療法士若しくは言語聴覚士が当該利用者の居宅を訪問し生活行為に関する評価をおおむね一月に一回以上実施すること。</t>
  </si>
  <si>
    <t>５  継続した指定介護予防通所リハビリテーションの利用による減算</t>
    <rPh sb="3" eb="5">
      <t>ケイゾクシ</t>
    </rPh>
    <rPh sb="7" eb="9">
      <t>シテイカ</t>
    </rPh>
    <rPh sb="9" eb="11">
      <t>カイゴヨ</t>
    </rPh>
    <rPh sb="11" eb="13">
      <t>ヨボウツ</t>
    </rPh>
    <rPh sb="13" eb="15">
      <t>ツウショリ</t>
    </rPh>
    <rPh sb="25" eb="27">
      <t>リヨウゲ</t>
    </rPh>
    <rPh sb="30" eb="32">
      <t>ゲンザン</t>
    </rPh>
    <phoneticPr fontId="3"/>
  </si>
  <si>
    <t>平18厚労告127
別表 5のニ</t>
  </si>
  <si>
    <t>平18厚労告127
別表 5のホ</t>
  </si>
  <si>
    <t>平18厚労告127
別表 5のヘ</t>
  </si>
  <si>
    <t>平18厚労告127
別表5のト</t>
  </si>
  <si>
    <t xml:space="preserve">    要支援１：８８単位、　要支援２：１７６単位</t>
  </si>
  <si>
    <t xml:space="preserve">    要支援１：７２単位、　要支援２：１４４単位</t>
  </si>
  <si>
    <t>①　サービス提供体制強化加算（Ⅰ）
　　　次に掲げる基準のいずれにも適合すること。</t>
  </si>
  <si>
    <t>②　サービス提供体制強化加算（Ⅱ）
      次に掲げる基準のいずれにも適合すること。</t>
  </si>
  <si>
    <t>③　サービス提供体制強化加算（Ⅲ）
     次に掲げる基準のいずれにも適合すること。
     ⑴ 次のいずれかに適合すること。</t>
  </si>
  <si>
    <t xml:space="preserve">       ㈠指定通所リハビリテーション事業所の介護職
         員の総数のうち、介護福祉士の占める割合が
         百分の四十以上であること。
       ㈡指定通所リハビリテーションを利用者に直接
         提供する職員の総数のうち、勤続年数七年以
         上の者の占める割合が百分の三十以上である
         こと。</t>
  </si>
  <si>
    <t>１　介護サー
　ビス情報の
　公表</t>
  </si>
  <si>
    <t>②　上記①の苦情を受け付けた場合には、当該苦情の受付日、その内容を記録していますか。
〇苦情件数　令和　年度　　　件
　　　　　　令和　年度　　　件</t>
    <rPh sb="45" eb="47">
      <t>クジョウケ</t>
    </rPh>
    <rPh sb="47" eb="49">
      <t>ケンスウレ</t>
    </rPh>
    <rPh sb="50" eb="52">
      <t>レイワネ</t>
    </rPh>
    <rPh sb="53" eb="55">
      <t>ネンドド</t>
    </rPh>
    <rPh sb="54" eb="55">
      <t>ドケ</t>
    </rPh>
    <rPh sb="58" eb="59">
      <t>ケンレ</t>
    </rPh>
    <rPh sb="66" eb="68">
      <t>レイワネ</t>
    </rPh>
    <rPh sb="69" eb="71">
      <t>ネンドケ</t>
    </rPh>
    <rPh sb="74" eb="75">
      <t>ケン</t>
    </rPh>
    <phoneticPr fontId="3"/>
  </si>
  <si>
    <t>□（Ⅰ）</t>
  </si>
  <si>
    <t>□（Ⅱ）</t>
  </si>
  <si>
    <t>□（Ⅲ）</t>
  </si>
  <si>
    <t xml:space="preserve">虐待の発生又はその再発を防止するため、次の各号に掲げる措置を講じていますか。
</t>
  </si>
  <si>
    <t>※別に厚生労働大臣が定める基準</t>
    <rPh sb="1" eb="2">
      <t>ベツコ</t>
    </rPh>
    <rPh sb="3" eb="5">
      <t>コウセイロ</t>
    </rPh>
    <rPh sb="5" eb="7">
      <t>ロウドウダ</t>
    </rPh>
    <rPh sb="7" eb="9">
      <t>ダイジンサ</t>
    </rPh>
    <rPh sb="10" eb="11">
      <t>サダキ</t>
    </rPh>
    <rPh sb="13" eb="15">
      <t>キジュン</t>
    </rPh>
    <phoneticPr fontId="3"/>
  </si>
  <si>
    <t>・</t>
  </si>
  <si>
    <t>　虐待の防止のための対策を検討する委員会を定期的に開催するとともに、その結果について職員等に周知徹底を図ること。</t>
    <rPh sb="1" eb="3">
      <t>ギャクタイボ</t>
    </rPh>
    <rPh sb="4" eb="6">
      <t>ボウシタ</t>
    </rPh>
    <rPh sb="10" eb="12">
      <t>タイサクケ</t>
    </rPh>
    <rPh sb="13" eb="15">
      <t>ケントウイ</t>
    </rPh>
    <rPh sb="17" eb="20">
      <t>イインカイテ</t>
    </rPh>
    <rPh sb="21" eb="23">
      <t>テイキテ</t>
    </rPh>
    <rPh sb="23" eb="24">
      <t>テキカ</t>
    </rPh>
    <rPh sb="25" eb="27">
      <t>カイサイケ</t>
    </rPh>
    <rPh sb="36" eb="38">
      <t>ケッカシ</t>
    </rPh>
    <rPh sb="42" eb="44">
      <t>ショクイント</t>
    </rPh>
    <rPh sb="44" eb="45">
      <t>トウシ</t>
    </rPh>
    <rPh sb="46" eb="48">
      <t>シュウチテ</t>
    </rPh>
    <rPh sb="48" eb="50">
      <t>テッテイハ</t>
    </rPh>
    <rPh sb="51" eb="52">
      <t>ハカ</t>
    </rPh>
    <phoneticPr fontId="3"/>
  </si>
  <si>
    <t>　虐待防止のための指針を整備すること。</t>
    <rPh sb="1" eb="3">
      <t>ギャクタイボ</t>
    </rPh>
    <rPh sb="3" eb="5">
      <t>ボウシシ</t>
    </rPh>
    <rPh sb="9" eb="11">
      <t>シシンセ</t>
    </rPh>
    <rPh sb="12" eb="14">
      <t>セイビ</t>
    </rPh>
    <phoneticPr fontId="3"/>
  </si>
  <si>
    <t>　職員等に対し、虐待の防止のための研修を定期的に実施すること。</t>
    <rPh sb="1" eb="3">
      <t>ショクイント</t>
    </rPh>
    <rPh sb="3" eb="4">
      <t>トウタ</t>
    </rPh>
    <rPh sb="5" eb="6">
      <t>タイギ</t>
    </rPh>
    <rPh sb="8" eb="10">
      <t>ギャクタイボ</t>
    </rPh>
    <rPh sb="11" eb="13">
      <t>ボウシケ</t>
    </rPh>
    <rPh sb="17" eb="19">
      <t>ケンシュウテ</t>
    </rPh>
    <rPh sb="20" eb="22">
      <t>テイキテ</t>
    </rPh>
    <rPh sb="22" eb="23">
      <t>テキジ</t>
    </rPh>
    <rPh sb="24" eb="26">
      <t>ジッシ</t>
    </rPh>
    <phoneticPr fontId="3"/>
  </si>
  <si>
    <t>　上記の措置を適切に実施するための担当者を置くこと。</t>
    <rPh sb="1" eb="3">
      <t>ジョウキソ</t>
    </rPh>
    <rPh sb="4" eb="6">
      <t>ソチテ</t>
    </rPh>
    <rPh sb="7" eb="9">
      <t>テキセツジ</t>
    </rPh>
    <rPh sb="10" eb="12">
      <t>ジッシタ</t>
    </rPh>
    <rPh sb="17" eb="20">
      <t>タントウシャオ</t>
    </rPh>
    <rPh sb="21" eb="22">
      <t>オ</t>
    </rPh>
    <phoneticPr fontId="3"/>
  </si>
  <si>
    <t>　１時間以
　上２時間未
　満の通所リ　
　ハビリテー
　ションで理
　学療法士等
　を２名以上
　配置してい
　る場合(理学
  療法士等体
  制強化加算)</t>
    <rPh sb="2" eb="4">
      <t>ジカンイ</t>
    </rPh>
    <rPh sb="4" eb="5">
      <t>イウ</t>
    </rPh>
    <rPh sb="7" eb="8">
      <t>ウエジ</t>
    </rPh>
    <rPh sb="9" eb="10">
      <t>ジカ</t>
    </rPh>
    <rPh sb="10" eb="11">
      <t>カンミ</t>
    </rPh>
    <rPh sb="11" eb="12">
      <t>ミマ</t>
    </rPh>
    <rPh sb="14" eb="15">
      <t>マンツ</t>
    </rPh>
    <rPh sb="16" eb="18">
      <t>ツウショリ</t>
    </rPh>
    <rPh sb="33" eb="34">
      <t>リガ</t>
    </rPh>
    <rPh sb="36" eb="37">
      <t>ガクリ</t>
    </rPh>
    <rPh sb="37" eb="38">
      <t>リョウホ</t>
    </rPh>
    <rPh sb="38" eb="39">
      <t>ホウト</t>
    </rPh>
    <rPh sb="40" eb="41">
      <t>トウメ</t>
    </rPh>
    <rPh sb="45" eb="46">
      <t>メイイ</t>
    </rPh>
    <rPh sb="46" eb="47">
      <t>イウ</t>
    </rPh>
    <rPh sb="47" eb="48">
      <t>ウエハ</t>
    </rPh>
    <rPh sb="50" eb="52">
      <t>ハイチバ</t>
    </rPh>
    <rPh sb="58" eb="60">
      <t>バアイリ</t>
    </rPh>
    <rPh sb="61" eb="63">
      <t>リガクリ</t>
    </rPh>
    <rPh sb="66" eb="69">
      <t>リョウホウシト</t>
    </rPh>
    <rPh sb="69" eb="70">
      <t>トウカ</t>
    </rPh>
    <rPh sb="70" eb="71">
      <t>カラダセ</t>
    </rPh>
    <rPh sb="74" eb="75">
      <t>セイキ</t>
    </rPh>
    <rPh sb="75" eb="77">
      <t>キョウカカ</t>
    </rPh>
    <rPh sb="77" eb="79">
      <t>カサン</t>
    </rPh>
    <phoneticPr fontId="3"/>
  </si>
  <si>
    <t>　事業所規模による区分の取扱い</t>
  </si>
  <si>
    <t>(2)　大規模型
　 通所リハビ
　 リテーショ
　 ン</t>
  </si>
  <si>
    <t>算定してい
る加算に☑
□イ</t>
  </si>
  <si>
    <t>□ロ</t>
  </si>
  <si>
    <t>□ハ</t>
  </si>
  <si>
    <t>(1)リハビリテーション会議を開催し、専門的な見地から利用者に関する情報を構成員と共有し、当該会議の内容を記録すること。</t>
    <rPh sb="12" eb="14">
      <t>カイギカ</t>
    </rPh>
    <rPh sb="15" eb="17">
      <t>カイサイセ</t>
    </rPh>
    <rPh sb="19" eb="22">
      <t>センモンテキケ</t>
    </rPh>
    <rPh sb="23" eb="25">
      <t>ケンチリ</t>
    </rPh>
    <rPh sb="27" eb="28">
      <t>リヨ</t>
    </rPh>
    <rPh sb="28" eb="29">
      <t>ヨウシ</t>
    </rPh>
    <rPh sb="29" eb="30">
      <t>シャカ</t>
    </rPh>
    <rPh sb="31" eb="32">
      <t>カンジ</t>
    </rPh>
    <rPh sb="34" eb="36">
      <t>ジョウホウコ</t>
    </rPh>
    <rPh sb="37" eb="40">
      <t>コウセイインキ</t>
    </rPh>
    <rPh sb="41" eb="43">
      <t>キョウユウト</t>
    </rPh>
    <rPh sb="45" eb="47">
      <t>トウガイカ</t>
    </rPh>
    <rPh sb="47" eb="49">
      <t>カイギナ</t>
    </rPh>
    <rPh sb="50" eb="52">
      <t>ナイヨウキ</t>
    </rPh>
    <rPh sb="53" eb="54">
      <t>キロ</t>
    </rPh>
    <rPh sb="54" eb="55">
      <t>ロク</t>
    </rPh>
    <phoneticPr fontId="3"/>
  </si>
  <si>
    <t>(3)通所リハビリテーション計画の同意を得た日の属する月から起算して６月以内は１月に１回以上、６月を超えた場合は３月に１回以上、リハビリテーション会議を開催し、利用者の状態の変化に応じ計画を見直していること。</t>
    <rPh sb="3" eb="5">
      <t>ツウショケ</t>
    </rPh>
    <rPh sb="14" eb="16">
      <t>ケイカクド</t>
    </rPh>
    <rPh sb="17" eb="19">
      <t>ドウイエ</t>
    </rPh>
    <rPh sb="20" eb="21">
      <t>エヒ</t>
    </rPh>
    <rPh sb="22" eb="23">
      <t>ヒゾ</t>
    </rPh>
    <rPh sb="24" eb="25">
      <t>ゾクツ</t>
    </rPh>
    <rPh sb="27" eb="28">
      <t>ツキキ</t>
    </rPh>
    <rPh sb="30" eb="32">
      <t>キサンツ</t>
    </rPh>
    <rPh sb="35" eb="36">
      <t>ツキイ</t>
    </rPh>
    <rPh sb="36" eb="38">
      <t>イナイツ</t>
    </rPh>
    <rPh sb="40" eb="41">
      <t>ツキカ</t>
    </rPh>
    <rPh sb="43" eb="44">
      <t>カイイ</t>
    </rPh>
    <rPh sb="44" eb="46">
      <t>イジョウツ</t>
    </rPh>
    <rPh sb="48" eb="49">
      <t>ツキコ</t>
    </rPh>
    <rPh sb="50" eb="51">
      <t>コツ</t>
    </rPh>
    <rPh sb="57" eb="58">
      <t>ツキ</t>
    </rPh>
    <phoneticPr fontId="3"/>
  </si>
  <si>
    <t>(5)以下のいずれかに適合すること。
 (一)　理学療法士、作業療法士又は言語聴覚士が、居宅サービス計画に位置付けた指定居宅サービスの従業者と利用者の居宅を訪問し、当該従業者に対し、介護の工夫に関する指導及び日常生活上の留意点に関する助言を行うこと。
(ニ)　理学療法士、作業療法士又は言語聴覚士が、利用者の居宅を訪問し、その家族に対し、介護の工夫に関する指導及び日常生活上の留意点に関する助言を行うこと。</t>
    <rPh sb="3" eb="5">
      <t>イカテ</t>
    </rPh>
    <rPh sb="11" eb="13">
      <t>テキゴウイ</t>
    </rPh>
    <rPh sb="21" eb="22">
      <t>イチリ</t>
    </rPh>
    <rPh sb="24" eb="26">
      <t>リガクリ</t>
    </rPh>
    <rPh sb="26" eb="29">
      <t>リョウホウシサ</t>
    </rPh>
    <rPh sb="30" eb="32">
      <t>サギョウリ</t>
    </rPh>
    <rPh sb="32" eb="35">
      <t>リョウホウシマ</t>
    </rPh>
    <rPh sb="35" eb="36">
      <t>マタゲ</t>
    </rPh>
    <rPh sb="37" eb="42">
      <t>ゲンゴチョウカクシキ</t>
    </rPh>
    <rPh sb="44" eb="46">
      <t>キョタクケ</t>
    </rPh>
    <rPh sb="50" eb="52">
      <t>ケイカクイ</t>
    </rPh>
    <rPh sb="53" eb="56">
      <t>イチヅシ</t>
    </rPh>
    <rPh sb="58" eb="60">
      <t>シテイキ</t>
    </rPh>
    <rPh sb="60" eb="61">
      <t>キョタ</t>
    </rPh>
    <rPh sb="61" eb="62">
      <t>タクジ</t>
    </rPh>
    <rPh sb="67" eb="70">
      <t>ジュウギョウシャリ</t>
    </rPh>
    <rPh sb="71" eb="74">
      <t>リヨウシャキ</t>
    </rPh>
    <rPh sb="75" eb="77">
      <t>キョタクホ</t>
    </rPh>
    <rPh sb="78" eb="80">
      <t>ホウモント</t>
    </rPh>
    <rPh sb="82" eb="84">
      <t>トウガイジ</t>
    </rPh>
    <rPh sb="84" eb="87">
      <t>ジュウギョウシャタ</t>
    </rPh>
    <rPh sb="88" eb="89">
      <t>タイカ</t>
    </rPh>
    <rPh sb="91" eb="93">
      <t>カイゴク</t>
    </rPh>
    <rPh sb="94" eb="96">
      <t>クフウカ</t>
    </rPh>
    <rPh sb="97" eb="98">
      <t>カンシ</t>
    </rPh>
    <rPh sb="100" eb="102">
      <t>シドウオ</t>
    </rPh>
    <rPh sb="102" eb="103">
      <t>オヨニ</t>
    </rPh>
    <rPh sb="104" eb="106">
      <t>ニチジョウセ</t>
    </rPh>
    <rPh sb="106" eb="108">
      <t>セイカツジ</t>
    </rPh>
    <rPh sb="108" eb="109">
      <t>ジョウリ</t>
    </rPh>
    <rPh sb="110" eb="113">
      <t>リュウイテンカ</t>
    </rPh>
    <rPh sb="114" eb="115">
      <t>カンカ</t>
    </rPh>
    <rPh sb="163" eb="165">
      <t>カゾク</t>
    </rPh>
    <phoneticPr fontId="3"/>
  </si>
  <si>
    <t>(6)(1)から(5)までに掲げる基準に適合することを確認し、記録すること。</t>
    <rPh sb="14" eb="15">
      <t>カカキ</t>
    </rPh>
    <rPh sb="17" eb="19">
      <t>キジュンテ</t>
    </rPh>
    <rPh sb="20" eb="22">
      <t>テキゴウカ</t>
    </rPh>
    <rPh sb="27" eb="29">
      <t>カクニンキ</t>
    </rPh>
    <rPh sb="31" eb="33">
      <t>キロク</t>
    </rPh>
    <phoneticPr fontId="3"/>
  </si>
  <si>
    <t>２　ﾘﾊﾋﾞﾘﾃｰｼｮﾝﾏﾈｼﾞﾒﾝﾄ加算ロ
（１）ﾘﾊﾋﾞﾘﾃｰｼｮﾝﾏﾈｼﾞﾒﾝﾄ加算イの要件に適合すること</t>
    <rPh sb="47" eb="49">
      <t>ヨウケンテ</t>
    </rPh>
    <rPh sb="50" eb="52">
      <t>テキゴウ</t>
    </rPh>
    <phoneticPr fontId="3"/>
  </si>
  <si>
    <t>平27厚告95
第30号</t>
    <rPh sb="0" eb="1">
      <t>ヘイア</t>
    </rPh>
    <rPh sb="3" eb="4">
      <t>アツツ</t>
    </rPh>
    <rPh sb="4" eb="5">
      <t>ツゲルダ</t>
    </rPh>
    <rPh sb="8" eb="9">
      <t>ダイゴ</t>
    </rPh>
    <rPh sb="11" eb="12">
      <t>ゴウ</t>
    </rPh>
    <phoneticPr fontId="3"/>
  </si>
  <si>
    <t>⑴ 言語聴覚士、歯科衛生士又は看護職員を一名以上配置していること。
⑵ 利用者の口腔機能を利用開始時に把握し、言語聴覚士、歯科衛生士、看護職員、介護職員、生活相談員その他の職種の者が共同して、利用者ごとの口腔機能改善管理指導計画を作成していること。
⑶ 利用者ごとの口腔機能改善管理指導計画に従い言語聴覚士、歯科衛生士又は看護職員が口腔機能向上サービスを行っているとともに、利用者の口腔機能を定期的に記録していること。
⑷ 利用者ごとの口腔機能改善管理指導計画の進捗状況を定期的に評価していること。
⑸ 通所介護費等算定方法第二号に規定する基準のいずれにも該当しないこと。</t>
    <rPh sb="263" eb="264">
      <t>２</t>
    </rPh>
    <phoneticPr fontId="3"/>
  </si>
  <si>
    <t>　口腔・栄養スクリーニング
加算
予防に同様の加算あり</t>
    <rPh sb="1" eb="3">
      <t>コウクウヨ</t>
    </rPh>
    <rPh sb="18" eb="20">
      <t>ヨボウド</t>
    </rPh>
    <rPh sb="21" eb="23">
      <t>ドウヨウカ</t>
    </rPh>
    <rPh sb="24" eb="26">
      <t>カサン</t>
    </rPh>
    <phoneticPr fontId="3"/>
  </si>
  <si>
    <t>12厚告19
別表7ハ</t>
  </si>
  <si>
    <t xml:space="preserve">□（Ⅳ）　
</t>
  </si>
  <si>
    <t>厚生労働大臣が定める基準の内容は次のとおり。</t>
  </si>
  <si>
    <t>ｲ</t>
  </si>
  <si>
    <t>⑵ 当該事業所において、⑴の賃金改善に関する計画、当該計画に係る実施期間及び実施方法その他の当該事業所の職員の処遇改善の計画等を記載した介護職員等処遇改善計画書を作成し、すべての職員に周知し、県知事に届け出ていること。</t>
    <rPh sb="14" eb="18">
      <t>チンギンカイゼンカ</t>
    </rPh>
    <rPh sb="19" eb="20">
      <t>カンケ</t>
    </rPh>
    <rPh sb="22" eb="24">
      <t>ケイカクト</t>
    </rPh>
    <rPh sb="25" eb="27">
      <t>トウガイケ</t>
    </rPh>
    <rPh sb="27" eb="29">
      <t>ケイカクカ</t>
    </rPh>
    <rPh sb="30" eb="31">
      <t>カカジ</t>
    </rPh>
    <rPh sb="32" eb="34">
      <t>ジッシキ</t>
    </rPh>
    <rPh sb="34" eb="36">
      <t>キカンオ</t>
    </rPh>
    <rPh sb="36" eb="37">
      <t>オヨジ</t>
    </rPh>
    <rPh sb="38" eb="40">
      <t>ジッシホ</t>
    </rPh>
    <rPh sb="40" eb="42">
      <t>ホウホウタ</t>
    </rPh>
    <rPh sb="44" eb="45">
      <t>タト</t>
    </rPh>
    <rPh sb="46" eb="51">
      <t>トウガイジギョウショシ</t>
    </rPh>
    <rPh sb="52" eb="54">
      <t>ショクインシ</t>
    </rPh>
    <rPh sb="55" eb="59">
      <t>ショグウカイゼンケ</t>
    </rPh>
    <rPh sb="60" eb="63">
      <t>ケイカクトウキ</t>
    </rPh>
    <rPh sb="64" eb="66">
      <t>キサイカ</t>
    </rPh>
    <rPh sb="68" eb="72">
      <t>カイゴショクイント</t>
    </rPh>
    <rPh sb="72" eb="73">
      <t>トウシ</t>
    </rPh>
    <rPh sb="73" eb="80">
      <t>ショグウカイゼンケイカクショサ</t>
    </rPh>
    <rPh sb="81" eb="83">
      <t>サクセイシ</t>
    </rPh>
    <rPh sb="89" eb="91">
      <t>ショクインシ</t>
    </rPh>
    <rPh sb="92" eb="94">
      <t>シュウチケ</t>
    </rPh>
    <rPh sb="96" eb="99">
      <t>ケンチジト</t>
    </rPh>
    <rPh sb="100" eb="101">
      <t>トドデ</t>
    </rPh>
    <rPh sb="102" eb="103">
      <t>デ</t>
    </rPh>
    <phoneticPr fontId="3"/>
  </si>
  <si>
    <t>⑶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県知事に届け出ること。</t>
    <rPh sb="2" eb="11">
      <t>カイゴショクイントウショグウカイゼンカ</t>
    </rPh>
    <rPh sb="11" eb="13">
      <t>カサンサ</t>
    </rPh>
    <rPh sb="14" eb="17">
      <t>サンテイガクソ</t>
    </rPh>
    <rPh sb="18" eb="20">
      <t>ソウトウチ</t>
    </rPh>
    <rPh sb="22" eb="26">
      <t>チンギンカイゼンジ</t>
    </rPh>
    <rPh sb="27" eb="29">
      <t>ジッシケ</t>
    </rPh>
    <rPh sb="38" eb="40">
      <t>ケイエイア</t>
    </rPh>
    <rPh sb="41" eb="44">
      <t>アッカトウジ</t>
    </rPh>
    <rPh sb="47" eb="49">
      <t>ジギョウケ</t>
    </rPh>
    <rPh sb="50" eb="52">
      <t>ケイゾクコ</t>
    </rPh>
    <rPh sb="53" eb="55">
      <t>コンナンバ</t>
    </rPh>
    <rPh sb="56" eb="58">
      <t>バアイト</t>
    </rPh>
    <rPh sb="59" eb="61">
      <t>トウガイジ</t>
    </rPh>
    <rPh sb="61" eb="63">
      <t>ジギョウケ</t>
    </rPh>
    <rPh sb="64" eb="66">
      <t>ケイゾクハ</t>
    </rPh>
    <rPh sb="67" eb="68">
      <t>ハカト</t>
    </rPh>
    <rPh sb="72" eb="74">
      <t>トウガイジ</t>
    </rPh>
    <rPh sb="74" eb="77">
      <t>ジギョウショシ</t>
    </rPh>
    <rPh sb="78" eb="80">
      <t>ショクインチ</t>
    </rPh>
    <rPh sb="81" eb="85">
      <t>チンギンスイジュンホ</t>
    </rPh>
    <rPh sb="86" eb="89">
      <t>ホンカサンチ</t>
    </rPh>
    <rPh sb="92" eb="97">
      <t>チンギンカイゼンブンノ</t>
    </rPh>
    <rPh sb="98" eb="99">
      <t>ノゾミ</t>
    </rPh>
    <rPh sb="103" eb="105">
      <t>ミナオエ</t>
    </rPh>
    <rPh sb="112" eb="113">
      <t>エナ</t>
    </rPh>
    <rPh sb="119" eb="121">
      <t>ナイヨウケ</t>
    </rPh>
    <rPh sb="125" eb="128">
      <t>ケンチジト</t>
    </rPh>
    <rPh sb="129" eb="130">
      <t>トドデ</t>
    </rPh>
    <rPh sb="131" eb="132">
      <t>デ</t>
    </rPh>
    <phoneticPr fontId="3"/>
  </si>
  <si>
    <t>⑷ 当該事業所において、事業年度ごとに当該事業所の職員の処遇改善に関する実績を県知事に報告すること。</t>
    <rPh sb="2" eb="4">
      <t>トウガイジ</t>
    </rPh>
    <rPh sb="4" eb="7">
      <t>ジギョウショジ</t>
    </rPh>
    <rPh sb="12" eb="16">
      <t>ジギョウネンドト</t>
    </rPh>
    <rPh sb="19" eb="21">
      <t>トウガイジ</t>
    </rPh>
    <rPh sb="21" eb="24">
      <t>ジギョウショシ</t>
    </rPh>
    <rPh sb="25" eb="27">
      <t>ショクインシ</t>
    </rPh>
    <rPh sb="28" eb="32">
      <t>ショグウカイゼンカ</t>
    </rPh>
    <rPh sb="33" eb="34">
      <t>カンジ</t>
    </rPh>
    <rPh sb="36" eb="38">
      <t>ジッセキケ</t>
    </rPh>
    <rPh sb="39" eb="42">
      <t>ケンチジホ</t>
    </rPh>
    <rPh sb="43" eb="45">
      <t>ホウコク</t>
    </rPh>
    <phoneticPr fontId="3"/>
  </si>
  <si>
    <t>⑸ 算定日が属する月の前12月間において、労働基準法、労働者災害補償保険法、最低賃金法、労働安全衛生法、雇用保険法その他の労働に関する法令に違反し、罰金以上の刑に処せられていないこと。</t>
    <rPh sb="2" eb="5">
      <t>サンテイビゾ</t>
    </rPh>
    <rPh sb="6" eb="7">
      <t>ゾクツ</t>
    </rPh>
    <rPh sb="9" eb="10">
      <t>ツキマ</t>
    </rPh>
    <rPh sb="11" eb="12">
      <t>マエツ</t>
    </rPh>
    <rPh sb="14" eb="16">
      <t>ツキカンロ</t>
    </rPh>
    <rPh sb="21" eb="26">
      <t>ロウドウキジュンホウロ</t>
    </rPh>
    <rPh sb="27" eb="37">
      <t>ロウドウシャサイガイホショウホケンホウサ</t>
    </rPh>
    <rPh sb="38" eb="43">
      <t>サイテイチンギンホウロ</t>
    </rPh>
    <rPh sb="44" eb="51">
      <t>ロウドウアンゼンエイセイホウコ</t>
    </rPh>
    <rPh sb="52" eb="57">
      <t>コヨウホケンホウタ</t>
    </rPh>
    <rPh sb="59" eb="60">
      <t>タロ</t>
    </rPh>
    <rPh sb="61" eb="63">
      <t>ロウドウカ</t>
    </rPh>
    <rPh sb="64" eb="65">
      <t>カンホ</t>
    </rPh>
    <rPh sb="67" eb="69">
      <t>ホウレイイ</t>
    </rPh>
    <rPh sb="70" eb="72">
      <t>イハンバ</t>
    </rPh>
    <rPh sb="74" eb="78">
      <t>バッキンイジョウケ</t>
    </rPh>
    <rPh sb="79" eb="80">
      <t>ケイシ</t>
    </rPh>
    <rPh sb="81" eb="82">
      <t>ショ</t>
    </rPh>
    <phoneticPr fontId="3"/>
  </si>
  <si>
    <t>⑺ 次に掲げる基準のいずれにも適合すること。</t>
  </si>
  <si>
    <t xml:space="preserve">⑼ ⑻の処遇改善の内容等について、インターネットの利用その他の適切な方法により公表していること。
</t>
    <rPh sb="4" eb="8">
      <t>ショグウカイゼンナ</t>
    </rPh>
    <rPh sb="9" eb="12">
      <t>ナイヨウトウリ</t>
    </rPh>
    <rPh sb="25" eb="27">
      <t>リヨウタ</t>
    </rPh>
    <rPh sb="29" eb="30">
      <t>タテ</t>
    </rPh>
    <rPh sb="31" eb="33">
      <t>テキセツホ</t>
    </rPh>
    <rPh sb="34" eb="36">
      <t>ホウホウコ</t>
    </rPh>
    <rPh sb="39" eb="41">
      <t>コウヒョウ</t>
    </rPh>
    <phoneticPr fontId="3"/>
  </si>
  <si>
    <t>⑽ サービス提供体制強化加算（Ⅰ）又は（Ⅱ）のいずれかを届け出ていること。</t>
    <rPh sb="6" eb="8">
      <t>テイキョウタ</t>
    </rPh>
    <rPh sb="8" eb="10">
      <t>タイセイキ</t>
    </rPh>
    <rPh sb="10" eb="12">
      <t>キョウカカ</t>
    </rPh>
    <rPh sb="12" eb="14">
      <t>カサンマ</t>
    </rPh>
    <rPh sb="17" eb="18">
      <t>マタト</t>
    </rPh>
    <rPh sb="28" eb="29">
      <t>トドデ</t>
    </rPh>
    <rPh sb="30" eb="31">
      <t>デ</t>
    </rPh>
    <phoneticPr fontId="3"/>
  </si>
  <si>
    <t>ﾛ</t>
  </si>
  <si>
    <t>ﾊ</t>
  </si>
  <si>
    <t>ﾆ</t>
  </si>
  <si>
    <t>　通所リハビリテーション事業所のみなし指定を受けた介護老人保健施設又は介護医療院では、介護老人保健施設又は介護医療院の医師の配置基準を満たすことをもって、通所リハビリテーション事業所の医師の常勤配置に係る基準を満たしているものとみなすことができます。</t>
    <rPh sb="1" eb="3">
      <t>ツウショジ</t>
    </rPh>
    <rPh sb="12" eb="15">
      <t>ジギョウショシ</t>
    </rPh>
    <rPh sb="19" eb="21">
      <t>シテイウ</t>
    </rPh>
    <rPh sb="22" eb="23">
      <t>ウヒ</t>
    </rPh>
    <rPh sb="46" eb="47">
      <t>ヒトイ</t>
    </rPh>
    <rPh sb="59" eb="61">
      <t>イシハ</t>
    </rPh>
    <rPh sb="62" eb="64">
      <t>ハイチツ</t>
    </rPh>
    <rPh sb="77" eb="79">
      <t>ツウショジ</t>
    </rPh>
    <rPh sb="88" eb="91">
      <t>ジギョウショ</t>
    </rPh>
    <phoneticPr fontId="3"/>
  </si>
  <si>
    <t>平11老企25
第3の7の1(2)②
イ</t>
  </si>
  <si>
    <t xml:space="preserve">※　単位数に関する取扱い及び所要時間１時間から２時間の通所リハビリテーションを行う場合の考え方については、指定通所リハビリテーション事業所が診療所以外である場合と同様です。 </t>
  </si>
  <si>
    <t>③　サービスの提供に当たっては、当該利用者又は他の
　利用者等の生命又は身体を保護するため緊急やむを得
　ない場合を除き、身体的拘束等を行っていませんか。</t>
  </si>
  <si>
    <t>④　医師等の従業者は、リハビリテーションを受けてい
た医療機関から退院した利用者に係る通所リハビリテー
ション計画の作成に当たっては、当該医療機関が作成し
たリハビリテーション実施計画書等により、当該利用者
に係るリハビリテーションの情報を把握していますか。</t>
  </si>
  <si>
    <t>④　身体的拘束等を行う場合には、その態様及び時間、
　その際の利用者の心身の状況並びに緊急やむを得ない
　理由を記録していますか。</t>
  </si>
  <si>
    <t xml:space="preserve">③ 医療機関から退院した利用者に対し通所リハビリテーション計画を作成する場合には、医療と介護の連携を図り、連続的で質の高いリハビリテーションを行う観点から、当該医療機関が作成したリハビリテーション実施計画書等を入手し、当該利用者に係るリハビリテーションの情報を把握してください。 
 その際、リハビリテーション実施計画書以外の退院時の情報提供に係る文書を用いる場合においては、当該文書にリハビリテーション実施計画書の内容（「リハビリテーション・個別機能訓練、栄養、口腔の実施及び一体的取組について」の「本人・家族等の希望」「健康状態、経過」「心身機能・構造」「活動」「リハビリテーションの短期目標」「リハビリテーションの長期目標」「リハビリテーションの方針」「本人・家族への生活指導の内容（自主トレ指導含む）」「リハビリテーション実施上の留意点」「リハビリテーションの見直し・継続理由」「リハビリテーションの終了目安」）が含めてください。 ただし、当該医療機関からリハビリテーション実施計画書等が提供されない場合においては、当該医療機関の名称及び提供を依頼した日付を記録に残してください。 </t>
  </si>
  <si>
    <t xml:space="preserve">④ 通所リハビリテーション計画は医師の診療に基づき、利用者の病状、心身の状況、希望及びその置かれている環境を踏まえて作成されなければならないものであり、サービス内容等への利用者の意向の反映の機会を保障するため、通所リハビリテーション事業所の医師及び理学療法士、作業療法士又は言語聴覚士は、当該計画の作成に当たっては、その目標や内容等について、利用者及びその家族に理解しやすい方法で説明を行った上で利用者の同意を得なければならず、また、リハビリテーション計画書を利用者に交付してください。なお、その実施状況や評価等についても説明を行ってください </t>
  </si>
  <si>
    <t xml:space="preserve">⑤ 通所リハビリテーション事業者が、訪問リハビリテーション事業者の指定を併せて受け、かつ、リハビリテーション会議の開催等を通じて、通所リハビリテーション及び訪問リハビリテーションの目標並びに当該目標を踏まえたリハビリテーション提供内容について整合性のとれた通所リハビリテーション計画を作成した場合については、訪問リハビリテーション計画に係る基準を満たすことによって、通所リハビリテーション計画に係る基準を満たしているとみなすことができます。 </t>
  </si>
  <si>
    <t xml:space="preserve">① 通所リハビリテーション計画は、指定通所リハビリテーション事業所の医師の診療に基づき、利用者ごとに作成してください。記載内容については別途通知（「リハビリテーション・個別機能訓練、栄養、口腔の実施及び一体的取組について」）を参考にしてください。また、通所リハビリテーション計画の進捗状況を定期的に評価し、必要に応じて当該計画を見直してください。 
</t>
    <rPh sb="113" eb="115">
      <t>サンコウ</t>
    </rPh>
    <phoneticPr fontId="3"/>
  </si>
  <si>
    <t xml:space="preserve">② 通所リハビリテーション計画は、居宅サービス計画に沿って作成されなければならないことから、通所リハビリテーション計画を作成後に居宅サービス計画が作成された場合は、当該通所リハビリテーション計画が居宅サービス計画に沿ったものであるか確認し、必要に応じ
て変更してください。 </t>
  </si>
  <si>
    <t xml:space="preserve"> イ　基準第19条第2項の規定を準用する提供した具体的
　なサービスの内容等と記録</t>
    <rPh sb="35" eb="37">
      <t>ナイヨウト</t>
    </rPh>
    <rPh sb="37" eb="38">
      <t>トウキ</t>
    </rPh>
    <rPh sb="39" eb="41">
      <t>キロク</t>
    </rPh>
    <phoneticPr fontId="3"/>
  </si>
  <si>
    <t>平27厚告95
第24号の2</t>
    <rPh sb="11" eb="12">
      <t>ゴウ</t>
    </rPh>
    <phoneticPr fontId="3"/>
  </si>
  <si>
    <t xml:space="preserve">平27厚告95
第24号の3
</t>
    <rPh sb="11" eb="12">
      <t>ゴウ</t>
    </rPh>
    <phoneticPr fontId="3"/>
  </si>
  <si>
    <t xml:space="preserve">※　平均利用延人員数が750人超の事業所であっても、
　算定する月の前月において、以下に示す基準を満たし
　ている場合は、通常規模型通所リハビリテーション費
　を算定することができます。 
　a 利用者の総数のうち、リハビリテーションマネジメ
　　ント加算を算定した利用者の割合が80%以上である
　　こと。利用者の総数とは、前月に当該事業所におい
　　て通所リハビリテーションを利用することを通所リ
　　ハビリテーション計画上位置づけている者の人数と
　　する。 
　b 「専ら当該通所リハビリテーションの提供に当たる
　　理学療法士、作業療法士又は言語聴覚士（以下、理
　　学療法士等）が、利用者の数を10で除した数以上確
　　保されていること」の要件の算出式は以下のとおり
　　とします。 </t>
  </si>
  <si>
    <t>　さらに、通所リハビリテーション計画について、指定通所リハビリテーション事業所の医師が利用者又はその家族に対して説明し、利用者の同意を得た場合、１月につき270単位を加算していますか。
　ただし、次に掲げるいずれかの加算を算定している場合においては、次に掲げるその他の加算は算定せず、注15(栄養アセスメント加算)又は注18⑴(口腔機能向上加算(Ⅰ))若しくは⑵㈡(口腔機能向上加算(Ⅱ)ロ)を算定している場合は、リハビリテーションマネジメント加算(ハ)は算定しません。</t>
    <rPh sb="147" eb="149">
      <t>エイヨウカ</t>
    </rPh>
    <rPh sb="155" eb="157">
      <t>カサンコ</t>
    </rPh>
    <rPh sb="165" eb="173">
      <t>コウクウキノウコウジョウカサンコ</t>
    </rPh>
    <rPh sb="184" eb="192">
      <t>コウクウキノウコウジョウカサン</t>
    </rPh>
    <phoneticPr fontId="3"/>
  </si>
  <si>
    <t>３　ﾘﾊﾋﾞﾘﾃｰｼｮﾝﾏﾈｼﾞﾒﾝﾄ加算ハ
(1) ﾘﾊﾋﾞﾘﾃｰｼｮﾝﾏﾈｼﾞﾒﾝﾄ加算ロ(1)及び(2)に掲げる基準に適合すること。
(2) 当該事業所の従業者として又は外部との連携により管理栄養士を一名以上配置していること。
(3)　言語聴覚士、歯科衛生士又は看護職員を一名以上配置していること。
(4)　利用者ごとに、医師、管理栄養士、理学療法士、作業療法士、言語聴覚士、看護職員、介護職員その他の職種の者が共同して栄養アセスメント(利用者ごとの低栄養状態のリスク及び解決すべき課題を把握することをいう。)を実施し、当該利用者又はその家族に対してその結果を説明し、相談等に必要に応じ対応すること。
(5)　通所介護費等算定方法第二号に規定する基準に該当しないこと。
(6)　利用者ごとに、言語聴覚士、歯科衛生士又は看護職員がその他の職種の者と共同して口腔の健康状態を評価し、当該利用者の口腔の健康状態に係る解決すべき課題の把握を行っていること。
(7) 利用者ごとに、医師、管理栄養士、理学療法士、作業療法士、言語聴覚士、看護職員、介護職員その他の職種の者((8)において関係職種という)が、通所リハビリテーション計画等の内容等の情報その他リハビリテーションの適切かつ有効な実施のために必要な情報、利用者の栄養状態に関する情報及び利用者の口腔の健康状態に関する情報を相互に共有すること。
(8)　(7)で共有した情報を踏まえ、必要に応じて通所リハビリテーション計画を見直し、当該見直しの内容を関係職種の間で共有していること。</t>
    <rPh sb="50" eb="51">
      <t>オヨカ</t>
    </rPh>
    <rPh sb="56" eb="57">
      <t>カカキ</t>
    </rPh>
    <rPh sb="59" eb="61">
      <t>キジュンゲ</t>
    </rPh>
    <rPh sb="121" eb="126">
      <t>ゲンゴチョウカクシリ</t>
    </rPh>
    <rPh sb="157" eb="160">
      <t>リヨウシャイ</t>
    </rPh>
    <rPh sb="164" eb="166">
      <t>イシカ</t>
    </rPh>
    <rPh sb="167" eb="172">
      <t>カンリエイヨウシリ</t>
    </rPh>
    <rPh sb="173" eb="178">
      <t>リガクリョウホウシサ</t>
    </rPh>
    <rPh sb="179" eb="181">
      <t>サギョウリ</t>
    </rPh>
    <rPh sb="181" eb="184">
      <t>リョウホウシゲ</t>
    </rPh>
    <rPh sb="185" eb="190">
      <t>ゲンゴチョウカクシカ</t>
    </rPh>
    <rPh sb="191" eb="195">
      <t>カンゴショクインジ</t>
    </rPh>
    <rPh sb="259" eb="261">
      <t>ジッシソ</t>
    </rPh>
    <rPh sb="287" eb="290">
      <t>ソウダントウヒ</t>
    </rPh>
    <rPh sb="291" eb="293">
      <t>ヒツヨウオ</t>
    </rPh>
    <rPh sb="294" eb="295">
      <t>オウタ</t>
    </rPh>
    <rPh sb="296" eb="298">
      <t>タイオウオ</t>
    </rPh>
    <rPh sb="419" eb="420">
      <t>オコナカ</t>
    </rPh>
    <rPh sb="491" eb="495">
      <t>カンケイショクシュツ</t>
    </rPh>
    <rPh sb="501" eb="503">
      <t>ツウショジ</t>
    </rPh>
    <rPh sb="520" eb="522">
      <t>ジョウホウタ</t>
    </rPh>
    <rPh sb="524" eb="525">
      <t>タキ</t>
    </rPh>
    <rPh sb="607" eb="609">
      <t>キョウユウジ</t>
    </rPh>
    <rPh sb="611" eb="613">
      <t>ジョウホウフ</t>
    </rPh>
    <rPh sb="614" eb="615">
      <t>フヒ</t>
    </rPh>
    <rPh sb="618" eb="620">
      <t>ヒツヨウオ</t>
    </rPh>
    <rPh sb="621" eb="622">
      <t>オウツ</t>
    </rPh>
    <rPh sb="624" eb="626">
      <t>ツウショケ</t>
    </rPh>
    <rPh sb="635" eb="637">
      <t>ケイカクミ</t>
    </rPh>
    <rPh sb="638" eb="640">
      <t>ミナオ</t>
    </rPh>
    <phoneticPr fontId="3"/>
  </si>
  <si>
    <t>※　 認知症短期集中リハビリテーション加算(Ⅱ)を算定する場合においては、利用者の認知症の状態に対し、支援内容や利用回数が妥当かどうかを確認し、適切に提供することが必要であることから一月に一回は
モニタリングを行い、通所リハビリテーション計画を見直し、医師から利用者又はその家族に対する説明し、同意を得ることが望ましいです。</t>
  </si>
  <si>
    <t>平12老企36
第2の8(15)④</t>
  </si>
  <si>
    <t>　リハビリテーション提供体制加算</t>
    <rPh sb="10" eb="12">
      <t>テイキョウタ</t>
    </rPh>
    <rPh sb="12" eb="14">
      <t>タイセイ</t>
    </rPh>
    <phoneticPr fontId="3"/>
  </si>
  <si>
    <t>① 栄養改善加算の算定に係る栄養改善サービスの提供
　は、利用者ごとに行われるケアマネジメントの一環と
　して行われることに留意していますか。 　</t>
  </si>
  <si>
    <t xml:space="preserve">② 当該事業所の職員として、又は外部（他の介護事業
　所（栄養改善加算の対象事業所に限る。）、医療機
　関、介護保険施設（栄養マネジメント強化加算の算定
　要件として規定する員数を超えて管理栄養士を置いて
　いるもの又は常勤の管理栄養士を一名以上配置してい
　るものに限る。）又は公益社団法人日本栄養士会若し
　くは都道府県栄養士会が設置し、運営する「栄養ケ
　ア・ステーション」）との連携により、管理栄養士を
　1名以上配置して行っていますか。 </t>
  </si>
  <si>
    <t>平12老企36第2の8(19)①）</t>
  </si>
  <si>
    <t>平12老企36第2の8(19)②</t>
  </si>
  <si>
    <t>平12老企36第2の8(19)③</t>
  </si>
  <si>
    <t xml:space="preserve">　・ 口腔及び摂食・嚥下機能の問題（基本チェックリ
　　ストの口腔機能に関連する⒀、⒁、⒂のいずれかの
　　項目において「１」に該当する者などを含む。） </t>
  </si>
  <si>
    <t xml:space="preserve">・ 生活機能の低下の問題 </t>
  </si>
  <si>
    <t xml:space="preserve">・ 褥瘡に関する問題 </t>
  </si>
  <si>
    <t xml:space="preserve">・ 食欲の低下の問題 </t>
  </si>
  <si>
    <t>・ 閉じこもりの問題（基本チェックリストの閉じこ
　もりに関連する⒃、⒄のいずれかの項目において
　「１」に該当する者などを含む。）</t>
  </si>
  <si>
    <t xml:space="preserve">・ 認知症の問題（基本チェックリストの認知症に関
　連する⒅、⒆、⒇のいずれかの項目において「１」
　に該当する者などを含む。） 
</t>
  </si>
  <si>
    <t xml:space="preserve">・ うつの問題（基本チェックリストのうつに関連す
　るからの項目において、２項目以上「１」に該当す
　る者などを含む。） </t>
  </si>
  <si>
    <t>④　栄養改善サービスの提供は、以下のアからカまで
　に掲げる手順を経てなされていますか。</t>
  </si>
  <si>
    <t xml:space="preserve">エ　栄養改善サービスの提供に当たり、居宅における食
　事の状況を聞き取った結果、課題がある場合は、当該
　課題を解決するため、利用者又はその家族の同意を得
　て、当該利用者の居宅を訪問し、居宅での食事状況・
　食事環境等の具体的な課題の把握や、主として食事の
　準備をする者に対する栄養食事相談等の栄養改善サー
　ビスを提供してください。 </t>
  </si>
  <si>
    <t xml:space="preserve">オ　利用者の栄養状態に応じて、定期的に、利用者の生
　活機能の状況を検討し、おおむね３月ごとに体重を測
　定する等により栄養状態の評価を行い、その結果を当
　該利用者を担当する介護支援専門員や主治の医師に対
　して情報提供してください。 </t>
  </si>
  <si>
    <t xml:space="preserve">カ　指定居宅サービス基準第105条において準用する第
　19条に規定するサービスの提供の記録において利用者
　ごとの栄養ケア計画に従い管理栄養士が利用者の栄養
　状態を定期的に記録する場合は、当該記録とは別に栄
　養改善加算の算定のために利用者の栄養状態を定期
　的に記録する必要はありません。 </t>
  </si>
  <si>
    <t>平12老企36第2の8(19)④</t>
  </si>
  <si>
    <t>平12老企36第2の8(19)⑤　</t>
  </si>
  <si>
    <t>⑤　リハビリテーションマネジメント加算(ハ)を実施し、栄養改善サービスの提供が必要と判断して当該加算を算定する場合は、リハビリテーションや口腔に係る評価を踏まえて栄養ケア計画を作成してください。</t>
  </si>
  <si>
    <t xml:space="preserve">⑥　 おおむね３月ごとの評価の結果、③のイからホま
　でのいずれかに該当する者であって、継続的に管理栄
　養士等がサービス提供を行うことにより、栄養改善の
　効果が期待できると認められるものについては、継続
　的に栄養改善サービスを提供してください。 </t>
  </si>
  <si>
    <t>平12老企36第2の8(19)⑥</t>
  </si>
  <si>
    <t>イ 口腔機能向上加算(Ⅰ) 150単位 
　 次に掲げる基準のいずれにも適合すること</t>
  </si>
  <si>
    <t>⑴ リハビリテーションマネジメント加算ハを算定していること。
⑵ イ⑴から⑸までに掲げる基準のいずれにも適合すること。
⑶ 利用者ごとの口腔機能改善管理指導計画等の内容等の情報を厚生労働省に提出し口腔機能向上サービスの実
施に当たて当該情報その他口腔衛生の管理の適切かつ有
効な実施のために必要な情報を活用していること。</t>
    <rPh sb="17" eb="19">
      <t>カサンサ</t>
    </rPh>
    <rPh sb="21" eb="23">
      <t>サンテイ</t>
    </rPh>
    <phoneticPr fontId="3"/>
  </si>
  <si>
    <t xml:space="preserve">平12老企36第2の8(21)①
</t>
  </si>
  <si>
    <t>① 口腔機能向上加算の算定に係る口腔機能向上サービスの提供には、利用者ごとに行われるケアマネジメントの一環として行われることに留意してください。</t>
  </si>
  <si>
    <t xml:space="preserve">② 言語聴覚士、歯科衛生士又は看護職員を１名以上配置して行うものです。 </t>
  </si>
  <si>
    <t xml:space="preserve">平12老企36第2の8(21)②
</t>
  </si>
  <si>
    <t xml:space="preserve">平12老企36第2の8(21)③
</t>
  </si>
  <si>
    <t xml:space="preserve">イ　基本チェックリストの口腔機能に関連する⒀、⒁、⒂の３項目のうち、２項目以上が「１」に該当する者 </t>
  </si>
  <si>
    <t xml:space="preserve">ウ　その他口腔機能の低下している者又はそのおそれのある者 </t>
  </si>
  <si>
    <t>平12老企36第2の8(21)④</t>
  </si>
  <si>
    <t xml:space="preserve">⑤ 口腔機能向上サービスの提供は、以下のアからオまでに掲げる手順を経てなされます。ただし、リハビリテーションマネジメント加算(ハ)においてイ並びにロの利用者の口腔機能等の口腔の健康状態及び解決すべき課題の把握を実施している場合は、ロの口腔機能改善管理指導計画を作成以降の手順を行うものとします。その場合は、口腔機能向上加算Ⅱのイを算定します。なお、口腔機能向上加算(Ⅱ)のイの算定に当たっては、リハビリテーションや栄養に係る評価を踏まえて口腔改善管理
指導計画を作成してください。 </t>
  </si>
  <si>
    <t>平12老企36第2の8(21)⑤</t>
  </si>
  <si>
    <t>ア　利用者ごとの口腔機能等の口腔の健康状態を、利用開始時に把握すること。</t>
  </si>
  <si>
    <t xml:space="preserve">イ　利用開始時に、言語聴覚士、歯科衛生士又は看護職員が中心となって、利用者ごとの口腔衛生、摂食・嚥下機能に関する解決すべき課題の把握を行い、言語聴覚士、歯科衛生士、看護職員、介護職員、生活相談員その他の職種の者が共同して取り組むべき事項等を記載し
た口腔機能改善管理指導計画を作成してください。作成した口腔機能改善管理指導計画については、口腔機能向上サービスの対象となる利用者又はその家族に説明し、その同意を得てください。なお、通所リハビリテーションにおいては、口腔機能改善管理指導計画に相当する内
容を通所リハビリテーション計画の中に記載する場合は、その記載をもって口腔機能改善管理指導計画の作成に代えることができます。 </t>
  </si>
  <si>
    <t xml:space="preserve">ウ 口腔機能改善管理指導計画に基づき、言語聴覚士、歯科衛生士又は看護職員等が利用者ごとに口腔機能向上サービスを提供してください。その際、口腔機能改善管理指導計画に実施上の問題点があれば直ちに当該計画を修正してください。 </t>
  </si>
  <si>
    <t xml:space="preserve">エ 利用者の口腔機能の状態に応じて、定期的に、利用者の生活機能の状況を検討し、おおむね３月ごとに口腔機能の状態の評価を行い、その結果について、当該利用者を担当する介護支援専門員や主治の医師、主治の歯科医師に対して情報提供してください。 </t>
  </si>
  <si>
    <t xml:space="preserve">オ 指定居宅サービス基準第105条において準用する第19条に規定するサービスの提供の記録において利用者ごとの口腔機能改善管理指導計画に従い言語聴覚士、歯科衛生士又は看護職員が利用者の口腔機能を定期的に記録する場合は、当該記録とは別に口腔機能向上加算の算定のために利用者の口腔機能を定期的に記録する必要はありません。 </t>
  </si>
  <si>
    <t xml:space="preserve">⑥ おおむね３月ごとの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
を提供してください。 
イ 口腔清潔・唾液分泌・咀嚼・嚥下・食事摂取等の口腔機能の低下が認められる状態の者 
ロ 当該サービスを継続しないことにより、口腔機能が低下するおそれのある者 </t>
  </si>
  <si>
    <t xml:space="preserve">⑦ 口腔機能向上サービスの提供に当たっては、通知（「リハビリテーション・個別機能訓練、栄養、口腔の実施及び一体的取組について」）を参考にしてください。 </t>
    <rPh sb="65" eb="67">
      <t>サンコウ</t>
    </rPh>
    <phoneticPr fontId="3"/>
  </si>
  <si>
    <t xml:space="preserve">⑧ 厚生労働省への情報の提出については、ＬＩＦＥを用いて行うこととします。ただし、口腔機能向上加算(Ⅱ)のイについては、リハビリテーションマネジメント加算(ハ)においてＬＩＦＥへの情報提出を行っている場合は、同一の提出情報に限りいずれかの提出で差し支えありません。ＬＩＦＥへの提出情報、提出頻度等については、「科学的介護情報システム（ＬＩＦＥ）関連加算に関する基本的考え方並びに事務処理手順及び様式例の提示について」を参考にしてください。 
　サービスの質の向上を図るため、ＬＩＦＥへの提出情報及びフィードバック情報を活用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行ってください。 
</t>
    <rPh sb="209" eb="211">
      <t>サンコウ</t>
    </rPh>
    <phoneticPr fontId="3"/>
  </si>
  <si>
    <t xml:space="preserve">　
</t>
  </si>
  <si>
    <t>　科学的介護推進体制加算</t>
    <rPh sb="1" eb="4">
      <t>カガクテキカ</t>
    </rPh>
    <rPh sb="4" eb="6">
      <t>カイゴス</t>
    </rPh>
    <rPh sb="6" eb="8">
      <t>スイシンタ</t>
    </rPh>
    <rPh sb="8" eb="10">
      <t>タイセイカ</t>
    </rPh>
    <rPh sb="10" eb="12">
      <t>カサン</t>
    </rPh>
    <phoneticPr fontId="3"/>
  </si>
  <si>
    <t>　退院時共同指導加算</t>
  </si>
  <si>
    <t>平12老企36
第2の8(29)</t>
  </si>
  <si>
    <t>①　通所リハビリテーションにおける退院時共同指導とは、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通所リハビリテーション計画に反映させることをいいます。</t>
  </si>
  <si>
    <t xml:space="preserve">②　退院時共同指導は、テレビ電話装置等を活用して行うことができるものとします。ただし、テレビ電話装置等の活用について当該者又はその家族の同意を得なければなりません。この際、個人情報保護委員会・厚生労働省「医療・介護関係事業者における個人情報の適切な取扱いのためのガイダンス」、厚生労働省「医療情報システムの安全管理に関するガイドライン」等を遵守してください。 </t>
  </si>
  <si>
    <t xml:space="preserve">③　退院時共同指導を行った場合は、その内容を記録してください。 </t>
  </si>
  <si>
    <t xml:space="preserve">④ 当該利用者が通所及び訪問リハビリテーション事業所を利用する場合において、各事業所の医師等がそれぞれ退院前カンファレンスに参加し、退院時共同指導を行った場合は、各事業所において当該加算を算定可能です。ただし、通所及び訪問リハビリテーション事業所が一体的に運営されている場合においては、併算定できません。 </t>
  </si>
  <si>
    <t>　連続して
延長サービ　スを行った場合に係る加算(延長加算)</t>
    <rPh sb="25" eb="27">
      <t>エンチョウカ</t>
    </rPh>
    <rPh sb="27" eb="29">
      <t>カサン</t>
    </rPh>
    <phoneticPr fontId="3"/>
  </si>
  <si>
    <t>　通所リハビ
リテーションの提供について</t>
    <rPh sb="1" eb="3">
      <t>ツウショテ</t>
    </rPh>
    <rPh sb="14" eb="16">
      <t>テイキョウ</t>
    </rPh>
    <phoneticPr fontId="3"/>
  </si>
  <si>
    <r>
      <t>　</t>
    </r>
    <r>
      <rPr>
        <sz val="10"/>
        <rFont val="ＭＳ 明朝"/>
        <family val="1"/>
        <charset val="128"/>
      </rPr>
      <t>中山間地域等居住者サービス提供加算</t>
    </r>
  </si>
  <si>
    <t>　入浴介助加算</t>
  </si>
  <si>
    <t>　リハビリテーション
マネジメント加算</t>
  </si>
  <si>
    <t xml:space="preserve">  短期集中
個別リハビリテーション実施加算</t>
    <rPh sb="7" eb="9">
      <t>コベツ</t>
    </rPh>
    <phoneticPr fontId="3"/>
  </si>
  <si>
    <t xml:space="preserve">　認知症短期集中リハビリテーション実施加算  </t>
  </si>
  <si>
    <t>　生活行為
向上リハビリテーション
実施加算</t>
  </si>
  <si>
    <t>　若年性認知症利用者受入加算</t>
    <rPh sb="7" eb="10">
      <t>リヨウシャウ</t>
    </rPh>
    <rPh sb="10" eb="12">
      <t>ウケイレカ</t>
    </rPh>
    <rPh sb="12" eb="14">
      <t>カサン</t>
    </rPh>
    <phoneticPr fontId="3"/>
  </si>
  <si>
    <t>　栄養アセスメント加算
予防に同様の加算あり</t>
    <rPh sb="14" eb="16">
      <t>ヨボウド</t>
    </rPh>
    <rPh sb="17" eb="19">
      <t>ドウヨウカ</t>
    </rPh>
    <rPh sb="20" eb="22">
      <t>カサン</t>
    </rPh>
    <phoneticPr fontId="3"/>
  </si>
  <si>
    <t>　栄養改善加算
予防に同様の加算あり</t>
    <rPh sb="10" eb="12">
      <t>ヨボウド</t>
    </rPh>
    <rPh sb="13" eb="15">
      <t>ドウヨウカ</t>
    </rPh>
    <rPh sb="16" eb="18">
      <t>カサン</t>
    </rPh>
    <phoneticPr fontId="3"/>
  </si>
  <si>
    <t>　口腔機能
向上加算
予防に同様の加算あり</t>
    <rPh sb="13" eb="15">
      <t>ヨボウド</t>
    </rPh>
    <rPh sb="16" eb="18">
      <t>ドウヨウカ</t>
    </rPh>
    <rPh sb="19" eb="21">
      <t>カサン</t>
    </rPh>
    <phoneticPr fontId="3"/>
  </si>
  <si>
    <t>　サービス
種類相互算定関係</t>
  </si>
  <si>
    <t>　重度療養
管理加算</t>
    <rPh sb="1" eb="3">
      <t>ジュウドリ</t>
    </rPh>
    <rPh sb="3" eb="5">
      <t>リョウヨウカ</t>
    </rPh>
    <rPh sb="6" eb="8">
      <t>カンリカ</t>
    </rPh>
    <rPh sb="8" eb="10">
      <t>カサン</t>
    </rPh>
    <phoneticPr fontId="3"/>
  </si>
  <si>
    <t>　中重度者
ケア体制加算</t>
    <rPh sb="1" eb="2">
      <t>チュウジ</t>
    </rPh>
    <rPh sb="2" eb="4">
      <t>ジュウドシ</t>
    </rPh>
    <rPh sb="4" eb="5">
      <t>シャタ</t>
    </rPh>
    <rPh sb="8" eb="10">
      <t>タイセイク</t>
    </rPh>
    <rPh sb="10" eb="11">
      <t>クワサ</t>
    </rPh>
    <rPh sb="11" eb="12">
      <t>サン</t>
    </rPh>
    <phoneticPr fontId="3"/>
  </si>
  <si>
    <t>　同一建物
に居住する者に対するサービス</t>
    <rPh sb="1" eb="3">
      <t>ドウイツタ</t>
    </rPh>
    <rPh sb="3" eb="5">
      <t>タテモノキ</t>
    </rPh>
    <rPh sb="7" eb="9">
      <t>キョジュウモ</t>
    </rPh>
    <rPh sb="11" eb="12">
      <t>モノタ</t>
    </rPh>
    <rPh sb="13" eb="14">
      <t>タイ</t>
    </rPh>
    <phoneticPr fontId="3"/>
  </si>
  <si>
    <t>　送迎減算</t>
    <rPh sb="1" eb="3">
      <t>ソウゲイゲ</t>
    </rPh>
    <rPh sb="3" eb="5">
      <t>ゲンサン</t>
    </rPh>
    <phoneticPr fontId="3"/>
  </si>
  <si>
    <t>　移行支援　　
加算</t>
    <rPh sb="1" eb="3">
      <t>イコウシ</t>
    </rPh>
    <rPh sb="3" eb="5">
      <t>シエンカ</t>
    </rPh>
    <rPh sb="8" eb="10">
      <t>カサン</t>
    </rPh>
    <phoneticPr fontId="3"/>
  </si>
  <si>
    <t>　サービス
提供体制強化加算
(1)(Ⅱ)(Ⅲ）</t>
  </si>
  <si>
    <t>(1)　介護職員等処遇改善加算（Ⅰ）　
　　 所定単位数の1000分の86に相当する単位数</t>
    <rPh sb="4" eb="6">
      <t>カイゴシ</t>
    </rPh>
    <rPh sb="6" eb="8">
      <t>ショクイント</t>
    </rPh>
    <rPh sb="8" eb="9">
      <t>トウシ</t>
    </rPh>
    <rPh sb="9" eb="11">
      <t>ショグウカ</t>
    </rPh>
    <rPh sb="11" eb="13">
      <t>カイゼンカ</t>
    </rPh>
    <rPh sb="13" eb="15">
      <t>カサンシ</t>
    </rPh>
    <rPh sb="23" eb="25">
      <t>ショテイタ</t>
    </rPh>
    <rPh sb="25" eb="27">
      <t>タンイス</t>
    </rPh>
    <rPh sb="27" eb="28">
      <t>スウブ</t>
    </rPh>
    <rPh sb="33" eb="34">
      <t>ブンソ</t>
    </rPh>
    <rPh sb="38" eb="40">
      <t>ソウトウタ</t>
    </rPh>
    <rPh sb="42" eb="45">
      <t>タンイスウ</t>
    </rPh>
    <phoneticPr fontId="3"/>
  </si>
  <si>
    <t>(2)　介護職員等処遇改善加算（Ⅱ）　
　　 所定単位数の1000分の83に相当する単位数</t>
    <rPh sb="4" eb="6">
      <t>カイゴシ</t>
    </rPh>
    <rPh sb="6" eb="8">
      <t>ショクインシ</t>
    </rPh>
    <rPh sb="9" eb="11">
      <t>ショグウカ</t>
    </rPh>
    <rPh sb="11" eb="13">
      <t>カイゼンカ</t>
    </rPh>
    <rPh sb="13" eb="15">
      <t>カサンシ</t>
    </rPh>
    <rPh sb="23" eb="25">
      <t>ショテイタ</t>
    </rPh>
    <rPh sb="25" eb="27">
      <t>タンイス</t>
    </rPh>
    <rPh sb="27" eb="28">
      <t>スウブ</t>
    </rPh>
    <rPh sb="33" eb="34">
      <t>ブンソ</t>
    </rPh>
    <rPh sb="38" eb="40">
      <t>ソウトウタ</t>
    </rPh>
    <rPh sb="42" eb="45">
      <t>タンイスウ</t>
    </rPh>
    <phoneticPr fontId="3"/>
  </si>
  <si>
    <t>(3)　介護職員等処遇改善加算（Ⅲ）　
　　 所定単位数の1000分の66に相当する単位数</t>
    <rPh sb="4" eb="6">
      <t>カイゴシ</t>
    </rPh>
    <rPh sb="6" eb="8">
      <t>ショクインシ</t>
    </rPh>
    <rPh sb="9" eb="11">
      <t>ショグウカ</t>
    </rPh>
    <rPh sb="11" eb="13">
      <t>カイゼンカ</t>
    </rPh>
    <rPh sb="13" eb="15">
      <t>カサンシ</t>
    </rPh>
    <rPh sb="23" eb="25">
      <t>ショテイタ</t>
    </rPh>
    <rPh sb="25" eb="27">
      <t>タンイス</t>
    </rPh>
    <rPh sb="27" eb="28">
      <t>スウブ</t>
    </rPh>
    <rPh sb="33" eb="34">
      <t>ブンソ</t>
    </rPh>
    <rPh sb="38" eb="40">
      <t>ソウトウタ</t>
    </rPh>
    <rPh sb="42" eb="45">
      <t>タンイスウ</t>
    </rPh>
    <phoneticPr fontId="3"/>
  </si>
  <si>
    <t>(4)　介護職員等処遇改善加算（Ⅳ）　
　　 所定単位数の1000分の53に相当する単位数</t>
    <rPh sb="4" eb="6">
      <t>カイゴシ</t>
    </rPh>
    <rPh sb="6" eb="8">
      <t>ショクインシ</t>
    </rPh>
    <rPh sb="9" eb="11">
      <t>ショグウカ</t>
    </rPh>
    <rPh sb="11" eb="13">
      <t>カイゼンカ</t>
    </rPh>
    <rPh sb="13" eb="15">
      <t>カサンシ</t>
    </rPh>
    <rPh sb="23" eb="25">
      <t>ショテイタ</t>
    </rPh>
    <rPh sb="25" eb="27">
      <t>タンイス</t>
    </rPh>
    <rPh sb="27" eb="28">
      <t>スウブ</t>
    </rPh>
    <rPh sb="33" eb="34">
      <t>ブンソ</t>
    </rPh>
    <rPh sb="38" eb="40">
      <t>ソウトウタ</t>
    </rPh>
    <rPh sb="42" eb="45">
      <t>タンイスウ</t>
    </rPh>
    <phoneticPr fontId="3"/>
  </si>
  <si>
    <t xml:space="preserve">平27厚告95
34号（準用4号）
</t>
    <rPh sb="3" eb="4">
      <t>コウコ</t>
    </rPh>
    <rPh sb="4" eb="5">
      <t>コクゴ</t>
    </rPh>
    <rPh sb="10" eb="11">
      <t>ゴウジ</t>
    </rPh>
    <rPh sb="12" eb="14">
      <t>ジュンヨウゴ</t>
    </rPh>
    <rPh sb="15" eb="16">
      <t>ゴウ</t>
    </rPh>
    <phoneticPr fontId="3"/>
  </si>
  <si>
    <t xml:space="preserve">㈡ 当該事業所において、介護福祉士であって、経験及び技能を有する介護職員と認められる者(以下「経験・技能のある介
護職員という」)のうち1人は、賃金改善後の賃金の見込額が年額440万円以上であること。ただし、介護職員等処遇改善加算の算定見込額が少額であることその他の理由により、当該賃金改善が困難である場合はこの限りでないこと。
</t>
    <rPh sb="22" eb="24">
      <t>ケイケンオ</t>
    </rPh>
    <rPh sb="24" eb="25">
      <t>オヨギ</t>
    </rPh>
    <rPh sb="26" eb="28">
      <t>ギノウユ</t>
    </rPh>
    <rPh sb="29" eb="30">
      <t>ユウカ</t>
    </rPh>
    <rPh sb="32" eb="36">
      <t>カイゴショクインミ</t>
    </rPh>
    <rPh sb="37" eb="38">
      <t>ミトモ</t>
    </rPh>
    <rPh sb="42" eb="43">
      <t>モノイ</t>
    </rPh>
    <rPh sb="44" eb="46">
      <t>イカチ</t>
    </rPh>
    <rPh sb="72" eb="77">
      <t>チンギンカイゼンゴチ</t>
    </rPh>
    <rPh sb="78" eb="80">
      <t>チンギンミ</t>
    </rPh>
    <rPh sb="81" eb="84">
      <t>ミコミガクネ</t>
    </rPh>
    <rPh sb="85" eb="87">
      <t>ネンガクマ</t>
    </rPh>
    <rPh sb="90" eb="92">
      <t>マンエンイ</t>
    </rPh>
    <rPh sb="92" eb="94">
      <t>イジョウシ</t>
    </rPh>
    <rPh sb="109" eb="115">
      <t>ショグウカイゼンカサンサ</t>
    </rPh>
    <rPh sb="116" eb="121">
      <t>サンテイミコミガクシ</t>
    </rPh>
    <rPh sb="122" eb="124">
      <t>ショウガクタ</t>
    </rPh>
    <rPh sb="131" eb="132">
      <t>タリ</t>
    </rPh>
    <rPh sb="133" eb="135">
      <t>リユウト</t>
    </rPh>
    <rPh sb="139" eb="141">
      <t>トウガイチ</t>
    </rPh>
    <rPh sb="141" eb="145">
      <t>チンギンカイゼンコ</t>
    </rPh>
    <rPh sb="146" eb="148">
      <t>コンナンバ</t>
    </rPh>
    <rPh sb="151" eb="153">
      <t>バアイカ</t>
    </rPh>
    <rPh sb="156" eb="157">
      <t>カギ</t>
    </rPh>
    <phoneticPr fontId="3"/>
  </si>
  <si>
    <t>⑹ 当該事業所において、労働保険料の納付が適切に行われていること。</t>
    <rPh sb="2" eb="4">
      <t>トウガイジ</t>
    </rPh>
    <rPh sb="4" eb="7">
      <t>ジギョウショロ</t>
    </rPh>
    <rPh sb="12" eb="17">
      <t>ロウドウホケンリョウノ</t>
    </rPh>
    <rPh sb="18" eb="20">
      <t>ノウフテ</t>
    </rPh>
    <rPh sb="21" eb="23">
      <t>テキセツオ</t>
    </rPh>
    <rPh sb="24" eb="25">
      <t>オコナ</t>
    </rPh>
    <phoneticPr fontId="3"/>
  </si>
  <si>
    <t>㈠ 介護職員の任用の際における職責又は職務内容等の要件（介護職員の賃金に関するものを含む。）を定めていること</t>
  </si>
  <si>
    <t>㈡ ㈠の要件について書面をもって作成し、全ての介護職員に周知していること。</t>
  </si>
  <si>
    <t>㈢ 介護職員の資質の向上の支援に関する計画を策定し、当該計画に係る研修の実施又は研修の機会を確保していること。</t>
  </si>
  <si>
    <t>㈣ ㈢について、全ての介護職員に周知していること。</t>
  </si>
  <si>
    <t>㈤ 介護職員の経験若しくは資格等に応じて昇給する仕組み又は一定の基準に基づき定期に昇給を判定する仕組みを設けていること。</t>
  </si>
  <si>
    <t>㈥ ㈤について書面をもって作成し、全ての介護職員に周知していること。</t>
  </si>
  <si>
    <t>⑻ ⑵の届出に係る計画の期間中に実施する職員の処遇改善の内容（賃金改善に関するものを除く。）及び当該職員の処遇改善に要する費用の見込額を全ての職員に周知していること。</t>
    <rPh sb="7" eb="8">
      <t>カカケ</t>
    </rPh>
    <rPh sb="9" eb="11">
      <t>ケイカクキ</t>
    </rPh>
    <rPh sb="12" eb="15">
      <t>キカンチュウジ</t>
    </rPh>
    <rPh sb="16" eb="18">
      <t>ジッシミ</t>
    </rPh>
    <rPh sb="64" eb="66">
      <t>ミコガ</t>
    </rPh>
    <rPh sb="66" eb="67">
      <t>ガク</t>
    </rPh>
    <phoneticPr fontId="3"/>
  </si>
  <si>
    <t xml:space="preserve">　介護職員等処遇改善加算（Ⅰ）
次に掲げる基準のいずれにも適合すること。
⑴介護職員その他の職員の賃金改善(退職手当を除く)について、次に掲げる基準のいずれにも適合し、かつ、賃金改善に要する費用の見込額(賃金改善に伴う法定福利費等の事業主負
担の増加分を含むことができる。以下同)が介護職員等処遇改善加算の算定見込額以上となる賃金改善に関する計画を策定し、当該計画に基づき適切な措置を講じていること。
</t>
    <rPh sb="5" eb="6">
      <t>トウカ</t>
    </rPh>
    <rPh sb="39" eb="43">
      <t>カイゴショクインタ</t>
    </rPh>
    <rPh sb="45" eb="46">
      <t>タシ</t>
    </rPh>
    <rPh sb="47" eb="49">
      <t>ショクインチ</t>
    </rPh>
    <rPh sb="50" eb="54">
      <t>チンギンカイゼンタ</t>
    </rPh>
    <rPh sb="55" eb="59">
      <t>タイショクテアテノ</t>
    </rPh>
    <rPh sb="60" eb="61">
      <t>ノゾツ</t>
    </rPh>
    <rPh sb="68" eb="69">
      <t>ツギカ</t>
    </rPh>
    <rPh sb="70" eb="71">
      <t>カカキ</t>
    </rPh>
    <rPh sb="73" eb="75">
      <t>キジュンテ</t>
    </rPh>
    <rPh sb="81" eb="83">
      <t>テキゴウチ</t>
    </rPh>
    <rPh sb="88" eb="92">
      <t>チンギンカイゼンヨ</t>
    </rPh>
    <rPh sb="93" eb="94">
      <t>ヨウヒ</t>
    </rPh>
    <rPh sb="96" eb="98">
      <t>ヒヨウミ</t>
    </rPh>
    <rPh sb="99" eb="102">
      <t>ミコミガクカ</t>
    </rPh>
    <rPh sb="142" eb="147">
      <t>カイゴショクイントウシ</t>
    </rPh>
    <rPh sb="147" eb="153">
      <t>ショグウカイゼンカサン</t>
    </rPh>
    <phoneticPr fontId="3"/>
  </si>
  <si>
    <t>介護職員等処遇改善加算(Ⅱ) 
イ⑴から⑼までに掲げる基準のいずれにも適合すること。</t>
    <rPh sb="4" eb="5">
      <t>トウカ</t>
    </rPh>
    <rPh sb="24" eb="25">
      <t>カカキ</t>
    </rPh>
    <rPh sb="27" eb="29">
      <t>キジュンテ</t>
    </rPh>
    <rPh sb="35" eb="37">
      <t>テキゴウ</t>
    </rPh>
    <phoneticPr fontId="3"/>
  </si>
  <si>
    <t>介護職員等処遇改善加算(Ⅲ)
　イ⑴㈠及び⑵から⑻までに掲げる基準のいずれにも適合すること。</t>
    <rPh sb="4" eb="5">
      <t>トウオ</t>
    </rPh>
    <rPh sb="19" eb="20">
      <t>オヨカ</t>
    </rPh>
    <rPh sb="28" eb="29">
      <t>カカキ</t>
    </rPh>
    <rPh sb="31" eb="33">
      <t>キジュンテ</t>
    </rPh>
    <rPh sb="39" eb="41">
      <t>テキゴウ</t>
    </rPh>
    <phoneticPr fontId="3"/>
  </si>
  <si>
    <t>介護職員等処遇改善加算（Ⅳ）
　イ⑴㈠、⑵から⑹まで、⑺㈠から㈣まで及び⑻に掲げる基準のいずれにも適合すること。</t>
    <rPh sb="0" eb="4">
      <t>カイゴショクイント</t>
    </rPh>
    <rPh sb="4" eb="5">
      <t>トウシ</t>
    </rPh>
    <rPh sb="5" eb="11">
      <t>ショグウカイゼンカサンオ</t>
    </rPh>
    <rPh sb="34" eb="35">
      <t>オヨカ</t>
    </rPh>
    <rPh sb="38" eb="39">
      <t>カカキ</t>
    </rPh>
    <rPh sb="41" eb="43">
      <t>キジュンテ</t>
    </rPh>
    <rPh sb="49" eb="51">
      <t>テキゴウ</t>
    </rPh>
    <phoneticPr fontId="3"/>
  </si>
  <si>
    <t>㈠ 当該事業所が仮に介護職員等処遇改善加算 (Ⅳ) を算定　した場合に算定することが見込まれる額の2分の1以上を基本給又は決まって毎月支払われる手当に充てるものであること。</t>
    <rPh sb="4" eb="7">
      <t>ジギョウショガ</t>
    </rPh>
    <rPh sb="47" eb="48">
      <t>ガクブ</t>
    </rPh>
    <rPh sb="50" eb="51">
      <t>ブンイ</t>
    </rPh>
    <rPh sb="53" eb="55">
      <t>イジョウキ</t>
    </rPh>
    <rPh sb="56" eb="59">
      <t>キホンキュウマ</t>
    </rPh>
    <rPh sb="59" eb="60">
      <t>マタキ</t>
    </rPh>
    <rPh sb="61" eb="62">
      <t>キマ</t>
    </rPh>
    <rPh sb="65" eb="67">
      <t>マイツキシ</t>
    </rPh>
    <rPh sb="67" eb="69">
      <t>シハラテ</t>
    </rPh>
    <rPh sb="72" eb="74">
      <t>テアテア</t>
    </rPh>
    <rPh sb="75" eb="76">
      <t>ア</t>
    </rPh>
    <phoneticPr fontId="3"/>
  </si>
  <si>
    <t>　高齢者虐待防止措置未実施減算
介護予防も同様</t>
    <rPh sb="1" eb="8">
      <t>コウレイシャギャクタイボウシソ</t>
    </rPh>
    <rPh sb="8" eb="10">
      <t>ソチミ</t>
    </rPh>
    <rPh sb="10" eb="15">
      <t>ミジッシゲンサンカ</t>
    </rPh>
    <rPh sb="18" eb="20">
      <t>カイゴヨ</t>
    </rPh>
    <rPh sb="20" eb="22">
      <t>ヨボウド</t>
    </rPh>
    <rPh sb="23" eb="25">
      <t>ドウヨウ</t>
    </rPh>
    <phoneticPr fontId="3"/>
  </si>
  <si>
    <t>　業務継続計画未策定減算
介護予防も同様</t>
    <rPh sb="1" eb="7">
      <t>ギョウムケイゾクケイカクミ</t>
    </rPh>
    <rPh sb="7" eb="10">
      <t>ミサクテイゲ</t>
    </rPh>
    <rPh sb="10" eb="12">
      <t>ゲンサンカ</t>
    </rPh>
    <rPh sb="15" eb="19">
      <t>カイゴヨボウド</t>
    </rPh>
    <rPh sb="20" eb="22">
      <t>ドウヨウ</t>
    </rPh>
    <phoneticPr fontId="3"/>
  </si>
  <si>
    <t>平18-0317001
６(5)</t>
  </si>
  <si>
    <t xml:space="preserve">① 指定介護予防通所リハビリテーションの利用が12月を超える場合は、指定介護予防通所リハビリテーション費から要支援１の場合120単位、要支援２の場合240単位減算する。ただし、厚生労働大臣が定める基準をいずれも満たす場合においては、リハビリテーションマネジメントのもと、リハビリテーションを継続していると考えられることから、減算は行いません。 </t>
  </si>
  <si>
    <t xml:space="preserve">② リハビリテーション会議の開催については、指定訪問リハビリテーションと同じであることから、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を参考にしてください。 </t>
    <rPh sb="155" eb="157">
      <t>サンコウ</t>
    </rPh>
    <phoneticPr fontId="3"/>
  </si>
  <si>
    <t>③ 厚生労働省への情報の提出については、ＬＩＦＥを用いて行うこととします。ＬＩＦＥへの提出情報、提出頻度等については、「科学的介護情報システム（ＬＩＦＥ）関連加算に関する基本的考え方並びに事務処理手順及び様式例の提示について」を参考にしてください。サービスの質の向上を図るため、ＬＩＦＥへの提出情報及びフィードバック情報を活用し、ＳＰＤＣＡサイクルにより、サービスの質の管理を行ってください。</t>
    <rPh sb="114" eb="116">
      <t>サンコウ</t>
    </rPh>
    <phoneticPr fontId="3"/>
  </si>
  <si>
    <t xml:space="preserve">④ なお、入院による中断があり、医師の指示内容に変更がある場合は、新たに利用が開始されたものとします。 </t>
  </si>
  <si>
    <t>通所リハ　第8の16を参照
※　加算する単位数は、１月につき２４０単位</t>
    <rPh sb="0" eb="2">
      <t>ツウショダ</t>
    </rPh>
    <rPh sb="5" eb="6">
      <t>ダイサ</t>
    </rPh>
    <rPh sb="11" eb="13">
      <t>サンショウ</t>
    </rPh>
    <phoneticPr fontId="3"/>
  </si>
  <si>
    <t xml:space="preserve"> 病院又は診療所に入院中の者が退院するに当たり、指定介護予防通所リハビリテーション事業所の医師又は理学療法士、作業療法士若しくは言語聴覚士が、退院前カンファレンスに参加し、退院時共同指導（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介護予防通所リハビリテーション計画に反映させることをいう。）を行った後に、当該者に対する初回の指定介護予防通所リハビリテ
ーションを行った場合に、当該退院につき１回に限り、600単位数を加算していますか。 </t>
  </si>
  <si>
    <t>平18-0317001
６(7)</t>
  </si>
  <si>
    <t xml:space="preserve">① 介護予防通所リハビリテーションにおける退院時共同指導とは、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介護予防通所リハビリテーション計画に反映させることをいいます。 </t>
  </si>
  <si>
    <t xml:space="preserve">② 退院時共同指導は、テレビ電話装置等を活用して行うことができるものとします。ただし、テレビ電話装置等の活用について当該者又はその家族の同意を得なければなりません。この際、個人情報保護委員会・厚生労働省「医療・介護関係事業者における個人情報の適切な取扱いのためのガイダンス」、厚生労働省「医療情報システムの安全管理に関するガイドライン」等を遵守してください。 </t>
  </si>
  <si>
    <t xml:space="preserve">③ 退院時共同指導を行った場合は、その内容を記録してください。 </t>
  </si>
  <si>
    <t xml:space="preserve">④ 当該利用者が介護予防通所及び介護予防訪問リハビリテーション事業所を利用する場合において、各事業所の医師等がそれぞれ退院前カンファレンスに参加し、退院時共同指導を行った場合は、各事業所において当該加算を算定可能です。ただし、介護予防通所及び介護予
防訪問リハビリテーション事業所が一体的に運営されている場合においては、併算定できません。 </t>
  </si>
  <si>
    <t>第8の19を参照
　加算する単位数は、１回につきⅠは２０単位、Ⅱは５単位</t>
    <rPh sb="0" eb="1">
      <t>ダイサ</t>
    </rPh>
    <rPh sb="6" eb="8">
      <t>サンショウカ</t>
    </rPh>
    <rPh sb="11" eb="13">
      <t>カサンタ</t>
    </rPh>
    <rPh sb="15" eb="17">
      <t>タンイス</t>
    </rPh>
    <rPh sb="17" eb="18">
      <t>スウカ</t>
    </rPh>
    <rPh sb="21" eb="22">
      <t>カイタ</t>
    </rPh>
    <rPh sb="29" eb="31">
      <t>タンイタ</t>
    </rPh>
    <rPh sb="35" eb="37">
      <t>タンイ</t>
    </rPh>
    <phoneticPr fontId="3"/>
  </si>
  <si>
    <t>第8の10を参照
※　加算する単位数は、１月につき所定単位数の
　１００分の５に相当する単位数</t>
    <rPh sb="0" eb="1">
      <t>ダイサ</t>
    </rPh>
    <rPh sb="6" eb="8">
      <t>サンショウカ</t>
    </rPh>
    <rPh sb="12" eb="14">
      <t>カサンタ</t>
    </rPh>
    <rPh sb="16" eb="19">
      <t>タンイスウツ</t>
    </rPh>
    <rPh sb="22" eb="23">
      <t>ツキシ</t>
    </rPh>
    <rPh sb="26" eb="28">
      <t>ショテイタ</t>
    </rPh>
    <rPh sb="28" eb="31">
      <t>タンイスウブ</t>
    </rPh>
    <rPh sb="37" eb="38">
      <t>ブンソ</t>
    </rPh>
    <rPh sb="41" eb="43">
      <t>ソウトウタ</t>
    </rPh>
    <rPh sb="45" eb="47">
      <t>タンイス</t>
    </rPh>
    <rPh sb="47" eb="48">
      <t>スウ</t>
    </rPh>
    <phoneticPr fontId="3"/>
  </si>
  <si>
    <t>※</t>
  </si>
  <si>
    <t>15　介護職員等処遇改善
加算</t>
  </si>
  <si>
    <t>第8の30を参照</t>
    <rPh sb="0" eb="1">
      <t>ダイサ</t>
    </rPh>
    <rPh sb="6" eb="8">
      <t>サンショウ</t>
    </rPh>
    <phoneticPr fontId="3"/>
  </si>
  <si>
    <t>「令和6年度介護報酬改定に関するQ&amp;A(Vol.1)(令和6年3月15日)」
問167</t>
    <rPh sb="39" eb="40">
      <t>トイ</t>
    </rPh>
    <phoneticPr fontId="3"/>
  </si>
  <si>
    <t xml:space="preserve">  高齢者虐待が発生していない場合においても、虐待の発生又はその再発を防止するための全ての措置（委員会の開催、指針の整備、研修の定期的な実施、担当者を置くこと）がなされていなければ減算の適用となります。なお、全ての措置の一つでも講じられていなければ減算となることに留意してください。 </t>
  </si>
  <si>
    <t>「令和6年度介護報酬改定に関するQ&amp;A(Vol.1)(令和6年3月15日)」
問168</t>
    <rPh sb="39" eb="40">
      <t>トイ</t>
    </rPh>
    <phoneticPr fontId="3"/>
  </si>
  <si>
    <t>　運営指導等で行政機関が把握した高齢者虐待防止措置が講じられていない事実が、発見した日の属する月より過去の場合、過去に遡及して当該減算を適用することはできず、発見した日の属する月が「事実が生じた月」となります。</t>
  </si>
  <si>
    <t>「令和6年度介護報酬改定に関するQ&amp;A(Vol.1)(令和6年3月15日)」
問169</t>
    <rPh sb="39" eb="40">
      <t>トイ</t>
    </rPh>
    <phoneticPr fontId="3"/>
  </si>
  <si>
    <t>　虐待の発生又はその再発を防止するための全ての措置（委員会の開催、指針の整備、研修の定期的な実施、担当者を置くこと）がなされていない事実が生じた場合、「速やかに改善計画を都道府県知事に提出した後、事実が生じた月から三月後に改善計画に基づく改善状況を都道府県知事に報告することとし、事実が生じた月の翌月から改善が認められた月までの間について、入居者全員について所定単位数から減算することとする。」こととされていますが、改善計画の提出の有無に関わらず、事実が生じた月の翌月から減算の措置を行って差し支えありません。当該減算は、施設・事業所から改善計画が提出され、事実が生じた月から3か月以降に当該計画に基づく改善が認められた月まで継続します。</t>
  </si>
  <si>
    <t>「令和6年度介護報酬改定に関するQ&amp;A(Vol.1)(令和6年3月15日)」
問164</t>
    <rPh sb="39" eb="40">
      <t>トイ</t>
    </rPh>
    <phoneticPr fontId="3"/>
  </si>
  <si>
    <t xml:space="preserve">　業務継続計画未策定減算は、感染症若しくは災害のいずれか又は両方の業務継続計画が未策定の場合、かつ、当該業務継続計画に従い必要な措置が講じられていない場合に減算の対象となります。なお、令和３年度介護報酬改定において業務継続計画の策定と同様に義務付けられた、業務継続計画の周知、研修、訓練及び定期的な業務継続計画の見直しの実施の有無は、業務継続計画未策定減算の算定要件ではありません。  </t>
  </si>
  <si>
    <t>「令和6年度介護報酬改定に関するQ&amp;A(Vol.1)(令和6年3月15日)」
問165</t>
  </si>
  <si>
    <t xml:space="preserve">　業務継続計画未策定減算の施行時期は令和6年4月となります。ただし、令和7年3月31日までの間、感染症の予防及びまん延の防止のための指針の整備及び非常災害に関する具体的計画の策定を行っている場合には、減算を適用しません。 </t>
  </si>
  <si>
    <t>「令和6年度介護報酬改定に関するQ&amp;A(Vol.1)(令和6年3月15日)」
問166</t>
  </si>
  <si>
    <t xml:space="preserve">　行政機関による運営指導等で業務継続計画の未策定など不適切な運営が確認された場合、行政機関が運営指導等で不適切な取り扱いを発見した時点ではなく、「基準を満たさない事実が生じた時点」まで遡及して減算を適用します。 例えば、通所介護事業所が、令和7年10月の運営指導等において、業務継続計画の未策定が判明した場合（かつ、感染症の予防及びまん延の防止のための指針及び非常災害に関する具体的計画の策定を行っていない場合）、令和7年10月からではなく、令和6年4月から減算の対象となります。 </t>
  </si>
  <si>
    <t>平12老企36
第2の8(13)⑦</t>
  </si>
  <si>
    <t>平12老企36
第2の8(13)⑧</t>
  </si>
  <si>
    <t>平12老企36第2の8(21)⑥</t>
  </si>
  <si>
    <t>平12老企36第2の8(21)⑦</t>
  </si>
  <si>
    <t>平12老企36第2の8(21)⑧</t>
  </si>
  <si>
    <t>ハ 口腔機能向上加算(Ⅱ)ロ 160単位 
　 次に掲げる基準のいずれにも適合すること</t>
  </si>
  <si>
    <t>病院又は診療所に入院中の者が退院するに当たり、指定通所リハビリテーション事業所の医師又は理学療法士、作業療法士若しくは言語聴覚士が、退院前カンファレンスに参加し、退院時共同指導（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通所リハビリテーション計画に反映させることをいう。）を行った後に、当該者に対する初回の指定通所リハビリテーションを行った場合に、当該退院につき１回に限り、600単位を加算していますか。</t>
  </si>
  <si>
    <t xml:space="preserve"> 
　イ　　８時間以上　９時間未満の場合　　５０単位
　ロ　　９時間以上１０時間未満の場合　１００単位
　ハ　１０時間以上１１時間未満の場合　１５０単位
　ニ　１１時間以上１２時間未満の場合　２００単位
　ホ　１２時間以上１３時間未満の場合　２５０単位
　ヘ　１３時間以上１４時間未満の場合　３００単位</t>
  </si>
  <si>
    <t xml:space="preserve"> 算定対象時間（通所リハビリテーションの所要時間とその前後に引き続き行った日常生活上の世話の時間を通算した時間）が８時間以上となった場合は、次に掲げる区分に応じ、次に掲げる単位数を所定単位数に加算していますか。</t>
  </si>
  <si>
    <t>算定している
加算に☑
□（Ⅰ）
□（Ⅱ）</t>
  </si>
  <si>
    <t xml:space="preserve">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を行った場合は、口腔機能向上加算として、当該基準に掲げる区分に従い、３月以内の期間に限り１月に２回を限度として１回につき次に掲げる単位数を所定単位数に加算していますか。
ただし、次に掲げるいずれかの加算を算定している場合においては、次に掲げるその他の加算は算定しません。
</t>
    <rPh sb="13" eb="14">
      <t>シャマ</t>
    </rPh>
    <rPh sb="14" eb="15">
      <t>マタ</t>
    </rPh>
    <phoneticPr fontId="3"/>
  </si>
  <si>
    <t>算定している
加算に☑</t>
  </si>
  <si>
    <t>いる・いない</t>
  </si>
  <si>
    <t>ロ 事業主が講じることが望ましい取組について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t>
  </si>
  <si>
    <t xml:space="preserve"> リハビリテーションマネジメント加算を算定する際、リハビリテーション計画について、リハビリテーション事業所の医師が利用者又はその家族に対して説明し、利用者の同意を得た場合、１月につき270単位が加算できるとされていますが、リハビリテーションの基本報酬算定の際、３月に１回以上の医師の診療及び３月に１回以上のリハビリテーション計画の見直しを求めていることから、３月に１回以上、リハビリテーション計画について医師が説明を行っていれば、リハビリテーションマネジメント加算に、毎月270単位を加算することができます。
</t>
  </si>
  <si>
    <t>令和６年度介護報酬改定に関するＱ＆Ａ（Vol.５）（令和６年４月30日）問2</t>
    <rPh sb="36" eb="37">
      <t>トイ</t>
    </rPh>
    <phoneticPr fontId="3"/>
  </si>
  <si>
    <t>指定居宅サービスの提供に当たっては、介護保険法第118 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</si>
  <si>
    <t>※　指定通所リハビリテーション事業所の医師が、指定通所リハビリテーションの実施に当たり、当該事業所の理学療法士、作業療法士又は言語聴覚士に対し、利用者に対する当該リハビリテーションの目的に加えて、当該リハビリテーション開始前又は実施中の留意事項、やむを得ず当該リハビリテーションを中止する際の基準、当該リハビリテーションにおける利用者に対する負荷等の指示を行ってください。</t>
  </si>
  <si>
    <t>※指定通所リハビリテーション事業所の理学療法士、作業療法士又は言語聴覚士が、介護支援専門員を通じて、指定訪問介護の事業その他の指定居宅サービスに該当する事業に係る従業者に対し、リハビリテーションの観点から、日常生活上の留意点、介護の工夫などの情報を伝達してください。</t>
  </si>
  <si>
    <t>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なお、虐待防止検討委員会は、関係する職種、取り扱う事項等が相互に関係が深いと認められる他の会議体を設置している場合、これと一体的に設置・運営することとして差し支えありません。また、施設に実施が求められるものですが、他のサービス事業者との連携等により行うことも差し支えありません。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</si>
  <si>
    <t>「虐待の防止のための指針」には、次のような項目を盛り込むこととします。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入居者等に対する当該指針の閲覧に関する事項
リ その他虐待の防止の推進のために必要な事項</t>
  </si>
  <si>
    <t>※　イの従業者の「員数」は日々変わりうるものであ
　るため、業務負担軽減等の観点から、規程を定める
　に当たっては、居宅基準第５条において置くべきと
　されている員数を満たす範囲において、「○人以上
　」と記載することも差し支えありません
　(居宅基準に規定する重要事項を記した文書に記載す
　る場合についても同様とします。)</t>
    <rPh sb="122" eb="124">
      <t>キョタクキ</t>
    </rPh>
    <rPh sb="124" eb="126">
      <t>キジュンキ</t>
    </rPh>
    <rPh sb="127" eb="129">
      <t>キテイジ</t>
    </rPh>
    <rPh sb="131" eb="133">
      <t>ジュウヨウジ</t>
    </rPh>
    <rPh sb="133" eb="135">
      <t>ジコウシ</t>
    </rPh>
    <rPh sb="136" eb="137">
      <t>シルブ</t>
    </rPh>
    <rPh sb="139" eb="141">
      <t>ブンショキ</t>
    </rPh>
    <rPh sb="142" eb="144">
      <t>キサイバ</t>
    </rPh>
    <rPh sb="148" eb="150">
      <t>バアイド</t>
    </rPh>
    <rPh sb="155" eb="157">
      <t>ドウヨウ</t>
    </rPh>
    <phoneticPr fontId="3"/>
  </si>
  <si>
    <t>⑦　適切なサービスの提供を確保する観点から、職場において行われる性的な言動又は優越的な関係を背景とした言動であって業務上必要かつ相当な範囲を超えたものにより特定施設従業者の就業環境が害されることを防止するための方針の明確化等の必要な措置を講じていますか。</t>
  </si>
  <si>
    <t>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t>
  </si>
  <si>
    <t>イ 事業主が講ずべき措置の具体的内容
事業主が講ずべき措置の具体的な内容は、事業主が職場における性的な言動に起因する問題に関して雇用管理上講ずべき措置等についての指針（平成18 年厚生労働省告示第615 号）及び事業主が職場における優越的な関係を背景とした言動に起因する問題に関して雇用管理上構ずべき措置等についての指針（令和２年厚生労働省告示第５号。以下「パワーハラスメント指針」という。）において規定されているとおりですが、特に留意されたい内容は以下のとおりです。</t>
  </si>
  <si>
    <t>パワーハラスメント防止のための事業主の方針の明確化等の措置義務については、女性の職業生活における活躍の推進に関する法律等の一部を改正する法律（令和元年法律第24 号）附則第３条の規定により読み替えられた労働施策の総合的な推進並びに労働者の雇用の安定及び職業生活の充実等に関する法律第30 条の２第１項の規定により、中小企業（医療・介護を含むサービス業を主たる事業とする事業主については資本金が5000 万円以下又は常時使用する従業員の数が100 人以下の企業）は、令和４年４月１日から義務化されていますので、適切な勤務体制の確保等の観点から、必要な措置を講じてください。</t>
  </si>
  <si>
    <t>介護現場では特に、利用者又はその家族等からのカスタマーハラスメントの防止が求められていることから、イ（事業者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
加えて、都道府県において、地域医療介護総合確保基金を活用した介護職員に対する悩み相談窓口設置事業や介護事業所におけるハラスメント対策推進事業を実施している場合、事業主が行う各種研修の費用等について助成等を行っていることから、事業主はこれからの活用も含め、介護事業所におけるハラスメント対策を推進してください。</t>
  </si>
  <si>
    <t xml:space="preserve">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２回以上）に実施するものとします。なお、感染症の業務継続計画に係る訓練については、感染症の予防及びまん延の防止のための訓練と一体的に実施することも差し支えありません。また、災害の業務継続計画に係る訓練については、非常災害対策に係る訓練と一体的に実施することも差し支えありません。
  訓練の実施は、机上を含めその実施手法は問わないものの、机上及び実地で実施するものを適切に組み合わせながら実施することが適切です。</t>
  </si>
  <si>
    <t>日頃から地域住民との密接な連携体制を確保するなど、訓練の実施に協力を得られる体制づくりに努めることが必要です。訓練の実施に当たっては、消防関係者の参加を促し、具体的な指示を仰ぐなど、より実効性のあるものとしてください。</t>
  </si>
  <si>
    <t>ｂ 指定通所介護事業所の機能訓練指導員等が共同して、利用者の居宅を訪問し評価した者との連携の下で、当該利用者の身体の状況や訪問により把握した利用者の居宅の浴室の環境等を踏まえた個別の入浴計画を作成します。なお、個別の入浴計画に相当する内容を通所介護計画の中に記載する場合は、その記載をもって個別の入浴計画の作成に代えることができるものとします。</t>
  </si>
  <si>
    <t xml:space="preserve">　上記における居宅への訪問の際、当該利用者の居宅を訪問し評価した者が、入浴に係る適切な介護技術に基づいて、利用者の動作を踏まえ、利用者自身で又は家族・訪問介護員等の介助により入浴を行うことが可能であると判断した場合、指定通所リハビリテーション事業所に対しその旨情報共有します。また、当該利用者の居宅を訪問し評価した者が指定通所リハビリテーション事業所の従業者以外の者である場合は、書面等を活用し、十分な情報共有を行うよう留意してください。 </t>
    <rPh sb="1" eb="3">
      <t>ジョウキ</t>
    </rPh>
    <phoneticPr fontId="3"/>
  </si>
  <si>
    <t xml:space="preserve">　入浴介助を行う際は、関係計画等の達成状況や利用者の状態を踏まえて、自身で又は家族・訪問介護員等の介助によって入浴することができるようになるよう、必要な介護技術の習得に努め、これを用いて行われるものとしてください。なお、必要な介護技術の習得に当たっては、既存の研修等を参考にしてください。 </t>
  </si>
  <si>
    <t>※　厚生労働大臣の定める基準の内容は次のとおりです
１　ﾘﾊﾋﾞﾘﾃｰｼｮﾝﾏﾈｼﾞﾒﾝﾄ加算イ
　次に掲げる基準のいずれにも適合すること。</t>
    <rPh sb="2" eb="4">
      <t>コウセイロ</t>
    </rPh>
    <rPh sb="4" eb="6">
      <t>ロウドウダ</t>
    </rPh>
    <rPh sb="6" eb="8">
      <t>ダイジンサ</t>
    </rPh>
    <rPh sb="9" eb="10">
      <t>サダキ</t>
    </rPh>
    <rPh sb="12" eb="14">
      <t>キジュンナ</t>
    </rPh>
    <rPh sb="15" eb="17">
      <t>ナイヨウツ</t>
    </rPh>
    <rPh sb="18" eb="19">
      <t>ツギツ</t>
    </rPh>
    <rPh sb="51" eb="52">
      <t>ツギカ</t>
    </rPh>
    <rPh sb="53" eb="54">
      <t>カカキ</t>
    </rPh>
    <rPh sb="56" eb="58">
      <t>キジュンテ</t>
    </rPh>
    <rPh sb="64" eb="66">
      <t>テキゴウ</t>
    </rPh>
    <phoneticPr fontId="3"/>
  </si>
  <si>
    <t xml:space="preserve">①　リハビリテーションの質の向上を図るため、多職種が共同して、心身機能、活動・参加をするための機能について、バランス良くアプローチするリハビリテーションが提供できているかを継続的に管理していることを評価するものです。なお、ＳＰＤＣＡサイクルの構築を含む、リハビリテーションマネジメントに係る実務等については、別途通知（「リハビリテーション・個別機能訓練、栄養、口腔の実施及び一体的取組について」）も参照してください。 </t>
  </si>
  <si>
    <t xml:space="preserve">③　利用者の同意を得た日の属する月から起算して６月を超えた場合であって、指定通所リハビリテーションのサービスを終了後に、病院等への入院又は他の居宅サービス等の利用を経て、同一の指定通所リハビリテーション事業所を再度利用した場合は、リハビリテーションマ
ネジメント加算イ⑴、ロ⑴、ハ⑴を再算定することはできず、加算イ⑵、ロ⑵、ハ⑵を算定してください。
ただし、疾病が再発するなどにより入院が必要になった状態又は医師が集中的な医学的管理を含めた支援が必要と判断した等の状態の変化に伴う、やむを得ない理由がある場合であって、利用者又は家族が合意した場合には、加算イ⑴、ロ⑴、ハ⑴を再算定できるものとします。 </t>
  </si>
  <si>
    <t xml:space="preserve">④ リハビリテーション会議の構成員は、利用者及びその家族を基本としつつ、医師、理学療法士、作業療法士、言語聴覚士、介護支援専門員、居宅サービス計画の原案に位置付けた指定居宅サービス等の担当者、看護師、准看護師、介護職員、介護予防・日常生活支援総合事業のサービス担当者及び保健師等としてください。また、必要に応じて歯科医師、管理栄養士、歯科衛生士等が参加してください。 なお、利用者の家族について、家庭内暴力等により参加が望ましくない場合や、遠方に住んでいる等のやむを得ない事情がある場合においては、必ずしもその参加を求めるものではありません。また、リハビリテーション会議の開催の日程調整を行ったが、構成員がリハビリテーション会議を欠席した場合は、速やかに当該会議の内容について欠席者との情報共有を図ってください。 </t>
  </si>
  <si>
    <t xml:space="preserve">⑤ リハビリテーション会議は、テレビ電話装置等（リアルタイムでの画像を介したコミュニケーションが可能な機器をいう。以下同じ。）を活用して行うことができるものとします。ただし、利用者又はその家族（以下この⑤において「利用者等」という。）が参加する場合にあっては、テレビ電話装置等の活用について当該利用者等の同意を得なければなりません。なお、個人情報保護委員会・厚生労働省「医療・介護関係事業者における個人情報の適切な取扱いのためのガイダンス」、厚生労働省「医療情報システムの安全管理に関するガイドライン」等に対応するようにしてください。 </t>
  </si>
  <si>
    <t xml:space="preserve">⑦　ＬＩＦＥへの提出情報、提出頻度等については、「科学的介護情報システム（ＬＩＦＥ）関連加算に関する基本的考え方並びに事務処理手順及び様式例の提示について」を参照してください。サービスの質の向上を図るため、ＬＩＦＥへの提出情報及びフィードバック情報を活用し、ＳＰＤＣＡサイクルにより、サービスの質の管理を行ってください。
</t>
  </si>
  <si>
    <t>※　短期集中個別リハビリテーション実施加算におけ
　るリハビリテーションは、利用者の状況に応じて、
　基本的動作能力及び応用的動作能力を向上させ、身
　体機能を回復するための集中的なリハビリテーショ
　ンを個別に実施するものです。</t>
    <rPh sb="6" eb="8">
      <t>コベツリ</t>
    </rPh>
    <rPh sb="38" eb="41">
      <t>リヨウシャジ</t>
    </rPh>
    <rPh sb="42" eb="44">
      <t>ジョウキョウオ</t>
    </rPh>
    <rPh sb="45" eb="46">
      <t>オウド</t>
    </rPh>
    <rPh sb="54" eb="56">
      <t>ドウサノ</t>
    </rPh>
    <rPh sb="56" eb="58">
      <t>ノウリョクオ</t>
    </rPh>
    <rPh sb="58" eb="59">
      <t>オヨオ</t>
    </rPh>
    <rPh sb="60" eb="63">
      <t>オウヨウテキド</t>
    </rPh>
    <rPh sb="63" eb="65">
      <t>ドウサノ</t>
    </rPh>
    <rPh sb="65" eb="67">
      <t>ノウリョクコ</t>
    </rPh>
    <rPh sb="68" eb="70">
      <t>コウジョウカ</t>
    </rPh>
    <rPh sb="80" eb="82">
      <t>カイフクシ</t>
    </rPh>
    <rPh sb="87" eb="90">
      <t>シュウチュウテキコ</t>
    </rPh>
    <rPh sb="103" eb="105">
      <t>コベツジ</t>
    </rPh>
    <rPh sb="106" eb="108">
      <t>ジッシ</t>
    </rPh>
    <phoneticPr fontId="3"/>
  </si>
  <si>
    <t>※　「個別リハビリテーションを集中的に行った場
　合」とは、退院（所）日又は認定日から起算して３
　月以内の期間に、１週につきおおむね２回以上、１
　日当たり４０分以上実施するものでなければなりませ
　ん。</t>
    <rPh sb="3" eb="5">
      <t>コベツシ</t>
    </rPh>
    <rPh sb="15" eb="18">
      <t>シュウチュウテキオ</t>
    </rPh>
    <rPh sb="19" eb="20">
      <t>オコナタ</t>
    </rPh>
    <rPh sb="30" eb="32">
      <t>タイインシ</t>
    </rPh>
    <rPh sb="33" eb="34">
      <t>ショヒ</t>
    </rPh>
    <rPh sb="35" eb="36">
      <t>ヒマ</t>
    </rPh>
    <rPh sb="36" eb="37">
      <t>マタニ</t>
    </rPh>
    <rPh sb="38" eb="40">
      <t>ニンテイビ</t>
    </rPh>
    <rPh sb="40" eb="41">
      <t>ビキ</t>
    </rPh>
    <rPh sb="43" eb="45">
      <t>キサンツ</t>
    </rPh>
    <rPh sb="50" eb="51">
      <t>ツキイ</t>
    </rPh>
    <rPh sb="51" eb="53">
      <t>イナイキ</t>
    </rPh>
    <rPh sb="54" eb="56">
      <t>キカンシ</t>
    </rPh>
    <rPh sb="59" eb="60">
      <t>シュウカ</t>
    </rPh>
    <rPh sb="68" eb="71">
      <t>カイイジョウニ</t>
    </rPh>
    <rPh sb="75" eb="76">
      <t>ニチア</t>
    </rPh>
    <rPh sb="76" eb="77">
      <t>アフ</t>
    </rPh>
    <rPh sb="81" eb="82">
      <t>フンイ</t>
    </rPh>
    <rPh sb="82" eb="84">
      <t>イジョウジ</t>
    </rPh>
    <rPh sb="84" eb="86">
      <t>ジッシ</t>
    </rPh>
    <phoneticPr fontId="3"/>
  </si>
  <si>
    <t>　ただし、次に掲げるいずれかの加算を算定している場合においては、次に掲げるその他の加算は算定せず、短期集中個別リハビリテーション実施加算又は生活行為向上リハビリテーション実施加算を算定している場合においては、算定しません。</t>
  </si>
  <si>
    <t>※　認知症短期集中リハビリテーション実施加算にお
　けるリハビリテーションは、認知症を有する利用者
　の認知機能や生活環境等を踏まえ、応用的動作能力
　や社会適応能力（生活環境又は家庭環境へ適応する
　等の能力をいう。以下同じ。）を最大限に活かしな
　がら、当該利用者の生活機能を改善するためのリハ
　ビリテーションを実施することとします。</t>
    <rPh sb="18" eb="20">
      <t>ジッシカ</t>
    </rPh>
    <rPh sb="20" eb="22">
      <t>カサンユ</t>
    </rPh>
    <rPh sb="43" eb="44">
      <t>ユウニ</t>
    </rPh>
    <rPh sb="52" eb="54">
      <t>ニンチキ</t>
    </rPh>
    <rPh sb="54" eb="56">
      <t>キノウカ</t>
    </rPh>
    <rPh sb="59" eb="61">
      <t>カンキョウト</t>
    </rPh>
    <rPh sb="61" eb="62">
      <t>トウフ</t>
    </rPh>
    <rPh sb="63" eb="64">
      <t>フオ</t>
    </rPh>
    <rPh sb="67" eb="70">
      <t>オウヨウテキド</t>
    </rPh>
    <rPh sb="70" eb="72">
      <t>ドウサノ</t>
    </rPh>
    <rPh sb="72" eb="74">
      <t>ノウリョクシ</t>
    </rPh>
    <rPh sb="77" eb="79">
      <t>シャカイテ</t>
    </rPh>
    <rPh sb="79" eb="81">
      <t>テキオウノ</t>
    </rPh>
    <rPh sb="81" eb="83">
      <t>ノウリョクセ</t>
    </rPh>
    <rPh sb="84" eb="86">
      <t>セイカツカ</t>
    </rPh>
    <rPh sb="86" eb="88">
      <t>カンキョウマ</t>
    </rPh>
    <rPh sb="88" eb="89">
      <t>マタカ</t>
    </rPh>
    <rPh sb="90" eb="92">
      <t>カテイカ</t>
    </rPh>
    <rPh sb="92" eb="94">
      <t>カンキョウテ</t>
    </rPh>
    <rPh sb="95" eb="97">
      <t>テキオウト</t>
    </rPh>
    <rPh sb="101" eb="102">
      <t>トウノ</t>
    </rPh>
    <rPh sb="103" eb="105">
      <t>ノウリョクイ</t>
    </rPh>
    <rPh sb="109" eb="111">
      <t>イカオ</t>
    </rPh>
    <rPh sb="111" eb="112">
      <t>オナサ</t>
    </rPh>
    <rPh sb="116" eb="119">
      <t>サイダイゲンイ</t>
    </rPh>
    <rPh sb="120" eb="121">
      <t>イト</t>
    </rPh>
    <rPh sb="129" eb="131">
      <t>トウガイリ</t>
    </rPh>
    <rPh sb="131" eb="134">
      <t>リヨウシャセ</t>
    </rPh>
    <rPh sb="135" eb="137">
      <t>セイカツキ</t>
    </rPh>
    <rPh sb="137" eb="139">
      <t>キノウカ</t>
    </rPh>
    <rPh sb="140" eb="142">
      <t>カイゼンジ</t>
    </rPh>
    <rPh sb="159" eb="161">
      <t>ジッシ</t>
    </rPh>
    <phoneticPr fontId="3"/>
  </si>
  <si>
    <t xml:space="preserve">※　認知症短期集中リハビリテーション実施加算(Ⅰ)
　は、精神科医師若しくは神経内科医師又は認知症に
　対するリハビリテーションに関する専門的な研修を
　修了した医師により、認知症の利用者であって生活
　機能の改善が見込まれると判断された者に対して、
　通所リハビリテーション計画に基づき、１週間に２
　日を限度として、２０分以上のリハビリテーション
　を個別に実施した場合に算定できるものです。な
　お、当該リハビリテーションの提供時間が２０分に
　満たない場合は、算定できません。
</t>
    <rPh sb="2" eb="5">
      <t>ニンチショウタ</t>
    </rPh>
    <rPh sb="5" eb="7">
      <t>タンキシ</t>
    </rPh>
    <rPh sb="7" eb="9">
      <t>シュウチュウジ</t>
    </rPh>
    <rPh sb="18" eb="20">
      <t>ジッシツ</t>
    </rPh>
    <rPh sb="127" eb="129">
      <t>ツウショケ</t>
    </rPh>
    <rPh sb="138" eb="140">
      <t>ケイカクモ</t>
    </rPh>
    <rPh sb="141" eb="142">
      <t>モトシ</t>
    </rPh>
    <rPh sb="146" eb="148">
      <t>シュウカンニ</t>
    </rPh>
    <rPh sb="152" eb="153">
      <t>ニチゲ</t>
    </rPh>
    <rPh sb="154" eb="156">
      <t>ゲンドフ</t>
    </rPh>
    <rPh sb="162" eb="163">
      <t>フンイ</t>
    </rPh>
    <rPh sb="163" eb="165">
      <t>イジョウコ</t>
    </rPh>
    <rPh sb="178" eb="180">
      <t>コベツジ</t>
    </rPh>
    <rPh sb="181" eb="183">
      <t>ジッシバ</t>
    </rPh>
    <rPh sb="185" eb="187">
      <t>バアイサ</t>
    </rPh>
    <rPh sb="188" eb="190">
      <t>サンテイト</t>
    </rPh>
    <rPh sb="203" eb="205">
      <t>トウガイテ</t>
    </rPh>
    <rPh sb="215" eb="217">
      <t>テイキョウジ</t>
    </rPh>
    <rPh sb="217" eb="219">
      <t>ジカンフ</t>
    </rPh>
    <rPh sb="222" eb="223">
      <t>フンミ</t>
    </rPh>
    <rPh sb="226" eb="227">
      <t>ミバ</t>
    </rPh>
    <rPh sb="230" eb="232">
      <t>バアイサ</t>
    </rPh>
    <rPh sb="234" eb="236">
      <t>サンテイ</t>
    </rPh>
    <phoneticPr fontId="3"/>
  </si>
  <si>
    <t>※　認知症短期集中リハビリテーション実施加算(Ⅱ)
　は、精神科医師若しくは神経内科医師又は認知症に
　対するリハビリテーションに関する専門的な研修を
　終了した医師により、認知症の利用者であって生活
　機能の改善が見込まれると判断された者に対して、
　通所リハビリテーション計画に基づき、利用者の状
　態に応じて、個別又は集団によるリハビリテーショ
　ンは、１月に８回以上実施することが望ましいもの
　の、１月に４回以上実施した場合に算定できるもので
　す。その際には、通所リハビリテーション計画書に
　その時間、実施頻度、実施方法を定めたうえで実施
　するものです。</t>
    <rPh sb="2" eb="5">
      <t>ニンチショウタ</t>
    </rPh>
    <rPh sb="5" eb="7">
      <t>タンキシ</t>
    </rPh>
    <rPh sb="7" eb="9">
      <t>シュウチュウジ</t>
    </rPh>
    <rPh sb="18" eb="20">
      <t>ジッシカ</t>
    </rPh>
    <rPh sb="20" eb="22">
      <t>カサンセ</t>
    </rPh>
    <rPh sb="29" eb="33">
      <t>セイシンカイシ</t>
    </rPh>
    <rPh sb="33" eb="34">
      <t>シモ</t>
    </rPh>
    <rPh sb="34" eb="35">
      <t>モシ</t>
    </rPh>
    <rPh sb="38" eb="40">
      <t>シンケイナ</t>
    </rPh>
    <rPh sb="40" eb="43">
      <t>ナイカイシ</t>
    </rPh>
    <rPh sb="43" eb="44">
      <t>シマ</t>
    </rPh>
    <rPh sb="44" eb="45">
      <t>マタニ</t>
    </rPh>
    <rPh sb="46" eb="49">
      <t>ニンチショウタ</t>
    </rPh>
    <rPh sb="52" eb="53">
      <t>タイカ</t>
    </rPh>
    <rPh sb="65" eb="66">
      <t>カンセ</t>
    </rPh>
    <rPh sb="68" eb="71">
      <t>センモンテキケ</t>
    </rPh>
    <rPh sb="72" eb="74">
      <t>ケンシュウシ</t>
    </rPh>
    <rPh sb="77" eb="79">
      <t>シュウリョウイ</t>
    </rPh>
    <rPh sb="81" eb="83">
      <t>イシニ</t>
    </rPh>
    <rPh sb="87" eb="90">
      <t>ニンチショウリ</t>
    </rPh>
    <rPh sb="91" eb="94">
      <t>リヨウシャセ</t>
    </rPh>
    <rPh sb="98" eb="100">
      <t>セイカツキ</t>
    </rPh>
    <rPh sb="102" eb="104">
      <t>キノウカ</t>
    </rPh>
    <rPh sb="105" eb="107">
      <t>カイゼンミ</t>
    </rPh>
    <rPh sb="108" eb="110">
      <t>ミコハ</t>
    </rPh>
    <rPh sb="114" eb="116">
      <t>ハンダンモ</t>
    </rPh>
    <rPh sb="119" eb="120">
      <t>モノタ</t>
    </rPh>
    <rPh sb="121" eb="122">
      <t>タイツ</t>
    </rPh>
    <rPh sb="127" eb="129">
      <t>ツウショケ</t>
    </rPh>
    <rPh sb="138" eb="140">
      <t>ケイカクモ</t>
    </rPh>
    <rPh sb="141" eb="142">
      <t>モトリ</t>
    </rPh>
    <rPh sb="145" eb="148">
      <t>リヨウシャオ</t>
    </rPh>
    <rPh sb="154" eb="155">
      <t>オウコ</t>
    </rPh>
    <rPh sb="158" eb="160">
      <t>コベツマ</t>
    </rPh>
    <rPh sb="160" eb="161">
      <t>マタシ</t>
    </rPh>
    <rPh sb="162" eb="164">
      <t>シュウダンツ</t>
    </rPh>
    <rPh sb="181" eb="182">
      <t>ツキカ</t>
    </rPh>
    <rPh sb="184" eb="187">
      <t>カイイジョウジ</t>
    </rPh>
    <rPh sb="187" eb="189">
      <t>ジッシノ</t>
    </rPh>
    <rPh sb="194" eb="195">
      <t>ノゾツ</t>
    </rPh>
    <rPh sb="205" eb="206">
      <t>ツキカ</t>
    </rPh>
    <rPh sb="208" eb="209">
      <t>カイイ</t>
    </rPh>
    <rPh sb="209" eb="211">
      <t>イジョウジ</t>
    </rPh>
    <rPh sb="211" eb="213">
      <t>ジッシバ</t>
    </rPh>
    <rPh sb="215" eb="217">
      <t>バアイサ</t>
    </rPh>
    <rPh sb="218" eb="220">
      <t>サンテイサ</t>
    </rPh>
    <rPh sb="232" eb="233">
      <t>サイツ</t>
    </rPh>
    <rPh sb="236" eb="238">
      <t>ツウショケ</t>
    </rPh>
    <rPh sb="247" eb="249">
      <t>ケイカクシ</t>
    </rPh>
    <rPh sb="249" eb="250">
      <t>ショジ</t>
    </rPh>
    <rPh sb="255" eb="257">
      <t>ジカンジ</t>
    </rPh>
    <rPh sb="258" eb="260">
      <t>ジッシヒ</t>
    </rPh>
    <rPh sb="260" eb="262">
      <t>ヒンドジ</t>
    </rPh>
    <rPh sb="263" eb="265">
      <t>ジッシホ</t>
    </rPh>
    <rPh sb="265" eb="267">
      <t>ホウホウサ</t>
    </rPh>
    <rPh sb="268" eb="269">
      <t>サダジ</t>
    </rPh>
    <rPh sb="274" eb="276">
      <t>ジッシ</t>
    </rPh>
    <phoneticPr fontId="3"/>
  </si>
  <si>
    <t>※　認知症短期集中リハビリテーション実施加算(Ⅱ)
　におけるリハビリテーション計画の作成に当たって
　は、認知症を有する利用者の生活環境に対応したサ
　ービス提供ができる体制を整える必要があることか
　ら、利用者の生活環境をあらかじめ把握するため、
　当該利用者の居宅を訪問してください。</t>
    <rPh sb="40" eb="42">
      <t>ケイカクサ</t>
    </rPh>
    <rPh sb="43" eb="45">
      <t>サクセイア</t>
    </rPh>
    <rPh sb="46" eb="47">
      <t>アニ</t>
    </rPh>
    <rPh sb="54" eb="57">
      <t>ニンチショウユ</t>
    </rPh>
    <rPh sb="58" eb="59">
      <t>ユウリ</t>
    </rPh>
    <rPh sb="61" eb="64">
      <t>リヨウシャセ</t>
    </rPh>
    <rPh sb="65" eb="67">
      <t>セイカツカ</t>
    </rPh>
    <rPh sb="67" eb="69">
      <t>カンキョウタ</t>
    </rPh>
    <rPh sb="70" eb="72">
      <t>タイオウテ</t>
    </rPh>
    <rPh sb="80" eb="82">
      <t>テイキョウタ</t>
    </rPh>
    <rPh sb="86" eb="88">
      <t>タイセイト</t>
    </rPh>
    <rPh sb="89" eb="90">
      <t>トトノヒ</t>
    </rPh>
    <rPh sb="92" eb="94">
      <t>ヒツヨウリ</t>
    </rPh>
    <rPh sb="104" eb="107">
      <t>リヨウシャセ</t>
    </rPh>
    <rPh sb="108" eb="110">
      <t>セイカツカ</t>
    </rPh>
    <rPh sb="110" eb="112">
      <t>カンキョウハ</t>
    </rPh>
    <rPh sb="118" eb="120">
      <t>ハアクト</t>
    </rPh>
    <rPh sb="127" eb="129">
      <t>トウガイリ</t>
    </rPh>
    <rPh sb="129" eb="132">
      <t>リヨウシャキ</t>
    </rPh>
    <rPh sb="133" eb="135">
      <t>キョタクホ</t>
    </rPh>
    <rPh sb="136" eb="138">
      <t>ホウモン</t>
    </rPh>
    <phoneticPr fontId="3"/>
  </si>
  <si>
    <t>※　認知症短期集中リハビリテーション実施加算(Ⅱ)
　におけるリハビリテーション計画に従ったリハビリ
　テーションの評価に当たっては、利用者の居宅を訪
　問し、当該利用者の居宅における応用的動作能力や
　社会適応能力について評価を行い、その結果を当該
　利用者とその家族に伝達してください。なお、当該
　利用者の居宅を訪問した際、リハビリテーションを
　実施することはできません。</t>
    <rPh sb="43" eb="44">
      <t>シタガヒ</t>
    </rPh>
    <rPh sb="58" eb="60">
      <t>ヒョウカア</t>
    </rPh>
    <rPh sb="61" eb="62">
      <t>アリ</t>
    </rPh>
    <rPh sb="67" eb="70">
      <t>リヨウシャキ</t>
    </rPh>
    <rPh sb="71" eb="73">
      <t>キョタクト</t>
    </rPh>
    <rPh sb="80" eb="82">
      <t>トウガイリ</t>
    </rPh>
    <rPh sb="82" eb="85">
      <t>リヨウシャキ</t>
    </rPh>
    <rPh sb="86" eb="88">
      <t>キョタクオ</t>
    </rPh>
    <rPh sb="92" eb="95">
      <t>オウヨウテキド</t>
    </rPh>
    <rPh sb="95" eb="97">
      <t>ドウサノ</t>
    </rPh>
    <rPh sb="97" eb="99">
      <t>ノウリョクシ</t>
    </rPh>
    <rPh sb="102" eb="104">
      <t>シャカイテ</t>
    </rPh>
    <rPh sb="104" eb="106">
      <t>テキオウノ</t>
    </rPh>
    <rPh sb="106" eb="108">
      <t>ノウリョクヒ</t>
    </rPh>
    <rPh sb="112" eb="114">
      <t>ヒョウカオ</t>
    </rPh>
    <rPh sb="115" eb="116">
      <t>オコナケ</t>
    </rPh>
    <rPh sb="120" eb="122">
      <t>ケッカト</t>
    </rPh>
    <rPh sb="123" eb="125">
      <t>トウガイリ</t>
    </rPh>
    <rPh sb="127" eb="130">
      <t>リヨウシャカ</t>
    </rPh>
    <rPh sb="133" eb="135">
      <t>カゾクデ</t>
    </rPh>
    <rPh sb="136" eb="138">
      <t>デンタツト</t>
    </rPh>
    <rPh sb="148" eb="150">
      <t>トウガイキ</t>
    </rPh>
    <rPh sb="156" eb="158">
      <t>キョタクホ</t>
    </rPh>
    <rPh sb="159" eb="161">
      <t>ホウモンサ</t>
    </rPh>
    <rPh sb="163" eb="164">
      <t>サイジ</t>
    </rPh>
    <rPh sb="177" eb="179">
      <t>ジッシ</t>
    </rPh>
    <phoneticPr fontId="3"/>
  </si>
  <si>
    <t>※　本加算の対象となる利用者は、ＭＭＳＥ(MiniMental State Examination)又はＨＤＳ－Ｒ（改定長谷川式簡易知能評価スケール）においておおむね５点～２５点に相当する者です。</t>
    <rPh sb="2" eb="3">
      <t>ホンカ</t>
    </rPh>
    <rPh sb="3" eb="5">
      <t>カサン</t>
    </rPh>
    <phoneticPr fontId="3"/>
  </si>
  <si>
    <t>※　認知症短期集中リハビリテーション実施加算(Ⅱ)の算定に当たっては、リハビリテーションマネジメント加算の算定が前提となっていることから、当該加算の趣旨を踏まえたリハビリテーションを実施してください。</t>
    <rPh sb="2" eb="5">
      <t>ニンチショウタ</t>
    </rPh>
    <rPh sb="5" eb="7">
      <t>タンキシ</t>
    </rPh>
    <rPh sb="7" eb="9">
      <t>シュウチュウジ</t>
    </rPh>
    <rPh sb="18" eb="20">
      <t>ジッシカ</t>
    </rPh>
    <rPh sb="20" eb="22">
      <t>カサンサ</t>
    </rPh>
    <rPh sb="26" eb="28">
      <t>サンテイア</t>
    </rPh>
    <rPh sb="29" eb="30">
      <t>アカ</t>
    </rPh>
    <rPh sb="50" eb="52">
      <t>カサンサ</t>
    </rPh>
    <rPh sb="53" eb="55">
      <t>サンテイゼ</t>
    </rPh>
    <rPh sb="56" eb="58">
      <t>ゼンテイト</t>
    </rPh>
    <rPh sb="69" eb="71">
      <t>トウガイカ</t>
    </rPh>
    <rPh sb="71" eb="73">
      <t>カサンシ</t>
    </rPh>
    <rPh sb="74" eb="76">
      <t>シュシフ</t>
    </rPh>
    <rPh sb="77" eb="78">
      <t>フジ</t>
    </rPh>
    <rPh sb="91" eb="93">
      <t>ジッシ</t>
    </rPh>
    <phoneticPr fontId="3"/>
  </si>
  <si>
    <t>※　本加算は、認知症短期集中リハビリテーション実施加算(Ⅰ)についてはその退院（所）日又は通所開始日から起算して３月以内の期間に、認知症短期集中リハビリテーション実施加算(Ⅱ)についてはその退院（所）日又は通所開始日の属する月から起算して３月以内の期間にリハビリテーションを集中的に行った場合に算定できることとしていますが、当該利用者が過去３月の間に本加算を算定した場合は算的できません。</t>
    <rPh sb="2" eb="3">
      <t>ホンカ</t>
    </rPh>
    <rPh sb="3" eb="5">
      <t>カサンニ</t>
    </rPh>
    <rPh sb="7" eb="10">
      <t>ニンチショウタ</t>
    </rPh>
    <rPh sb="10" eb="12">
      <t>タンキシ</t>
    </rPh>
    <rPh sb="12" eb="14">
      <t>シュウチュウカ</t>
    </rPh>
    <rPh sb="25" eb="27">
      <t>カサンタ</t>
    </rPh>
    <rPh sb="37" eb="39">
      <t>タイインシ</t>
    </rPh>
    <rPh sb="40" eb="41">
      <t>ショヒ</t>
    </rPh>
    <rPh sb="42" eb="43">
      <t>ヒマ</t>
    </rPh>
    <rPh sb="43" eb="44">
      <t>マタツ</t>
    </rPh>
    <rPh sb="45" eb="47">
      <t>ツウショヒ</t>
    </rPh>
    <rPh sb="49" eb="50">
      <t>ヒキ</t>
    </rPh>
    <rPh sb="52" eb="54">
      <t>キサンツ</t>
    </rPh>
    <rPh sb="57" eb="58">
      <t>ツキイ</t>
    </rPh>
    <rPh sb="58" eb="60">
      <t>イナイキ</t>
    </rPh>
    <rPh sb="61" eb="63">
      <t>キカンニ</t>
    </rPh>
    <rPh sb="65" eb="68">
      <t>ニンチショウタ</t>
    </rPh>
    <rPh sb="68" eb="70">
      <t>タンキジ</t>
    </rPh>
    <rPh sb="81" eb="83">
      <t>ジッシカ</t>
    </rPh>
    <rPh sb="83" eb="85">
      <t>カサンタ</t>
    </rPh>
    <rPh sb="95" eb="97">
      <t>タイインシ</t>
    </rPh>
    <rPh sb="98" eb="99">
      <t>ショヒ</t>
    </rPh>
    <rPh sb="100" eb="101">
      <t>ヒマ</t>
    </rPh>
    <rPh sb="101" eb="102">
      <t>マタツ</t>
    </rPh>
    <rPh sb="103" eb="105">
      <t>ツウショカ</t>
    </rPh>
    <rPh sb="105" eb="107">
      <t>カイシヒ</t>
    </rPh>
    <rPh sb="107" eb="108">
      <t>ヒゾ</t>
    </rPh>
    <rPh sb="109" eb="110">
      <t>ゾクツ</t>
    </rPh>
    <rPh sb="112" eb="113">
      <t>ツキキ</t>
    </rPh>
    <rPh sb="115" eb="117">
      <t>キサンツ</t>
    </rPh>
    <rPh sb="120" eb="121">
      <t>ツキイ</t>
    </rPh>
    <rPh sb="121" eb="123">
      <t>イナイキ</t>
    </rPh>
    <rPh sb="124" eb="126">
      <t>キカンシ</t>
    </rPh>
    <rPh sb="137" eb="139">
      <t>シュウチュウテ</t>
    </rPh>
    <rPh sb="139" eb="140">
      <t>テキオ</t>
    </rPh>
    <rPh sb="141" eb="142">
      <t>オコナバ</t>
    </rPh>
    <rPh sb="144" eb="146">
      <t>バアイサ</t>
    </rPh>
    <rPh sb="147" eb="149">
      <t>サンテイト</t>
    </rPh>
    <rPh sb="162" eb="164">
      <t>トウガイカ</t>
    </rPh>
    <rPh sb="168" eb="170">
      <t>カコツ</t>
    </rPh>
    <rPh sb="171" eb="172">
      <t>ツキカ</t>
    </rPh>
    <rPh sb="173" eb="174">
      <t>カンホ</t>
    </rPh>
    <rPh sb="175" eb="176">
      <t>ホンカ</t>
    </rPh>
    <rPh sb="176" eb="178">
      <t>カサンサ</t>
    </rPh>
    <rPh sb="179" eb="181">
      <t>サンテイバ</t>
    </rPh>
    <rPh sb="183" eb="185">
      <t>バアイサ</t>
    </rPh>
    <rPh sb="186" eb="187">
      <t>サンテ</t>
    </rPh>
    <rPh sb="187" eb="188">
      <t>テキ</t>
    </rPh>
    <phoneticPr fontId="3"/>
  </si>
  <si>
    <t>※通所リハビリテーションの利用開始月から起算して６月以内に限ります。</t>
    <rPh sb="13" eb="15">
      <t>リヨウツ</t>
    </rPh>
    <rPh sb="25" eb="26">
      <t>ツキイ</t>
    </rPh>
    <rPh sb="26" eb="28">
      <t>イナイカ</t>
    </rPh>
    <rPh sb="29" eb="30">
      <t>カギ</t>
    </rPh>
    <phoneticPr fontId="3"/>
  </si>
  <si>
    <t>※短期集中個別リハビリテーション実施加算又は認知症短期集中リハビリテーション実施加算を算定している場合は算定しません。</t>
    <rPh sb="1" eb="3">
      <t>タンキシ</t>
    </rPh>
    <rPh sb="3" eb="5">
      <t>シュウチュウコ</t>
    </rPh>
    <rPh sb="5" eb="7">
      <t>コベツジ</t>
    </rPh>
    <rPh sb="16" eb="18">
      <t>ジッシカ</t>
    </rPh>
    <rPh sb="18" eb="20">
      <t>カサンマ</t>
    </rPh>
    <rPh sb="20" eb="21">
      <t>マタニ</t>
    </rPh>
    <rPh sb="22" eb="23">
      <t>ニンチ</t>
    </rPh>
    <rPh sb="23" eb="24">
      <t>チシ</t>
    </rPh>
    <rPh sb="24" eb="25">
      <t>ショウタ</t>
    </rPh>
    <rPh sb="25" eb="26">
      <t>タンキ</t>
    </rPh>
    <rPh sb="26" eb="27">
      <t>キシ</t>
    </rPh>
    <rPh sb="27" eb="29">
      <t>シュウチュウジ</t>
    </rPh>
    <rPh sb="38" eb="40">
      <t>ジッシカ</t>
    </rPh>
    <rPh sb="40" eb="42">
      <t>カサンサ</t>
    </rPh>
    <rPh sb="43" eb="45">
      <t>サンテイバ</t>
    </rPh>
    <rPh sb="49" eb="51">
      <t>バアイサ</t>
    </rPh>
    <rPh sb="52" eb="54">
      <t>サンテイ</t>
    </rPh>
    <phoneticPr fontId="3"/>
  </si>
  <si>
    <r>
      <t>※　</t>
    </r>
    <r>
      <rPr>
        <sz val="11"/>
        <rFont val="ＭＳ Ｐ明朝"/>
        <family val="1"/>
        <charset val="128"/>
      </rPr>
      <t>別に厚生労働大臣が定める施設基準の内容は次のと
   おりです。
　　　リハビリテーションを行うに当たり、利用者数が理学療法
　　　士、作業療法士又は言語聴覚士の数に対して適切なも
　　　のであること。</t>
    </r>
    <rPh sb="14" eb="16">
      <t>シセツオ</t>
    </rPh>
    <rPh sb="48" eb="49">
      <t>オコナア</t>
    </rPh>
    <rPh sb="51" eb="52">
      <t>アリ</t>
    </rPh>
    <rPh sb="55" eb="58">
      <t>リヨウシャス</t>
    </rPh>
    <rPh sb="58" eb="59">
      <t>スウリ</t>
    </rPh>
    <rPh sb="60" eb="62">
      <t>リガクリ</t>
    </rPh>
    <rPh sb="62" eb="64">
      <t>リョウホウシ</t>
    </rPh>
    <rPh sb="68" eb="69">
      <t>シサ</t>
    </rPh>
    <rPh sb="70" eb="72">
      <t>サギョウリ</t>
    </rPh>
    <rPh sb="72" eb="75">
      <t>リョウホウシマ</t>
    </rPh>
    <rPh sb="75" eb="76">
      <t>マタゲ</t>
    </rPh>
    <rPh sb="77" eb="79">
      <t>ゲンゴチ</t>
    </rPh>
    <rPh sb="79" eb="81">
      <t>チョウカクシ</t>
    </rPh>
    <rPh sb="81" eb="82">
      <t>シカ</t>
    </rPh>
    <rPh sb="83" eb="84">
      <t>カズタ</t>
    </rPh>
    <rPh sb="85" eb="86">
      <t>タイテ</t>
    </rPh>
    <rPh sb="88" eb="90">
      <t>テキセツ</t>
    </rPh>
    <phoneticPr fontId="3"/>
  </si>
  <si>
    <t>※　当該加算の「生活行為」とは、個人の活動として行
　う起居、歩行、排泄、入浴、調理、買物、趣味活動等
　の行為をいう。</t>
    <rPh sb="2" eb="4">
      <t>トウガイカ</t>
    </rPh>
    <rPh sb="4" eb="6">
      <t>カサンセ</t>
    </rPh>
    <rPh sb="8" eb="10">
      <t>セイカツコ</t>
    </rPh>
    <rPh sb="10" eb="12">
      <t>コウイコ</t>
    </rPh>
    <rPh sb="16" eb="18">
      <t>コジンカ</t>
    </rPh>
    <rPh sb="19" eb="21">
      <t>カツドウオ</t>
    </rPh>
    <rPh sb="24" eb="25">
      <t>オコナキ</t>
    </rPh>
    <rPh sb="28" eb="30">
      <t>キキョホ</t>
    </rPh>
    <rPh sb="31" eb="33">
      <t>ホコウハ</t>
    </rPh>
    <rPh sb="34" eb="36">
      <t>ハイセツニ</t>
    </rPh>
    <rPh sb="37" eb="39">
      <t>ニュウヨクチ</t>
    </rPh>
    <rPh sb="40" eb="42">
      <t>チョウリカ</t>
    </rPh>
    <rPh sb="43" eb="44">
      <t>カモ</t>
    </rPh>
    <rPh sb="44" eb="45">
      <t>モノシ</t>
    </rPh>
    <rPh sb="46" eb="48">
      <t>シュミカ</t>
    </rPh>
    <rPh sb="48" eb="49">
      <t>カツド</t>
    </rPh>
    <rPh sb="49" eb="50">
      <t>ドウト</t>
    </rPh>
    <rPh sb="50" eb="51">
      <t>トウコ</t>
    </rPh>
    <rPh sb="54" eb="56">
      <t>コウイ</t>
    </rPh>
    <phoneticPr fontId="3"/>
  </si>
  <si>
    <t>※　当該加算におけるリハビリテーション（以下「生
　活行為向上リハビリテーション」という。）は、加
　齢や廃用症候群等により生活機能の１つである活動
　をするための機能が低下した利用者に対して、当該
　機能を回復させ、生活行為の内容の充実を図るため
　の目標と当該目標を踏まえた６月間のリハビリテー
　ションの実施内容を生活行為向上リハビリテーショ
　ン実施計画にあらかじめ定めた上で、計画的に実施
　するものです。</t>
    <rPh sb="2" eb="4">
      <t>トウガイカ</t>
    </rPh>
    <rPh sb="4" eb="6">
      <t>カサンイ</t>
    </rPh>
    <rPh sb="20" eb="22">
      <t>イカコ</t>
    </rPh>
    <rPh sb="27" eb="29">
      <t>コウイコ</t>
    </rPh>
    <rPh sb="29" eb="31">
      <t>コウジョウハ</t>
    </rPh>
    <rPh sb="53" eb="54">
      <t>ハイヨ</t>
    </rPh>
    <rPh sb="54" eb="55">
      <t>ヨウシ</t>
    </rPh>
    <rPh sb="55" eb="58">
      <t>ショウコウグント</t>
    </rPh>
    <rPh sb="58" eb="59">
      <t>トウセ</t>
    </rPh>
    <rPh sb="62" eb="64">
      <t>セイカツキ</t>
    </rPh>
    <rPh sb="64" eb="66">
      <t>キノウカ</t>
    </rPh>
    <rPh sb="72" eb="74">
      <t>カツドウキ</t>
    </rPh>
    <rPh sb="82" eb="84">
      <t>キノウテ</t>
    </rPh>
    <rPh sb="85" eb="87">
      <t>テイカリ</t>
    </rPh>
    <rPh sb="89" eb="92">
      <t>リヨウシャタ</t>
    </rPh>
    <rPh sb="93" eb="94">
      <t>タイト</t>
    </rPh>
    <rPh sb="97" eb="99">
      <t>トウガイキ</t>
    </rPh>
    <rPh sb="101" eb="103">
      <t>キノウカ</t>
    </rPh>
    <rPh sb="104" eb="106">
      <t>カイフクセ</t>
    </rPh>
    <rPh sb="109" eb="111">
      <t>セイカツコ</t>
    </rPh>
    <rPh sb="111" eb="113">
      <t>コウイナ</t>
    </rPh>
    <rPh sb="114" eb="116">
      <t>ナイヨウジ</t>
    </rPh>
    <rPh sb="117" eb="119">
      <t>ジュウジツハ</t>
    </rPh>
    <rPh sb="120" eb="121">
      <t>ハカモ</t>
    </rPh>
    <rPh sb="127" eb="129">
      <t>モクヒョウト</t>
    </rPh>
    <rPh sb="130" eb="132">
      <t>トウガイモ</t>
    </rPh>
    <rPh sb="132" eb="134">
      <t>モクヒョウフ</t>
    </rPh>
    <rPh sb="135" eb="136">
      <t>フツ</t>
    </rPh>
    <rPh sb="140" eb="142">
      <t>ツキカンジ</t>
    </rPh>
    <rPh sb="155" eb="157">
      <t>ジッシナ</t>
    </rPh>
    <rPh sb="157" eb="159">
      <t>ナイヨウセ</t>
    </rPh>
    <rPh sb="160" eb="162">
      <t>セイカツコ</t>
    </rPh>
    <rPh sb="162" eb="164">
      <t>コウイコ</t>
    </rPh>
    <rPh sb="164" eb="166">
      <t>コウジョウジ</t>
    </rPh>
    <rPh sb="177" eb="179">
      <t>ジッシケ</t>
    </rPh>
    <rPh sb="179" eb="181">
      <t>ケイカクサ</t>
    </rPh>
    <rPh sb="187" eb="188">
      <t>サダウ</t>
    </rPh>
    <rPh sb="190" eb="191">
      <t>ウエケ</t>
    </rPh>
    <rPh sb="193" eb="196">
      <t>ケイカクテキジ</t>
    </rPh>
    <rPh sb="197" eb="199">
      <t>ジッシ</t>
    </rPh>
    <phoneticPr fontId="3"/>
  </si>
  <si>
    <t>※　生活行為向上リハビリテーション実施計画書の作
　成や、リハビリテーション会議における当該リハビ
　リテーションの目標の達成状況の報告については、
　厚生労働大臣が定める基準第２８号イによって配置
　された者が行うことが想定されていることに留意して
　ください。</t>
    <rPh sb="2" eb="4">
      <t>セイカツコ</t>
    </rPh>
    <rPh sb="4" eb="6">
      <t>コウイコ</t>
    </rPh>
    <rPh sb="6" eb="8">
      <t>コウジョウジ</t>
    </rPh>
    <rPh sb="17" eb="19">
      <t>ジッシケ</t>
    </rPh>
    <rPh sb="19" eb="22">
      <t>ケイカクショカ</t>
    </rPh>
    <rPh sb="38" eb="40">
      <t>カイギト</t>
    </rPh>
    <rPh sb="44" eb="46">
      <t>トウガイモ</t>
    </rPh>
    <rPh sb="58" eb="60">
      <t>モクヒョウタ</t>
    </rPh>
    <rPh sb="61" eb="63">
      <t>タッセイジ</t>
    </rPh>
    <rPh sb="63" eb="65">
      <t>ジョウキョウホ</t>
    </rPh>
    <rPh sb="66" eb="68">
      <t>ホウコクコ</t>
    </rPh>
    <rPh sb="76" eb="78">
      <t>コウセイロ</t>
    </rPh>
    <rPh sb="78" eb="80">
      <t>ロウドウダ</t>
    </rPh>
    <rPh sb="80" eb="82">
      <t>ダイジンサ</t>
    </rPh>
    <rPh sb="83" eb="84">
      <t>サダキ</t>
    </rPh>
    <rPh sb="86" eb="88">
      <t>キジュンダ</t>
    </rPh>
    <rPh sb="88" eb="89">
      <t>ダイゴ</t>
    </rPh>
    <rPh sb="91" eb="92">
      <t>ゴウハ</t>
    </rPh>
    <rPh sb="97" eb="99">
      <t>ハイチモ</t>
    </rPh>
    <rPh sb="104" eb="105">
      <t>モノオ</t>
    </rPh>
    <rPh sb="106" eb="107">
      <t>オコナソ</t>
    </rPh>
    <rPh sb="111" eb="113">
      <t>ソウテイリ</t>
    </rPh>
    <rPh sb="121" eb="123">
      <t>リュウイ</t>
    </rPh>
    <phoneticPr fontId="3"/>
  </si>
  <si>
    <t>※　本加算の算定に当たっては、リハビリテーション
　マネジメント加算の算定が前提となっていることか
　ら、当該加算の趣旨を踏まえ、他者との関わり合い
　がある家庭での役割を担うことや地域の行事等に関
　与すること等を可能とすることを見据えた目標や実
　施内容を設定してください。</t>
    <rPh sb="65" eb="67">
      <t>タシャカ</t>
    </rPh>
    <rPh sb="69" eb="70">
      <t>カカア</t>
    </rPh>
    <rPh sb="72" eb="73">
      <t>アカ</t>
    </rPh>
    <rPh sb="79" eb="81">
      <t>カテイヤ</t>
    </rPh>
    <rPh sb="83" eb="85">
      <t>ヤクワリニ</t>
    </rPh>
    <rPh sb="86" eb="87">
      <t>ニナチ</t>
    </rPh>
    <rPh sb="91" eb="93">
      <t>チイキギ</t>
    </rPh>
    <rPh sb="94" eb="96">
      <t>ギョウジト</t>
    </rPh>
    <rPh sb="96" eb="97">
      <t>トウカ</t>
    </rPh>
    <rPh sb="98" eb="99">
      <t>カンヨ</t>
    </rPh>
    <rPh sb="101" eb="102">
      <t>ヨト</t>
    </rPh>
    <rPh sb="106" eb="107">
      <t>トウカ</t>
    </rPh>
    <rPh sb="108" eb="110">
      <t>カノウミ</t>
    </rPh>
    <rPh sb="116" eb="118">
      <t>ミスモ</t>
    </rPh>
    <rPh sb="120" eb="122">
      <t>モクヒョウナ</t>
    </rPh>
    <rPh sb="127" eb="129">
      <t>ナイヨウセ</t>
    </rPh>
    <rPh sb="130" eb="132">
      <t>セッテイ</t>
    </rPh>
    <phoneticPr fontId="3"/>
  </si>
  <si>
    <t>※　本加算は、６月間に限定して算定が可能であるこ
　とから、利用者やその家族においても、生活行為の
　内容の充実を図るための訓練内容を理解し、家族の
　協力を得ながら、利用者が生活の中で実践していく
　ことが望ましいです。
　　また、リハビリテーション会議において、訓練の
　進捗状況やその評価等について、医師が利用者、そ
　の家族、構成員に説明してください。</t>
    <rPh sb="8" eb="9">
      <t>ツキカ</t>
    </rPh>
    <rPh sb="9" eb="10">
      <t>カンゲ</t>
    </rPh>
    <rPh sb="11" eb="13">
      <t>ゲンテイサ</t>
    </rPh>
    <rPh sb="15" eb="17">
      <t>サンテイカ</t>
    </rPh>
    <rPh sb="18" eb="20">
      <t>カノウリ</t>
    </rPh>
    <rPh sb="30" eb="33">
      <t>リヨウシャカ</t>
    </rPh>
    <rPh sb="36" eb="38">
      <t>カゾクセ</t>
    </rPh>
    <rPh sb="44" eb="46">
      <t>セイカツコ</t>
    </rPh>
    <rPh sb="46" eb="48">
      <t>コウイナ</t>
    </rPh>
    <rPh sb="51" eb="53">
      <t>ナイヨウジ</t>
    </rPh>
    <rPh sb="54" eb="56">
      <t>ジュウジツハ</t>
    </rPh>
    <rPh sb="57" eb="58">
      <t>ハカク</t>
    </rPh>
    <rPh sb="62" eb="64">
      <t>クンレンナ</t>
    </rPh>
    <rPh sb="64" eb="66">
      <t>ナイヨウリ</t>
    </rPh>
    <rPh sb="67" eb="69">
      <t>リカイカ</t>
    </rPh>
    <rPh sb="71" eb="73">
      <t>カゾクキ</t>
    </rPh>
    <rPh sb="76" eb="78">
      <t>キョウリョクエ</t>
    </rPh>
    <rPh sb="79" eb="80">
      <t>エリ</t>
    </rPh>
    <rPh sb="84" eb="87">
      <t>リヨウシャセ</t>
    </rPh>
    <rPh sb="88" eb="90">
      <t>セイカツナ</t>
    </rPh>
    <rPh sb="91" eb="92">
      <t>ナカジ</t>
    </rPh>
    <rPh sb="93" eb="95">
      <t>ジッセンノ</t>
    </rPh>
    <rPh sb="104" eb="105">
      <t>ノゾカ</t>
    </rPh>
    <rPh sb="126" eb="128">
      <t>カイギク</t>
    </rPh>
    <rPh sb="133" eb="135">
      <t>クンレンシ</t>
    </rPh>
    <rPh sb="138" eb="140">
      <t>シンチョクジ</t>
    </rPh>
    <rPh sb="140" eb="142">
      <t>ジョウキョウヒ</t>
    </rPh>
    <rPh sb="145" eb="147">
      <t>ヒョウカト</t>
    </rPh>
    <rPh sb="147" eb="148">
      <t>トウイ</t>
    </rPh>
    <rPh sb="153" eb="155">
      <t>イシリ</t>
    </rPh>
    <rPh sb="156" eb="159">
      <t>リヨウシャカ</t>
    </rPh>
    <rPh sb="164" eb="166">
      <t>カゾクコ</t>
    </rPh>
    <rPh sb="167" eb="170">
      <t>コウセイインセ</t>
    </rPh>
    <rPh sb="171" eb="173">
      <t>セツメイ</t>
    </rPh>
    <phoneticPr fontId="3"/>
  </si>
  <si>
    <t>※　生活行為向上リハビリテーション実施計画書に従
　ったリハビリテーションの評価に当たっては、利用
　者の居宅を訪問し、当該利用者の居宅における応用
　的動作能力や社会適応能力について評価を行い、そ
　の結果を当該利用者とその家族に伝達してください。
　なお、当該利用者の居宅を訪問した際、リハビリテー
　ションを実施することはできません。</t>
    <rPh sb="23" eb="24">
      <t>シタガヒ</t>
    </rPh>
    <rPh sb="38" eb="40">
      <t>ヒョウカア</t>
    </rPh>
    <rPh sb="41" eb="42">
      <t>アキ</t>
    </rPh>
    <rPh sb="53" eb="55">
      <t>キョタクホ</t>
    </rPh>
    <rPh sb="56" eb="58">
      <t>ホウモント</t>
    </rPh>
    <rPh sb="60" eb="62">
      <t>トウガイリ</t>
    </rPh>
    <rPh sb="62" eb="65">
      <t>リヨウシャキ</t>
    </rPh>
    <rPh sb="66" eb="68">
      <t>キョタクド</t>
    </rPh>
    <rPh sb="77" eb="79">
      <t>ドウサノ</t>
    </rPh>
    <rPh sb="79" eb="81">
      <t>ノウリョクシ</t>
    </rPh>
    <rPh sb="82" eb="84">
      <t>シャカイテ</t>
    </rPh>
    <rPh sb="84" eb="86">
      <t>テキオウノ</t>
    </rPh>
    <rPh sb="86" eb="88">
      <t>ノウリョクヒ</t>
    </rPh>
    <rPh sb="92" eb="94">
      <t>ヒョウカオ</t>
    </rPh>
    <rPh sb="95" eb="96">
      <t>オコナケ</t>
    </rPh>
    <rPh sb="102" eb="104">
      <t>ケッカト</t>
    </rPh>
    <rPh sb="105" eb="107">
      <t>トウガイリ</t>
    </rPh>
    <rPh sb="107" eb="110">
      <t>リヨウシャカ</t>
    </rPh>
    <rPh sb="113" eb="115">
      <t>カゾクデ</t>
    </rPh>
    <rPh sb="116" eb="118">
      <t>デンタツト</t>
    </rPh>
    <rPh sb="130" eb="132">
      <t>トウガイリ</t>
    </rPh>
    <rPh sb="132" eb="135">
      <t>リヨウシャキ</t>
    </rPh>
    <rPh sb="136" eb="138">
      <t>キョタクホ</t>
    </rPh>
    <rPh sb="139" eb="141">
      <t>ホウモンサ</t>
    </rPh>
    <rPh sb="143" eb="144">
      <t>サイジ</t>
    </rPh>
    <rPh sb="157" eb="159">
      <t>ジッシ</t>
    </rPh>
    <phoneticPr fontId="3"/>
  </si>
  <si>
    <t>　受け入れた若年性認知症利用者ごとに個別の担当者を定め、その担当者を中心に、利用者の特性やニーズに応じたサービス提供を行ってください。</t>
    <rPh sb="59" eb="60">
      <t>オコナ</t>
    </rPh>
    <phoneticPr fontId="3"/>
  </si>
  <si>
    <t>別に厚生労働大臣が定める基準は次のとおりです。</t>
  </si>
  <si>
    <t xml:space="preserve">　別に厚生労働大臣が定める基準に適合する指定通所リハビリテーション事業所の従業者が、利用開始時及び利用中６月ごとに利用者の口腔の健康状態のスクリーニング又は栄養状態についてのスクリーニングを行った場合に、口腔・栄養スクリーニング加算として、次に掲げる区分に応じ、１回につき次に掲げる単位数を所定単位数に加算していますか。ただし、次に掲げるいずれかの加算を算定している場合においては、次に掲げるその他の加算は算定せず、当該利用者について、当該事業所以外で既に口腔・栄養スクリーニング加算を算定している場合にあっては、算定できません。
</t>
    <rPh sb="57" eb="60">
      <t>リヨウシャコ</t>
    </rPh>
    <rPh sb="61" eb="63">
      <t>コウクウケ</t>
    </rPh>
    <rPh sb="64" eb="66">
      <t>ケンコウジ</t>
    </rPh>
    <rPh sb="66" eb="68">
      <t>ジョウタイマ</t>
    </rPh>
    <rPh sb="76" eb="77">
      <t>マタオ</t>
    </rPh>
    <rPh sb="95" eb="96">
      <t>オコナバ</t>
    </rPh>
    <rPh sb="98" eb="100">
      <t>バアイ</t>
    </rPh>
    <phoneticPr fontId="3"/>
  </si>
  <si>
    <t>⑴　リハビリテーションマネジメント加算(ハ)を算定し
　ていないこと
⑵　イ⑴から⑸まで及びロ⑶に掲げる基準に適合するこ
　と</t>
  </si>
  <si>
    <t xml:space="preserve">厚生労働大臣が定める基準は次のとおりです。
　イ　次のいずれにも適合すること。
　 (1)　評価対象期間において指定通所リハビリテー
　　　ションの提供を終了した者（生活行為向上リハ
　　　ビリテーション実施加算を算定した者を除く）
　　　のうち、指定通所介護、認知症対応型通所介
　　　護、第１号通所事業その他社会参加に資する取
　　　組を実施した者の占める割合が、１００分の３
　　　を超えていること。
　 </t>
    <rPh sb="0" eb="2">
      <t>コウセイロ</t>
    </rPh>
    <rPh sb="2" eb="4">
      <t>ロウドウダ</t>
    </rPh>
    <rPh sb="4" eb="6">
      <t>ダイジンサ</t>
    </rPh>
    <rPh sb="7" eb="8">
      <t>サダキ</t>
    </rPh>
    <rPh sb="10" eb="12">
      <t>キジュンツ</t>
    </rPh>
    <rPh sb="13" eb="14">
      <t>ツギツ</t>
    </rPh>
    <rPh sb="26" eb="27">
      <t>ツギテ</t>
    </rPh>
    <rPh sb="33" eb="35">
      <t>テキゴウセ</t>
    </rPh>
    <rPh sb="84" eb="86">
      <t>セイカツコ</t>
    </rPh>
    <rPh sb="86" eb="88">
      <t>コウイコ</t>
    </rPh>
    <rPh sb="88" eb="90">
      <t>コウジョウジ</t>
    </rPh>
    <rPh sb="103" eb="105">
      <t>ジッシカ</t>
    </rPh>
    <rPh sb="105" eb="107">
      <t>カサンニ</t>
    </rPh>
    <rPh sb="132" eb="135">
      <t>ニンチショウタ</t>
    </rPh>
    <rPh sb="135" eb="137">
      <t>タイオウカ</t>
    </rPh>
    <rPh sb="137" eb="138">
      <t>カタダ</t>
    </rPh>
    <rPh sb="147" eb="148">
      <t>ダイゴ</t>
    </rPh>
    <rPh sb="149" eb="150">
      <t>ゴウツ</t>
    </rPh>
    <rPh sb="150" eb="152">
      <t>ツウショ</t>
    </rPh>
    <phoneticPr fontId="3"/>
  </si>
  <si>
    <t>※　評価対象期間は、社会参加支援機能加算を算定す
　る年度の初日の属する年の前年１月から１２月まで
　の期間です。</t>
    <rPh sb="2" eb="4">
      <t>ヒョウカタ</t>
    </rPh>
    <rPh sb="4" eb="6">
      <t>タイショウキ</t>
    </rPh>
    <rPh sb="6" eb="8">
      <t>キカンシ</t>
    </rPh>
    <rPh sb="10" eb="12">
      <t>シャカイサ</t>
    </rPh>
    <rPh sb="12" eb="14">
      <t>サンカシ</t>
    </rPh>
    <rPh sb="14" eb="16">
      <t>シエンキ</t>
    </rPh>
    <rPh sb="16" eb="18">
      <t>キノウカ</t>
    </rPh>
    <rPh sb="18" eb="20">
      <t>カサンサ</t>
    </rPh>
    <rPh sb="21" eb="23">
      <t>サンテイネ</t>
    </rPh>
    <rPh sb="27" eb="29">
      <t>ネンドシ</t>
    </rPh>
    <rPh sb="30" eb="32">
      <t>ショジツゾ</t>
    </rPh>
    <rPh sb="33" eb="34">
      <t>ゾクネ</t>
    </rPh>
    <rPh sb="36" eb="37">
      <t>ネンゼ</t>
    </rPh>
    <rPh sb="38" eb="40">
      <t>ゼンネンガ</t>
    </rPh>
    <rPh sb="41" eb="42">
      <t>ガツガ</t>
    </rPh>
    <rPh sb="46" eb="47">
      <t>ガツキ</t>
    </rPh>
    <rPh sb="52" eb="54">
      <t>キカン</t>
    </rPh>
    <phoneticPr fontId="3"/>
  </si>
  <si>
    <t>※　社会参加支援加算におけるリハビリテーション
　は、通所リハビリテーション計画に家庭や社会への
　参加を可能とするための目標を作成した上で、利用
　者のＡＤＬ及びＩＡＤＬを向上させ、通所介護等に
　移行させるものです。</t>
    <rPh sb="2" eb="4">
      <t>シャカイサ</t>
    </rPh>
    <rPh sb="4" eb="6">
      <t>サンカシ</t>
    </rPh>
    <rPh sb="6" eb="8">
      <t>シエンカ</t>
    </rPh>
    <rPh sb="8" eb="10">
      <t>カサンツ</t>
    </rPh>
    <rPh sb="27" eb="29">
      <t>ツウショケ</t>
    </rPh>
    <rPh sb="38" eb="40">
      <t>ケイカクカ</t>
    </rPh>
    <rPh sb="41" eb="43">
      <t>カテイシ</t>
    </rPh>
    <rPh sb="44" eb="46">
      <t>シャカイサ</t>
    </rPh>
    <rPh sb="50" eb="52">
      <t>サンカカ</t>
    </rPh>
    <rPh sb="53" eb="55">
      <t>カノウモ</t>
    </rPh>
    <rPh sb="61" eb="63">
      <t>モクヒョウサ</t>
    </rPh>
    <rPh sb="64" eb="66">
      <t>サクセイウ</t>
    </rPh>
    <rPh sb="68" eb="69">
      <t>ウエオ</t>
    </rPh>
    <rPh sb="80" eb="81">
      <t>オヨコ</t>
    </rPh>
    <rPh sb="87" eb="89">
      <t>コウジョウツ</t>
    </rPh>
    <rPh sb="92" eb="96">
      <t>ツウショカイゴト</t>
    </rPh>
    <rPh sb="96" eb="97">
      <t>トウイ</t>
    </rPh>
    <rPh sb="100" eb="102">
      <t>イコウ</t>
    </rPh>
    <phoneticPr fontId="3"/>
  </si>
  <si>
    <t>※　「その他社会参加に資する取組」には、医療機関
　への入院、介護保険施設への入所、訪問リハビリテ
　ーション、認知症対応型共同生活介護、介護予防・
　日常生活支援総合事業における訪問サービス事業等
　は含まれず、算定対象となりません。</t>
    <rPh sb="5" eb="6">
      <t>タシ</t>
    </rPh>
    <rPh sb="6" eb="8">
      <t>シャカイサ</t>
    </rPh>
    <rPh sb="8" eb="10">
      <t>サンカシ</t>
    </rPh>
    <rPh sb="11" eb="12">
      <t>シト</t>
    </rPh>
    <rPh sb="14" eb="15">
      <t>トク</t>
    </rPh>
    <rPh sb="15" eb="16">
      <t>クサ</t>
    </rPh>
    <rPh sb="107" eb="109">
      <t>サンテイタ</t>
    </rPh>
    <rPh sb="109" eb="111">
      <t>タイショウ</t>
    </rPh>
    <phoneticPr fontId="3"/>
  </si>
  <si>
    <t>※　平均利用月数については、以下の式により計算し
　てください。
 　イ　(ⅰ)に掲げる数÷(ⅱ)に掲げる数
　　 (ⅰ)　当該事業所における評価対象期間の利用
　　　　 者ごとの利用者延月数の合計
　   (ⅱ)　（当該事業所における評価対象期間の新
　　　　 規利用者数の合計＋当該事業所における評
　　　　 価対象期間の新規終了者の合計）÷２
　 ロ　イ(ⅰ)における利用者数には、当該施設の利
　　 用を開始して、その日のうちに利用を終了した
　　 者又は死亡した者を含みます。
　 ハ　イ(ⅰ)における利用者延月数は、利用者が評
　　 価対象期間において当該事業所の提供する通所
　　 リハビリテーションを利用した月数の合計をい
　　 います。
　 ニ　イ(ⅱ)における新規利用者数とは、当該評価
　　 対象期間に新たに当該事業所の提供する通所リ
　　 ハビリテーションを利用した者の数をいう。ま
　　 た、当該事業所の利用を終了後、１２月以上の
　　 期間を空けて、当該事業所を再度利用した者に
　　 ついては、新規利用者として取扱ってください。
　 ホ　イ(ⅱ)における新規終了者数とは、当該評価
　　 対象期間に当該事業所の提供する通所リハビリ
　　 テーションの利用を終了した者の数をいいます。</t>
    <rPh sb="2" eb="4">
      <t>ヘイキンリ</t>
    </rPh>
    <rPh sb="4" eb="6">
      <t>リヨウツ</t>
    </rPh>
    <rPh sb="6" eb="8">
      <t>ツキスウイ</t>
    </rPh>
    <rPh sb="14" eb="16">
      <t>イカシ</t>
    </rPh>
    <rPh sb="17" eb="18">
      <t>シキケ</t>
    </rPh>
    <rPh sb="21" eb="23">
      <t>ケイサンカ</t>
    </rPh>
    <rPh sb="42" eb="43">
      <t>カカス</t>
    </rPh>
    <rPh sb="45" eb="46">
      <t>スウカ</t>
    </rPh>
    <rPh sb="51" eb="52">
      <t>カカス</t>
    </rPh>
    <rPh sb="54" eb="55">
      <t>スウト</t>
    </rPh>
    <rPh sb="63" eb="65">
      <t>トウガイジ</t>
    </rPh>
    <rPh sb="65" eb="68">
      <t>ジギョウショヒ</t>
    </rPh>
    <rPh sb="72" eb="74">
      <t>ヒョウカタ</t>
    </rPh>
    <rPh sb="74" eb="76">
      <t>タイショウキ</t>
    </rPh>
    <rPh sb="76" eb="78">
      <t>キカンリ</t>
    </rPh>
    <rPh sb="79" eb="81">
      <t>リヨウモ</t>
    </rPh>
    <rPh sb="87" eb="88">
      <t>モノリ</t>
    </rPh>
    <rPh sb="91" eb="94">
      <t>リヨウシャノ</t>
    </rPh>
    <rPh sb="94" eb="95">
      <t>ノベツ</t>
    </rPh>
    <rPh sb="95" eb="97">
      <t>ツキスウゴ</t>
    </rPh>
    <rPh sb="98" eb="100">
      <t>ゴウケイト</t>
    </rPh>
    <rPh sb="110" eb="112">
      <t>トウガイジ</t>
    </rPh>
    <rPh sb="112" eb="115">
      <t>ジギョウショヒ</t>
    </rPh>
    <rPh sb="119" eb="121">
      <t>ヒョウカタ</t>
    </rPh>
    <rPh sb="121" eb="123">
      <t>タイショウキ</t>
    </rPh>
    <rPh sb="123" eb="125">
      <t>キカンリ</t>
    </rPh>
    <rPh sb="134" eb="137">
      <t>リヨウシャス</t>
    </rPh>
    <rPh sb="137" eb="138">
      <t>スウゴ</t>
    </rPh>
    <rPh sb="139" eb="141">
      <t>ゴウケイト</t>
    </rPh>
    <rPh sb="142" eb="144">
      <t>トウガイジ</t>
    </rPh>
    <rPh sb="144" eb="147">
      <t>ジギョウショタ</t>
    </rPh>
    <rPh sb="159" eb="161">
      <t>タイショウキ</t>
    </rPh>
    <rPh sb="161" eb="163">
      <t>キカンシ</t>
    </rPh>
    <rPh sb="164" eb="166">
      <t>シンキリ</t>
    </rPh>
    <rPh sb="188" eb="191">
      <t>リヨウシャス</t>
    </rPh>
    <rPh sb="191" eb="192">
      <t>スウト</t>
    </rPh>
    <rPh sb="195" eb="197">
      <t>トウガイシ</t>
    </rPh>
    <rPh sb="197" eb="199">
      <t>シセツカ</t>
    </rPh>
    <rPh sb="207" eb="209">
      <t>カイシヒ</t>
    </rPh>
    <rPh sb="214" eb="215">
      <t>ヒリ</t>
    </rPh>
    <rPh sb="219" eb="221">
      <t>リヨウシ</t>
    </rPh>
    <rPh sb="222" eb="224">
      <t>シュウリョウモ</t>
    </rPh>
    <rPh sb="230" eb="231">
      <t>モノマ</t>
    </rPh>
    <rPh sb="231" eb="232">
      <t>マタシ</t>
    </rPh>
    <rPh sb="233" eb="235">
      <t>シボウモ</t>
    </rPh>
    <rPh sb="237" eb="238">
      <t>モノフ</t>
    </rPh>
    <rPh sb="239" eb="240">
      <t>フクリ</t>
    </rPh>
    <rPh sb="257" eb="260">
      <t>リヨウシャノ</t>
    </rPh>
    <rPh sb="260" eb="261">
      <t>ノベツ</t>
    </rPh>
    <rPh sb="261" eb="263">
      <t>ツキスウリ</t>
    </rPh>
    <rPh sb="265" eb="268">
      <t>リヨウシャタ</t>
    </rPh>
    <rPh sb="275" eb="277">
      <t>タイショウキ</t>
    </rPh>
    <rPh sb="277" eb="279">
      <t>キカント</t>
    </rPh>
    <rPh sb="283" eb="285">
      <t>トウガイジ</t>
    </rPh>
    <rPh sb="285" eb="288">
      <t>ジギョウショテ</t>
    </rPh>
    <rPh sb="289" eb="291">
      <t>テイキョウツ</t>
    </rPh>
    <rPh sb="293" eb="295">
      <t>ツウショリ</t>
    </rPh>
    <rPh sb="309" eb="311">
      <t>リヨウツ</t>
    </rPh>
    <rPh sb="313" eb="315">
      <t>ツキスウゴ</t>
    </rPh>
    <rPh sb="316" eb="318">
      <t>ゴウケイシ</t>
    </rPh>
    <rPh sb="341" eb="343">
      <t>シンキシ</t>
    </rPh>
    <rPh sb="345" eb="346">
      <t>シャス</t>
    </rPh>
    <rPh sb="346" eb="347">
      <t>スウト</t>
    </rPh>
    <rPh sb="350" eb="352">
      <t>トウガイヒ</t>
    </rPh>
    <rPh sb="352" eb="354">
      <t>ヒョウカタ</t>
    </rPh>
    <rPh sb="358" eb="360">
      <t>タイショウキ</t>
    </rPh>
    <rPh sb="360" eb="362">
      <t>キカンア</t>
    </rPh>
    <rPh sb="363" eb="364">
      <t>アラト</t>
    </rPh>
    <rPh sb="366" eb="368">
      <t>トウガイジ</t>
    </rPh>
    <rPh sb="368" eb="371">
      <t>ジギョウショテ</t>
    </rPh>
    <rPh sb="372" eb="374">
      <t>テイキョウツ</t>
    </rPh>
    <rPh sb="376" eb="378">
      <t>ツウショリ</t>
    </rPh>
    <rPh sb="392" eb="394">
      <t>リヨウモ</t>
    </rPh>
    <rPh sb="396" eb="397">
      <t>モノカ</t>
    </rPh>
    <rPh sb="398" eb="399">
      <t>カズト</t>
    </rPh>
    <rPh sb="410" eb="412">
      <t>トウガイジ</t>
    </rPh>
    <rPh sb="412" eb="415">
      <t>ジギョウショリ</t>
    </rPh>
    <rPh sb="416" eb="418">
      <t>リヨウシ</t>
    </rPh>
    <rPh sb="419" eb="421">
      <t>シュウリョウゴ</t>
    </rPh>
    <rPh sb="421" eb="422">
      <t>ゴツ</t>
    </rPh>
    <rPh sb="425" eb="426">
      <t>ツキイ</t>
    </rPh>
    <rPh sb="426" eb="428">
      <t>イジョウキ</t>
    </rPh>
    <rPh sb="433" eb="435">
      <t>キカンア</t>
    </rPh>
    <rPh sb="436" eb="437">
      <t>アト</t>
    </rPh>
    <rPh sb="440" eb="442">
      <t>トウガイジ</t>
    </rPh>
    <rPh sb="442" eb="445">
      <t>ジギョウショサ</t>
    </rPh>
    <rPh sb="446" eb="448">
      <t>サイドリ</t>
    </rPh>
    <rPh sb="448" eb="450">
      <t>リヨウモ</t>
    </rPh>
    <rPh sb="452" eb="453">
      <t>モノシ</t>
    </rPh>
    <rPh sb="463" eb="465">
      <t>シンキリ</t>
    </rPh>
    <rPh sb="465" eb="468">
      <t>リヨウシャト</t>
    </rPh>
    <rPh sb="471" eb="473">
      <t>トリアツカシ</t>
    </rPh>
    <rPh sb="495" eb="497">
      <t>シュウリョウシ</t>
    </rPh>
    <rPh sb="544" eb="546">
      <t>シュウリョウモ</t>
    </rPh>
    <rPh sb="548" eb="549">
      <t>モノカ</t>
    </rPh>
    <rPh sb="550" eb="551">
      <t>カズ</t>
    </rPh>
    <phoneticPr fontId="3"/>
  </si>
  <si>
    <t>※　「指定通所介護等の実施」状況の確認に当たっては、通所リハビリテーション事業所の理学療法士、作業療法士又は言語聴覚士が、通所リハビリテーション終了者の居宅を訪問し、通所リハビリテーション計画書のアセスメント項目を活用しながら、リハビリテーションの提供を終了した時と比較して、ＡＤＬ及びＩＡＤＬ維持又は改善していることを確認してください。なお、電話等での実施を含め確認の手法は問いません。</t>
    <rPh sb="17" eb="19">
      <t>カクニンア</t>
    </rPh>
    <rPh sb="20" eb="21">
      <t>アツ</t>
    </rPh>
    <rPh sb="26" eb="28">
      <t>ツウショジ</t>
    </rPh>
    <rPh sb="37" eb="40">
      <t>ジギョウショリ</t>
    </rPh>
    <rPh sb="41" eb="43">
      <t>リガクリ</t>
    </rPh>
    <rPh sb="43" eb="46">
      <t>リョウホウシサ</t>
    </rPh>
    <rPh sb="47" eb="49">
      <t>サギョウリ</t>
    </rPh>
    <rPh sb="49" eb="52">
      <t>リョウホウシマ</t>
    </rPh>
    <rPh sb="52" eb="53">
      <t>マタゲ</t>
    </rPh>
    <rPh sb="54" eb="59">
      <t>ゲンゴチョウカクシツ</t>
    </rPh>
    <rPh sb="61" eb="63">
      <t>ツウショシ</t>
    </rPh>
    <rPh sb="72" eb="75">
      <t>シュウリョウシャキ</t>
    </rPh>
    <rPh sb="76" eb="78">
      <t>キョタクホ</t>
    </rPh>
    <rPh sb="79" eb="81">
      <t>ホウモンツ</t>
    </rPh>
    <rPh sb="83" eb="85">
      <t>ツウショケ</t>
    </rPh>
    <rPh sb="94" eb="96">
      <t>ケイカクシ</t>
    </rPh>
    <rPh sb="96" eb="97">
      <t>ショコ</t>
    </rPh>
    <rPh sb="104" eb="106">
      <t>コウモクカ</t>
    </rPh>
    <rPh sb="107" eb="109">
      <t>カツヨウテ</t>
    </rPh>
    <rPh sb="124" eb="126">
      <t>テイキョウシ</t>
    </rPh>
    <rPh sb="127" eb="129">
      <t>シュウリョウト</t>
    </rPh>
    <rPh sb="131" eb="132">
      <t>トキヒ</t>
    </rPh>
    <rPh sb="133" eb="135">
      <t>ヒカクオ</t>
    </rPh>
    <rPh sb="141" eb="142">
      <t>オヨイ</t>
    </rPh>
    <rPh sb="147" eb="149">
      <t>イジマ</t>
    </rPh>
    <rPh sb="149" eb="150">
      <t>マタカ</t>
    </rPh>
    <rPh sb="151" eb="153">
      <t>カイゼンカ</t>
    </rPh>
    <rPh sb="160" eb="162">
      <t>カクニン</t>
    </rPh>
    <phoneticPr fontId="3"/>
  </si>
  <si>
    <t>　次に掲げるいずれの基準にも適合しているものとして都道府県知事に届け出た指定介護予防通所リハビリテーション事業所が、利用者に対して、管理栄養士が介護職員等と共同して栄養アセスメント（利用者ごとの低栄養状態のリスク及び解決すべき課題を把握することをいう。以下この注において同じ。）を行った場合は、１月につき５０を加算していますか。
　ただし、該利用者が栄養改善加算又は選択的サービス複数実施加算の算定に係る栄養改善サービスを受けている間及び当該栄養改善サービスが終了した日の属する月は算定しません。
⑴ 当該事業所の従業者として又は外部との連携により
  管理栄養士を１名以上配置していること。
⑵ 利用者ごとに、医師、管理栄養士、理学療法士、作
 業療法士、言語聴覚士、看護職員、介護職員その他の
 職種の者（ニにおいて「管理栄養士等」という。）が
 共同して栄養アセスメントを実施し、当該利用者又は
 その家族に対してその結果を説明し、相談等に必要に
 応じ対応すること。
⑶ 利用者ごとの栄養状態等の情報を厚生労働省に提出
 し、栄養管理の実施に当たって、当該情報その他栄養
 管理の適切かつ有効な実施のために必要な情報を活用
 していること。
⑷ 別に厚生労働大臣の定める基準に適合している指定
 介護予防通所リハビリテーション事業所であること。</t>
  </si>
  <si>
    <t>通所リハビリテーションを参照
　加算する単位数は、１月につき１５０単位</t>
    <rPh sb="0" eb="2">
      <t>ツウショサ</t>
    </rPh>
    <rPh sb="12" eb="14">
      <t>サンショウカ</t>
    </rPh>
    <rPh sb="17" eb="19">
      <t>カサンタ</t>
    </rPh>
    <rPh sb="21" eb="23">
      <t>タンイス</t>
    </rPh>
    <rPh sb="23" eb="24">
      <t>スウツ</t>
    </rPh>
    <rPh sb="27" eb="28">
      <t>ツキタ</t>
    </rPh>
    <rPh sb="34" eb="36">
      <t>タンイ</t>
    </rPh>
    <phoneticPr fontId="3"/>
  </si>
  <si>
    <t>通所リハビリテーションを参照
　加算する単位数は、１月につきⅠは１５０単位、Ⅱは１６０単位</t>
    <rPh sb="0" eb="2">
      <t>ツウショサ</t>
    </rPh>
    <rPh sb="12" eb="14">
      <t>サンショウカ</t>
    </rPh>
    <rPh sb="16" eb="18">
      <t>カサンタ</t>
    </rPh>
    <rPh sb="20" eb="23">
      <t>タンイスウツ</t>
    </rPh>
    <rPh sb="26" eb="27">
      <t>ツキタ</t>
    </rPh>
    <rPh sb="35" eb="37">
      <t>タンイ</t>
    </rPh>
    <phoneticPr fontId="3"/>
  </si>
  <si>
    <t>別に厚生労働大臣が定める基準は次のとおりです。
(1)　介護予防サービス介護給付費単位数表の指定介護予防通所リハビリテーション費の栄養改善加算及び口腔機能向上加算に掲げる基準に適合しているものとして知事（福祉事務所（戸田市及び蕨市内は県高齢者福祉課））に届け出て、栄養改善サービス及び口腔機能向上サービスを実施していること。
(2)　利用者が介護予防通所リハビリテーションの提供を受けた日において当該利用者に対し栄養改善サービス
又は口腔機能向上サービスのうちいずれかのサービスを
行う日を1月につき2回以上を設けていること。</t>
    <rPh sb="66" eb="72">
      <t>エイヨウカイゼンカサンオ</t>
    </rPh>
    <rPh sb="72" eb="73">
      <t>オヨコ</t>
    </rPh>
    <rPh sb="74" eb="82">
      <t>コウクウキノウコウジョウカサン</t>
    </rPh>
    <phoneticPr fontId="3"/>
  </si>
  <si>
    <t>第４　運営に関する基準　</t>
  </si>
  <si>
    <t>ただし、雇用の分野における男女の均等な機会及び待遇の確保等に関する法律（昭和47 年法律第113 号）第13 条第１項に規定する措置（以下「母性健康管理措置」という。）又は育児休業、介護休業等育児又は家族介護を行う労働者の福祉に関する法律（平成３年法律第76 号。以下「育児・介護休業法」という。）第23 条第１項、同条第３項又は同法第24 条に規定する所定労働時間の短縮等の措置（以下「育児及び介護のための所定労働時間の短縮等の措置」という。）が講じられている場合、30 時間以上の勤務で、常勤換算方法での計算に当たり、常勤の従業者が勤務すべき時間数を満たしたものとし、１として取り扱うことを可能とします。</t>
  </si>
  <si>
    <t xml:space="preserve"> 同一の事業者によって当該事業所に併設される事業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１の事業者によって行われる通所リハビリテーション事業所と居宅介護支援事業所が併設されている場合、通所リハビリテーション事業所の管理者と居宅介護支援事業所の管理者を兼務している者は、その勤務時間の合計が所定の時間に達していれば、常勤要件を満たすことになります。
 また、人員基準において常勤要件が設けられている場合、従事者が労働基準法（昭和22 年法律第49 号）第65 条に規定する休業（以下「産前産後休業」という。）、母性健康管理措置、育児・介護休業法第２条第１号に規定する育児休業（以下「育児休業」という。）、同条第２号に規定する介護休業（以下「介護休業」という。）、同法第23 条第２項の育児休業に関する制度に準ずる措置又は同法第24 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
</t>
  </si>
  <si>
    <t xml:space="preserve">　サービスの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
</t>
  </si>
  <si>
    <t>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t>
  </si>
  <si>
    <t>当該担当者としては、虐待防止検討委員会の責任者と同一の従業者が務めることが望ましいです。</t>
  </si>
  <si>
    <r>
      <t>23　</t>
    </r>
    <r>
      <rPr>
        <sz val="10"/>
        <rFont val="ＭＳ 明朝"/>
        <family val="1"/>
        <charset val="128"/>
      </rPr>
      <t>定員の遵守</t>
    </r>
  </si>
  <si>
    <t>24　業務継続計画の策定</t>
  </si>
  <si>
    <t>25　非常災害
　対策</t>
  </si>
  <si>
    <t xml:space="preserve">26　衛生管理等
</t>
  </si>
  <si>
    <t xml:space="preserve">27　掲示
</t>
  </si>
  <si>
    <t>　重要事項をウェブサイトに掲載していますか。
（令和７年４月１日から上記の措置を講じることが義
務付けられます。）</t>
  </si>
  <si>
    <t>28　秘密保持等</t>
  </si>
  <si>
    <t>29　居宅介護支援事業者に対する利益供与の禁止</t>
  </si>
  <si>
    <t>30　苦情処理</t>
  </si>
  <si>
    <t>31　地域との連携</t>
    <rPh sb="3" eb="5">
      <t>チイキレ</t>
    </rPh>
    <rPh sb="7" eb="9">
      <t>レンケイ</t>
    </rPh>
    <phoneticPr fontId="3"/>
  </si>
  <si>
    <t>32　事故発生時の対応</t>
  </si>
  <si>
    <t>33　会計の区分</t>
  </si>
  <si>
    <t>34　記録の整備</t>
  </si>
  <si>
    <t>35　電磁的記録等</t>
    <rPh sb="3" eb="6">
      <t>デンジテキキ</t>
    </rPh>
    <rPh sb="6" eb="8">
      <t>キロクト</t>
    </rPh>
    <rPh sb="8" eb="9">
      <t>トウ</t>
    </rPh>
    <phoneticPr fontId="12"/>
  </si>
  <si>
    <t>第５（予防）　</t>
  </si>
  <si>
    <t xml:space="preserve">2 当該指定通所リハビリテーション事業所における感染
  症の予防及びまん延の防止のための指針を整備するこ
　と。
</t>
  </si>
  <si>
    <t>イ　電磁的方法による同意を得ていますか。
　例えば電子メールにより入院患者等が同意の意思表示をした場合等が考えられます。なお、「押印についてのＱ＆Ａ（令和２年６月19 日内閣府・法務省・経済産業省）」を参考にしてください。</t>
    <rPh sb="13" eb="14">
      <t>エ</t>
    </rPh>
    <phoneticPr fontId="3"/>
  </si>
  <si>
    <t xml:space="preserve">ウ　電磁的方法による締結は、入院患者等・施設等の間の契約関係を明確にする観点から、書面における署名又は記名・押印に代えて、電子署名を活用していますか。
　なお、「押印についてのＱ＆Ａ（令和２年６月19 日内閣府・法務省・経済産業省）」を参考にしてください。
</t>
  </si>
  <si>
    <t xml:space="preserve">エ　その他、基準省令第217条第2項において電磁的方法によることができるとされているものは、アからウまでに準じた方法によっておこなっていますか。
　ただし、基準省令又はこの通知の規定により電磁的方法の定めがあるものについては、当該定めに従ってください。
</t>
  </si>
  <si>
    <t>医師及び理学療法士、作業療法士その他専ら介護予防通所リハビリテーションの提供に当たる介護予防通所リハビリテーション従業者（以下「医師等の従業者」という。）は、診療又は運動機能検査、作業能力検査等を基に、共同して、利用者の心身の状況、希望及びその置かれている環境を踏まえて、リハビリテーションの目標、当該目標を達成するための具体的なサービスの内容、サービスの提供を行う期間等を記載した介護予防通所リハビリテーション計画を作成していますか。
※介護予防通所リハビリテーション計画の進捗状況を定期的に評価し、必要に応じて当該計画を見直しててください。</t>
  </si>
  <si>
    <t>第６　変更の届出等</t>
  </si>
  <si>
    <t>第７　介護給付費の算定及び取扱い</t>
  </si>
  <si>
    <t xml:space="preserve">※ 厚生労働大臣が定める基準の内容は次のとおりです。
イ　指定通所リハビリテーション事業所において、常
　時、当該事業所に配置されている理学療法士、作業
　療法士又は言語聴覚士の合計数が、当該事業所の利
　用者の数が２５又はその端数を増すごとに一以上で
　あること。
</t>
  </si>
  <si>
    <t>②　医師の診療に基づき、通所リハビリテーション計画を作成し、実施していますか。</t>
  </si>
  <si>
    <t>③　医師が、指定通所リハビリテーションの実施に当たり、当該事業所の理学療法士、作業療法士又は言語聴覚士に対し、利用者に対する当該リハビリテーションの目的に加えて、当該リハビリテーション開始前又は実施中の留意事項、やむを得ず当該リハビリテーションを中止する際の基準、当該リハビリテーションにおける利用者に対する負荷等のうちいずれか1 以上の指示を行っていますか。</t>
  </si>
  <si>
    <t xml:space="preserve">④　③における指示を行った医師又は当該指示を受けた理学療法士、作業療法士若しくは言語聴覚士が、当該指示に基づき行った内容を明確に記録していますか。
</t>
  </si>
  <si>
    <t>⑤　通所リハビリテーション計画の進捗状況を定期的に評価し、必要に応じて当該計画を見直していますか。
　　※初回の評価は、通所リハビリテーション計画に基づくリハビリテーションの提供開始からおおむね２週間以内に、その後はおおむね３月ごとに評価を行ってください。その他、必要に応じ見直しを行ってください。</t>
    <rPh sb="135" eb="136">
      <t>オウ</t>
    </rPh>
    <phoneticPr fontId="3"/>
  </si>
  <si>
    <t>⑥　指定通所リハビリテーション事業所の医師が利用者に対して３月以上の指定通所リハビリテーションの継続利用が必要と判断する場合には、リハビリテーション計画書に指定通所リハビリテーションの継続利用が必要な理由、具体的な終了目安となる時期、その他指定居宅サービスの併用と移行の見通しを記載し、本人・家族に説明を行っていますか。</t>
  </si>
  <si>
    <t>⑦ 新規に通所リハビリテーション計画を作成した利用者に対して、指定通所リハビリテーション事業所の医師又は医師の指示を受けた理学療法士、作業療法士又は言語聴覚士が、当該計画に従い、指定通所リハビリテーションの実施を開始した日から起算して１月以内に、当該利用者の居宅を訪問し、診療、運動機能検査、作業能力検査等を行うよう努めていますか。</t>
  </si>
  <si>
    <t xml:space="preserve">（２）入浴介助加算(Ⅱ) 60単位
　利用者が居宅において、自身で又は家族若しくは居宅で入浴介助を行うことが想定される訪問介護員等の介助によって入浴ができるようになることを目的とし、以下ａ～ｃを実施することを評価します。なお、入浴介助加算（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ａ～ｃを実施します。
</t>
  </si>
  <si>
    <t xml:space="preserve">②　本加算における、「同意を得た日」とは、通所リハビリテーションサービスの利用にあたり、初めて通所リハビリテーション計画を作成して同意を得た日をいい、当該計画の見直しの際に同意を得た日とは異なることに留意してください。 </t>
  </si>
  <si>
    <t>⑥　リハビリテーション会議の開催頻度については、事業所において、算定開始の月の前月から起算して前24月以内に介護保険または医療保険のリハビリテーションに係る報酬の請求が併せて6月以上ある利用者については、算定当初から3月に1回の頻度で良いこととします。</t>
    <rPh sb="11" eb="13">
      <t>カイギカ</t>
    </rPh>
    <rPh sb="14" eb="18">
      <t>カイサイヒンドジ</t>
    </rPh>
    <rPh sb="24" eb="27">
      <t>ジギョウショサ</t>
    </rPh>
    <rPh sb="32" eb="36">
      <t>サンテイカイシツ</t>
    </rPh>
    <rPh sb="37" eb="38">
      <t>ツキゼ</t>
    </rPh>
    <rPh sb="39" eb="41">
      <t>ゼンゲツキ</t>
    </rPh>
    <rPh sb="43" eb="45">
      <t>キサンマ</t>
    </rPh>
    <rPh sb="47" eb="48">
      <t>マエツ</t>
    </rPh>
    <rPh sb="50" eb="51">
      <t>ツキイ</t>
    </rPh>
    <rPh sb="51" eb="53">
      <t>イナイカ</t>
    </rPh>
    <rPh sb="54" eb="58">
      <t>カイゴホケンイ</t>
    </rPh>
    <rPh sb="61" eb="65">
      <t>イリョウホケンカ</t>
    </rPh>
    <rPh sb="76" eb="77">
      <t>カカヨ</t>
    </rPh>
    <rPh sb="117" eb="118">
      <t>ヨ</t>
    </rPh>
    <phoneticPr fontId="3"/>
  </si>
  <si>
    <t xml:space="preserve">⑧ リハビリテーションマネジメント加算(ハ)について 
イ 栄養アセスメントにおける考え方は、「栄養アセス
　メント加算について」と同様です。 
ロ 口腔の健康状態の評価における考え方は、「口腔機
　能向上加算について」と同様です。 
ハ リハビリテーション、口腔、栄養の一体的取組につ
　いての基本的な考え方は通知（「リハビリテーショ
　ン・個別機能訓練、栄養、口腔の実施及び一体的取組
　について」）を参考として、関係職種間で共有すべき
　情報は、同通知の様式１－１を参考とした上で、常に
　当該事業所の関係職種により閲覧が可能であるように
　してください。 </t>
  </si>
  <si>
    <t>※　別に厚生労働大臣が定める基準の内容は次のとおり
　です。
　イ　リハビリテーションを担当する理学療法士、
　　作業療法士又は言語聴覚士が適切に配置されて
　　いること。
　ロ　リハビリテーションを行うに当たり、利用者数
　　が理学療法士、作業療法士又は言語聴覚士の数に
　　対して適切なものであること。</t>
  </si>
  <si>
    <t xml:space="preserve">ウ 栄養ケア計画に基づき、管理栄養士等が利用者ごと
　に栄養改善サービスを提供してください。その際、栄
　養ケア計画に実施上の問題点があれば直ちに当該計画
　を修正してください。 </t>
  </si>
  <si>
    <t>① 原則として利用者全員を対象として、利用者ごとに注19 に掲げる要件を満たした場合に、当該事業所の利用者全員に対して算定できるものです。
② 情報の提出については、ＬＩＦＥを用いて行うこととします。ＬＩＦＥへの提出情報、提出頻度等については、「科学的介護情報システム（ＬＩＦＥ）関連加算に関する基本的考え方並びに事務処理手順及び様式例の提示について」を参照してください。
③ 事業所は、利用者に提供するサービスの質を常に向上させていく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ます。したがって、情報を厚生労働省に提出するだけでは、本加算の算定対象とはなりません。
イ 利用者の心身の状況等に係る基本的な情報に基づき、適切なサービスを提供するためのサービス計画を作成します（Plan）。
ロ サービスの提供に当たっては、サービス計画に基づいて、利用者の自立支援や重度化防止に資する介護を実施します（Do）。
ハ ＬＩＦＥへの提出情報及びフィードバック情報等も活用し、多職種が共同して、事業所の特性やサービス提供の在り方について検証を行います（Check）。
ニ 検証結果に基づき、利用者のサービス計画を適切に見直し、事業所全体として、サービスの質の更なる向上に努めます（Action）。
④ 提出された情報については、国民の健康の保持増進及びその有する能力の維持向上に資するため、適宜活用されるものです。</t>
  </si>
  <si>
    <t>※　「当該利用者のリハビリテーション計画書を移行先の事業所へ提供」については、利用者の円滑な移行を推進するため、指定訪問リハビリテーション終了者が指定通所介護、指定通所リハビリテーション、指定地域密着型通所介護、指定認知症対応型通所介護、指定小規模多機能型通所介護、指定看護小規模多機能型居宅介護、指定介護予防通所リハビリテーション、指定介護予防認知症対応型通所介護又は指定介護予防小規模多機能型居宅介護事業所へ移行する際に、「リハビリテーションマネジメント加算等に関する基本的な考え方並びにリハビリテーション計画書等の事務処理手順及び様式例の提示について」（平成30 年３月22日老老発0322 第２号）の別紙様式２―１及び２－２のリハビリテーション計画書等の情報を利用者の同意の上で指定通所介護、指定通所リハビリテーション、指定地域密着型通所介護、指定認知症対応型通所介護、指定小規模多機能型通所介護、指定看護小規模多機能型居宅介護、指定介護予防通所リハビリテーション、指定介護予防認知症対応型通所介護又は指定介護予防小規模多機能型居宅介護の事業所へ提供してください。なお、指定通所介護事業所等の事業所への情報提供に際しては、リハビリテーション計画書の全ての情報ではなく、「リハビリテーション・個別機能訓練、栄養管理及び腔管理の実施に関する基本的な考え方並びに事務処理手順及び様式例の提示について」に示す別紙様式２－２―１及び２－２－２の本人の希望、家族の希望、健康状態・経過、リハビリテーションの目標、リハビリテーションサービス等の情報を抜粋し、提供することで差し支えありません。</t>
  </si>
  <si>
    <t>第９　その他</t>
    <rPh sb="0" eb="1">
      <t>ダイ</t>
    </rPh>
    <phoneticPr fontId="3"/>
  </si>
  <si>
    <t xml:space="preserve">※　リハビリテーション会議の構成員は、利用者及びそ
　の家族を基本としつつ、医師、理学療法士、作業療法
　士、言語聴覚士、介護支援専門員、居宅サービス計画
　の原案に位置付けた指定居宅サービス等の担当者、看
　護師、准看護師、介護職員、介護予防・日常生活支援
　総合事業のサービス担当者及び保健師等です。また、
　必要に応じて歯科医師、管理栄養士、歯科衛生士等が
　参加してください。 
</t>
  </si>
  <si>
    <t>新卒採用、中途採用を問わず、施設が新たに採用した従業者（医療・福祉関係資格を有さない者に限る。）に対する当該義務付けの適用については、採用後１年間の猶予期間を設けることとし、採用後１年を経過するまでに認知症介護基礎研修を受講させることとします。</t>
  </si>
  <si>
    <t>当該義務付けの対象とならない者は、各資格のカリキュラム等において、認知症介護に関する基礎的な知識及び技術を習得している者です。具体的には、同条第３項において規定されている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です。</t>
  </si>
  <si>
    <t>感染症や非常災害の発生時において、利用者に対する指定訪問介護の提供を継続的に実施するための、及び非常時の体制で早期の業務再開を図るための計画（以下「業務継続計画」という。）を策定し、当該業務継続計画に従い必要な措置を講じていますか。
作成日　　令和　　年　　月　　日</t>
    <rPh sb="118" eb="121">
      <t>サクセイビレ</t>
    </rPh>
    <rPh sb="123" eb="125">
      <t>レイワネ</t>
    </rPh>
    <rPh sb="127" eb="128">
      <t>ネンガ</t>
    </rPh>
    <rPh sb="130" eb="131">
      <t>ガツニ</t>
    </rPh>
    <rPh sb="133" eb="134">
      <t>ニチ</t>
    </rPh>
    <phoneticPr fontId="3"/>
  </si>
  <si>
    <t>第８（予防） 介護予防通所リハビリテーション費の算定及び取扱い</t>
  </si>
  <si>
    <t>wef013@city.tsukuba.lg.jp</t>
    <phoneticPr fontId="3"/>
  </si>
  <si>
    <t>つくば市研究学園一丁目１番地１</t>
    <rPh sb="4" eb="8">
      <t>ケンキュウガクエン</t>
    </rPh>
    <rPh sb="8" eb="11">
      <t>イチチョウメ</t>
    </rPh>
    <rPh sb="12" eb="14">
      <t>バンチ</t>
    </rPh>
    <phoneticPr fontId="3"/>
  </si>
  <si>
    <t>〒305-8555</t>
  </si>
  <si>
    <t>＊提出書類チェックシートの送付先</t>
    <rPh sb="1" eb="3">
      <t>テイシュツ</t>
    </rPh>
    <rPh sb="3" eb="5">
      <t>ショルイ</t>
    </rPh>
    <phoneticPr fontId="3"/>
  </si>
  <si>
    <t>事業ごとに１部</t>
    <rPh sb="0" eb="2">
      <t>ジギョウ</t>
    </rPh>
    <phoneticPr fontId="3"/>
  </si>
  <si>
    <t>⑤行動障害のある利用者及び身体拘束者名簿</t>
    <rPh sb="1" eb="3">
      <t>コウドウ</t>
    </rPh>
    <rPh sb="3" eb="5">
      <t>ショウガイ</t>
    </rPh>
    <rPh sb="8" eb="11">
      <t>リヨウシャ</t>
    </rPh>
    <rPh sb="11" eb="12">
      <t>オヨ</t>
    </rPh>
    <rPh sb="13" eb="15">
      <t>シンタイ</t>
    </rPh>
    <rPh sb="15" eb="17">
      <t>コウソク</t>
    </rPh>
    <rPh sb="17" eb="18">
      <t>シャ</t>
    </rPh>
    <rPh sb="18" eb="20">
      <t>メイボ</t>
    </rPh>
    <phoneticPr fontId="3"/>
  </si>
  <si>
    <t>④利用者の状況</t>
    <rPh sb="1" eb="4">
      <t>リヨウシャ</t>
    </rPh>
    <rPh sb="5" eb="7">
      <t>ジョウキョウ</t>
    </rPh>
    <phoneticPr fontId="3"/>
  </si>
  <si>
    <t>③運営規程及び重要事項説明書、利用者契約書（見本）</t>
    <phoneticPr fontId="3"/>
  </si>
  <si>
    <t>②従業員の勤務の体制及び勤務形態一覧表</t>
    <rPh sb="1" eb="4">
      <t>ジュウギョウイン</t>
    </rPh>
    <rPh sb="5" eb="7">
      <t>キンム</t>
    </rPh>
    <rPh sb="8" eb="10">
      <t>タイセイ</t>
    </rPh>
    <rPh sb="10" eb="11">
      <t>オヨ</t>
    </rPh>
    <rPh sb="12" eb="14">
      <t>キンム</t>
    </rPh>
    <rPh sb="14" eb="16">
      <t>ケイタイ</t>
    </rPh>
    <rPh sb="16" eb="18">
      <t>イチラン</t>
    </rPh>
    <rPh sb="18" eb="19">
      <t>ヒョウ</t>
    </rPh>
    <phoneticPr fontId="3"/>
  </si>
  <si>
    <t>①自己点検シート</t>
    <rPh sb="1" eb="3">
      <t>ジコ</t>
    </rPh>
    <rPh sb="3" eb="5">
      <t>テンケン</t>
    </rPh>
    <phoneticPr fontId="3"/>
  </si>
  <si>
    <t>チェック</t>
    <phoneticPr fontId="3"/>
  </si>
  <si>
    <t>提出数</t>
    <phoneticPr fontId="3"/>
  </si>
  <si>
    <t>資料名</t>
    <phoneticPr fontId="3"/>
  </si>
  <si>
    <t>E-mail</t>
    <phoneticPr fontId="3"/>
  </si>
  <si>
    <t>電話番号</t>
  </si>
  <si>
    <t>担当者名</t>
  </si>
  <si>
    <t>施設名</t>
  </si>
  <si>
    <t>提出書類チェックシート（通所リハビリテーション）</t>
    <rPh sb="0" eb="2">
      <t>テイシュツ</t>
    </rPh>
    <rPh sb="2" eb="4">
      <t>ショルイ</t>
    </rPh>
    <rPh sb="12" eb="14">
      <t>ツウショ</t>
    </rPh>
    <phoneticPr fontId="3"/>
  </si>
  <si>
    <r>
      <t>単位（Ⅰ）　　　　直近１年間の月間平均利用者数</t>
    </r>
    <r>
      <rPr>
        <b/>
        <u/>
        <sz val="11"/>
        <rFont val="ＭＳ Ｐゴシック"/>
        <family val="3"/>
        <charset val="128"/>
      </rPr>
      <t>　　　　　　　　</t>
    </r>
    <r>
      <rPr>
        <b/>
        <sz val="11"/>
        <rFont val="ＭＳ Ｐゴシック"/>
        <family val="3"/>
        <charset val="128"/>
      </rPr>
      <t>人　</t>
    </r>
    <phoneticPr fontId="3"/>
  </si>
  <si>
    <r>
      <t>単位（Ⅱ）　　　　直近１年間の月間平均利用者数</t>
    </r>
    <r>
      <rPr>
        <b/>
        <u/>
        <sz val="11"/>
        <rFont val="ＭＳ Ｐゴシック"/>
        <family val="3"/>
        <charset val="128"/>
      </rPr>
      <t>　　　　　　　　</t>
    </r>
    <r>
      <rPr>
        <b/>
        <sz val="11"/>
        <rFont val="ＭＳ Ｐゴシック"/>
        <family val="3"/>
        <charset val="128"/>
      </rPr>
      <t>人　</t>
    </r>
    <phoneticPr fontId="3"/>
  </si>
  <si>
    <t>単位（Ⅰ）　　　　　　　　　　月別利用者数　（直近１年間：介護予防支援者を含む）</t>
  </si>
  <si>
    <t>区            分</t>
  </si>
  <si>
    <t>計</t>
    <phoneticPr fontId="3"/>
  </si>
  <si>
    <t>月別開所日数（Ａ）</t>
    <phoneticPr fontId="3"/>
  </si>
  <si>
    <t>月間利用者延数（Ｂ）</t>
    <phoneticPr fontId="3"/>
  </si>
  <si>
    <t>日平均利用者数（Ｂ÷Ａ）</t>
    <phoneticPr fontId="3"/>
  </si>
  <si>
    <t>日最多利用者数（※）</t>
    <phoneticPr fontId="3"/>
  </si>
  <si>
    <r>
      <t xml:space="preserve">介護保険適用外延べ参加者
</t>
    </r>
    <r>
      <rPr>
        <b/>
        <sz val="10"/>
        <rFont val="ＭＳ Ｐゴシック"/>
        <family val="3"/>
        <charset val="128"/>
      </rPr>
      <t>（特定高齢者等）</t>
    </r>
    <phoneticPr fontId="3"/>
  </si>
  <si>
    <t>（※）各月における最も利用者が多かった日の利用者数</t>
    <phoneticPr fontId="3"/>
  </si>
  <si>
    <t>単位（Ⅱ）　　　　　　　　　　月別利用者数　（直近１年間：介護予防支援者を含む）</t>
  </si>
  <si>
    <t>　　年　　月</t>
    <rPh sb="5" eb="6">
      <t>ガツ</t>
    </rPh>
    <phoneticPr fontId="3"/>
  </si>
  <si>
    <t>利用者の状況</t>
    <phoneticPr fontId="61"/>
  </si>
  <si>
    <r>
      <rPr>
        <sz val="12"/>
        <color theme="1"/>
        <rFont val="Century"/>
        <family val="1"/>
      </rPr>
      <t>11</t>
    </r>
    <r>
      <rPr>
        <sz val="12"/>
        <color theme="1"/>
        <rFont val="ＭＳ 明朝"/>
        <family val="1"/>
        <charset val="128"/>
      </rPr>
      <t>行動を落ち着かせるために、向精神薬を過剰に服用させる</t>
    </r>
    <phoneticPr fontId="61"/>
  </si>
  <si>
    <r>
      <t>10</t>
    </r>
    <r>
      <rPr>
        <sz val="7"/>
        <color theme="1"/>
        <rFont val="Times New Roman"/>
        <family val="1"/>
      </rPr>
      <t xml:space="preserve">  </t>
    </r>
    <r>
      <rPr>
        <sz val="12"/>
        <color theme="1"/>
        <rFont val="ＭＳ 明朝"/>
        <family val="1"/>
        <charset val="128"/>
      </rPr>
      <t>自分の意志で開けることのできない居室に隔離する</t>
    </r>
  </si>
  <si>
    <r>
      <t>9</t>
    </r>
    <r>
      <rPr>
        <sz val="7"/>
        <color theme="1"/>
        <rFont val="Times New Roman"/>
        <family val="1"/>
      </rPr>
      <t xml:space="preserve">     </t>
    </r>
    <r>
      <rPr>
        <sz val="12"/>
        <color theme="1"/>
        <rFont val="ＭＳ 明朝"/>
        <family val="1"/>
        <charset val="128"/>
      </rPr>
      <t>他人への迷惑行為を防ぐために、ベッドなどに体幹や四肢をひも等で縛る</t>
    </r>
  </si>
  <si>
    <r>
      <t>8</t>
    </r>
    <r>
      <rPr>
        <sz val="7"/>
        <color theme="1"/>
        <rFont val="Times New Roman"/>
        <family val="1"/>
      </rPr>
      <t xml:space="preserve">     </t>
    </r>
    <r>
      <rPr>
        <sz val="12"/>
        <color theme="1"/>
        <rFont val="ＭＳ 明朝"/>
        <family val="1"/>
        <charset val="128"/>
      </rPr>
      <t>脱衣やおむつはずしを制限するために、介護衣（つなぎ服）を着せる</t>
    </r>
  </si>
  <si>
    <r>
      <t>7</t>
    </r>
    <r>
      <rPr>
        <sz val="7"/>
        <color theme="1"/>
        <rFont val="Times New Roman"/>
        <family val="1"/>
      </rPr>
      <t xml:space="preserve">     </t>
    </r>
    <r>
      <rPr>
        <sz val="12"/>
        <color theme="1"/>
        <rFont val="ＭＳ 明朝"/>
        <family val="1"/>
        <charset val="128"/>
      </rPr>
      <t>立ち上がる能力のある人の立ち上がりを妨げるようないすを使用する</t>
    </r>
  </si>
  <si>
    <r>
      <t>6</t>
    </r>
    <r>
      <rPr>
        <sz val="7"/>
        <color theme="1"/>
        <rFont val="Times New Roman"/>
        <family val="1"/>
      </rPr>
      <t xml:space="preserve">     </t>
    </r>
    <r>
      <rPr>
        <sz val="12"/>
        <color theme="1"/>
        <rFont val="ＭＳ 明朝"/>
        <family val="1"/>
        <charset val="128"/>
      </rPr>
      <t>車いすや椅子からずり落ちたり、立ち上がったりしないように、
  Ｙ字型拘束帯や腰ベルト、車いすテーブルをつける</t>
    </r>
    <phoneticPr fontId="61"/>
  </si>
  <si>
    <r>
      <t>5</t>
    </r>
    <r>
      <rPr>
        <sz val="7"/>
        <color theme="1"/>
        <rFont val="Times New Roman"/>
        <family val="1"/>
      </rPr>
      <t xml:space="preserve">     </t>
    </r>
    <r>
      <rPr>
        <sz val="12"/>
        <color theme="1"/>
        <rFont val="ＭＳ 明朝"/>
        <family val="1"/>
        <charset val="128"/>
      </rPr>
      <t>または皮膚をかきむしらないように、手指の機能を制限するミトン型の
  手袋等をつける</t>
    </r>
    <phoneticPr fontId="61"/>
  </si>
  <si>
    <r>
      <t>4</t>
    </r>
    <r>
      <rPr>
        <sz val="7"/>
        <color theme="1"/>
        <rFont val="Times New Roman"/>
        <family val="1"/>
      </rPr>
      <t xml:space="preserve">     </t>
    </r>
    <r>
      <rPr>
        <sz val="12"/>
        <color theme="1"/>
        <rFont val="ＭＳ 明朝"/>
        <family val="1"/>
        <charset val="128"/>
      </rPr>
      <t>点滴・経管栄養等のチューブを抜かないように四肢をひも等で縛る</t>
    </r>
  </si>
  <si>
    <r>
      <t>3</t>
    </r>
    <r>
      <rPr>
        <sz val="7"/>
        <color theme="1"/>
        <rFont val="Times New Roman"/>
        <family val="1"/>
      </rPr>
      <t xml:space="preserve">     </t>
    </r>
    <r>
      <rPr>
        <sz val="12"/>
        <color theme="1"/>
        <rFont val="ＭＳ 明朝"/>
        <family val="1"/>
        <charset val="128"/>
      </rPr>
      <t>自分で降りられないように、ベッドを柵（サイドレール）で囲む</t>
    </r>
  </si>
  <si>
    <r>
      <t>2</t>
    </r>
    <r>
      <rPr>
        <sz val="7"/>
        <color theme="1"/>
        <rFont val="Times New Roman"/>
        <family val="1"/>
      </rPr>
      <t xml:space="preserve">     </t>
    </r>
    <r>
      <rPr>
        <sz val="12"/>
        <color theme="1"/>
        <rFont val="ＭＳ 明朝"/>
        <family val="1"/>
        <charset val="128"/>
      </rPr>
      <t>転落しないように、ベッドに体幹や四肢をひも等で縛る</t>
    </r>
  </si>
  <si>
    <r>
      <t>1</t>
    </r>
    <r>
      <rPr>
        <sz val="7"/>
        <color theme="1"/>
        <rFont val="Times New Roman"/>
        <family val="1"/>
      </rPr>
      <t xml:space="preserve">     </t>
    </r>
    <r>
      <rPr>
        <sz val="12"/>
        <color theme="1"/>
        <rFont val="ＭＳ 明朝"/>
        <family val="1"/>
        <charset val="128"/>
      </rPr>
      <t>徘徊しないように、車いすやベッドに体幹や四肢をひも等で縛る</t>
    </r>
  </si>
  <si>
    <r>
      <t>※</t>
    </r>
    <r>
      <rPr>
        <sz val="7"/>
        <color theme="1"/>
        <rFont val="Times New Roman"/>
        <family val="1"/>
      </rPr>
      <t xml:space="preserve">  </t>
    </r>
    <r>
      <rPr>
        <sz val="12"/>
        <color theme="1"/>
        <rFont val="ＭＳ 明朝"/>
        <family val="1"/>
        <charset val="128"/>
      </rPr>
      <t>「身体拘束」とは、具体的には下記</t>
    </r>
    <r>
      <rPr>
        <sz val="12"/>
        <color theme="1"/>
        <rFont val="Century"/>
        <family val="1"/>
      </rPr>
      <t>①</t>
    </r>
    <r>
      <rPr>
        <sz val="12"/>
        <color theme="1"/>
        <rFont val="ＭＳ 明朝"/>
        <family val="1"/>
        <charset val="128"/>
      </rPr>
      <t>～</t>
    </r>
    <r>
      <rPr>
        <sz val="12"/>
        <color theme="1"/>
        <rFont val="Century"/>
        <family val="1"/>
      </rPr>
      <t>⑪</t>
    </r>
    <r>
      <rPr>
        <sz val="12"/>
        <color theme="1"/>
        <rFont val="ＭＳ 明朝"/>
        <family val="1"/>
        <charset val="128"/>
      </rPr>
      <t>の行為</t>
    </r>
  </si>
  <si>
    <r>
      <t>※</t>
    </r>
    <r>
      <rPr>
        <sz val="7"/>
        <color theme="1"/>
        <rFont val="Times New Roman"/>
        <family val="1"/>
      </rPr>
      <t xml:space="preserve">  </t>
    </r>
    <r>
      <rPr>
        <sz val="12"/>
        <color theme="1"/>
        <rFont val="ＭＳ 明朝"/>
        <family val="1"/>
        <charset val="128"/>
      </rPr>
      <t>「行動障害」とは、認知症に伴う徘徊、異食、暴言、暴行、自傷等をいう。</t>
    </r>
  </si>
  <si>
    <r>
      <t>※</t>
    </r>
    <r>
      <rPr>
        <sz val="7"/>
        <color theme="1"/>
        <rFont val="Times New Roman"/>
        <family val="1"/>
      </rPr>
      <t xml:space="preserve">  </t>
    </r>
    <r>
      <rPr>
        <sz val="12"/>
        <color theme="1"/>
        <rFont val="Century"/>
        <family val="1"/>
      </rPr>
      <t xml:space="preserve"> </t>
    </r>
    <r>
      <rPr>
        <sz val="12"/>
        <color theme="1"/>
        <rFont val="ＭＳ 明朝"/>
        <family val="1"/>
        <charset val="128"/>
      </rPr>
      <t>現況について記載すること。記入しきれない場合はコピー願います。</t>
    </r>
  </si>
  <si>
    <t>　拘束等の内容（下記より）</t>
  </si>
  <si>
    <t>居室番号</t>
  </si>
  <si>
    <t>介護度</t>
  </si>
  <si>
    <t>氏　名</t>
  </si>
  <si>
    <t>№</t>
  </si>
  <si>
    <t>事業所（施設）名　　　　　　　　　　　　　</t>
  </si>
  <si>
    <t>行動障害のある利用者および身体拘束者名簿</t>
  </si>
  <si>
    <t>TEL029-883-1111</t>
    <phoneticPr fontId="3"/>
  </si>
  <si>
    <t xml:space="preserve">平11厚令37
第3条第1項
</t>
    <rPh sb="0" eb="1">
      <t>ヒラ</t>
    </rPh>
    <phoneticPr fontId="3"/>
  </si>
  <si>
    <t xml:space="preserve">平11厚令37
第3条第2項
</t>
    <rPh sb="0" eb="1">
      <t>ヒラ</t>
    </rPh>
    <phoneticPr fontId="3"/>
  </si>
  <si>
    <t>平11厚令37
第3条第3項</t>
    <rPh sb="0" eb="1">
      <t>ヒラ</t>
    </rPh>
    <phoneticPr fontId="3"/>
  </si>
  <si>
    <t>平11厚令37
第3条第4項</t>
    <rPh sb="0" eb="1">
      <t>ヒラ</t>
    </rPh>
    <phoneticPr fontId="3"/>
  </si>
  <si>
    <t>法第73条第1項
平11厚令37
第110条</t>
    <phoneticPr fontId="32"/>
  </si>
  <si>
    <t>法第115条の3第1項
平18厚労令35
第116条</t>
    <rPh sb="0" eb="1">
      <t>ホウ</t>
    </rPh>
    <phoneticPr fontId="3"/>
  </si>
  <si>
    <t>平11厚令37
第111条第1項
第1号</t>
    <rPh sb="0" eb="1">
      <t>タイラ</t>
    </rPh>
    <phoneticPr fontId="3"/>
  </si>
  <si>
    <t>平11厚令37
第111条第3項</t>
    <phoneticPr fontId="32"/>
  </si>
  <si>
    <t>平11厚令37
第111条第1項
第2号イ</t>
    <phoneticPr fontId="32"/>
  </si>
  <si>
    <t>平11厚令37
第111条第1項
第2号ロ</t>
    <phoneticPr fontId="32"/>
  </si>
  <si>
    <t>平11厚令37
第111条第2項</t>
    <phoneticPr fontId="32"/>
  </si>
  <si>
    <t>平11厚令37
第111条第2項
第1号</t>
    <phoneticPr fontId="32"/>
  </si>
  <si>
    <t xml:space="preserve">平11厚令37
第111条第4項
平11老企25
第3の7の1の(1)①ニ
</t>
    <rPh sb="0" eb="1">
      <t>タイラ</t>
    </rPh>
    <phoneticPr fontId="3"/>
  </si>
  <si>
    <t>平18厚労令35
第117条第5項</t>
    <rPh sb="0" eb="1">
      <t>タイラ</t>
    </rPh>
    <phoneticPr fontId="3"/>
  </si>
  <si>
    <t>平11厚令37
第119条
準用(第8条）</t>
    <rPh sb="0" eb="1">
      <t>ヒラ</t>
    </rPh>
    <phoneticPr fontId="3"/>
  </si>
  <si>
    <t>※　同意は、利用者及び通所リハビリテーション事業
　者双方の保護の立場から書面によって確認すること
　が望ましいです。なお、基準省令改正に伴い、利用者
　等への説明同意について電磁的な対応が認めらえまし
　た。併せて、署名や押印を求めないことが可能である
　ことや代替手段を明示することとなりました。また、
　諸記録の保存や交付について、電磁的な対応が認めら
　れました。</t>
  </si>
  <si>
    <t xml:space="preserve">平11厚令37
第119条
準用(第９条)
</t>
    <rPh sb="14" eb="16">
      <t>ジュンヨウダ</t>
    </rPh>
    <rPh sb="17" eb="18">
      <t>ダイジ</t>
    </rPh>
    <rPh sb="19" eb="20">
      <t>ジョウ</t>
    </rPh>
    <phoneticPr fontId="3"/>
  </si>
  <si>
    <t>平11厚令37
第119条
準用(第10条）</t>
    <phoneticPr fontId="32"/>
  </si>
  <si>
    <t>平11厚令37
第119条
準用（第11条）</t>
    <phoneticPr fontId="32"/>
  </si>
  <si>
    <t>平11厚令37
第119条
準用（第12条）</t>
    <phoneticPr fontId="32"/>
  </si>
  <si>
    <t>平11厚令37
第119条
準用（第13条）</t>
    <phoneticPr fontId="32"/>
  </si>
  <si>
    <t>平11厚令37
第119条
準用（第64条）</t>
    <phoneticPr fontId="32"/>
  </si>
  <si>
    <t>平11厚令37
第119条 
準用（第15条）</t>
    <phoneticPr fontId="32"/>
  </si>
  <si>
    <t>平11厚令37
第119条
準用（第16条）</t>
    <phoneticPr fontId="32"/>
  </si>
  <si>
    <t>平11厚令37
第119条
準用(第17条）</t>
    <phoneticPr fontId="32"/>
  </si>
  <si>
    <t xml:space="preserve">平11厚令37
第119条
準用（第19条
第1項）
</t>
    <phoneticPr fontId="3"/>
  </si>
  <si>
    <t>平11厚令37
第119条
準用（第19条
第2項）</t>
    <phoneticPr fontId="3"/>
  </si>
  <si>
    <t xml:space="preserve">平11厚令37
第119条
準用（第96条
第1項）
</t>
    <phoneticPr fontId="3"/>
  </si>
  <si>
    <t>平11厚令37
第119条
準用(第96条
第2項)</t>
    <phoneticPr fontId="3"/>
  </si>
  <si>
    <t>平11厚令37
第119条
準用（第96条
第3項）</t>
    <phoneticPr fontId="3"/>
  </si>
  <si>
    <t>平11厚令37
第119条
準用（第96条
第5項）</t>
    <phoneticPr fontId="3"/>
  </si>
  <si>
    <t>平11厚令37
第119条
準用（第21条）</t>
    <phoneticPr fontId="32"/>
  </si>
  <si>
    <t>平11厚令37
第113条第1項</t>
    <rPh sb="0" eb="1">
      <t>タイラ</t>
    </rPh>
    <rPh sb="13" eb="14">
      <t>ダイコ</t>
    </rPh>
    <rPh sb="15" eb="16">
      <t>コウ</t>
    </rPh>
    <phoneticPr fontId="3"/>
  </si>
  <si>
    <t>平11厚令37
第113条第2項</t>
    <rPh sb="13" eb="14">
      <t>ダイコ</t>
    </rPh>
    <rPh sb="15" eb="16">
      <t>コウ</t>
    </rPh>
    <phoneticPr fontId="3"/>
  </si>
  <si>
    <t>平11厚令37
第114条第1号</t>
    <phoneticPr fontId="3"/>
  </si>
  <si>
    <t>平11老企25
第3の7の3(1)⑧</t>
  </si>
  <si>
    <t>平11厚令37
第114条第2号</t>
    <phoneticPr fontId="32"/>
  </si>
  <si>
    <t>平11厚令37
第114条第3号</t>
    <phoneticPr fontId="32"/>
  </si>
  <si>
    <t>平11厚令37
第114条第4号</t>
    <phoneticPr fontId="32"/>
  </si>
  <si>
    <t>⑤　サービスの提供に当たっては、常に利用者の病
　状、心身の状況及びその置かれている環境の的確
　な把握に努め、利用者に対し適切なサービスを提
　供していますか。</t>
  </si>
  <si>
    <t>平11厚令37
第114条第5号</t>
    <phoneticPr fontId="32"/>
  </si>
  <si>
    <t>平11老企25
第3の7の3(1)⑤</t>
  </si>
  <si>
    <t>⑥　通所リハビリテーション事業者は、リハビリテー
　ション会議の開催により、リハビリテーションに関
　する専門的な見地から利用者の状況等に関する情報
　を会議の構成員と共有するよう努め、利用者に対
　し、適切なサービスを提供していますか。</t>
    <rPh sb="2" eb="4">
      <t>ツウショジ</t>
    </rPh>
    <rPh sb="13" eb="16">
      <t>ジギョウシャカ</t>
    </rPh>
    <rPh sb="29" eb="31">
      <t>カイギカ</t>
    </rPh>
    <rPh sb="32" eb="34">
      <t>カイサイカ</t>
    </rPh>
    <rPh sb="48" eb="49">
      <t>カンセ</t>
    </rPh>
    <rPh sb="53" eb="56">
      <t>センモンテキケ</t>
    </rPh>
    <rPh sb="57" eb="59">
      <t>ケンチリ</t>
    </rPh>
    <rPh sb="61" eb="64">
      <t>リヨウシャジ</t>
    </rPh>
    <rPh sb="65" eb="67">
      <t>ジョウキョウト</t>
    </rPh>
    <rPh sb="67" eb="68">
      <t>トウカ</t>
    </rPh>
    <rPh sb="69" eb="70">
      <t>カンジ</t>
    </rPh>
    <rPh sb="72" eb="74">
      <t>ジョウホウコ</t>
    </rPh>
    <rPh sb="80" eb="83">
      <t>コウセイインキ</t>
    </rPh>
    <rPh sb="84" eb="86">
      <t>キョウユウツ</t>
    </rPh>
    <rPh sb="90" eb="91">
      <t>ツトリ</t>
    </rPh>
    <rPh sb="93" eb="96">
      <t>リヨウシャタ</t>
    </rPh>
    <rPh sb="97" eb="98">
      <t>タイテ</t>
    </rPh>
    <rPh sb="110" eb="112">
      <t>テイキョウ</t>
    </rPh>
    <phoneticPr fontId="3"/>
  </si>
  <si>
    <t>平11厚令37
第114条第6号
平11老企25
第3の7の3(1)⑦</t>
    <rPh sb="0" eb="1">
      <t>ヘイア</t>
    </rPh>
    <rPh sb="3" eb="4">
      <t>アツシレ</t>
    </rPh>
    <rPh sb="4" eb="5">
      <t>レイダ</t>
    </rPh>
    <rPh sb="8" eb="9">
      <t>ダイジ</t>
    </rPh>
    <rPh sb="12" eb="13">
      <t>ジョウダ</t>
    </rPh>
    <rPh sb="13" eb="14">
      <t>ダイゴ</t>
    </rPh>
    <rPh sb="15" eb="16">
      <t>ゴウ</t>
    </rPh>
    <phoneticPr fontId="3"/>
  </si>
  <si>
    <t>※　利用者の家族について、家庭内暴力等によりその参加が望ましくない場合や、家族が遠方に住んでいる等によりやむを得ず参加できない場合は、必ずしも参加を求めるものではありません。また、構成員がリハビリテーション会議を欠席した場合は、速やかに当該会議に内容について欠席者と情報共有してください。</t>
    <rPh sb="2" eb="5">
      <t>リヨウシャカ</t>
    </rPh>
    <rPh sb="6" eb="8">
      <t>カゾクボ</t>
    </rPh>
    <rPh sb="16" eb="18">
      <t>ボウリョクト</t>
    </rPh>
    <rPh sb="18" eb="19">
      <t>トウサ</t>
    </rPh>
    <rPh sb="24" eb="26">
      <t>サンカノ</t>
    </rPh>
    <rPh sb="27" eb="28">
      <t>ノゾバ</t>
    </rPh>
    <rPh sb="33" eb="35">
      <t>バアイエ</t>
    </rPh>
    <rPh sb="40" eb="42">
      <t>エンポウス</t>
    </rPh>
    <rPh sb="43" eb="44">
      <t>スト</t>
    </rPh>
    <rPh sb="48" eb="49">
      <t>トウエ</t>
    </rPh>
    <rPh sb="55" eb="56">
      <t>エサ</t>
    </rPh>
    <rPh sb="57" eb="59">
      <t>サンカバ</t>
    </rPh>
    <rPh sb="63" eb="65">
      <t>バアイカ</t>
    </rPh>
    <rPh sb="67" eb="68">
      <t>カナラサ</t>
    </rPh>
    <rPh sb="71" eb="73">
      <t>サンカモ</t>
    </rPh>
    <rPh sb="74" eb="75">
      <t>モトコ</t>
    </rPh>
    <rPh sb="90" eb="93">
      <t>コウセイインカ</t>
    </rPh>
    <rPh sb="103" eb="105">
      <t>カイギケ</t>
    </rPh>
    <rPh sb="106" eb="108">
      <t>ケッセキバ</t>
    </rPh>
    <rPh sb="110" eb="112">
      <t>バアイス</t>
    </rPh>
    <rPh sb="114" eb="115">
      <t>スミト</t>
    </rPh>
    <rPh sb="118" eb="120">
      <t>トウガイカ</t>
    </rPh>
    <rPh sb="120" eb="122">
      <t>カイギナ</t>
    </rPh>
    <rPh sb="123" eb="125">
      <t>ナイヨウケ</t>
    </rPh>
    <rPh sb="129" eb="132">
      <t>ケッセキシャジ</t>
    </rPh>
    <rPh sb="133" eb="135">
      <t>ジョウホウキ</t>
    </rPh>
    <rPh sb="135" eb="137">
      <t>キョウユウ</t>
    </rPh>
    <phoneticPr fontId="3"/>
  </si>
  <si>
    <t>平11厚令37第115条第1項</t>
    <phoneticPr fontId="32"/>
  </si>
  <si>
    <t>平11厚令37
第115条第2項</t>
    <phoneticPr fontId="32"/>
  </si>
  <si>
    <t>平11厚令37
第115条第4項</t>
    <phoneticPr fontId="32"/>
  </si>
  <si>
    <t>平11厚令37
第115条第3項
第5項</t>
    <phoneticPr fontId="3"/>
  </si>
  <si>
    <t xml:space="preserve">平11老企25
第3の7の3(2)
</t>
  </si>
  <si>
    <t>平11厚令37第119条準用（第37条の２）</t>
    <rPh sb="0" eb="1">
      <t>タイラア</t>
    </rPh>
    <rPh sb="3" eb="4">
      <t>アツレ</t>
    </rPh>
    <rPh sb="4" eb="5">
      <t>レイダ</t>
    </rPh>
    <rPh sb="7" eb="8">
      <t>ダイジ</t>
    </rPh>
    <rPh sb="11" eb="12">
      <t>ジョウジ</t>
    </rPh>
    <rPh sb="12" eb="14">
      <t>ジュンヨウダ</t>
    </rPh>
    <rPh sb="15" eb="16">
      <t>ダイジ</t>
    </rPh>
    <rPh sb="18" eb="19">
      <t>ジョウ</t>
    </rPh>
    <phoneticPr fontId="3"/>
  </si>
  <si>
    <t>平11厚令37
第119条
準用（第26条）</t>
    <rPh sb="0" eb="1">
      <t>ヒラ</t>
    </rPh>
    <phoneticPr fontId="3"/>
  </si>
  <si>
    <t>平11厚令37
第119条
準用(第27条）</t>
    <phoneticPr fontId="32"/>
  </si>
  <si>
    <t>平11厚令37
第116条第2項</t>
    <phoneticPr fontId="32"/>
  </si>
  <si>
    <t>平11厚令37
第117条</t>
    <phoneticPr fontId="32"/>
  </si>
  <si>
    <t>平11厚令37
第119条
準用（第101条第1項）
準用（平11厚令25第3の6の3(5)①）</t>
    <rPh sb="0" eb="1">
      <t>ヒラ</t>
    </rPh>
    <phoneticPr fontId="3"/>
  </si>
  <si>
    <t>平11厚令37
第119条</t>
    <phoneticPr fontId="32"/>
  </si>
  <si>
    <t>平11厚令37第119条準用（第101条第3項）</t>
    <rPh sb="0" eb="1">
      <t>タイア</t>
    </rPh>
    <rPh sb="3" eb="4">
      <t>アツレ</t>
    </rPh>
    <rPh sb="4" eb="5">
      <t>レイダ</t>
    </rPh>
    <rPh sb="7" eb="8">
      <t>ダイジ</t>
    </rPh>
    <rPh sb="11" eb="12">
      <t>ジョウジ</t>
    </rPh>
    <rPh sb="12" eb="14">
      <t>ジュンヨウダ</t>
    </rPh>
    <rPh sb="15" eb="16">
      <t>ダイジ</t>
    </rPh>
    <rPh sb="19" eb="20">
      <t>ジョウダ</t>
    </rPh>
    <rPh sb="20" eb="21">
      <t>ダイコ</t>
    </rPh>
    <rPh sb="22" eb="23">
      <t>コウ</t>
    </rPh>
    <phoneticPr fontId="3"/>
  </si>
  <si>
    <t>平11厚令37
第119条準用（第101条第4項</t>
    <phoneticPr fontId="32"/>
  </si>
  <si>
    <t>平11厚令37
第119条
準用(第102条)</t>
    <phoneticPr fontId="32"/>
  </si>
  <si>
    <t>平11厚令37
第119条
準用（第103条）</t>
    <phoneticPr fontId="32"/>
  </si>
  <si>
    <t>平11厚令37
第118条第1項</t>
    <rPh sb="0" eb="1">
      <t>タイラ</t>
    </rPh>
    <phoneticPr fontId="3"/>
  </si>
  <si>
    <t>平11厚令37
第118条第2項</t>
    <phoneticPr fontId="3"/>
  </si>
  <si>
    <t xml:space="preserve">平11厚令37
第119条
準用(第32条）
</t>
    <phoneticPr fontId="32"/>
  </si>
  <si>
    <t>平11厚令37
第119条
準用（第33条第1項）</t>
    <phoneticPr fontId="32"/>
  </si>
  <si>
    <t>平11厚令37
第119条準用（第33条第2項）</t>
    <phoneticPr fontId="32"/>
  </si>
  <si>
    <t>平11厚令37
第119条
準用（第33条
第3項）</t>
    <phoneticPr fontId="32"/>
  </si>
  <si>
    <t>平11厚令37
第119条
準用（第35条）</t>
    <phoneticPr fontId="32"/>
  </si>
  <si>
    <t>平11厚令37
第119条
準用（第36条
第1項）</t>
    <phoneticPr fontId="3"/>
  </si>
  <si>
    <t>平11厚令37
第119条
準用(第36条第2項)</t>
    <phoneticPr fontId="32"/>
  </si>
  <si>
    <t>平11厚令37第119条　準用（第36条
第3項）</t>
    <phoneticPr fontId="32"/>
  </si>
  <si>
    <t>平11厚令37第119条　準用（第36条第4項）</t>
    <phoneticPr fontId="32"/>
  </si>
  <si>
    <t>平11厚令37第119条　準用（第36条第5項）</t>
    <phoneticPr fontId="32"/>
  </si>
  <si>
    <t>平11厚令37
第119条準用（第36条第6項）</t>
    <phoneticPr fontId="32"/>
  </si>
  <si>
    <t>平11厚令37
第119条準用（第37条第1項）</t>
    <phoneticPr fontId="32"/>
  </si>
  <si>
    <t>平11厚令37
第119条
準用（第37条
第2項）</t>
    <phoneticPr fontId="32"/>
  </si>
  <si>
    <t>平11厚令37
第119条
準用（第37条
第3項）</t>
    <phoneticPr fontId="32"/>
  </si>
  <si>
    <t>平11厚令37
第119条
準用（第38条）</t>
    <phoneticPr fontId="32"/>
  </si>
  <si>
    <t>平11厚令37
第118条の2
第1項</t>
    <phoneticPr fontId="3"/>
  </si>
  <si>
    <t>平11厚令37
第118条の2
第2項
平11老企25
第3の7の3(7)</t>
    <phoneticPr fontId="3"/>
  </si>
  <si>
    <t xml:space="preserve"> ウ　基準第114条第4号の規定による身体的拘束等の態
　様及び時間、その際の利用者の心身の状況並びに緊急
　やむを得ない理由の記録
 エ  基準第26条の規定を準用する市町村への通知に係
  る記録</t>
    <rPh sb="3" eb="5">
      <t>キジュンダ</t>
    </rPh>
    <rPh sb="5" eb="6">
      <t>ダイジ</t>
    </rPh>
    <rPh sb="9" eb="10">
      <t>ジョウダ</t>
    </rPh>
    <rPh sb="10" eb="11">
      <t>ダイゴ</t>
    </rPh>
    <rPh sb="12" eb="13">
      <t>ゴウキ</t>
    </rPh>
    <rPh sb="14" eb="16">
      <t>キテイキ</t>
    </rPh>
    <rPh sb="64" eb="66">
      <t>キロク</t>
    </rPh>
    <phoneticPr fontId="3"/>
  </si>
  <si>
    <t xml:space="preserve"> オ　基準第36条第2項の規定を準用する苦情の内容等の
　記録</t>
  </si>
  <si>
    <t xml:space="preserve"> カ　基準第37条第2項の規定を準用する事故の状況及び
　事故に際して採った処置についての記録</t>
  </si>
  <si>
    <t>※　なお、「その完結の日」とは、個々の利用者につき、契約終了（契約の解約・解除、他の施設への入所、利用者の死亡、利用者の自立等）により一連のサービス提供が終了した日を指すものとする。
　また、通所リハビリテーションに関する記録には診療記録及びリハビリテーション会議の記録が含まれます。</t>
    <rPh sb="119" eb="120">
      <t>オヨカ</t>
    </rPh>
    <rPh sb="130" eb="132">
      <t>カイギキ</t>
    </rPh>
    <rPh sb="133" eb="135">
      <t>キロク</t>
    </rPh>
    <phoneticPr fontId="3"/>
  </si>
  <si>
    <t xml:space="preserve">平11厚令37
第217条
</t>
    <phoneticPr fontId="32"/>
  </si>
  <si>
    <t>平11厚令37
第217条</t>
    <phoneticPr fontId="32"/>
  </si>
  <si>
    <t>平18厚労令35
第124条第1項</t>
    <rPh sb="0" eb="1">
      <t>タイラ</t>
    </rPh>
    <phoneticPr fontId="3"/>
  </si>
  <si>
    <t>平18厚労令35
第124条第2項</t>
    <phoneticPr fontId="32"/>
  </si>
  <si>
    <t>平18厚労令35
第124条第3項</t>
    <phoneticPr fontId="32"/>
  </si>
  <si>
    <t>平18厚労令35
第124条第4項</t>
    <phoneticPr fontId="32"/>
  </si>
  <si>
    <t>平18厚労令35
第124条第5項</t>
    <phoneticPr fontId="32"/>
  </si>
  <si>
    <t>平18厚労令35
第125条第1号
平11老企25
第4の三の5(2)①</t>
    <rPh sb="0" eb="1">
      <t>タイラ</t>
    </rPh>
    <rPh sb="29" eb="30">
      <t>３</t>
    </rPh>
    <phoneticPr fontId="3"/>
  </si>
  <si>
    <t>平18厚労令35
第125条第2号
平11老企25
第4の三の5(2)①</t>
    <rPh sb="29" eb="30">
      <t>３</t>
    </rPh>
    <phoneticPr fontId="3"/>
  </si>
  <si>
    <t>平18厚労令35
第125条第3号</t>
    <phoneticPr fontId="32"/>
  </si>
  <si>
    <t>平18厚労令35
第125条第4号、第5号</t>
    <phoneticPr fontId="3"/>
  </si>
  <si>
    <t>平18厚労令35
第126条</t>
    <phoneticPr fontId="32"/>
  </si>
  <si>
    <t>平18厚労令35
第126条第1号</t>
    <phoneticPr fontId="3"/>
  </si>
  <si>
    <t>平18厚労令35
第126条第2号</t>
    <phoneticPr fontId="32"/>
  </si>
  <si>
    <t>平18厚労令35
第126条第3号</t>
    <phoneticPr fontId="32"/>
  </si>
  <si>
    <t>平18厚労令35
第127条第1項</t>
    <phoneticPr fontId="3"/>
  </si>
  <si>
    <t>平18厚労令35
第127条第2項</t>
    <phoneticPr fontId="3"/>
  </si>
  <si>
    <t>平18厚労令35
第127条第3項</t>
    <phoneticPr fontId="32"/>
  </si>
  <si>
    <t>平18厚労令35
第127条第4項</t>
    <phoneticPr fontId="32"/>
  </si>
  <si>
    <t>平12厚告19
別表7の注5
平12老企36
第2の8(6)</t>
  </si>
  <si>
    <t xml:space="preserve">平12老企36
2の8(10)
</t>
  </si>
  <si>
    <t xml:space="preserve">（通所リハビリテーション計画に位置付けられた利用時間×各利用時間の利用人数）の合計(※1) / 理学療法士等の通所リハビリテーション事業所における勤務時間の合計（※2) ≦ 10 
(※１) 各利用時間の下限で計算する。（例：２～３時間利用の利用者が４人の場合、２（時間）×４（人）として計算。） 
(※２) 所定労働時間のうち通所リハビリテーション事業所の業務に従事することとされている時間とし、必ずしも利用者に対し通所リハビリテーションを提供している時間に限らないことに留意してください。 </t>
  </si>
  <si>
    <t xml:space="preserve">平12厚告19
別表7の注4
</t>
  </si>
  <si>
    <t>平12厚告19の
別表7 注6</t>
  </si>
  <si>
    <t>平12厚告19
別表の7 注7</t>
  </si>
  <si>
    <t>平12老企36
2の8(11)①</t>
  </si>
  <si>
    <t>平12老企36
2の8(11)②
平12老企36
2の8(11)③
平12老企36
2の8(11)④</t>
  </si>
  <si>
    <t xml:space="preserve">
平12老企36
2の8(11)③
平12老企36
2の8(12)④</t>
  </si>
  <si>
    <t>平12老企36
2の8(11)④</t>
  </si>
  <si>
    <t>平12老企36
2の8(11)⑤</t>
  </si>
  <si>
    <t>平12老企36
2の8(11)⑥</t>
  </si>
  <si>
    <t>平12老企36
2の8(11)⑦</t>
  </si>
  <si>
    <t>⑧ 指定通所リハビリテーション事業所の理学療法士、作業療法士又は言語聴覚士が、介護支援専門員を通じて、指定訪問介護の事業その他の指定居宅サービスに該当する事業に係る従業者に対し、リハビリテーションの観点から、利用者及び家族の活動や参加に向けた希望、日常生活上の留意点、介護の工夫などの情報を伝達していますか。</t>
  </si>
  <si>
    <t>平12老企36
2の8(11)⑧</t>
  </si>
  <si>
    <t>平12厚告19
別表の7 注8</t>
  </si>
  <si>
    <t>平12老企36
第2の8(9)</t>
  </si>
  <si>
    <t>平12厚告19
別表の7 注9</t>
  </si>
  <si>
    <t>平27厚告95
第24の4
平12老企36
第2の8(12)</t>
    <rPh sb="0" eb="1">
      <t>ヘイア</t>
    </rPh>
    <rPh sb="3" eb="4">
      <t>アツツ</t>
    </rPh>
    <rPh sb="4" eb="5">
      <t>ツゲルダ</t>
    </rPh>
    <rPh sb="8" eb="9">
      <t>ダイ</t>
    </rPh>
    <phoneticPr fontId="3"/>
  </si>
  <si>
    <t xml:space="preserve">ａ 医師、理学療法士、作業療法士、介護福祉士、若しくは介護支援専門員又は利用者の動作及び浴室の環境の評価を行うこと
ができる福祉用具専門相談員、機能訓練指導員、地域包括支援センターの職員その他住宅改修に関する専門的知識及び経験を有する者（以下、「医師等」という。）が利用者の居宅を訪問（個別機能訓練加算を取得するにあたっての訪問等を含む。）し、利用者の状態をふまえ、浴室における当該利用者の動作及び浴室の環境を評価します。その際、当該利用者の居宅を訪問し評価した者が、入浴に係る適切な介護技術に基づいて、利用者の動作を踏まえ、利用者自身で又は家族・訪問介護員等の介助により入浴を行うことが可能であると判断した場合、指定通所介護事業所に対しその旨情報共有します。また、当該利用者の居宅を訪問し評価した者が、指定通所介護事業所の従業者以外の者である場合は、書面等を活用し、十分な情報共有を行うよう留意してください。
（※）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います。
  なお、医師等が訪問することが困難な場合には、医師等の指示の下、介護職員が居宅を訪問し、情報通信機器等を活用して把握した浴室における利用者の動作及び浴室の環境を踏まえ、医師等が評価及び助言を行うこともできることとします。ただし、情報通信機器等の活用については、当該利用者等の同意を得なければなりません。また、個人情報保護委員会・厚生労働省「医療・介護関係事業者における個人情報の適切な取扱いのためのガイダンス」、厚生労働省「医療情報システムの安全管理に関するガイドライン」等を遵守してください。 
</t>
  </si>
  <si>
    <t>ｃ ｂの入浴計画に基づき、個浴その他の利用者の居宅の状況に近い環境にて、入浴介助を行います。なお、利用者の居宅の浴室の状況に近い環境については、大浴槽等においても、手すりなど入浴に要する福祉用具等を活用し、浴室の手すりの位置や使用する浴槽の深さ及び高さ等を踏まえることで、利用者の居宅の浴室環境の状況を再現していることとして差し支えないこととします。また、入浴介助を行う際は、関係計画等の達成状況や利用者の状態をふまえて、自身で又は家族・訪問介護員等の介助によって入浴することができるようになるよう、必要な介護技術の習得に努め、これを用いて行われるものとします。</t>
  </si>
  <si>
    <t>平12厚告19
別表の7 注10</t>
  </si>
  <si>
    <t>イ　ﾘﾊﾋﾞﾘﾃｰｼｮﾝﾏﾈｼﾞﾒﾝﾄ加算イ
(1)通所リハビリテーション計画を利用者又はその家族 に説明し、利用者の同意を得た日の属する月から起算して６月以内の期間のリハビリテーションの質を管理した場合       560単位
(2)当該日の属する月から起算して６月を超えた期間のリハビリテーションの質を管理した場合                   240単位</t>
  </si>
  <si>
    <t>ロ  ﾘﾊﾋﾞﾘﾃｰｼｮﾝﾏﾈｼﾞﾒﾝﾄ加算ロ
(1)通所リハビリテーション計画を利用者又はその家族に説明し、利用者の同意を得た日の属する月から起算して６月以内の期間のリハビリテーションの質を管理した場合       593単位
(2)当該日の属する月から起算して６月を超えた期間のリハビリテーションの質を管理した場合                   273単位</t>
  </si>
  <si>
    <t xml:space="preserve"> ハ  ﾘﾊﾋﾞﾘﾃｰｼｮﾝﾏﾈｼﾞﾒﾝﾄ加算ハ
(1)通所リハビリテーション計画を利用者又はその家族に説明し、利用者の同意を得た日の属する月から起算して６月以内の期間のリハビリテーションの質を管理した場合       793単位
(2)当該日の属する月から起算して６月を超えた期間のリハビリテーションの質を管理した場合                   473単位</t>
  </si>
  <si>
    <t>(2)通所リハビリテーション計画について、当該計画の作成に関与した理学療法士、作業療法士又は言語聴覚士が利用者又はその家族に対して説明し、利用者の同意を得ること。とともに、説明した内容等について医師へ報告すること。ただし、理学療法士、作業療法士又は言語聴覚士が説明した場合は、説明した内容等について医師へ報告すること。</t>
    <rPh sb="111" eb="116">
      <t>リガクリョウホウシサ</t>
    </rPh>
    <rPh sb="117" eb="122">
      <t>サギョウリョウホウシマ</t>
    </rPh>
    <rPh sb="122" eb="123">
      <t>マタゲ</t>
    </rPh>
    <rPh sb="124" eb="129">
      <t>ゲンゴチョウカクシセ</t>
    </rPh>
    <rPh sb="130" eb="132">
      <t>セツメイバ</t>
    </rPh>
    <rPh sb="134" eb="136">
      <t>バアイ</t>
    </rPh>
    <phoneticPr fontId="3"/>
  </si>
  <si>
    <t>平12老企36
第2の8(13)①</t>
  </si>
  <si>
    <t>平12老企36
第2の8(13)②</t>
  </si>
  <si>
    <t>平12老企36
第2の8(13)③</t>
  </si>
  <si>
    <t>平12老企36
第2の8(13)④</t>
  </si>
  <si>
    <t>平12老企36
第2の8(13)⑤</t>
  </si>
  <si>
    <t>平12老企36
第2の8(13)⑥</t>
  </si>
  <si>
    <t xml:space="preserve">  医師又は医師の指示を受けた理学療法士、作業療法士若しくは言語聴覚士が、退院(所)日又は認定日から起算して３月以内の期間に、個別リハビリテーションを集中的に行った場合は、短期集中個別リハビリテーション実施加算として、１日につき１１０単位を所定単位数加算していますか。</t>
    <rPh sb="2" eb="4">
      <t>イシマ</t>
    </rPh>
    <rPh sb="4" eb="5">
      <t>マタイ</t>
    </rPh>
    <rPh sb="6" eb="8">
      <t>イシシ</t>
    </rPh>
    <rPh sb="9" eb="11">
      <t>シジウ</t>
    </rPh>
    <rPh sb="12" eb="13">
      <t>ウリ</t>
    </rPh>
    <rPh sb="15" eb="17">
      <t>リガクリ</t>
    </rPh>
    <rPh sb="17" eb="20">
      <t>リョウホウシサ</t>
    </rPh>
    <rPh sb="21" eb="23">
      <t>サギョウリ</t>
    </rPh>
    <rPh sb="23" eb="25">
      <t>リョウホウシ</t>
    </rPh>
    <rPh sb="25" eb="26">
      <t>シモ</t>
    </rPh>
    <rPh sb="26" eb="27">
      <t>モゲ</t>
    </rPh>
    <rPh sb="30" eb="32">
      <t>ゲンゴチ</t>
    </rPh>
    <rPh sb="32" eb="34">
      <t>チョウカクシ</t>
    </rPh>
    <rPh sb="34" eb="35">
      <t>シビ</t>
    </rPh>
    <rPh sb="42" eb="43">
      <t>ビマ</t>
    </rPh>
    <rPh sb="43" eb="44">
      <t>マタニ</t>
    </rPh>
    <rPh sb="45" eb="47">
      <t>ニンテイビ</t>
    </rPh>
    <rPh sb="47" eb="48">
      <t>ビキ</t>
    </rPh>
    <rPh sb="50" eb="52">
      <t>キサンツ</t>
    </rPh>
    <rPh sb="55" eb="56">
      <t>ツキイ</t>
    </rPh>
    <rPh sb="56" eb="58">
      <t>イナイキ</t>
    </rPh>
    <rPh sb="59" eb="61">
      <t>キカンコ</t>
    </rPh>
    <rPh sb="63" eb="65">
      <t>コベツシ</t>
    </rPh>
    <rPh sb="75" eb="78">
      <t>シュウチュウテキオ</t>
    </rPh>
    <rPh sb="79" eb="80">
      <t>オコナバ</t>
    </rPh>
    <rPh sb="82" eb="84">
      <t>バアイタ</t>
    </rPh>
    <rPh sb="86" eb="88">
      <t>タンキシ</t>
    </rPh>
    <rPh sb="88" eb="90">
      <t>シュウチュウコ</t>
    </rPh>
    <rPh sb="90" eb="92">
      <t>コベツジ</t>
    </rPh>
    <rPh sb="101" eb="103">
      <t>ジッシカ</t>
    </rPh>
    <rPh sb="103" eb="105">
      <t>カサンニ</t>
    </rPh>
    <rPh sb="110" eb="111">
      <t>ニチタ</t>
    </rPh>
    <rPh sb="117" eb="119">
      <t>タンイシ</t>
    </rPh>
    <rPh sb="120" eb="122">
      <t>ショテイタ</t>
    </rPh>
    <rPh sb="122" eb="124">
      <t>タンイス</t>
    </rPh>
    <rPh sb="124" eb="125">
      <t>スウカ</t>
    </rPh>
    <rPh sb="125" eb="127">
      <t>カサン</t>
    </rPh>
    <phoneticPr fontId="3"/>
  </si>
  <si>
    <t>平12厚告19
別表の7注11</t>
  </si>
  <si>
    <t>平12老企36
第2の8(14)</t>
  </si>
  <si>
    <r>
      <t>　厚生労働大臣が定める基準に適合し、かつ、厚生労働大臣が定める施設基準に適合しているものとして知事に届け出た通所リハビリテーション事業所において、認知症であると医師が判断した者であって、リハビリテーションによって生活機能の改善が見込まれると判断された者に対して、医師又は医師の指示を受けた理学療法士、作業療法士若しくは言語聴覚士がリハビリテーションを集中的に行った場合は、認知症短期集中リハビリテーション実施加算を算定していますか。
  イ 認知症短期集中ﾘﾊﾋﾞﾘﾃｰｼｮﾝ実施加算(Ⅰ)
　　　</t>
    </r>
    <r>
      <rPr>
        <sz val="11"/>
        <color theme="1"/>
        <rFont val="ＭＳ Ｐ明朝"/>
        <family val="1"/>
        <charset val="128"/>
      </rPr>
      <t>退院（所）日又は通所開始日から起算して３月以内</t>
    </r>
    <r>
      <rPr>
        <sz val="11"/>
        <color theme="1"/>
        <rFont val="ＭＳ 明朝"/>
        <family val="1"/>
        <charset val="128"/>
      </rPr>
      <t xml:space="preserve">
　　　　　　　　　　　　　　　　１日 ２４０単位
  ロ 認知症短期集中ﾘﾊﾋﾞﾘﾃｰｼｮﾝ実施加算(Ⅱ)
　　　</t>
    </r>
    <r>
      <rPr>
        <sz val="11"/>
        <color theme="1"/>
        <rFont val="ＭＳ Ｐ明朝"/>
        <family val="1"/>
        <charset val="128"/>
      </rPr>
      <t>退院（所）日又は通所開始日の属する月から起算し
　　　 て３月以内</t>
    </r>
    <r>
      <rPr>
        <sz val="11"/>
        <color theme="1"/>
        <rFont val="ＭＳ 明朝"/>
        <family val="1"/>
        <charset val="128"/>
      </rPr>
      <t xml:space="preserve">
　　　　　　　　　　　　　　１月 １，９２０単位
</t>
    </r>
    <rPh sb="11" eb="13">
      <t>キジュンテ</t>
    </rPh>
    <rPh sb="14" eb="16">
      <t>テキゴウコ</t>
    </rPh>
    <rPh sb="21" eb="23">
      <t>コウセイロ</t>
    </rPh>
    <rPh sb="23" eb="25">
      <t>ロウドウダ</t>
    </rPh>
    <rPh sb="25" eb="27">
      <t>ダイジンサ</t>
    </rPh>
    <rPh sb="28" eb="29">
      <t>サダサ</t>
    </rPh>
    <rPh sb="150" eb="152">
      <t>サギョウリ</t>
    </rPh>
    <rPh sb="152" eb="155">
      <t>リョウホウシモ</t>
    </rPh>
    <rPh sb="155" eb="156">
      <t>モゲ</t>
    </rPh>
    <rPh sb="159" eb="164">
      <t>ゲンゴチョウカクシサ</t>
    </rPh>
    <rPh sb="207" eb="209">
      <t>サンテイニ</t>
    </rPh>
    <rPh sb="229" eb="232">
      <t>ニンチショウタ</t>
    </rPh>
    <rPh sb="232" eb="234">
      <t>タンキシ</t>
    </rPh>
    <rPh sb="234" eb="236">
      <t>シュウチュウジ</t>
    </rPh>
    <rPh sb="246" eb="248">
      <t>ジッシカ</t>
    </rPh>
    <rPh sb="248" eb="250">
      <t>カサンタ</t>
    </rPh>
    <rPh sb="257" eb="259">
      <t>タイインシ</t>
    </rPh>
    <rPh sb="260" eb="261">
      <t>ショヒ</t>
    </rPh>
    <rPh sb="262" eb="263">
      <t>ヒマ</t>
    </rPh>
    <rPh sb="263" eb="264">
      <t>マタツ</t>
    </rPh>
    <rPh sb="265" eb="267">
      <t>ツウショカ</t>
    </rPh>
    <rPh sb="267" eb="270">
      <t>カイシビキ</t>
    </rPh>
    <rPh sb="272" eb="274">
      <t>キサンツ</t>
    </rPh>
    <rPh sb="277" eb="278">
      <t>ツキイ</t>
    </rPh>
    <rPh sb="278" eb="280">
      <t>イナイニ</t>
    </rPh>
    <rPh sb="298" eb="299">
      <t>ニチタ</t>
    </rPh>
    <rPh sb="303" eb="305">
      <t>タンイゾ</t>
    </rPh>
    <rPh sb="352" eb="353">
      <t>ゾクツ</t>
    </rPh>
    <rPh sb="355" eb="356">
      <t>ツキツ</t>
    </rPh>
    <rPh sb="387" eb="388">
      <t>ツキタ</t>
    </rPh>
    <rPh sb="394" eb="396">
      <t>タンイ</t>
    </rPh>
    <phoneticPr fontId="3"/>
  </si>
  <si>
    <t>平12厚告19
別表の7注12</t>
  </si>
  <si>
    <t>　イ 認知症短期集中ﾘﾊﾋﾞﾘﾃｰｼｮﾝ実施加算(Ⅰ)
　 (1) 1週間に2日を限度として個別にリハビリ
       テーションを実施すること。
　ロ 認知症短期集中ﾘﾊﾋﾞﾘﾃｰｼｮﾝ実施加算(Ⅱ)
　 　 (1) 1月に4回以上リハビリテーションを
          実施すること。
　　  (2) 通所リハビリテーション計画を作成
          し、生活機能の向上に資するリハビ
          リテーションを実施すること。
　    (3) リハビリテーションマネジメント加算
          イ、ロ、ハのいずれかを算定していること。</t>
  </si>
  <si>
    <t>平12老企36
第2の8(15)①</t>
  </si>
  <si>
    <t>平12老企36
第2の8(15)③</t>
  </si>
  <si>
    <t>平12老企36
第2の8(15)⑤</t>
  </si>
  <si>
    <t>平12老企36
第2の8(15)⑥</t>
  </si>
  <si>
    <t>平12老企36
第2の8(15)⑦</t>
  </si>
  <si>
    <t>平12老企36
第2の8(15)⑧</t>
  </si>
  <si>
    <t>平12老企36
第2の8(15)⑨</t>
  </si>
  <si>
    <t>平12厚告19
別表の7注13</t>
  </si>
  <si>
    <t>別に厚生労働大臣が定める基準の内容は次のとおりです。
　イ　生活行為の内容の充実を図るため専門的な知識若しく
　　は経験を有する作業療法士又は生活行為の内容の充実
　　を図るための研修を修了した理学療法士若しくは言語聴
　　覚士が配置されていること。
　ロ　生活行為の内容の充実を図るための目標及び当該目
　　標を踏まえたリハビリテーションの実施頻度、実施場所及
　　び実施時間等が記載されたリハビリテーション実施計画
　　をあらかじめ定めて、リハビリテーションを提供すること。
　ハ　当該計画で定めた指定通所リハビリテーションの実施
　　期間中に指定通所リハビリテーションの提供を終了した
　　日前１月以内に、リハビリテーション会議を開催し、リハビ
　　リテーションの目標の達成状況を報告すること。
　ニ　通所リハビリテーション費におけるリハビリテーションマ
　　ネジメント加算イ、ロハのいずれかを算定していること。　
　ホ　指定通所リハビリテーション事業者の医師又は医師の
　　　指示を受けた理学療法士・作業療法士若しくは言語
　　　聴覚士が当該利用者の居宅を訪問し、生活行為に
　　　関する評価を概ね一月に一回以上実施すること。</t>
    <rPh sb="31" eb="33">
      <t>セイカツコ</t>
    </rPh>
    <rPh sb="33" eb="35">
      <t>コウイナ</t>
    </rPh>
    <rPh sb="36" eb="38">
      <t>ナイヨウジ</t>
    </rPh>
    <rPh sb="39" eb="41">
      <t>ジュウジツハ</t>
    </rPh>
    <rPh sb="42" eb="43">
      <t>ハカセ</t>
    </rPh>
    <rPh sb="46" eb="48">
      <t>センモンテ</t>
    </rPh>
    <rPh sb="48" eb="49">
      <t>テキチ</t>
    </rPh>
    <rPh sb="50" eb="52">
      <t>チシキモ</t>
    </rPh>
    <rPh sb="52" eb="53">
      <t>モケ</t>
    </rPh>
    <rPh sb="59" eb="61">
      <t>ケイケンユ</t>
    </rPh>
    <rPh sb="62" eb="63">
      <t>ユウサ</t>
    </rPh>
    <rPh sb="65" eb="67">
      <t>サギョウリ</t>
    </rPh>
    <rPh sb="67" eb="70">
      <t>リョウホウシマ</t>
    </rPh>
    <rPh sb="70" eb="71">
      <t>マタセ</t>
    </rPh>
    <rPh sb="72" eb="74">
      <t>セイカツコ</t>
    </rPh>
    <rPh sb="74" eb="76">
      <t>コウイナ</t>
    </rPh>
    <rPh sb="77" eb="79">
      <t>ナイヨウジ</t>
    </rPh>
    <rPh sb="80" eb="82">
      <t>ジュウジツハ</t>
    </rPh>
    <rPh sb="86" eb="87">
      <t>ハカケ</t>
    </rPh>
    <rPh sb="91" eb="93">
      <t>ケンシュウシ</t>
    </rPh>
    <rPh sb="94" eb="96">
      <t>シュウリョウリ</t>
    </rPh>
    <rPh sb="98" eb="100">
      <t>リガクリ</t>
    </rPh>
    <rPh sb="100" eb="103">
      <t>リョウホウシモ</t>
    </rPh>
    <rPh sb="103" eb="104">
      <t>モハ</t>
    </rPh>
    <rPh sb="116" eb="118">
      <t>ハイチセ</t>
    </rPh>
    <rPh sb="130" eb="132">
      <t>セイカツコ</t>
    </rPh>
    <rPh sb="132" eb="134">
      <t>コウイナ</t>
    </rPh>
    <rPh sb="135" eb="137">
      <t>ナイヨウジ</t>
    </rPh>
    <rPh sb="138" eb="140">
      <t>ジュウジツハ</t>
    </rPh>
    <rPh sb="141" eb="142">
      <t>ハカツ</t>
    </rPh>
    <rPh sb="355" eb="357">
      <t>ツウショヒ</t>
    </rPh>
    <rPh sb="366" eb="367">
      <t>ヒカ</t>
    </rPh>
    <rPh sb="389" eb="391">
      <t>カサンサ</t>
    </rPh>
    <rPh sb="401" eb="403">
      <t>サンテイシ</t>
    </rPh>
    <rPh sb="415" eb="417">
      <t>シテイツ</t>
    </rPh>
    <rPh sb="417" eb="419">
      <t>ツウショジ</t>
    </rPh>
    <rPh sb="428" eb="431">
      <t>ジギョウシャイ</t>
    </rPh>
    <rPh sb="432" eb="434">
      <t>イシマ</t>
    </rPh>
    <rPh sb="434" eb="435">
      <t>マタイ</t>
    </rPh>
    <rPh sb="436" eb="438">
      <t>イシシ</t>
    </rPh>
    <rPh sb="443" eb="445">
      <t>シジウ</t>
    </rPh>
    <rPh sb="446" eb="447">
      <t>ウリ</t>
    </rPh>
    <rPh sb="449" eb="454">
      <t>リガクリョウホウシサ</t>
    </rPh>
    <rPh sb="455" eb="460">
      <t>サギョウリョウホウシモ</t>
    </rPh>
    <rPh sb="460" eb="461">
      <t>モゲ</t>
    </rPh>
    <rPh sb="464" eb="466">
      <t>ゲンゴチ</t>
    </rPh>
    <rPh sb="470" eb="472">
      <t>チョウカクシ</t>
    </rPh>
    <rPh sb="472" eb="473">
      <t>シリヨウシャキ</t>
    </rPh>
    <rPh sb="475" eb="477">
      <t>キョタクホ</t>
    </rPh>
    <rPh sb="478" eb="480">
      <t>ホウモンセ</t>
    </rPh>
    <rPh sb="482" eb="484">
      <t>セイカツコ</t>
    </rPh>
    <rPh sb="484" eb="486">
      <t>コウイカ</t>
    </rPh>
    <rPh sb="487" eb="488">
      <t>カンヒ</t>
    </rPh>
    <rPh sb="490" eb="492">
      <t>ヒョウカオ</t>
    </rPh>
    <rPh sb="502" eb="503">
      <t>オオムイ</t>
    </rPh>
    <rPh sb="504" eb="506">
      <t>イジョウジ</t>
    </rPh>
    <rPh sb="506" eb="508">
      <t>ジッシ</t>
    </rPh>
    <phoneticPr fontId="3"/>
  </si>
  <si>
    <t>平12老企36
第2の8(16)①</t>
  </si>
  <si>
    <t>平12老企36
第2の8(16)②</t>
  </si>
  <si>
    <t>平12老企36
第2の8(16)③</t>
  </si>
  <si>
    <t>平12老企36
第2の8(16)⑤</t>
  </si>
  <si>
    <t>平12老企36
第2の8(16)⑥</t>
  </si>
  <si>
    <t>平12老企36
第2の8(16)⑦</t>
  </si>
  <si>
    <t>平12厚告19
別表の7注14</t>
  </si>
  <si>
    <t>準用平27厚告95第18号
準用（平12老企36第2の7(17)）</t>
  </si>
  <si>
    <t>利用者に対して管理栄養士が介護職員等と共同して栄養アセスメントを行った場合は、栄養アセスメント加算として、１月につき50単位を所定単位数に加算していますか。
ただし、当該利用者が栄養改善加算の算定に係る栄養改善サービスを受けている間及び当該栄養改善サービスが終了した日の属する月並びにリハビリテーションマネジメント加算(ハ)を算定している場合は算定できません。</t>
  </si>
  <si>
    <t>平12厚告19
別表7の注15
平12老企36第2の8(18)準用（平12老企36第2の7(17)）</t>
    <rPh sb="0" eb="1">
      <t>ヘイジ</t>
    </rPh>
    <rPh sb="32" eb="34">
      <t>ジュンヨウヒ</t>
    </rPh>
    <rPh sb="35" eb="36">
      <t>ヒラロ</t>
    </rPh>
    <rPh sb="38" eb="39">
      <t>ロウキ</t>
    </rPh>
    <rPh sb="39" eb="40">
      <t>キダ</t>
    </rPh>
    <rPh sb="42" eb="43">
      <t>ダイ</t>
    </rPh>
    <phoneticPr fontId="3"/>
  </si>
  <si>
    <t>平12厚告19
別表7の注16
平12老企36第2の8(19)</t>
    <rPh sb="0" eb="1">
      <t>ヘイ</t>
    </rPh>
    <phoneticPr fontId="3"/>
  </si>
  <si>
    <t xml:space="preserve">③　栄養改善加算を算定できる利用者は、次のイからホ
　のいずれかに該当する者であって、栄養改善サービス
　の提供が必要と認められる者としていますか。 </t>
  </si>
  <si>
    <t xml:space="preserve"> ア　ＢＭＩが18.5未満である者 </t>
  </si>
  <si>
    <t xml:space="preserve"> イ  １～６月間で３％以上の体重の減少が認められる
　者又は「地域支援事業の実施について」（平成18年６
　月９日老発第0609001号厚生労働省老健局長通知）に
　規定する基本チェックリストの№⑾の項目が「１」に
　該当する者 </t>
  </si>
  <si>
    <t xml:space="preserve"> ウ　血清アルブミン値が3.5ｇ／dl以下である者 </t>
  </si>
  <si>
    <t xml:space="preserve"> エ　食事摂取量が不良（75％以下）である者 </t>
  </si>
  <si>
    <t xml:space="preserve"> オ　その他低栄養状態にある又はそのおそれがあると
　認められる者 
</t>
  </si>
  <si>
    <t xml:space="preserve">  なお、次のような問題を有する者については、前記イからホのいずれかの項目に該当するかどうか、適宜確認してください。</t>
  </si>
  <si>
    <t>ア　利用者ごとの低栄養状態のリスクを、利用開始時に
　把握していますか。</t>
  </si>
  <si>
    <t xml:space="preserve">イ　利用開始時に、管理栄養士が中心となって、利用者
　ごとの摂食・嚥下機能及び食形態にも配慮しつつ、栄
　養状態に関する解決すべき課題の把握（以下「栄養ア
　セスメント」という。）を行い、管理栄養士、看護職
　員、介護職員、生活相談員その他の職種の者が共同し
　て、栄養食事相談に関する事項（食事に関する内容の
　説明等）、解決すべき栄養管理上の課題等に対し取り
　組むべき事項等を記載した栄養ケア計画を作成してく
　ださい。作成した栄養ケア計画については、栄養改善
　サービスの対象となる利用者又はその家族に説明し、
　その同意を得てください。なお、通所リハビリテー
　ションにおいては、栄養ケア計画に相当する内容を通
　所リハビリテーション計画の中に記載する場合は、そ
　の記載をもって栄養ケア計画の作成に代えることがで
　きるものとします。 </t>
  </si>
  <si>
    <t>平12厚告19
別表の7注17
平12老企36第2の8(20)準用
(第2の７(19)</t>
  </si>
  <si>
    <t>12厚告19
別表7の注18</t>
  </si>
  <si>
    <t>⑴ 口腔機能向上加算(Ⅰ)　 150単位 
⑵ (一)口腔機能向上加算(Ⅱ)イ 155単位
⑵ (二)口腔機能向上加算(Ⅱ)ロ 160単位</t>
  </si>
  <si>
    <t>該当に☑
　　　□Ⅰ
　　　□Ⅱイ
　　　□Ⅱロ</t>
  </si>
  <si>
    <t>ロ 口腔機能向上加算(Ⅱ)イ 155単位 
　 次に掲げる基準のいずれにも適合すること</t>
    <phoneticPr fontId="32"/>
  </si>
  <si>
    <r>
      <rPr>
        <sz val="11"/>
        <color theme="1"/>
        <rFont val="ＭＳ 明朝"/>
        <family val="1"/>
        <charset val="128"/>
      </rPr>
      <t>③ 口腔機能向上加算を算定できる利用者は、次のアからウまでのいずれかに該当する者であって、口腔機能向上サービスの提供が必要と認められる者とします。</t>
    </r>
    <r>
      <rPr>
        <i/>
        <sz val="11"/>
        <color theme="1"/>
        <rFont val="ＭＳ 明朝"/>
        <family val="1"/>
        <charset val="128"/>
      </rPr>
      <t xml:space="preserve"> </t>
    </r>
  </si>
  <si>
    <t xml:space="preserve">ア　認定調査票における嚥下、食事摂取、口腔清潔の３項目のいずれかの項目において「１」以外に該当する者 </t>
  </si>
  <si>
    <t xml:space="preserve">④　利用者の口腔の状態によっては、医療における対応を要する場合も想定されることから、必要に応じて、介護支援専門員を通して主治医又は主治の歯科医師への情報提供、受診勧奨などの適切な措置を講じることとします。なお、介護保険の口腔機能向上サービスとして「摂食・嚥下機能に関する訓練の指導若しくは実施」を行っていない場合にあっては、加算は算定できません。
    </t>
  </si>
  <si>
    <t>12厚告19
別表7の注19</t>
  </si>
  <si>
    <t>12厚告19
別表7の注20</t>
  </si>
  <si>
    <t>※　ただし、所要時間１時間以上２時間未満の通所リ
　ハビリテーションを行った場合は、算定できません。
 (大規模型通所リハビリテーション費(Ⅱ)を除く)</t>
    <rPh sb="38" eb="40">
      <t>バアイダ</t>
    </rPh>
    <rPh sb="53" eb="56">
      <t>ダイキボカ</t>
    </rPh>
    <rPh sb="56" eb="57">
      <t>カタツ</t>
    </rPh>
    <rPh sb="57" eb="59">
      <t>ツウショヒ</t>
    </rPh>
    <rPh sb="68" eb="69">
      <t>ヒノ</t>
    </rPh>
    <rPh sb="73" eb="74">
      <t>ノゾ</t>
    </rPh>
    <phoneticPr fontId="3"/>
  </si>
  <si>
    <t>平12老企36
第2の8(22)</t>
  </si>
  <si>
    <t>平12厚告19
別表の7注22</t>
  </si>
  <si>
    <t>平12老企36
第2の8(24)
準用7(21)</t>
    <rPh sb="17" eb="19">
      <t>ジュンヨウ</t>
    </rPh>
    <phoneticPr fontId="3"/>
  </si>
  <si>
    <t>平12厚告19
別表の7注21</t>
  </si>
  <si>
    <t>平12厚告19
別表7の注23</t>
    <rPh sb="0" eb="1">
      <t>タイア</t>
    </rPh>
    <rPh sb="3" eb="4">
      <t>アツコ</t>
    </rPh>
    <rPh sb="4" eb="5">
      <t>コクベ</t>
    </rPh>
    <rPh sb="8" eb="10">
      <t>ベッピョウチ</t>
    </rPh>
    <rPh sb="12" eb="13">
      <t>チュウ</t>
    </rPh>
    <phoneticPr fontId="3"/>
  </si>
  <si>
    <t>準用平12老企36
第2の7(22)①</t>
    <rPh sb="0" eb="2">
      <t>ジュンヨウ</t>
    </rPh>
    <phoneticPr fontId="3"/>
  </si>
  <si>
    <t>準用平12老企36
第2の7(22)②</t>
    <rPh sb="0" eb="2">
      <t>ジュンヨウ</t>
    </rPh>
    <phoneticPr fontId="3"/>
  </si>
  <si>
    <t>準用平12老企36
第2の7(22)③</t>
    <rPh sb="0" eb="2">
      <t>ジュンヨウ</t>
    </rPh>
    <phoneticPr fontId="3"/>
  </si>
  <si>
    <t>平12厚告19
別表7の注24</t>
    <rPh sb="0" eb="1">
      <t>タイア</t>
    </rPh>
    <rPh sb="3" eb="4">
      <t>アツコ</t>
    </rPh>
    <rPh sb="4" eb="5">
      <t>コクベ</t>
    </rPh>
    <rPh sb="8" eb="10">
      <t>ベッピョウチ</t>
    </rPh>
    <rPh sb="12" eb="13">
      <t>チュウ</t>
    </rPh>
    <phoneticPr fontId="3"/>
  </si>
  <si>
    <t>平12老企36
第2の8(30)
準用平12老企36
第2の5(16)①</t>
  </si>
  <si>
    <t>平12老企36
第2の8(30)
準用平12老企36
第2の5(16)②</t>
  </si>
  <si>
    <t>平12老企36
第2の8(30)
準用平12老企36
第2の5(16)④</t>
  </si>
  <si>
    <t>平12老企36
第2の8(30)
準用平12老企36
第2の5(16)⑥</t>
  </si>
  <si>
    <t xml:space="preserve">
平12老企36
第2の8(31)準用第2の3(12)④
平12老企36
第2の8(31)準用第2の3(12)⑤</t>
  </si>
  <si>
    <t xml:space="preserve">
平12老企36
第2の8(31)準用第2の3(12)④</t>
  </si>
  <si>
    <t xml:space="preserve">
平12老企36
第2の8(31)準用第2の3(12)⑥</t>
  </si>
  <si>
    <t xml:space="preserve">
平12老企36
第2の8(31)準用第2の3(12)⑦</t>
  </si>
  <si>
    <t>平12老企36
第2の8(31)②</t>
  </si>
  <si>
    <t>　介護職員等処遇改善加算
予防に同様の加算あり</t>
    <rPh sb="1" eb="3">
      <t>カイゴシ</t>
    </rPh>
    <rPh sb="3" eb="5">
      <t>ショクイント</t>
    </rPh>
    <rPh sb="5" eb="6">
      <t>トウシ</t>
    </rPh>
    <rPh sb="6" eb="8">
      <t>ショグウカ</t>
    </rPh>
    <rPh sb="8" eb="10">
      <t>カイゼンカ</t>
    </rPh>
    <rPh sb="10" eb="11">
      <t>カサ</t>
    </rPh>
    <rPh sb="11" eb="12">
      <t>サンヨ</t>
    </rPh>
    <rPh sb="14" eb="16">
      <t>ヨボウド</t>
    </rPh>
    <rPh sb="17" eb="19">
      <t>ドウヨウカ</t>
    </rPh>
    <rPh sb="20" eb="22">
      <t>カサン</t>
    </rPh>
    <phoneticPr fontId="3"/>
  </si>
  <si>
    <t>　（１）要支援１　　２，２６８単位</t>
  </si>
  <si>
    <t>　（２）要支援２　　４，２２８単位</t>
  </si>
  <si>
    <t>平18厚労告127
別表 5の注7</t>
  </si>
  <si>
    <t>平18厚労告127
別表 5の注8</t>
  </si>
  <si>
    <t>平18厚労告127
別表 5の注9</t>
  </si>
  <si>
    <t>平18厚労告127
別表 5の注4</t>
  </si>
  <si>
    <t>平18厚労告127
別表 5の注5</t>
  </si>
  <si>
    <t xml:space="preserve">　利用者に対して、別に厚生労働大臣が定める要件を満たさない場合であって、指定介護予防通所リハビリテーションの利用を開始した日の属する月から起算して12月を超えて指定介護予防通所リハビリテーションを行うときは、１月につき次に掲げる単位数を所定単位数から減算していますか。
⑴ 要支援１　 120単位
⑵ 要支援２ 　240単位
</t>
    <rPh sb="146" eb="148">
      <t>タンイタ</t>
    </rPh>
    <rPh sb="160" eb="162">
      <t>タンイ</t>
    </rPh>
    <phoneticPr fontId="3"/>
  </si>
  <si>
    <t xml:space="preserve">平18厚労告127
別表 5の注10
</t>
  </si>
  <si>
    <t>平18厚労告127
別表 5の注6</t>
  </si>
  <si>
    <t>７　退院時共同指導加算</t>
  </si>
  <si>
    <t>平18-0317001
第二の6(9）</t>
    <rPh sb="12" eb="13">
      <t>ダイ２</t>
    </rPh>
    <rPh sb="13" eb="14">
      <t>２</t>
    </rPh>
    <phoneticPr fontId="3"/>
  </si>
  <si>
    <t>１２  一体的サービス提供加算</t>
    <rPh sb="4" eb="6">
      <t>イッタイテ</t>
    </rPh>
    <rPh sb="6" eb="7">
      <t>テキテ</t>
    </rPh>
    <rPh sb="11" eb="13">
      <t>テイキョウカ</t>
    </rPh>
    <rPh sb="13" eb="15">
      <t>カサン</t>
    </rPh>
    <phoneticPr fontId="3"/>
  </si>
  <si>
    <t xml:space="preserve">　 別に厚生労働大臣が定める基準に適合しているものとして、県知事に届出を行った指定介護予防通所リハビリテーション事業所が、利用者に対し、栄養改善サービス及び口腔機能向上サービスをいずれも実施した場合に、１月につき 480単位を加算します。ただし、ニ(栄養改善加算)又はヘ(口腔機能向上加算)を算定している場合は、算定しません。 </t>
    <rPh sb="125" eb="131">
      <t>エイヨウカイゼンカサンコ</t>
    </rPh>
    <rPh sb="136" eb="144">
      <t>コウクウキノウコウジョウカサン</t>
    </rPh>
    <phoneticPr fontId="3"/>
  </si>
  <si>
    <t>１３  科学的介護推進体制加算</t>
  </si>
  <si>
    <t>平18厚労告127
別表5のチ</t>
  </si>
  <si>
    <t>１４　サービス提供体制強化加算(Ⅰ)(Ⅱ)（Ⅲ）</t>
  </si>
  <si>
    <t>平18厚労告127
別表5のリ</t>
  </si>
  <si>
    <r>
      <rPr>
        <sz val="10"/>
        <rFont val="ＭＳ ゴシック"/>
        <family val="3"/>
        <charset val="128"/>
      </rPr>
      <t xml:space="preserve">平18厚労告127
別表5のヌ
</t>
    </r>
    <r>
      <rPr>
        <sz val="11"/>
        <rFont val="ＭＳ ゴシック"/>
        <family val="3"/>
        <charset val="128"/>
      </rPr>
      <t>準用平27厚告95
第4号</t>
    </r>
  </si>
  <si>
    <t>「条例」</t>
    <rPh sb="1" eb="3">
      <t>ジョウレイ</t>
    </rPh>
    <phoneticPr fontId="61"/>
  </si>
  <si>
    <t>介護保険法に基づき指定居宅サービスの事業の設備及び運営に関する基準等を定める条例(平成24年茨城県条例第66号)</t>
    <phoneticPr fontId="61"/>
  </si>
  <si>
    <t>はい・いいえ</t>
    <phoneticPr fontId="32"/>
  </si>
  <si>
    <t>条例第86条</t>
    <phoneticPr fontId="32"/>
  </si>
  <si>
    <t>③</t>
    <phoneticPr fontId="32"/>
  </si>
  <si>
    <t>④</t>
    <phoneticPr fontId="32"/>
  </si>
  <si>
    <t>⑤</t>
    <phoneticPr fontId="32"/>
  </si>
  <si>
    <t>⑥</t>
    <phoneticPr fontId="32"/>
  </si>
  <si>
    <t>指定介護予防通所リハビリテーションの提供に当たっては、当該利用者又は他の利用者等の生命又は身体を保護するため緊急やむを得ない場合を除き、身体的拘束等を行っていませんか。</t>
    <phoneticPr fontId="32"/>
  </si>
  <si>
    <t>身体的拘束等を行う場合には、その態様及び時間、その際の利用者の心身の状況並びに緊急やむを得ない理由を記録していますか。</t>
    <phoneticPr fontId="32"/>
  </si>
  <si>
    <t>⑦</t>
    <phoneticPr fontId="32"/>
  </si>
  <si>
    <t>次に掲げる基準のいずれにも該当すること
（１）次のいずれかに該当すること
　　　・指定通所リハビリテーション事業所の介護職員
        の総数のうち、介護福祉士の占める割合が
        百分の四十以上であること。
　　　・指定通所リハビリテーションを利用者に直接
        提供する職員の総数のうち、勤続年数七年以上
        の者の占める割合が百分の三十以上であること
（２）・①(2)に該当すること。</t>
    <phoneticPr fontId="32"/>
  </si>
  <si>
    <t>次に掲げる基準のいずれにも該当すること
（１）次のいずれかに該当すること
　　・指定通所リハビリテーション事業所の介護職員の
      総数のうち、介護福祉士の占める割合が百分の
      五十以上であること。
（２）・①(2)に該当すること。</t>
    <rPh sb="97" eb="98">
      <t>５ガ</t>
    </rPh>
    <rPh sb="117" eb="119">
      <t>ガイトウ</t>
    </rPh>
    <phoneticPr fontId="3"/>
  </si>
  <si>
    <t xml:space="preserve">  　 ⑵①⑵に該当するものであること</t>
    <phoneticPr fontId="32"/>
  </si>
  <si>
    <t>（参考様式1）</t>
    <rPh sb="1" eb="3">
      <t>サンコウ</t>
    </rPh>
    <rPh sb="3" eb="5">
      <t>ヨウシキ</t>
    </rPh>
    <phoneticPr fontId="3"/>
  </si>
  <si>
    <t>従業者の勤務の体制及び勤務形態一覧表　</t>
  </si>
  <si>
    <t>サービス種別（</t>
    <rPh sb="4" eb="6">
      <t>シュベツ</t>
    </rPh>
    <phoneticPr fontId="91"/>
  </si>
  <si>
    <t>通所リハビリテーション</t>
    <rPh sb="0" eb="2">
      <t>ツウショ</t>
    </rPh>
    <phoneticPr fontId="91"/>
  </si>
  <si>
    <t>）</t>
    <phoneticPr fontId="91"/>
  </si>
  <si>
    <t>令和</t>
    <rPh sb="0" eb="2">
      <t>レイワ</t>
    </rPh>
    <phoneticPr fontId="91"/>
  </si>
  <si>
    <t>(</t>
    <phoneticPr fontId="91"/>
  </si>
  <si>
    <t>)</t>
    <phoneticPr fontId="91"/>
  </si>
  <si>
    <t>年</t>
    <rPh sb="0" eb="1">
      <t>ネン</t>
    </rPh>
    <phoneticPr fontId="91"/>
  </si>
  <si>
    <t>月</t>
    <rPh sb="0" eb="1">
      <t>ゲツ</t>
    </rPh>
    <phoneticPr fontId="91"/>
  </si>
  <si>
    <t>事業所名（</t>
    <rPh sb="0" eb="3">
      <t>ジギョウショ</t>
    </rPh>
    <rPh sb="3" eb="4">
      <t>メイ</t>
    </rPh>
    <phoneticPr fontId="91"/>
  </si>
  <si>
    <t>(1)</t>
    <phoneticPr fontId="91"/>
  </si>
  <si>
    <t>４週</t>
  </si>
  <si>
    <t>(2)</t>
    <phoneticPr fontId="91"/>
  </si>
  <si>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</si>
  <si>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1"/>
  </si>
  <si>
    <t>時間/週</t>
    <rPh sb="0" eb="2">
      <t>ジカン</t>
    </rPh>
    <rPh sb="3" eb="4">
      <t>シュウ</t>
    </rPh>
    <phoneticPr fontId="91"/>
  </si>
  <si>
    <t>時間/月</t>
    <rPh sb="0" eb="2">
      <t>ジカン</t>
    </rPh>
    <rPh sb="3" eb="4">
      <t>ツキ</t>
    </rPh>
    <phoneticPr fontId="91"/>
  </si>
  <si>
    <t>当月の日数</t>
    <rPh sb="0" eb="2">
      <t>トウゲツ</t>
    </rPh>
    <rPh sb="3" eb="5">
      <t>ニッスウ</t>
    </rPh>
    <phoneticPr fontId="91"/>
  </si>
  <si>
    <t>日</t>
    <rPh sb="0" eb="1">
      <t>ニチ</t>
    </rPh>
    <phoneticPr fontId="91"/>
  </si>
  <si>
    <t>(4) 事業所全体のサービス提供単位数</t>
    <phoneticPr fontId="91"/>
  </si>
  <si>
    <t>単位</t>
    <rPh sb="0" eb="2">
      <t>タンイ</t>
    </rPh>
    <phoneticPr fontId="91"/>
  </si>
  <si>
    <t>単位目</t>
    <rPh sb="0" eb="2">
      <t>タンイ</t>
    </rPh>
    <rPh sb="2" eb="3">
      <t>メ</t>
    </rPh>
    <phoneticPr fontId="91"/>
  </si>
  <si>
    <t xml:space="preserve">(5) 当該サービス提供単位のサービス提供時間 </t>
    <rPh sb="4" eb="6">
      <t>トウガイ</t>
    </rPh>
    <rPh sb="10" eb="12">
      <t>テイキョウ</t>
    </rPh>
    <rPh sb="12" eb="14">
      <t>タンイ</t>
    </rPh>
    <rPh sb="19" eb="21">
      <t>テイキョウ</t>
    </rPh>
    <rPh sb="21" eb="23">
      <t>ジカン</t>
    </rPh>
    <phoneticPr fontId="91"/>
  </si>
  <si>
    <t>～</t>
    <phoneticPr fontId="91"/>
  </si>
  <si>
    <t>（計</t>
    <rPh sb="1" eb="2">
      <t>ケイ</t>
    </rPh>
    <phoneticPr fontId="91"/>
  </si>
  <si>
    <t>時間）</t>
    <rPh sb="0" eb="2">
      <t>ジカン</t>
    </rPh>
    <phoneticPr fontId="91"/>
  </si>
  <si>
    <t>No</t>
    <phoneticPr fontId="91"/>
  </si>
  <si>
    <t>(6) 
職種</t>
    <phoneticPr fontId="3"/>
  </si>
  <si>
    <t>(7)
勤務
形態</t>
    <phoneticPr fontId="3"/>
  </si>
  <si>
    <t>(8)
資格</t>
    <rPh sb="4" eb="6">
      <t>シカク</t>
    </rPh>
    <phoneticPr fontId="91"/>
  </si>
  <si>
    <t>(9) 氏　名</t>
    <phoneticPr fontId="3"/>
  </si>
  <si>
    <t>(10)</t>
    <phoneticPr fontId="91"/>
  </si>
  <si>
    <t>(12)
週平均
勤務時間
数</t>
    <phoneticPr fontId="9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</si>
  <si>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</si>
  <si>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1週目</t>
    <rPh sb="1" eb="2">
      <t>シュウ</t>
    </rPh>
    <rPh sb="2" eb="3">
      <t>メ</t>
    </rPh>
    <phoneticPr fontId="91"/>
  </si>
  <si>
    <t>2週目</t>
    <rPh sb="1" eb="2">
      <t>シュウ</t>
    </rPh>
    <rPh sb="2" eb="3">
      <t>メ</t>
    </rPh>
    <phoneticPr fontId="91"/>
  </si>
  <si>
    <t>3週目</t>
    <rPh sb="1" eb="2">
      <t>シュウ</t>
    </rPh>
    <rPh sb="2" eb="3">
      <t>メ</t>
    </rPh>
    <phoneticPr fontId="91"/>
  </si>
  <si>
    <t>4週目</t>
    <rPh sb="1" eb="2">
      <t>シュウ</t>
    </rPh>
    <rPh sb="2" eb="3">
      <t>メ</t>
    </rPh>
    <phoneticPr fontId="91"/>
  </si>
  <si>
    <t>5週目</t>
    <rPh sb="1" eb="2">
      <t>シュウ</t>
    </rPh>
    <rPh sb="2" eb="3">
      <t>メ</t>
    </rPh>
    <phoneticPr fontId="91"/>
  </si>
  <si>
    <t>シフト記号</t>
    <phoneticPr fontId="91"/>
  </si>
  <si>
    <t>勤務時間数</t>
    <rPh sb="0" eb="2">
      <t>キンム</t>
    </rPh>
    <rPh sb="2" eb="4">
      <t>ジカン</t>
    </rPh>
    <rPh sb="4" eb="5">
      <t>スウ</t>
    </rPh>
    <phoneticPr fontId="91"/>
  </si>
  <si>
    <t>サービス提供時間内
の勤務時間数</t>
    <rPh sb="4" eb="6">
      <t>テイキョウ</t>
    </rPh>
    <rPh sb="6" eb="9">
      <t>ジカンナイ</t>
    </rPh>
    <rPh sb="11" eb="13">
      <t>キンム</t>
    </rPh>
    <rPh sb="13" eb="15">
      <t>ジカン</t>
    </rPh>
    <rPh sb="15" eb="16">
      <t>スウ</t>
    </rPh>
    <phoneticPr fontId="91"/>
  </si>
  <si>
    <t>(14) サービス提供時間内の勤務延時間数</t>
    <phoneticPr fontId="91"/>
  </si>
  <si>
    <t>理学療法士</t>
    <rPh sb="0" eb="2">
      <t>リガク</t>
    </rPh>
    <rPh sb="2" eb="5">
      <t>リョウホウシ</t>
    </rPh>
    <phoneticPr fontId="91"/>
  </si>
  <si>
    <t>作業療法士</t>
    <rPh sb="0" eb="2">
      <t>サギョウ</t>
    </rPh>
    <rPh sb="2" eb="5">
      <t>リョウホウシ</t>
    </rPh>
    <phoneticPr fontId="91"/>
  </si>
  <si>
    <t>言語聴覚士</t>
    <rPh sb="0" eb="2">
      <t>ゲンゴ</t>
    </rPh>
    <rPh sb="2" eb="5">
      <t>チョウカクシ</t>
    </rPh>
    <phoneticPr fontId="91"/>
  </si>
  <si>
    <t>看護職員</t>
    <rPh sb="0" eb="2">
      <t>カンゴ</t>
    </rPh>
    <rPh sb="2" eb="4">
      <t>ショクイン</t>
    </rPh>
    <phoneticPr fontId="91"/>
  </si>
  <si>
    <t>介護職員</t>
    <rPh sb="0" eb="2">
      <t>カイゴ</t>
    </rPh>
    <rPh sb="2" eb="4">
      <t>ショクイン</t>
    </rPh>
    <phoneticPr fontId="91"/>
  </si>
  <si>
    <t>経験を有する看護師</t>
    <rPh sb="0" eb="2">
      <t>ケイケン</t>
    </rPh>
    <rPh sb="3" eb="4">
      <t>ユウ</t>
    </rPh>
    <rPh sb="6" eb="9">
      <t>カンゴシ</t>
    </rPh>
    <phoneticPr fontId="91"/>
  </si>
  <si>
    <t>他のリハビリテーション提供者</t>
    <rPh sb="0" eb="1">
      <t>タ</t>
    </rPh>
    <rPh sb="11" eb="14">
      <t>テイキョウシャ</t>
    </rPh>
    <phoneticPr fontId="91"/>
  </si>
  <si>
    <t>(15) 利用者数　　　</t>
    <phoneticPr fontId="91"/>
  </si>
  <si>
    <t>≪要 提出≫</t>
    <rPh sb="1" eb="2">
      <t>ヨウ</t>
    </rPh>
    <rPh sb="3" eb="5">
      <t>テイシュツ</t>
    </rPh>
    <phoneticPr fontId="91"/>
  </si>
  <si>
    <t>■シフト記号表（勤務時間帯）</t>
    <rPh sb="4" eb="6">
      <t>キゴウ</t>
    </rPh>
    <rPh sb="6" eb="7">
      <t>ヒョウ</t>
    </rPh>
    <rPh sb="8" eb="10">
      <t>キンム</t>
    </rPh>
    <rPh sb="10" eb="13">
      <t>ジカンタイ</t>
    </rPh>
    <phoneticPr fontId="91"/>
  </si>
  <si>
    <t>※24時間表記</t>
  </si>
  <si>
    <t>休憩時間1時間は「1:00」、休憩時間45分は「00:45」と入力してください。</t>
    <phoneticPr fontId="91"/>
  </si>
  <si>
    <t>勤務時間</t>
    <rPh sb="0" eb="2">
      <t>キンム</t>
    </rPh>
    <rPh sb="2" eb="4">
      <t>ジカン</t>
    </rPh>
    <phoneticPr fontId="91"/>
  </si>
  <si>
    <t>サービス提供時間</t>
    <rPh sb="4" eb="6">
      <t>テイキョウ</t>
    </rPh>
    <rPh sb="6" eb="8">
      <t>ジカン</t>
    </rPh>
    <phoneticPr fontId="91"/>
  </si>
  <si>
    <t>サービス提供時間内の勤務時間</t>
    <rPh sb="4" eb="6">
      <t>テイキョウ</t>
    </rPh>
    <rPh sb="6" eb="8">
      <t>ジカン</t>
    </rPh>
    <rPh sb="8" eb="9">
      <t>ナイ</t>
    </rPh>
    <rPh sb="10" eb="12">
      <t>キンム</t>
    </rPh>
    <rPh sb="12" eb="14">
      <t>ジカン</t>
    </rPh>
    <phoneticPr fontId="91"/>
  </si>
  <si>
    <t>自由記載欄</t>
    <rPh sb="0" eb="2">
      <t>ジユウ</t>
    </rPh>
    <rPh sb="2" eb="4">
      <t>キサイ</t>
    </rPh>
    <rPh sb="4" eb="5">
      <t>ラン</t>
    </rPh>
    <phoneticPr fontId="91"/>
  </si>
  <si>
    <t>記号</t>
    <rPh sb="0" eb="2">
      <t>キゴウ</t>
    </rPh>
    <phoneticPr fontId="91"/>
  </si>
  <si>
    <t>始業時刻</t>
    <rPh sb="0" eb="2">
      <t>シギョウ</t>
    </rPh>
    <rPh sb="2" eb="4">
      <t>ジコク</t>
    </rPh>
    <phoneticPr fontId="91"/>
  </si>
  <si>
    <t>終業時刻</t>
    <rPh sb="0" eb="2">
      <t>シュウギョウ</t>
    </rPh>
    <rPh sb="2" eb="4">
      <t>ジコク</t>
    </rPh>
    <phoneticPr fontId="91"/>
  </si>
  <si>
    <t>うち、休憩時間</t>
    <rPh sb="3" eb="5">
      <t>キュウケイ</t>
    </rPh>
    <rPh sb="5" eb="7">
      <t>ジカン</t>
    </rPh>
    <phoneticPr fontId="91"/>
  </si>
  <si>
    <t>開始時刻</t>
    <rPh sb="0" eb="2">
      <t>カイシ</t>
    </rPh>
    <rPh sb="2" eb="4">
      <t>ジコク</t>
    </rPh>
    <phoneticPr fontId="91"/>
  </si>
  <si>
    <t>終了時刻</t>
    <rPh sb="0" eb="2">
      <t>シュウリョウ</t>
    </rPh>
    <rPh sb="2" eb="4">
      <t>ジコク</t>
    </rPh>
    <phoneticPr fontId="91"/>
  </si>
  <si>
    <t>a</t>
    <phoneticPr fontId="91"/>
  </si>
  <si>
    <t>：</t>
    <phoneticPr fontId="91"/>
  </si>
  <si>
    <t>（</t>
    <phoneticPr fontId="91"/>
  </si>
  <si>
    <t>b</t>
    <phoneticPr fontId="91"/>
  </si>
  <si>
    <t>c</t>
    <phoneticPr fontId="91"/>
  </si>
  <si>
    <t>d</t>
    <phoneticPr fontId="91"/>
  </si>
  <si>
    <t>e</t>
    <phoneticPr fontId="91"/>
  </si>
  <si>
    <t>f</t>
    <phoneticPr fontId="91"/>
  </si>
  <si>
    <t>g</t>
    <phoneticPr fontId="91"/>
  </si>
  <si>
    <t>h</t>
    <phoneticPr fontId="91"/>
  </si>
  <si>
    <t>i</t>
    <phoneticPr fontId="91"/>
  </si>
  <si>
    <t>j</t>
    <phoneticPr fontId="91"/>
  </si>
  <si>
    <t>k</t>
    <phoneticPr fontId="91"/>
  </si>
  <si>
    <t>l</t>
    <phoneticPr fontId="91"/>
  </si>
  <si>
    <t>m</t>
    <phoneticPr fontId="91"/>
  </si>
  <si>
    <t>n</t>
    <phoneticPr fontId="91"/>
  </si>
  <si>
    <t>o</t>
    <phoneticPr fontId="91"/>
  </si>
  <si>
    <t>p</t>
    <phoneticPr fontId="91"/>
  </si>
  <si>
    <t>q</t>
    <phoneticPr fontId="91"/>
  </si>
  <si>
    <t>r</t>
    <phoneticPr fontId="91"/>
  </si>
  <si>
    <t>s</t>
    <phoneticPr fontId="91"/>
  </si>
  <si>
    <t>t</t>
    <phoneticPr fontId="91"/>
  </si>
  <si>
    <t>u</t>
    <phoneticPr fontId="91"/>
  </si>
  <si>
    <t>v</t>
    <phoneticPr fontId="91"/>
  </si>
  <si>
    <t>w</t>
    <phoneticPr fontId="91"/>
  </si>
  <si>
    <t>x</t>
    <phoneticPr fontId="91"/>
  </si>
  <si>
    <t>y</t>
    <phoneticPr fontId="91"/>
  </si>
  <si>
    <t>z</t>
    <phoneticPr fontId="91"/>
  </si>
  <si>
    <t>休</t>
    <rPh sb="0" eb="1">
      <t>ヤス</t>
    </rPh>
    <phoneticPr fontId="91"/>
  </si>
  <si>
    <t>休日</t>
    <rPh sb="0" eb="2">
      <t>キュウジツ</t>
    </rPh>
    <phoneticPr fontId="91"/>
  </si>
  <si>
    <t>-</t>
    <phoneticPr fontId="91"/>
  </si>
  <si>
    <t>・職種ごとの勤務時間を「○：○○～○：○○」と表記することが困難な場合は、No21～30を活用し、勤務時間数のみを入力してください。</t>
    <rPh sb="45" eb="47">
      <t>カツヨウ</t>
    </rPh>
    <phoneticPr fontId="9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</si>
  <si>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91"/>
  </si>
  <si>
    <t>・シフト記号が足りない場合は、適宜、行を追加してください。</t>
    <rPh sb="4" eb="6">
      <t>キゴウ</t>
    </rPh>
    <rPh sb="7" eb="8">
      <t>タ</t>
    </rPh>
    <rPh sb="11" eb="13">
      <t>バアイ</t>
    </rPh>
    <rPh sb="15" eb="17">
      <t>テキギ</t>
    </rPh>
    <rPh sb="18" eb="19">
      <t>ギョウ</t>
    </rPh>
    <rPh sb="20" eb="22">
      <t>ツイカ</t>
    </rPh>
    <phoneticPr fontId="9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</si>
  <si>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9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</si>
  <si>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9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</si>
  <si>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91"/>
  </si>
  <si>
    <t>※　通所リハビリテーションを行う介護老人保健施設
　又は介護医療院であって、病院又は診療所（医師に
　ついては介護老人保健施設の人員基準を満たす余力
　がある場合に限る。）と併設されているものについ
　ては、当該病院又は診療所の常勤医師との兼務で差
　し支えありません。</t>
    <rPh sb="26" eb="27">
      <t>マタ</t>
    </rPh>
    <rPh sb="28" eb="30">
      <t>カイゴ</t>
    </rPh>
    <rPh sb="30" eb="32">
      <t>イリョウ</t>
    </rPh>
    <rPh sb="32" eb="33">
      <t>イン</t>
    </rPh>
    <phoneticPr fontId="32"/>
  </si>
  <si>
    <t>準用(平11老企 25第3の1の3(3)）</t>
    <phoneticPr fontId="32"/>
  </si>
  <si>
    <t>準用（平11老企25第3の1の3(10)①）</t>
    <rPh sb="0" eb="2">
      <t>ジュンヨウヘ</t>
    </rPh>
    <rPh sb="3" eb="4">
      <t>ヘイロ</t>
    </rPh>
    <rPh sb="6" eb="7">
      <t>ロウキ</t>
    </rPh>
    <rPh sb="7" eb="8">
      <t>キ</t>
    </rPh>
    <phoneticPr fontId="3"/>
  </si>
  <si>
    <r>
      <t>準用
(平11老企25
第3の1の3</t>
    </r>
    <r>
      <rPr>
        <sz val="10"/>
        <rFont val="ＭＳ 明朝"/>
        <family val="1"/>
        <charset val="128"/>
      </rPr>
      <t>(11)①</t>
    </r>
    <r>
      <rPr>
        <sz val="11"/>
        <rFont val="ＭＳ 明朝"/>
        <family val="1"/>
        <charset val="128"/>
      </rPr>
      <t>）</t>
    </r>
    <phoneticPr fontId="32"/>
  </si>
  <si>
    <t>準用（平11老企25第3の1の3(11)②）</t>
    <phoneticPr fontId="32"/>
  </si>
  <si>
    <t>　従業者に対する虐待の防止のための研修の内容としては、虐待等の防止に関する基礎的内容等の適切な知識を普及・啓発するものであるとともに、当該指定特定施設における指針に基づき、虐待の防止の徹底を行うものとします。
　職員教育を組織的に徹底させていくためには、当該指定特定施設入居者生活介護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また、研修の実施内容についても記録することが必要です。研修の実施は、施設内職員研修での研修で差し支えありません。</t>
    <phoneticPr fontId="32"/>
  </si>
  <si>
    <t>平11厚令37
第116条第1項
平11老企25
第3の7の3(3)</t>
    <phoneticPr fontId="3"/>
  </si>
  <si>
    <t>※　運営規程には、次の事項を定めるものとします。
　ア　事業の目的及び運営の方針
　イ　従業者の職種、員数及び職務内容
　ウ　営業日及び営業時間
　エ　通所リハビリテーションの利用定員
　オ　通所リハビリテーションの内容及び利用料
　　　その他の費用の額
　カ　通常の事業の実施地域
　キ　サービス利用に当たっての留意事項
　ク　非常災害対策
  ケ  虐待の防止のための措置に関する事項　
　　　※令和６年４月１日より義務化されています。　
  コ　その他運営に関する重要事項</t>
    <rPh sb="200" eb="202">
      <t>レイワ</t>
    </rPh>
    <rPh sb="203" eb="204">
      <t>ネン</t>
    </rPh>
    <rPh sb="205" eb="206">
      <t>ガツ</t>
    </rPh>
    <rPh sb="207" eb="208">
      <t>ニチ</t>
    </rPh>
    <phoneticPr fontId="32"/>
  </si>
  <si>
    <t>準用（平11老企25第3の一の3(19)④）</t>
    <rPh sb="13" eb="14">
      <t>１</t>
    </rPh>
    <phoneticPr fontId="3"/>
  </si>
  <si>
    <t>④　労働時間を適正に管理するため、職員の始業・終
　業時刻を記録していますか。</t>
    <phoneticPr fontId="32"/>
  </si>
  <si>
    <t xml:space="preserve">⑤　全ての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
</t>
    <rPh sb="2" eb="3">
      <t>スベジ</t>
    </rPh>
    <rPh sb="5" eb="8">
      <t>ジュウギョウシャカ</t>
    </rPh>
    <rPh sb="9" eb="12">
      <t>カンゴシジ</t>
    </rPh>
    <rPh sb="13" eb="17">
      <t>ジュンカンゴシカ</t>
    </rPh>
    <rPh sb="18" eb="20">
      <t>カイゴフ</t>
    </rPh>
    <rPh sb="20" eb="23">
      <t>フクシシカ</t>
    </rPh>
    <rPh sb="24" eb="26">
      <t>カイゴシ</t>
    </rPh>
    <rPh sb="26" eb="28">
      <t>シエンセ</t>
    </rPh>
    <rPh sb="28" eb="31">
      <t>センモンインホ</t>
    </rPh>
    <rPh sb="32" eb="33">
      <t>ホウダ</t>
    </rPh>
    <rPh sb="33" eb="34">
      <t>ダイジ</t>
    </rPh>
    <rPh sb="35" eb="36">
      <t>ジョウダ</t>
    </rPh>
    <rPh sb="36" eb="37">
      <t>ダイコ</t>
    </rPh>
    <rPh sb="38" eb="39">
      <t>コウキ</t>
    </rPh>
    <rPh sb="40" eb="42">
      <t>キテイセ</t>
    </rPh>
    <rPh sb="44" eb="46">
      <t>セイレイサ</t>
    </rPh>
    <rPh sb="47" eb="48">
      <t>サダモ</t>
    </rPh>
    <rPh sb="50" eb="51">
      <t>モノト</t>
    </rPh>
    <rPh sb="51" eb="52">
      <t>トウシ</t>
    </rPh>
    <rPh sb="53" eb="55">
      <t>シカクユ</t>
    </rPh>
    <rPh sb="56" eb="57">
      <t>ユウモ</t>
    </rPh>
    <rPh sb="59" eb="60">
      <t>モノホ</t>
    </rPh>
    <rPh sb="62" eb="63">
      <t>ホカル</t>
    </rPh>
    <rPh sb="66" eb="67">
      <t>ルイモ</t>
    </rPh>
    <rPh sb="69" eb="70">
      <t>モノノ</t>
    </rPh>
    <rPh sb="71" eb="72">
      <t>ノゾタ</t>
    </rPh>
    <rPh sb="76" eb="77">
      <t>タイニ</t>
    </rPh>
    <rPh sb="79" eb="82">
      <t>ニンチショウカ</t>
    </rPh>
    <rPh sb="82" eb="84">
      <t>カイゴカ</t>
    </rPh>
    <rPh sb="85" eb="86">
      <t>カカキ</t>
    </rPh>
    <rPh sb="87" eb="90">
      <t>キソテキケ</t>
    </rPh>
    <rPh sb="91" eb="93">
      <t>ケンシュウジ</t>
    </rPh>
    <rPh sb="94" eb="96">
      <t>ジュコウヒ</t>
    </rPh>
    <rPh sb="102" eb="104">
      <t>ヒツヨウソ</t>
    </rPh>
    <rPh sb="105" eb="107">
      <t>ソチコ</t>
    </rPh>
    <rPh sb="108" eb="109">
      <t>コウ</t>
    </rPh>
    <phoneticPr fontId="3"/>
  </si>
  <si>
    <t xml:space="preserve">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
イ 感染症に係る業務継続計画
ａ   平時からの備え（体制構築・整備、感染症防止に
     向けた取組の実施、備蓄品の確保等）
ｂ   初動対応
ｃ   感染拡大防止体制の確立（保健所との連携、
     濃厚接触者への対応、関係者との情報共有等）
ロ 災害に係る業務継続計画
ａ  平常時の対応（建物・設備の安全対策、電気・水道等
    のライフラインが停止した場合の対策、必要品の備蓄
　　等）
ｂ  緊急時の対応（業務継続計画発動基準、対応体制等）
ｃ  他施設及び地域との連携</t>
    <phoneticPr fontId="32"/>
  </si>
  <si>
    <t xml:space="preserve">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な教育を開催するとともに、新規採用時には別に研修を実施し、研修の実施内容についても記録してください。なお、感染症の業務継続計画に係る研修については、感染症の予防及びまん延の防止のための研修と一体的に実施することも差し支えありません。</t>
    <phoneticPr fontId="32"/>
  </si>
  <si>
    <t>平11老企25
第3の七の3(5)(準用第3の六の3の(6))</t>
    <rPh sb="11" eb="12">
      <t>７ジ</t>
    </rPh>
    <rPh sb="18" eb="20">
      <t>ジュンヨウダ</t>
    </rPh>
    <rPh sb="20" eb="21">
      <t>ダイ６</t>
    </rPh>
    <rPh sb="23" eb="24">
      <t>６</t>
    </rPh>
    <phoneticPr fontId="3"/>
  </si>
  <si>
    <t>準用（平11老企25第3の6の3(7)）</t>
    <phoneticPr fontId="32"/>
  </si>
  <si>
    <t>平11老企25
第3の7の3(6)①</t>
    <phoneticPr fontId="32"/>
  </si>
  <si>
    <t>事業所の見やすい場所とは、重要事項を伝えるべき介護サービスの利用申込者、利用者又はその家族に対して見やすい場所のことです。
勤務の体制については、職種ごと、常勤・非常勤ごと等の人数を掲示する趣旨であり、通所リハビリテーション従業者等の氏名まで掲示することを求めるものではありません。</t>
    <rPh sb="101" eb="103">
      <t>ツウショ</t>
    </rPh>
    <rPh sb="112" eb="115">
      <t>ジュウギョウシャ</t>
    </rPh>
    <phoneticPr fontId="32"/>
  </si>
  <si>
    <t>準用（平11老
企25第3の1の3(28)②）</t>
    <phoneticPr fontId="32"/>
  </si>
  <si>
    <t>上記の事故の状況及び事故に際して採った処置について記録していますか。</t>
    <phoneticPr fontId="32"/>
  </si>
  <si>
    <t>②　利用者に対するサービスの提供により賠償すべき事故が発生した場合は、損害賠償を速やかに行っていますか。</t>
    <phoneticPr fontId="32"/>
  </si>
  <si>
    <t>③　事故が生じた際にはその原因を解明し、再発生を防ぐための対策を講じていますか。</t>
    <phoneticPr fontId="32"/>
  </si>
  <si>
    <t>②　具体的な会計処理の方法については、別に通知された「指定介護老人福祉施設等に係る会計処理等の取扱いについて（平成12年3月10日・老計第8号」及び「介護保険の給付対象事業における会計の区分について（平成13年3月28日・老振第18号）」を参考として適切に行われていますか。</t>
    <rPh sb="93" eb="95">
      <t>クブン</t>
    </rPh>
    <phoneticPr fontId="32"/>
  </si>
  <si>
    <t>準用（平11老企25第3の1の3(32)</t>
    <rPh sb="0" eb="2">
      <t>ジュンヨウ</t>
    </rPh>
    <rPh sb="3" eb="4">
      <t>ヘイ</t>
    </rPh>
    <rPh sb="6" eb="7">
      <t>ロウ</t>
    </rPh>
    <rPh sb="7" eb="8">
      <t>キ</t>
    </rPh>
    <rPh sb="10" eb="11">
      <t>ダイ</t>
    </rPh>
    <phoneticPr fontId="32"/>
  </si>
  <si>
    <t>②　利用者に対するサービスの提供に関する次に掲げる記録を整備し、その完結の日から５年間保存していますか。
    なお、「その完結の日」とは、個々の利用者につき、契約終了（契約の解約・解除、他の施設への入所、利用者の死亡、利用者の自立等）により一連のサービス提供が終了した日を指すものとする。</t>
    <phoneticPr fontId="32"/>
  </si>
  <si>
    <t>平11老企25
第3の7の3(8)</t>
    <phoneticPr fontId="32"/>
  </si>
  <si>
    <t>平11老企25
第4の3の5(1)③</t>
    <phoneticPr fontId="32"/>
  </si>
  <si>
    <t>平11老企25
第4の3の5(1)②</t>
    <phoneticPr fontId="32"/>
  </si>
  <si>
    <t>平11老企25
第4の3の5(1)①</t>
    <phoneticPr fontId="32"/>
  </si>
  <si>
    <t>平11老企25
第4の3の5(2)③</t>
    <phoneticPr fontId="32"/>
  </si>
  <si>
    <t xml:space="preserve">
平18厚労令35
第125条第8号
</t>
    <phoneticPr fontId="32"/>
  </si>
  <si>
    <t xml:space="preserve">平18厚労令35
第125条第9号
</t>
    <phoneticPr fontId="32"/>
  </si>
  <si>
    <t>平18厚労令35
第125条第12号
平11老企25
第4の3の5(2)⑧</t>
    <phoneticPr fontId="32"/>
  </si>
  <si>
    <t>平18厚労令35
第125条第13号</t>
    <phoneticPr fontId="32"/>
  </si>
  <si>
    <t>平18厚労令35
第125条第14号</t>
    <phoneticPr fontId="32"/>
  </si>
  <si>
    <t>平18厚労令35
第125条第15号</t>
    <phoneticPr fontId="32"/>
  </si>
  <si>
    <t>①から⑪までの規定は、介護予防通所リハビリテーション計画の変更について準用していますか。</t>
    <phoneticPr fontId="32"/>
  </si>
  <si>
    <t>平18厚労令35
第125条第16号</t>
    <phoneticPr fontId="32"/>
  </si>
  <si>
    <t>　事業所の名称及び所在地その他厚生労働省令で定める事項に変更があったとき、又は休止した事業を再開したときは、10日以内に、その旨を指定権者に届け出ていますか。</t>
    <rPh sb="65" eb="67">
      <t>シテイ</t>
    </rPh>
    <rPh sb="67" eb="68">
      <t>ケン</t>
    </rPh>
    <rPh sb="68" eb="69">
      <t>シャ</t>
    </rPh>
    <phoneticPr fontId="3"/>
  </si>
  <si>
    <t>※　当該事業を廃止し、又は休止しようとするときは、その廃止又は休止の日の１月前までに、その旨を指定権者に届け出ください。</t>
    <rPh sb="47" eb="49">
      <t>シテイ</t>
    </rPh>
    <phoneticPr fontId="3"/>
  </si>
  <si>
    <t>　事業所において高齢者虐待が発生した場合ではなく、別に厚生労働大臣が定める基準を満たさない場合は、速やかに改善計画を指定権者に提出した後、事実が生じた月から３か月後に改善計画に基づく改善状況を県知事に報告し、事実が生じた月の翌月から改善が認められた月までの間について、入所者全員について所定単位数から1％に相当する単位数を減算していますか。
　</t>
    <rPh sb="58" eb="62">
      <t>シテイケンシャ</t>
    </rPh>
    <phoneticPr fontId="32"/>
  </si>
  <si>
    <t>　感染症や非常災害の発生時において、利用者に対する指定通所リハビリテーションの提供を継続的に実施するための、及び非常時の体制で早期の業務再開を図るための計画（以下「業務継続計画」という。）を策定し、当該業務継続計画に従い必要な措置を講じていること。</t>
    <rPh sb="25" eb="27">
      <t>シテイ</t>
    </rPh>
    <rPh sb="27" eb="29">
      <t>ツウショ</t>
    </rPh>
    <phoneticPr fontId="32"/>
  </si>
  <si>
    <t xml:space="preserve">  前年度の１月当たりの平均利用延人員数（要支援も含む）が７５０人を超える事業所であって、指定居宅サービス等の事業の人員、設備及び運営に関する基準（平11厚令37）第112条に定める設備に関する基準に適合している事業所である場合は、大規模型模型通所リハビリテーション費を算定していますか。</t>
    <phoneticPr fontId="32"/>
  </si>
  <si>
    <t>※　前年度の実績が６月に満たない事業者（新たに事
　業を開始し、又は再開した事業者を含む）又は前年
　度から定員を概ね２５％以上変更して事業を実施し
　ようとする事業者においては、当該年度に係る平均
　利用延人員数については、便宜上、指定権者に届け出た
　当該事業所の利用定員の９０％に予定される１月当
　たりの営業日数を乗じて得た数とします。</t>
    <phoneticPr fontId="32"/>
  </si>
  <si>
    <r>
      <t xml:space="preserve">算定している加算に☑
</t>
    </r>
    <r>
      <rPr>
        <sz val="12"/>
        <rFont val="ＭＳ 明朝"/>
        <family val="1"/>
        <charset val="128"/>
      </rPr>
      <t xml:space="preserve">
□イ
□ロ
□ハ
□ニ
□ホ
□ヘ</t>
    </r>
    <phoneticPr fontId="32"/>
  </si>
  <si>
    <t>　厚生労働大臣が定める基準に適合しているものとして指定権者に届け出た指定通所リハビリテーション事業所については、リハビリテーション提供体制加算として、通所リハビリテーション計画に位置付けられた内容の指定通所リハビリテーションを行うのに要する標準的な時間に応じ、それぞれ次に掲げる単位数を所定単位数を加算していますか。</t>
    <rPh sb="25" eb="29">
      <t>シテイケンシャ</t>
    </rPh>
    <phoneticPr fontId="32"/>
  </si>
  <si>
    <t xml:space="preserve">（１）入浴介助加算(Ⅰ) 40単位
　入浴中の利用者の観察を含む介助を行う場合について算定されるものですが、この場合の「観察」とは、自立生活支援のための見守り的援助のことであり、利用者の自立支援や日常生活動作能力などの向上のために、利用者自身の力で入浴し、必要に応じて介助、転倒予防のための声かけ、気分の確認などを行うことにより、結果として、身体に直接接触する介助を行わなかった場合についても、加算の対象となるものです。なお、利用者の自立生活を支援する上で最適と考えられる入浴手法が、部分浴（シャワー浴含む）等である場合は、これを含むものとします。通所リハビリテーション計画上、入浴の提供が位置付けられている場合に、利用者側の事情により、入浴を実施しなかった場合については、加算を算定できません。
</t>
    <phoneticPr fontId="32"/>
  </si>
  <si>
    <t>①　厚生労働大臣が定める基準に適合しているものとして指定権者に届け出た通所リハビリテーション事業所の医師、理学療法士、作業療法士、言語聴覚士その他の職種の者が共同し、継続的にリハビリテーションの質を管理した場合、リハビリテーションマネジメント加算として、次に掲げる区分に応じ、１月につき次に掲げる単位数を所定単位数に加算していますか。
　</t>
    <rPh sb="2" eb="4">
      <t>コウセイロ</t>
    </rPh>
    <rPh sb="4" eb="6">
      <t>ロウドウダ</t>
    </rPh>
    <rPh sb="6" eb="8">
      <t>ダイジンサ</t>
    </rPh>
    <rPh sb="9" eb="10">
      <t>サダト</t>
    </rPh>
    <rPh sb="26" eb="30">
      <t>シテイケンシャ</t>
    </rPh>
    <rPh sb="31" eb="32">
      <t>トドデ</t>
    </rPh>
    <rPh sb="33" eb="34">
      <t>デキ</t>
    </rPh>
    <rPh sb="79" eb="81">
      <t>キョウドウツ</t>
    </rPh>
    <rPh sb="127" eb="128">
      <t>ツギカ</t>
    </rPh>
    <rPh sb="129" eb="130">
      <t>カカク</t>
    </rPh>
    <rPh sb="132" eb="134">
      <t>クブンオ</t>
    </rPh>
    <rPh sb="135" eb="136">
      <t>オウツ</t>
    </rPh>
    <rPh sb="139" eb="140">
      <t>ツキツ</t>
    </rPh>
    <rPh sb="143" eb="144">
      <t>ツギカ</t>
    </rPh>
    <rPh sb="145" eb="146">
      <t>カカシ</t>
    </rPh>
    <rPh sb="152" eb="154">
      <t>ショテイタ</t>
    </rPh>
    <rPh sb="154" eb="157">
      <t>タンイスウカ</t>
    </rPh>
    <rPh sb="158" eb="160">
      <t>カサン</t>
    </rPh>
    <phoneticPr fontId="3"/>
  </si>
  <si>
    <t>　厚生労働大臣が定める基準に適合し、かつ、厚生労働大臣が定める施設基準に適合しているものとして指定権者に届け出た通所リハビリテーション事業所が、生活行為の内容の充実を図るためのリハビリテーションを行った場合は、１月につき次に掲げる単位を所定単位数に加算していますか。
　　　　　　　　　　　　　　　　　　１,２５０単位</t>
    <rPh sb="1" eb="3">
      <t>コウセイロ</t>
    </rPh>
    <rPh sb="3" eb="5">
      <t>ロウドウダ</t>
    </rPh>
    <rPh sb="5" eb="7">
      <t>ダイジンサ</t>
    </rPh>
    <rPh sb="8" eb="9">
      <t>サダコ</t>
    </rPh>
    <rPh sb="21" eb="23">
      <t>コウセイロ</t>
    </rPh>
    <rPh sb="23" eb="25">
      <t>ロウドウダ</t>
    </rPh>
    <rPh sb="25" eb="27">
      <t>ダイジンサ</t>
    </rPh>
    <rPh sb="28" eb="29">
      <t>サダシ</t>
    </rPh>
    <rPh sb="31" eb="33">
      <t>シセツキ</t>
    </rPh>
    <rPh sb="33" eb="35">
      <t>キジュンテ</t>
    </rPh>
    <rPh sb="36" eb="38">
      <t>テキゴウセ</t>
    </rPh>
    <rPh sb="47" eb="51">
      <t>シテイケンシャ</t>
    </rPh>
    <rPh sb="72" eb="74">
      <t>セイカツコ</t>
    </rPh>
    <rPh sb="74" eb="76">
      <t>コウイナ</t>
    </rPh>
    <rPh sb="77" eb="79">
      <t>ナイヨウジ</t>
    </rPh>
    <rPh sb="80" eb="82">
      <t>ジュウジツハ</t>
    </rPh>
    <rPh sb="83" eb="84">
      <t>ハカツ</t>
    </rPh>
    <rPh sb="106" eb="107">
      <t>ツキツ</t>
    </rPh>
    <rPh sb="110" eb="111">
      <t>ツギカ</t>
    </rPh>
    <rPh sb="112" eb="113">
      <t>カカタ</t>
    </rPh>
    <rPh sb="115" eb="117">
      <t>タンイ</t>
    </rPh>
    <phoneticPr fontId="3"/>
  </si>
  <si>
    <t>　次の基準に適合しているものとして指定権者に届け出た通所リハビリテーション事業所において、若年性認知症利用者に対して通所リハビリテーションを行った場合は、１日につき６０単位を所定単位数に加算していますか。</t>
    <rPh sb="17" eb="21">
      <t>シテイケンシャ</t>
    </rPh>
    <phoneticPr fontId="32"/>
  </si>
  <si>
    <t xml:space="preserve">　厚生労働大臣が定める基準に適合しているものとして指定権者に届け出た通所リハビリテーション事業所が、中重度の要介護者を受け入れる体制を構築し、通所リハビリテーションを行った場合は、１日につき２０単位を所定単位数に加算していますか。
</t>
    <rPh sb="1" eb="3">
      <t>コウセイロ</t>
    </rPh>
    <rPh sb="3" eb="5">
      <t>ロウドウダ</t>
    </rPh>
    <rPh sb="5" eb="7">
      <t>ダイジンサ</t>
    </rPh>
    <rPh sb="8" eb="9">
      <t>サダチ</t>
    </rPh>
    <rPh sb="25" eb="29">
      <t>シテイケンシャ</t>
    </rPh>
    <rPh sb="50" eb="51">
      <t>チュウジ</t>
    </rPh>
    <rPh sb="51" eb="53">
      <t>ジュウドヨ</t>
    </rPh>
    <rPh sb="54" eb="55">
      <t>ヨウカ</t>
    </rPh>
    <rPh sb="55" eb="58">
      <t>カイゴシャウ</t>
    </rPh>
    <rPh sb="59" eb="60">
      <t>ウイ</t>
    </rPh>
    <rPh sb="61" eb="62">
      <t>イタ</t>
    </rPh>
    <rPh sb="64" eb="66">
      <t>タイセイコ</t>
    </rPh>
    <rPh sb="67" eb="69">
      <t>コウチクツ</t>
    </rPh>
    <rPh sb="71" eb="73">
      <t>ツウショオ</t>
    </rPh>
    <rPh sb="83" eb="84">
      <t>オコナバ</t>
    </rPh>
    <rPh sb="86" eb="88">
      <t>バアイニ</t>
    </rPh>
    <rPh sb="91" eb="92">
      <t>ニチタ</t>
    </rPh>
    <rPh sb="97" eb="99">
      <t>タンイ</t>
    </rPh>
    <phoneticPr fontId="3"/>
  </si>
  <si>
    <t xml:space="preserve">　イ　人員基準を満たす看護職員又は介護職員の員数に加
　　え、看護職員又は介護職員を常勤換算方法で１以上を
　　確保していること。
　ロ　前年度又は算定日が属する月の前３月間の利用者総
　　数のうち、要介護３、要介護４又は要介護５の利用者の割
　　合が１００分の３０以上であること。
　ハ　通所リハビリテーションを行う時間帯を通じて、専ら通所
　　リハビリテーションの提供に当たる看護職員を1名以上配
　　置していること。
</t>
    <rPh sb="3" eb="5">
      <t>ジンインキ</t>
    </rPh>
    <rPh sb="5" eb="7">
      <t>キジュンミ</t>
    </rPh>
    <rPh sb="8" eb="9">
      <t>ミカ</t>
    </rPh>
    <rPh sb="11" eb="13">
      <t>カンゴシ</t>
    </rPh>
    <rPh sb="13" eb="15">
      <t>ショクインマ</t>
    </rPh>
    <rPh sb="15" eb="16">
      <t>マタカ</t>
    </rPh>
    <rPh sb="17" eb="19">
      <t>カイゴシ</t>
    </rPh>
    <rPh sb="19" eb="21">
      <t>ショクインイ</t>
    </rPh>
    <rPh sb="22" eb="24">
      <t>インズウク</t>
    </rPh>
    <rPh sb="25" eb="26">
      <t>クワジ</t>
    </rPh>
    <rPh sb="42" eb="44">
      <t>ジョウキンカ</t>
    </rPh>
    <rPh sb="44" eb="46">
      <t>カンサンホ</t>
    </rPh>
    <rPh sb="46" eb="48">
      <t>ホウホウイ</t>
    </rPh>
    <rPh sb="50" eb="52">
      <t>イジョウカ</t>
    </rPh>
    <rPh sb="56" eb="57">
      <t>カクホ</t>
    </rPh>
    <rPh sb="57" eb="58">
      <t>ホゼ</t>
    </rPh>
    <rPh sb="69" eb="72">
      <t>ゼンネンドマ</t>
    </rPh>
    <rPh sb="72" eb="73">
      <t>マタサ</t>
    </rPh>
    <rPh sb="74" eb="76">
      <t>サンテイビ</t>
    </rPh>
    <rPh sb="76" eb="77">
      <t>ビゾ</t>
    </rPh>
    <rPh sb="78" eb="79">
      <t>ゾクツ</t>
    </rPh>
    <rPh sb="81" eb="82">
      <t>ツキゼ</t>
    </rPh>
    <rPh sb="83" eb="84">
      <t>ゼンツ</t>
    </rPh>
    <rPh sb="85" eb="86">
      <t>ツキカ</t>
    </rPh>
    <rPh sb="86" eb="87">
      <t>カンリ</t>
    </rPh>
    <rPh sb="88" eb="91">
      <t>リヨウシャヨ</t>
    </rPh>
    <rPh sb="100" eb="103">
      <t>ヨウカイゴマ</t>
    </rPh>
    <rPh sb="109" eb="110">
      <t>マタリ</t>
    </rPh>
    <rPh sb="116" eb="119">
      <t>リヨウシャブ</t>
    </rPh>
    <rPh sb="129" eb="130">
      <t>ブンイ</t>
    </rPh>
    <rPh sb="133" eb="135">
      <t>イジョウツ</t>
    </rPh>
    <rPh sb="145" eb="147">
      <t>ツウショオ</t>
    </rPh>
    <rPh sb="157" eb="158">
      <t>オコナジ</t>
    </rPh>
    <rPh sb="159" eb="162">
      <t>ジカンタイツ</t>
    </rPh>
    <rPh sb="163" eb="164">
      <t>ツウモ</t>
    </rPh>
    <rPh sb="167" eb="168">
      <t>モッパツ</t>
    </rPh>
    <rPh sb="169" eb="171">
      <t>ツウショテ</t>
    </rPh>
    <rPh sb="184" eb="186">
      <t>テイキョウア</t>
    </rPh>
    <rPh sb="187" eb="188">
      <t>アカ</t>
    </rPh>
    <rPh sb="190" eb="192">
      <t>カンゴシ</t>
    </rPh>
    <rPh sb="192" eb="194">
      <t>ショクインメ</t>
    </rPh>
    <rPh sb="196" eb="199">
      <t>メイイジョウト</t>
    </rPh>
    <phoneticPr fontId="3"/>
  </si>
  <si>
    <t>　別に厚生労働大臣が定める基準に適合しているものとして指定権者に届け出た通所リハビリテーション事業所が、リハビリテーションを行い、利用者の指定通所介護事業所等への移行等を支援した場合は、移行支援加算として、評価対象期間(※)の末日が属する年度の次の年度に限り、1日につき１２単位を加算していますか。</t>
    <rPh sb="1" eb="2">
      <t>ベツコ</t>
    </rPh>
    <rPh sb="3" eb="5">
      <t>コウセイロ</t>
    </rPh>
    <rPh sb="5" eb="7">
      <t>ロウドウダ</t>
    </rPh>
    <rPh sb="7" eb="9">
      <t>ダイジンサ</t>
    </rPh>
    <rPh sb="10" eb="11">
      <t>サダキ</t>
    </rPh>
    <rPh sb="13" eb="15">
      <t>キジュンテ</t>
    </rPh>
    <rPh sb="16" eb="18">
      <t>テキゴウチ</t>
    </rPh>
    <rPh sb="27" eb="31">
      <t>シテイケンシャ</t>
    </rPh>
    <rPh sb="32" eb="33">
      <t>トドデ</t>
    </rPh>
    <rPh sb="34" eb="35">
      <t>デツ</t>
    </rPh>
    <rPh sb="36" eb="38">
      <t>ツウショジ</t>
    </rPh>
    <rPh sb="47" eb="50">
      <t>ジギョウショオ</t>
    </rPh>
    <rPh sb="62" eb="63">
      <t>オコナリ</t>
    </rPh>
    <rPh sb="65" eb="68">
      <t>リヨウシャシ</t>
    </rPh>
    <rPh sb="69" eb="71">
      <t>シテイツ</t>
    </rPh>
    <rPh sb="71" eb="73">
      <t>ツウショカ</t>
    </rPh>
    <rPh sb="73" eb="75">
      <t>カイゴジ</t>
    </rPh>
    <rPh sb="75" eb="78">
      <t>ジギョウショト</t>
    </rPh>
    <rPh sb="78" eb="79">
      <t>トウイ</t>
    </rPh>
    <rPh sb="81" eb="83">
      <t>イコウト</t>
    </rPh>
    <rPh sb="83" eb="84">
      <t>トウシ</t>
    </rPh>
    <rPh sb="85" eb="87">
      <t>シエンバ</t>
    </rPh>
    <rPh sb="89" eb="91">
      <t>バアイイ</t>
    </rPh>
    <rPh sb="93" eb="95">
      <t>イコウシ</t>
    </rPh>
    <rPh sb="95" eb="97">
      <t>シエンカ</t>
    </rPh>
    <rPh sb="97" eb="99">
      <t>カサンヒ</t>
    </rPh>
    <rPh sb="103" eb="105">
      <t>ヒョウカタ</t>
    </rPh>
    <rPh sb="105" eb="107">
      <t>タイショウキ</t>
    </rPh>
    <rPh sb="107" eb="109">
      <t>キカンマ</t>
    </rPh>
    <rPh sb="113" eb="115">
      <t>マツジツゾ</t>
    </rPh>
    <rPh sb="116" eb="117">
      <t>ゾクネ</t>
    </rPh>
    <rPh sb="119" eb="121">
      <t>ネンドツ</t>
    </rPh>
    <rPh sb="122" eb="123">
      <t>ツギネ</t>
    </rPh>
    <rPh sb="124" eb="126">
      <t>ネンドカ</t>
    </rPh>
    <rPh sb="127" eb="128">
      <t>カギニ</t>
    </rPh>
    <rPh sb="131" eb="132">
      <t>ニチタ</t>
    </rPh>
    <rPh sb="137" eb="139">
      <t>タンイカ</t>
    </rPh>
    <rPh sb="140" eb="142">
      <t>カサン</t>
    </rPh>
    <phoneticPr fontId="3"/>
  </si>
  <si>
    <t xml:space="preserve">  次の①～③の基準に適合しているものとして指定権者に届け出た指定通所リハビリテーション事業所が、利用者に対し、指定通所リハビリテーションを行った場合は、次の区分により、１回につき次の単位数を加算していますか。</t>
    <rPh sb="22" eb="26">
      <t>シテイケンシャ</t>
    </rPh>
    <phoneticPr fontId="32"/>
  </si>
  <si>
    <t>次に掲げる基準のいずれにも該当すること
（１）次のいずれかに該当すること
　　・指定通所リハビリテーション事業所の介護職員の
      総数のうち、介護福祉士の占める割合が百分の
      七十以上であること。
　　・指定通所リハビリテーション事業所の介護職員の
      総数のうち、勤続年数十年以上の介護福祉士の
      占める割合が百分の二十五以上であること。
（２）定員超過利用・人員基準欠如に該当していないこ　　　　と。</t>
    <rPh sb="0" eb="1">
      <t>ツギカ</t>
    </rPh>
    <rPh sb="2" eb="3">
      <t>カカキ</t>
    </rPh>
    <rPh sb="5" eb="7">
      <t>キジュンガ</t>
    </rPh>
    <rPh sb="13" eb="15">
      <t>ガイトウツ</t>
    </rPh>
    <rPh sb="23" eb="24">
      <t>ツギガ</t>
    </rPh>
    <rPh sb="30" eb="32">
      <t>ガイトウ</t>
    </rPh>
    <rPh sb="192" eb="194">
      <t>テイイン</t>
    </rPh>
    <rPh sb="194" eb="196">
      <t>チョウカ</t>
    </rPh>
    <rPh sb="196" eb="198">
      <t>リヨウ</t>
    </rPh>
    <rPh sb="199" eb="201">
      <t>ジンイン</t>
    </rPh>
    <rPh sb="201" eb="203">
      <t>キジュン</t>
    </rPh>
    <rPh sb="203" eb="205">
      <t>ケツジョ</t>
    </rPh>
    <phoneticPr fontId="3"/>
  </si>
  <si>
    <t>　別に厚生労働大臣が定める基準に適合する介護職員等の賃金の改善等を実施しているものとして指定権者に届け出た事業者が、利用者に対し、通所リハビリテーションを行った場合には、当該基準に掲げる区分に従い、次に掲げる単位数を所定単位数に加算していますか。</t>
    <rPh sb="1" eb="2">
      <t>ベツコ</t>
    </rPh>
    <rPh sb="3" eb="5">
      <t>コウセイロ</t>
    </rPh>
    <rPh sb="5" eb="7">
      <t>ロウドウダ</t>
    </rPh>
    <rPh sb="7" eb="9">
      <t>ダイジンサ</t>
    </rPh>
    <rPh sb="10" eb="11">
      <t>サダキ</t>
    </rPh>
    <rPh sb="13" eb="15">
      <t>キジュンテ</t>
    </rPh>
    <rPh sb="16" eb="18">
      <t>テキゴウカ</t>
    </rPh>
    <rPh sb="20" eb="22">
      <t>カイゴト</t>
    </rPh>
    <rPh sb="24" eb="25">
      <t>トウチ</t>
    </rPh>
    <rPh sb="26" eb="28">
      <t>チンギンカ</t>
    </rPh>
    <rPh sb="29" eb="31">
      <t>カイゼント</t>
    </rPh>
    <rPh sb="31" eb="32">
      <t>トウジ</t>
    </rPh>
    <rPh sb="33" eb="35">
      <t>ジッシチ</t>
    </rPh>
    <rPh sb="44" eb="48">
      <t>シテイケンシャ</t>
    </rPh>
    <rPh sb="49" eb="50">
      <t>トドデ</t>
    </rPh>
    <rPh sb="51" eb="52">
      <t>デジ</t>
    </rPh>
    <rPh sb="53" eb="56">
      <t>ジギョウシャリ</t>
    </rPh>
    <rPh sb="58" eb="61">
      <t>リヨウシャタ</t>
    </rPh>
    <rPh sb="62" eb="63">
      <t>タイツ</t>
    </rPh>
    <rPh sb="65" eb="67">
      <t>ツウショオ</t>
    </rPh>
    <rPh sb="77" eb="78">
      <t>オコナバ</t>
    </rPh>
    <rPh sb="80" eb="82">
      <t>バアイト</t>
    </rPh>
    <rPh sb="85" eb="87">
      <t>トウガイキ</t>
    </rPh>
    <rPh sb="87" eb="89">
      <t>キジュンカ</t>
    </rPh>
    <rPh sb="90" eb="91">
      <t>カカク</t>
    </rPh>
    <rPh sb="93" eb="95">
      <t>クブンシ</t>
    </rPh>
    <rPh sb="96" eb="97">
      <t>シタガツ</t>
    </rPh>
    <rPh sb="99" eb="100">
      <t>ツギカ</t>
    </rPh>
    <rPh sb="101" eb="102">
      <t>カカタ</t>
    </rPh>
    <rPh sb="104" eb="107">
      <t>タンイスウシ</t>
    </rPh>
    <rPh sb="108" eb="110">
      <t>ショテイタ</t>
    </rPh>
    <rPh sb="110" eb="113">
      <t>タンイスウカ</t>
    </rPh>
    <rPh sb="114" eb="116">
      <t>カサン</t>
    </rPh>
    <phoneticPr fontId="3"/>
  </si>
  <si>
    <t xml:space="preserve">  次の①～③の基準に適合しているものとして指定権者に届け出た介護予防通所リハビリテーション事業所が、利用者に対し、介護予防　通所リハビリテーションを行った場合は、次の区分により、利用者の要支援状態区分に応じて１月につき次の単位数を加算していますか。</t>
    <rPh sb="22" eb="26">
      <t>シテイケンシャ</t>
    </rPh>
    <phoneticPr fontId="32"/>
  </si>
  <si>
    <t>⑵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32"/>
  </si>
  <si>
    <t xml:space="preserve">   ⑴ 介護予防通所リハビリテーション事業所の介　
　 護職員の総数のうち、介護福祉士の占める割合
　 が100分の50以上であること</t>
    <phoneticPr fontId="32"/>
  </si>
  <si>
    <t>（勤務形態の記号）</t>
    <rPh sb="1" eb="3">
      <t>キンム</t>
    </rPh>
    <rPh sb="3" eb="5">
      <t>ケイタイ</t>
    </rPh>
    <rPh sb="6" eb="8">
      <t>キゴウ</t>
    </rPh>
    <phoneticPr fontId="91"/>
  </si>
  <si>
    <t>区分</t>
    <rPh sb="0" eb="2">
      <t>クブン</t>
    </rPh>
    <phoneticPr fontId="91"/>
  </si>
  <si>
    <t>A</t>
    <phoneticPr fontId="91"/>
  </si>
  <si>
    <t>常勤で専従</t>
    <rPh sb="0" eb="2">
      <t>ジョウキン</t>
    </rPh>
    <rPh sb="3" eb="5">
      <t>センジュウ</t>
    </rPh>
    <phoneticPr fontId="91"/>
  </si>
  <si>
    <t>B</t>
    <phoneticPr fontId="91"/>
  </si>
  <si>
    <t>常勤で兼務</t>
    <rPh sb="0" eb="2">
      <t>ジョウキン</t>
    </rPh>
    <rPh sb="3" eb="5">
      <t>ケンム</t>
    </rPh>
    <phoneticPr fontId="91"/>
  </si>
  <si>
    <t>C</t>
    <phoneticPr fontId="91"/>
  </si>
  <si>
    <t>非常勤で専従</t>
    <rPh sb="0" eb="3">
      <t>ヒジョウキン</t>
    </rPh>
    <rPh sb="4" eb="6">
      <t>センジュウ</t>
    </rPh>
    <phoneticPr fontId="91"/>
  </si>
  <si>
    <t>D</t>
    <phoneticPr fontId="91"/>
  </si>
  <si>
    <t>非常勤で兼務</t>
    <rPh sb="0" eb="3">
      <t>ヒジョウキン</t>
    </rPh>
    <rPh sb="4" eb="6">
      <t>ケンム</t>
    </rPh>
    <phoneticPr fontId="91"/>
  </si>
  <si>
    <r>
      <t>２　介護予防
  通所リ</t>
    </r>
    <r>
      <rPr>
        <sz val="11"/>
        <rFont val="ＭＳ Ｐゴシック"/>
        <family val="3"/>
        <charset val="128"/>
      </rPr>
      <t xml:space="preserve">ハビ
</t>
    </r>
    <r>
      <rPr>
        <sz val="11"/>
        <rFont val="ＭＳ ゴシック"/>
        <family val="3"/>
        <charset val="128"/>
      </rPr>
      <t xml:space="preserve">  </t>
    </r>
    <r>
      <rPr>
        <sz val="11"/>
        <rFont val="ＭＳ Ｐゴシック"/>
        <family val="3"/>
        <charset val="128"/>
      </rPr>
      <t>リテーション</t>
    </r>
    <r>
      <rPr>
        <sz val="11"/>
        <rFont val="ＭＳ ゴシック"/>
        <family val="3"/>
        <charset val="128"/>
      </rPr>
      <t xml:space="preserve">
　事業の基本
　方針</t>
    </r>
    <rPh sb="29" eb="30">
      <t>ホン</t>
    </rPh>
    <phoneticPr fontId="3"/>
  </si>
  <si>
    <t xml:space="preserve">２　診療所
 【基準第111
 条第1項の規
 定が適用さ
 れる者を除
 く】
</t>
    <rPh sb="21" eb="22">
      <t>キサ</t>
    </rPh>
    <rPh sb="24" eb="25">
      <t>サダムテ</t>
    </rPh>
    <rPh sb="26" eb="28">
      <t>テキヨウモ</t>
    </rPh>
    <rPh sb="33" eb="34">
      <t>モノノ</t>
    </rPh>
    <rPh sb="35" eb="36">
      <t>ノゾ</t>
    </rPh>
    <phoneticPr fontId="3"/>
  </si>
  <si>
    <t>虐待防止検討委員会は、具体的には、次のような事項について検討することとします。その際、そこで得た結果（事業所における虐待に対する体制、虐待等の再発防止策等）は、従業者に周知徹底を図る必要があります。
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32"/>
  </si>
  <si>
    <t>平11厚令37
第119条　準用（第36条の2）
平11老
企25第3の1の3(29)</t>
    <phoneticPr fontId="32"/>
  </si>
  <si>
    <t>(4)理学療法士、作業療法士又は言語聴覚士が、介護支援専門員に対し、利用者の有する能力、自立のために必要な支援方法及び日常生活上の留意点に関する情報提供を行うこと。</t>
    <rPh sb="3" eb="5">
      <t>リガクリ</t>
    </rPh>
    <rPh sb="5" eb="8">
      <t>リョウホウシサ</t>
    </rPh>
    <rPh sb="9" eb="11">
      <t>サギョウリ</t>
    </rPh>
    <rPh sb="11" eb="14">
      <t>リョウホウシマ</t>
    </rPh>
    <rPh sb="14" eb="15">
      <t>マタゲ</t>
    </rPh>
    <rPh sb="16" eb="21">
      <t>ゲンゴチョウカクシカ</t>
    </rPh>
    <rPh sb="23" eb="25">
      <t>カイゴシ</t>
    </rPh>
    <rPh sb="25" eb="27">
      <t>シエンセ</t>
    </rPh>
    <rPh sb="27" eb="28">
      <t>センモ</t>
    </rPh>
    <rPh sb="28" eb="29">
      <t>モンイ</t>
    </rPh>
    <rPh sb="29" eb="30">
      <t>インタ</t>
    </rPh>
    <rPh sb="31" eb="32">
      <t>タイリ</t>
    </rPh>
    <rPh sb="34" eb="37">
      <t>リヨウシャユ</t>
    </rPh>
    <rPh sb="38" eb="39">
      <t>ユウノ</t>
    </rPh>
    <rPh sb="41" eb="43">
      <t>ノウリョクジ</t>
    </rPh>
    <rPh sb="44" eb="46">
      <t>ジリツヒ</t>
    </rPh>
    <rPh sb="50" eb="52">
      <t>ヒツヨウシ</t>
    </rPh>
    <rPh sb="53" eb="54">
      <t>シエ</t>
    </rPh>
    <rPh sb="54" eb="55">
      <t>エンホ</t>
    </rPh>
    <rPh sb="55" eb="57">
      <t>ホウホウオ</t>
    </rPh>
    <rPh sb="57" eb="58">
      <t>オヨニ</t>
    </rPh>
    <rPh sb="59" eb="61">
      <t>ニチジョウセ</t>
    </rPh>
    <rPh sb="61" eb="63">
      <t>セイカツジ</t>
    </rPh>
    <rPh sb="63" eb="64">
      <t>ジョウリ</t>
    </rPh>
    <rPh sb="65" eb="68">
      <t>リュウイテンカ</t>
    </rPh>
    <rPh sb="69" eb="70">
      <t>カンジ</t>
    </rPh>
    <rPh sb="72" eb="74">
      <t>ジョウホウテ</t>
    </rPh>
    <rPh sb="74" eb="76">
      <t>テイキョウオ</t>
    </rPh>
    <rPh sb="77" eb="78">
      <t>オコナ</t>
    </rPh>
    <phoneticPr fontId="3"/>
  </si>
  <si>
    <t>自己点検シート　　　</t>
    <rPh sb="0" eb="4">
      <t>ジコテンケン</t>
    </rPh>
    <phoneticPr fontId="32"/>
  </si>
  <si>
    <r>
      <rPr>
        <sz val="11"/>
        <rFont val="ＭＳ 明朝"/>
        <family val="1"/>
        <charset val="128"/>
      </rPr>
      <t>13</t>
    </r>
    <r>
      <rPr>
        <sz val="10"/>
        <rFont val="ＭＳ 明朝"/>
        <family val="1"/>
        <charset val="128"/>
      </rPr>
      <t>　保険給付の
　請求のための
　証明書の交付</t>
    </r>
    <phoneticPr fontId="32"/>
  </si>
  <si>
    <t>　別に厚生労働大臣が定め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1％減算していますか。</t>
    <rPh sb="1" eb="2">
      <t>ベツコ</t>
    </rPh>
    <rPh sb="3" eb="5">
      <t>コウセイロ</t>
    </rPh>
    <rPh sb="5" eb="7">
      <t>ロウドウダ</t>
    </rPh>
    <rPh sb="7" eb="9">
      <t>ダイジンサ</t>
    </rPh>
    <rPh sb="10" eb="11">
      <t>サダ</t>
    </rPh>
    <phoneticPr fontId="3"/>
  </si>
  <si>
    <t>平12厚告19
別表7の注3</t>
    <phoneticPr fontId="32"/>
  </si>
  <si>
    <t>1０　口腔・栄養スクリーニング加算</t>
    <rPh sb="3" eb="5">
      <t>コウクウ</t>
    </rPh>
    <phoneticPr fontId="3"/>
  </si>
  <si>
    <t>法人名</t>
    <rPh sb="0" eb="3">
      <t>ホウジンメイ</t>
    </rPh>
    <phoneticPr fontId="61"/>
  </si>
  <si>
    <t>指導実施日</t>
    <rPh sb="0" eb="5">
      <t>シドウジッシビ</t>
    </rPh>
    <phoneticPr fontId="3"/>
  </si>
  <si>
    <t>指導監査係</t>
    <rPh sb="0" eb="5">
      <t>シドウカンサカカリ</t>
    </rPh>
    <phoneticPr fontId="3"/>
  </si>
  <si>
    <t>つくば市福祉部福祉政策課</t>
    <rPh sb="4" eb="6">
      <t>フクシ</t>
    </rPh>
    <rPh sb="7" eb="12">
      <t>フクシセイサクカ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</si>
</sst>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105">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ゴシック"/>
      <family val="3"/>
      <charset val="128"/>
    </font>
    <font>
      <sz val="12"/>
      <name val="ＭＳ 明朝"/>
      <family val="1"/>
      <charset val="128"/>
    </font>
    <font>
      <sz val="11"/>
      <name val="ＭＳ 明朝"/>
      <family val="1"/>
      <charset val="128"/>
    </font>
    <font>
      <b/>
      <sz val="11"/>
      <name val="ＭＳ 明朝"/>
      <family val="1"/>
      <charset val="128"/>
    </font>
    <font>
      <sz val="10"/>
      <name val="ＭＳ 明朝"/>
      <family val="1"/>
      <charset val="128"/>
    </font>
    <font>
      <b/>
      <sz val="12"/>
      <name val="ＭＳ 明朝"/>
      <family val="1"/>
      <charset val="128"/>
    </font>
    <font>
      <b/>
      <sz val="10"/>
      <name val="ＭＳ 明朝"/>
      <family val="1"/>
      <charset val="128"/>
    </font>
    <font>
      <sz val="10"/>
      <name val="ＭＳ ゴシック"/>
      <family val="3"/>
      <charset val="128"/>
    </font>
    <font>
      <sz val="11"/>
      <color indexed="8"/>
      <name val="ＭＳ 明朝"/>
      <family val="1"/>
      <charset val="128"/>
    </font>
    <font>
      <b/>
      <sz val="12"/>
      <name val="ＭＳ ゴシック"/>
      <family val="3"/>
      <charset val="128"/>
    </font>
    <font>
      <sz val="11"/>
      <name val="ＭＳ Ｐ明朝"/>
      <family val="1"/>
      <charset val="128"/>
    </font>
    <font>
      <sz val="11"/>
      <name val="ＭＳ Ｐゴシック"/>
      <family val="3"/>
      <charset val="128"/>
    </font>
    <font>
      <sz val="12"/>
      <name val="ＭＳ ゴシック"/>
      <family val="3"/>
      <charset val="128"/>
    </font>
    <font>
      <sz val="9"/>
      <name val="ＭＳ 明朝"/>
      <family val="1"/>
      <charset val="128"/>
    </font>
    <font>
      <b/>
      <sz val="11"/>
      <name val="ＭＳ Ｐゴシック"/>
      <family val="3"/>
      <charset val="128"/>
    </font>
    <font>
      <sz val="12"/>
      <name val="ＭＳ Ｐゴシック"/>
      <family val="3"/>
      <charset val="128"/>
    </font>
    <font>
      <i/>
      <sz val="11"/>
      <name val="ＭＳ 明朝"/>
      <family val="1"/>
      <charset val="128"/>
    </font>
    <font>
      <i/>
      <sz val="10"/>
      <name val="ＭＳ 明朝"/>
      <family val="1"/>
      <charset val="128"/>
    </font>
    <font>
      <strike/>
      <sz val="11"/>
      <name val="ＭＳ ゴシック"/>
      <family val="3"/>
      <charset val="128"/>
    </font>
    <font>
      <strike/>
      <sz val="10"/>
      <name val="ＭＳ ゴシック"/>
      <family val="3"/>
      <charset val="128"/>
    </font>
    <font>
      <sz val="10"/>
      <color indexed="10"/>
      <name val="ＭＳ 明朝"/>
      <family val="1"/>
      <charset val="128"/>
    </font>
    <font>
      <sz val="11"/>
      <color indexed="10"/>
      <name val="ＭＳ 明朝"/>
      <family val="1"/>
      <charset val="128"/>
    </font>
    <font>
      <u/>
      <sz val="11"/>
      <color indexed="10"/>
      <name val="ＭＳ ゴシック"/>
      <family val="3"/>
      <charset val="128"/>
    </font>
    <font>
      <sz val="11"/>
      <color indexed="10"/>
      <name val="ＭＳ ゴシック"/>
      <family val="3"/>
      <charset val="128"/>
    </font>
    <font>
      <sz val="8"/>
      <color indexed="10"/>
      <name val="ＭＳ 明朝"/>
      <family val="1"/>
      <charset val="128"/>
    </font>
    <font>
      <sz val="11"/>
      <color indexed="8"/>
      <name val="ＭＳ ゴシック"/>
      <family val="3"/>
      <charset val="128"/>
    </font>
    <font>
      <u/>
      <sz val="10"/>
      <color indexed="10"/>
      <name val="ＭＳ 明朝"/>
      <family val="1"/>
      <charset val="128"/>
    </font>
    <font>
      <u/>
      <sz val="11"/>
      <color indexed="10"/>
      <name val="ＭＳ 明朝"/>
      <family val="1"/>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2"/>
      <name val="ＭＳ Ｐゴシック"/>
      <family val="3"/>
      <charset val="128"/>
      <scheme val="minor"/>
    </font>
    <font>
      <sz val="12"/>
      <color theme="1"/>
      <name val="ＭＳ 明朝"/>
      <family val="1"/>
      <charset val="128"/>
    </font>
    <font>
      <b/>
      <sz val="11"/>
      <color theme="1"/>
      <name val="ＭＳ 明朝"/>
      <family val="1"/>
      <charset val="128"/>
    </font>
    <font>
      <sz val="9"/>
      <color theme="1"/>
      <name val="ＭＳ 明朝"/>
      <family val="1"/>
      <charset val="128"/>
    </font>
    <font>
      <sz val="10"/>
      <color theme="1"/>
      <name val="ＭＳ 明朝"/>
      <family val="1"/>
      <charset val="128"/>
    </font>
    <font>
      <sz val="14"/>
      <color theme="1"/>
      <name val="ＭＳ 明朝"/>
      <family val="1"/>
      <charset val="128"/>
    </font>
    <font>
      <sz val="12"/>
      <color theme="1"/>
      <name val="ＭＳ Ｐゴシック"/>
      <family val="3"/>
      <charset val="128"/>
    </font>
    <font>
      <sz val="11"/>
      <name val="ＭＳ Ｐゴシック"/>
      <family val="3"/>
      <charset val="128"/>
      <scheme val="minor"/>
    </font>
    <font>
      <sz val="10"/>
      <name val="ＭＳ Ｐゴシック"/>
      <family val="3"/>
      <charset val="128"/>
      <scheme val="minor"/>
    </font>
    <font>
      <sz val="11"/>
      <color theme="1"/>
      <name val="ＭＳ ゴシック"/>
      <family val="3"/>
      <charset val="128"/>
    </font>
    <font>
      <sz val="6"/>
      <name val="ＭＳ Ｐゴシック"/>
      <family val="3"/>
      <charset val="128"/>
      <scheme val="minor"/>
    </font>
    <font>
      <u/>
      <sz val="11"/>
      <color theme="10"/>
      <name val="ＭＳ Ｐゴシック"/>
      <family val="3"/>
      <charset val="128"/>
    </font>
    <font>
      <sz val="16"/>
      <color theme="1"/>
      <name val="ＭＳ ゴシック"/>
      <family val="3"/>
      <charset val="128"/>
    </font>
    <font>
      <b/>
      <sz val="12"/>
      <name val="ＭＳ Ｐゴシック"/>
      <family val="3"/>
      <charset val="128"/>
      <scheme val="minor"/>
    </font>
    <font>
      <sz val="10"/>
      <name val="Arial"/>
      <family val="2"/>
    </font>
    <font>
      <b/>
      <sz val="12"/>
      <color indexed="10"/>
      <name val="ＭＳ Ｐゴシック"/>
      <family val="3"/>
      <charset val="128"/>
      <scheme val="minor"/>
    </font>
    <font>
      <b/>
      <u/>
      <sz val="11"/>
      <name val="ＭＳ Ｐゴシック"/>
      <family val="3"/>
      <charset val="128"/>
      <scheme val="minor"/>
    </font>
    <font>
      <b/>
      <sz val="11"/>
      <name val="ＭＳ Ｐゴシック"/>
      <family val="3"/>
      <charset val="128"/>
      <scheme val="minor"/>
    </font>
    <font>
      <b/>
      <u/>
      <sz val="11"/>
      <name val="ＭＳ Ｐゴシック"/>
      <family val="3"/>
      <charset val="128"/>
    </font>
    <font>
      <b/>
      <sz val="14"/>
      <name val="ＭＳ Ｐゴシック"/>
      <family val="3"/>
      <charset val="128"/>
      <scheme val="minor"/>
    </font>
    <font>
      <b/>
      <sz val="11"/>
      <name val="DejaVu Sans"/>
      <family val="2"/>
    </font>
    <font>
      <b/>
      <sz val="10"/>
      <name val="ＭＳ Ｐゴシック"/>
      <family val="3"/>
      <charset val="128"/>
    </font>
    <font>
      <sz val="12"/>
      <color theme="1"/>
      <name val="Century"/>
      <family val="1"/>
    </font>
    <font>
      <sz val="7"/>
      <color theme="1"/>
      <name val="Times New Roman"/>
      <family val="1"/>
    </font>
    <font>
      <u/>
      <sz val="12"/>
      <color theme="1"/>
      <name val="ＭＳ 明朝"/>
      <family val="1"/>
      <charset val="128"/>
    </font>
    <font>
      <sz val="14"/>
      <color theme="1"/>
      <name val="ＭＳ Ｐゴシック"/>
      <family val="3"/>
      <charset val="128"/>
    </font>
    <font>
      <sz val="8"/>
      <color theme="1"/>
      <name val="ＭＳ 明朝"/>
      <family val="1"/>
      <charset val="128"/>
    </font>
    <font>
      <sz val="10"/>
      <color theme="1"/>
      <name val="ＭＳ Ｐゴシック"/>
      <family val="3"/>
      <charset val="128"/>
      <scheme val="minor"/>
    </font>
    <font>
      <sz val="11"/>
      <color theme="1"/>
      <name val="ＭＳ Ｐゴシック"/>
      <family val="3"/>
      <scheme val="minor"/>
    </font>
    <font>
      <sz val="11"/>
      <color theme="1"/>
      <name val="ＭＳ Ｐ明朝"/>
      <family val="1"/>
      <charset val="128"/>
    </font>
    <font>
      <i/>
      <sz val="11"/>
      <color theme="1"/>
      <name val="ＭＳ 明朝"/>
      <family val="1"/>
      <charset val="128"/>
    </font>
    <font>
      <i/>
      <sz val="10"/>
      <color theme="1"/>
      <name val="ＭＳ 明朝"/>
      <family val="1"/>
      <charset val="128"/>
    </font>
    <font>
      <b/>
      <i/>
      <sz val="10"/>
      <color theme="1"/>
      <name val="ＭＳ 明朝"/>
      <family val="1"/>
      <charset val="128"/>
    </font>
    <font>
      <b/>
      <i/>
      <sz val="11"/>
      <color theme="1"/>
      <name val="ＭＳ 明朝"/>
      <family val="1"/>
      <charset val="128"/>
    </font>
    <font>
      <b/>
      <sz val="10"/>
      <color theme="1"/>
      <name val="ＭＳ 明朝"/>
      <family val="1"/>
      <charset val="128"/>
    </font>
    <font>
      <strike/>
      <sz val="11"/>
      <color rgb="FFFF0000"/>
      <name val="ＭＳ 明朝"/>
      <family val="1"/>
      <charset val="128"/>
    </font>
    <font>
      <strike/>
      <sz val="10"/>
      <color rgb="FFFF0000"/>
      <name val="ＭＳ 明朝"/>
      <family val="1"/>
      <charset val="128"/>
    </font>
    <font>
      <sz val="16"/>
      <name val="HGSｺﾞｼｯｸM"/>
      <family val="3"/>
      <charset val="128"/>
    </font>
    <font>
      <b/>
      <sz val="16"/>
      <name val="HGSｺﾞｼｯｸM"/>
      <family val="3"/>
      <charset val="128"/>
    </font>
    <font>
      <b/>
      <sz val="14"/>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sz val="14"/>
      <color rgb="FFFF0000"/>
      <name val="HGSｺﾞｼｯｸM"/>
      <family val="3"/>
      <charset val="128"/>
    </font>
    <font>
      <sz val="9"/>
      <color theme="1"/>
      <name val="ＭＳ 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221">
    <border>
      <left/>
      <right/>
      <top/>
      <bottom/>
      <diagonal/>
    </border>
    <border>
      <left style="thin">
        <color indexed="9"/>
      </left>
      <right style="thin">
        <color indexed="9"/>
      </right>
      <top style="thin">
        <color indexed="9"/>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64"/>
      </bottom>
      <diagonal/>
    </border>
    <border>
      <left style="thin">
        <color indexed="9"/>
      </left>
      <right style="thin">
        <color indexed="9"/>
      </right>
      <top style="thin">
        <color indexed="9"/>
      </top>
      <bottom/>
      <diagonal/>
    </border>
    <border>
      <left style="thin">
        <color indexed="9"/>
      </left>
      <right style="thin">
        <color indexed="64"/>
      </right>
      <top style="thin">
        <color indexed="9"/>
      </top>
      <bottom style="thin">
        <color indexed="9"/>
      </bottom>
      <diagonal/>
    </border>
    <border>
      <left style="thin">
        <color indexed="9"/>
      </left>
      <right style="thin">
        <color indexed="64"/>
      </right>
      <top/>
      <bottom style="thin">
        <color indexed="9"/>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64"/>
      </left>
      <right style="thin">
        <color indexed="64"/>
      </right>
      <top style="thin">
        <color indexed="64"/>
      </top>
      <bottom style="thin">
        <color indexed="9"/>
      </bottom>
      <diagonal/>
    </border>
    <border>
      <left style="thin">
        <color indexed="64"/>
      </left>
      <right style="thin">
        <color indexed="9"/>
      </right>
      <top style="thin">
        <color indexed="9"/>
      </top>
      <bottom style="thin">
        <color indexed="9"/>
      </bottom>
      <diagonal/>
    </border>
    <border>
      <left style="thin">
        <color indexed="64"/>
      </left>
      <right style="thin">
        <color indexed="64"/>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64"/>
      </left>
      <right style="thin">
        <color indexed="64"/>
      </right>
      <top style="thin">
        <color indexed="9"/>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top style="thin">
        <color indexed="9"/>
      </top>
      <bottom style="thin">
        <color indexed="9"/>
      </bottom>
      <diagonal/>
    </border>
    <border>
      <left style="thin">
        <color indexed="64"/>
      </left>
      <right style="thin">
        <color indexed="9"/>
      </right>
      <top/>
      <bottom style="thin">
        <color indexed="9"/>
      </bottom>
      <diagonal/>
    </border>
    <border>
      <left style="thin">
        <color indexed="64"/>
      </left>
      <right style="thin">
        <color indexed="9"/>
      </right>
      <top/>
      <bottom/>
      <diagonal/>
    </border>
    <border>
      <left style="thin">
        <color indexed="9"/>
      </left>
      <right/>
      <top/>
      <bottom/>
      <diagonal/>
    </border>
    <border>
      <left style="thin">
        <color indexed="9"/>
      </left>
      <right style="thin">
        <color indexed="9"/>
      </right>
      <top/>
      <bottom/>
      <diagonal/>
    </border>
    <border>
      <left/>
      <right style="thin">
        <color indexed="64"/>
      </right>
      <top/>
      <bottom/>
      <diagonal/>
    </border>
    <border>
      <left style="thin">
        <color indexed="64"/>
      </left>
      <right style="thin">
        <color indexed="64"/>
      </right>
      <top/>
      <bottom/>
      <diagonal/>
    </border>
    <border>
      <left style="thin">
        <color indexed="9"/>
      </left>
      <right style="thin">
        <color indexed="64"/>
      </right>
      <top style="thin">
        <color indexed="64"/>
      </top>
      <bottom/>
      <diagonal/>
    </border>
    <border>
      <left style="thin">
        <color indexed="64"/>
      </left>
      <right style="thin">
        <color indexed="64"/>
      </right>
      <top style="thin">
        <color indexed="9"/>
      </top>
      <bottom/>
      <diagonal/>
    </border>
    <border>
      <left/>
      <right style="thin">
        <color indexed="64"/>
      </right>
      <top style="thin">
        <color indexed="9"/>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9"/>
      </left>
      <right style="thin">
        <color indexed="64"/>
      </right>
      <top/>
      <bottom style="thin">
        <color indexed="64"/>
      </bottom>
      <diagonal/>
    </border>
    <border>
      <left style="thin">
        <color indexed="64"/>
      </left>
      <right style="thin">
        <color indexed="9"/>
      </right>
      <top style="thin">
        <color indexed="9"/>
      </top>
      <bottom/>
      <diagonal/>
    </border>
    <border>
      <left style="thin">
        <color indexed="9"/>
      </left>
      <right/>
      <top style="thin">
        <color indexed="9"/>
      </top>
      <bottom style="thin">
        <color indexed="9"/>
      </bottom>
      <diagonal/>
    </border>
    <border>
      <left style="thin">
        <color indexed="64"/>
      </left>
      <right style="thin">
        <color indexed="64"/>
      </right>
      <top style="thin">
        <color indexed="64"/>
      </top>
      <bottom style="thin">
        <color indexed="64"/>
      </bottom>
      <diagonal/>
    </border>
    <border>
      <left/>
      <right style="thin">
        <color indexed="64"/>
      </right>
      <top style="thin">
        <color indexed="9"/>
      </top>
      <bottom style="thin">
        <color indexed="9"/>
      </bottom>
      <diagonal/>
    </border>
    <border>
      <left style="thin">
        <color indexed="9"/>
      </left>
      <right style="thin">
        <color indexed="9"/>
      </right>
      <top/>
      <bottom style="thin">
        <color indexed="64"/>
      </bottom>
      <diagonal/>
    </border>
    <border>
      <left style="thin">
        <color indexed="9"/>
      </left>
      <right style="thin">
        <color indexed="9"/>
      </right>
      <top/>
      <bottom style="thin">
        <color indexed="9"/>
      </bottom>
      <diagonal/>
    </border>
    <border>
      <left style="thin">
        <color indexed="64"/>
      </left>
      <right style="thin">
        <color indexed="9"/>
      </right>
      <top style="thin">
        <color indexed="64"/>
      </top>
      <bottom/>
      <diagonal/>
    </border>
    <border>
      <left style="thin">
        <color indexed="9"/>
      </left>
      <right style="thin">
        <color indexed="9"/>
      </right>
      <top style="thin">
        <color indexed="64"/>
      </top>
      <bottom/>
      <diagonal/>
    </border>
    <border>
      <left style="thin">
        <color indexed="64"/>
      </left>
      <right style="thin">
        <color indexed="9"/>
      </right>
      <top/>
      <bottom style="thin">
        <color indexed="64"/>
      </bottom>
      <diagonal/>
    </border>
    <border>
      <left style="thin">
        <color indexed="9"/>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9"/>
      </bottom>
      <diagonal/>
    </border>
    <border>
      <left/>
      <right style="thin">
        <color indexed="9"/>
      </right>
      <top style="thin">
        <color indexed="9"/>
      </top>
      <bottom style="thin">
        <color indexed="64"/>
      </bottom>
      <diagonal/>
    </border>
    <border>
      <left style="thin">
        <color indexed="64"/>
      </left>
      <right/>
      <top style="thin">
        <color indexed="9"/>
      </top>
      <bottom style="thin">
        <color indexed="64"/>
      </bottom>
      <diagonal/>
    </border>
    <border>
      <left style="thin">
        <color indexed="64"/>
      </left>
      <right/>
      <top style="thin">
        <color indexed="64"/>
      </top>
      <bottom style="thin">
        <color indexed="9"/>
      </bottom>
      <diagonal/>
    </border>
    <border>
      <left style="thin">
        <color indexed="9"/>
      </left>
      <right style="thin">
        <color indexed="64"/>
      </right>
      <top style="thin">
        <color indexed="9"/>
      </top>
      <bottom/>
      <diagonal/>
    </border>
    <border>
      <left style="thin">
        <color indexed="9"/>
      </left>
      <right/>
      <top style="thin">
        <color indexed="9"/>
      </top>
      <bottom style="thin">
        <color indexed="64"/>
      </bottom>
      <diagonal/>
    </border>
    <border>
      <left style="thin">
        <color indexed="64"/>
      </left>
      <right style="thin">
        <color indexed="64"/>
      </right>
      <top/>
      <bottom style="thin">
        <color indexed="9"/>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9"/>
      </bottom>
      <diagonal/>
    </border>
    <border>
      <left style="medium">
        <color indexed="64"/>
      </left>
      <right/>
      <top/>
      <bottom/>
      <diagonal/>
    </border>
    <border>
      <left style="thin">
        <color indexed="9"/>
      </left>
      <right style="thin">
        <color indexed="64"/>
      </right>
      <top/>
      <bottom/>
      <diagonal/>
    </border>
    <border>
      <left/>
      <right style="thin">
        <color indexed="9"/>
      </right>
      <top/>
      <bottom style="thin">
        <color indexed="64"/>
      </bottom>
      <diagonal/>
    </border>
    <border>
      <left/>
      <right style="thin">
        <color indexed="64"/>
      </right>
      <top/>
      <bottom style="thin">
        <color indexed="9"/>
      </bottom>
      <diagonal/>
    </border>
    <border>
      <left/>
      <right style="thin">
        <color indexed="9"/>
      </right>
      <top/>
      <bottom/>
      <diagonal/>
    </border>
    <border>
      <left/>
      <right/>
      <top/>
      <bottom style="thin">
        <color indexed="64"/>
      </bottom>
      <diagonal/>
    </border>
    <border>
      <left style="thin">
        <color indexed="9"/>
      </left>
      <right/>
      <top/>
      <bottom style="thin">
        <color indexed="9"/>
      </bottom>
      <diagonal/>
    </border>
    <border>
      <left style="thin">
        <color indexed="9"/>
      </left>
      <right style="thin">
        <color indexed="9"/>
      </right>
      <top/>
      <bottom style="medium">
        <color indexed="64"/>
      </bottom>
      <diagonal/>
    </border>
    <border>
      <left style="thin">
        <color indexed="64"/>
      </left>
      <right/>
      <top style="thin">
        <color indexed="9"/>
      </top>
      <bottom/>
      <diagonal/>
    </border>
    <border>
      <left style="thin">
        <color indexed="64"/>
      </left>
      <right/>
      <top style="thin">
        <color indexed="64"/>
      </top>
      <bottom/>
      <diagonal/>
    </border>
    <border>
      <left style="thin">
        <color indexed="9"/>
      </left>
      <right/>
      <top style="thin">
        <color indexed="64"/>
      </top>
      <bottom/>
      <diagonal/>
    </border>
    <border>
      <left style="thin">
        <color indexed="9"/>
      </left>
      <right style="thin">
        <color indexed="64"/>
      </right>
      <top/>
      <bottom style="medium">
        <color indexed="64"/>
      </bottom>
      <diagonal/>
    </border>
    <border>
      <left/>
      <right style="thin">
        <color indexed="9"/>
      </right>
      <top style="thin">
        <color indexed="64"/>
      </top>
      <bottom/>
      <diagonal/>
    </border>
    <border>
      <left style="thin">
        <color indexed="9"/>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style="thin">
        <color indexed="9"/>
      </right>
      <top/>
      <bottom style="medium">
        <color indexed="64"/>
      </bottom>
      <diagonal/>
    </border>
    <border>
      <left style="thin">
        <color indexed="9"/>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9"/>
      </right>
      <top style="medium">
        <color indexed="64"/>
      </top>
      <bottom/>
      <diagonal/>
    </border>
    <border>
      <left style="thin">
        <color indexed="9"/>
      </left>
      <right style="thin">
        <color indexed="9"/>
      </right>
      <top style="medium">
        <color indexed="64"/>
      </top>
      <bottom/>
      <diagonal/>
    </border>
    <border>
      <left style="thin">
        <color indexed="9"/>
      </left>
      <right style="thin">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9"/>
      </left>
      <right/>
      <top style="thin">
        <color indexed="64"/>
      </top>
      <bottom style="thin">
        <color indexed="9"/>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9"/>
      </left>
      <right/>
      <top/>
      <bottom/>
      <diagonal/>
    </border>
    <border>
      <left style="thin">
        <color indexed="9"/>
      </left>
      <right/>
      <top style="thin">
        <color indexed="9"/>
      </top>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9"/>
      </right>
      <top/>
      <bottom style="medium">
        <color indexed="64"/>
      </bottom>
      <diagonal/>
    </border>
    <border>
      <left/>
      <right/>
      <top/>
      <bottom style="thin">
        <color indexed="9"/>
      </bottom>
      <diagonal/>
    </border>
    <border>
      <left/>
      <right style="thin">
        <color indexed="9"/>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9"/>
      </top>
      <bottom/>
      <diagonal/>
    </border>
    <border>
      <left style="medium">
        <color indexed="9"/>
      </left>
      <right style="thin">
        <color indexed="64"/>
      </right>
      <top/>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thin">
        <color indexed="8"/>
      </right>
      <top style="medium">
        <color indexed="64"/>
      </top>
      <bottom style="dotted">
        <color indexed="8"/>
      </bottom>
      <diagonal/>
    </border>
    <border>
      <left style="thin">
        <color indexed="8"/>
      </left>
      <right style="medium">
        <color indexed="64"/>
      </right>
      <top/>
      <bottom/>
      <diagonal/>
    </border>
    <border>
      <left style="medium">
        <color indexed="64"/>
      </left>
      <right/>
      <top/>
      <bottom style="thin">
        <color indexed="8"/>
      </bottom>
      <diagonal/>
    </border>
    <border>
      <left style="dotted">
        <color indexed="8"/>
      </left>
      <right/>
      <top style="dotted">
        <color indexed="8"/>
      </top>
      <bottom style="thin">
        <color indexed="8"/>
      </bottom>
      <diagonal/>
    </border>
    <border>
      <left style="thin">
        <color indexed="8"/>
      </left>
      <right style="thin">
        <color indexed="8"/>
      </right>
      <top style="dotted">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style="dotted">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9"/>
      </left>
      <right style="thin">
        <color indexed="64"/>
      </right>
      <top/>
      <bottom style="thin">
        <color indexed="64"/>
      </bottom>
      <diagonal/>
    </border>
    <border>
      <left style="thin">
        <color indexed="64"/>
      </left>
      <right/>
      <top style="thin">
        <color indexed="64"/>
      </top>
      <bottom style="medium">
        <color indexed="9"/>
      </bottom>
      <diagonal/>
    </border>
    <border>
      <left style="thin">
        <color indexed="64"/>
      </left>
      <right style="medium">
        <color indexed="9"/>
      </right>
      <top style="medium">
        <color indexed="9"/>
      </top>
      <bottom style="medium">
        <color indexed="9"/>
      </bottom>
      <diagonal/>
    </border>
    <border>
      <left style="thin">
        <color indexed="64"/>
      </left>
      <right/>
      <top style="medium">
        <color indexed="9"/>
      </top>
      <bottom style="medium">
        <color indexed="9"/>
      </bottom>
      <diagonal/>
    </border>
    <border>
      <left style="thin">
        <color indexed="64"/>
      </left>
      <right/>
      <top style="medium">
        <color indexed="9"/>
      </top>
      <bottom/>
      <diagonal/>
    </border>
    <border>
      <left style="thin">
        <color indexed="64"/>
      </left>
      <right style="medium">
        <color indexed="9"/>
      </right>
      <top/>
      <bottom style="medium">
        <color indexed="9"/>
      </bottom>
      <diagonal/>
    </border>
    <border>
      <left style="thin">
        <color indexed="64"/>
      </left>
      <right style="medium">
        <color indexed="9"/>
      </right>
      <top style="medium">
        <color indexed="9"/>
      </top>
      <bottom style="thin">
        <color indexed="64"/>
      </bottom>
      <diagonal/>
    </border>
  </borders>
  <cellStyleXfs count="50">
    <xf numFmtId="0" fontId="0" fillId="0" borderId="0">
      <alignment vertical="center"/>
    </xf>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28" borderId="0" applyNumberFormat="0" applyBorder="0" applyAlignment="0" applyProtection="0"/>
    <xf numFmtId="0" fontId="35" fillId="0" borderId="0" applyNumberFormat="0" applyFill="0" applyBorder="0" applyAlignment="0" applyProtection="0"/>
    <xf numFmtId="0" fontId="36" fillId="29" borderId="103" applyNumberFormat="0" applyAlignment="0" applyProtection="0"/>
    <xf numFmtId="0" fontId="37" fillId="30" borderId="0" applyNumberFormat="0" applyBorder="0" applyAlignment="0" applyProtection="0"/>
    <xf numFmtId="0" fontId="2" fillId="3" borderId="104" applyNumberFormat="0" applyFont="0" applyAlignment="0" applyProtection="0"/>
    <xf numFmtId="0" fontId="38" fillId="0" borderId="105" applyNumberFormat="0" applyFill="0" applyAlignment="0" applyProtection="0"/>
    <xf numFmtId="0" fontId="39" fillId="31" borderId="0" applyNumberFormat="0" applyBorder="0" applyAlignment="0" applyProtection="0"/>
    <xf numFmtId="0" fontId="40" fillId="32" borderId="106" applyNumberFormat="0" applyAlignment="0" applyProtection="0"/>
    <xf numFmtId="0" fontId="41" fillId="0" borderId="0" applyNumberFormat="0" applyFill="0" applyBorder="0" applyAlignment="0" applyProtection="0"/>
    <xf numFmtId="0" fontId="42" fillId="0" borderId="107" applyNumberFormat="0" applyFill="0" applyAlignment="0" applyProtection="0"/>
    <xf numFmtId="0" fontId="43" fillId="0" borderId="108" applyNumberFormat="0" applyFill="0" applyAlignment="0" applyProtection="0"/>
    <xf numFmtId="0" fontId="44" fillId="0" borderId="109" applyNumberFormat="0" applyFill="0" applyAlignment="0" applyProtection="0"/>
    <xf numFmtId="0" fontId="44" fillId="0" borderId="0" applyNumberFormat="0" applyFill="0" applyBorder="0" applyAlignment="0" applyProtection="0"/>
    <xf numFmtId="0" fontId="45" fillId="0" borderId="110" applyNumberFormat="0" applyFill="0" applyAlignment="0" applyProtection="0"/>
    <xf numFmtId="0" fontId="46" fillId="32" borderId="111" applyNumberFormat="0" applyAlignment="0" applyProtection="0"/>
    <xf numFmtId="0" fontId="47" fillId="0" borderId="0" applyNumberFormat="0" applyFill="0" applyBorder="0" applyAlignment="0" applyProtection="0"/>
    <xf numFmtId="0" fontId="48" fillId="2" borderId="106" applyNumberFormat="0" applyAlignment="0" applyProtection="0"/>
    <xf numFmtId="0" fontId="33" fillId="0" borderId="0">
      <alignment vertical="center"/>
    </xf>
    <xf numFmtId="0" fontId="15" fillId="0" borderId="0"/>
    <xf numFmtId="0" fontId="2" fillId="0" borderId="0">
      <alignment vertical="center"/>
    </xf>
    <xf numFmtId="0" fontId="49" fillId="33" borderId="0" applyNumberFormat="0" applyBorder="0" applyAlignment="0" applyProtection="0"/>
    <xf numFmtId="0" fontId="62" fillId="0" borderId="0" applyNumberFormat="0" applyFill="0" applyBorder="0" applyAlignment="0" applyProtection="0">
      <alignment vertical="top"/>
      <protection locked="0"/>
    </xf>
    <xf numFmtId="0" fontId="15" fillId="0" borderId="0"/>
    <xf numFmtId="0" fontId="65" fillId="0" borderId="0"/>
    <xf numFmtId="0" fontId="1" fillId="0" borderId="0">
      <alignment vertical="center"/>
    </xf>
    <xf numFmtId="38" fontId="1" fillId="0" borderId="0" applyFont="0" applyFill="0" applyBorder="0" applyAlignment="0" applyProtection="0">
      <alignment vertical="center"/>
    </xf>
  </cellStyleXfs>
  <cellXfs count="1186">
    <xf numFmtId="0" fontId="0" fillId="0" borderId="0" xfId="0" applyFont="1" applyAlignment="1">
      <alignment vertical="center"/>
    </xf>
    <xf numFmtId="0" fontId="6" fillId="0" borderId="1"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4" fillId="0" borderId="5" xfId="0" applyFont="1" applyBorder="1" applyAlignment="1">
      <alignment vertical="top" wrapText="1"/>
    </xf>
    <xf numFmtId="0" fontId="6" fillId="0" borderId="6" xfId="0" applyFont="1" applyBorder="1" applyAlignment="1">
      <alignment vertical="top" wrapText="1"/>
    </xf>
    <xf numFmtId="0" fontId="8" fillId="0" borderId="7" xfId="0" applyFont="1" applyBorder="1" applyAlignment="1">
      <alignment horizontal="center" vertical="top"/>
    </xf>
    <xf numFmtId="0" fontId="6" fillId="0" borderId="8" xfId="43" applyFont="1" applyBorder="1" applyAlignment="1">
      <alignment vertical="top"/>
    </xf>
    <xf numFmtId="0" fontId="6" fillId="0" borderId="9" xfId="0" applyFont="1" applyBorder="1" applyAlignment="1">
      <alignment vertical="top" wrapText="1"/>
    </xf>
    <xf numFmtId="0" fontId="6" fillId="0" borderId="8" xfId="0" applyFont="1" applyBorder="1" applyAlignment="1">
      <alignment vertical="top"/>
    </xf>
    <xf numFmtId="0" fontId="6" fillId="0" borderId="10" xfId="0" applyFont="1" applyBorder="1" applyAlignment="1">
      <alignment vertical="top"/>
    </xf>
    <xf numFmtId="0" fontId="6" fillId="0" borderId="9" xfId="0" applyFont="1" applyBorder="1" applyAlignment="1">
      <alignment vertical="top"/>
    </xf>
    <xf numFmtId="0" fontId="8" fillId="0" borderId="11" xfId="0" applyFont="1" applyBorder="1" applyAlignment="1">
      <alignment horizontal="center" vertical="top"/>
    </xf>
    <xf numFmtId="0" fontId="6" fillId="0" borderId="11" xfId="0" applyFont="1" applyBorder="1" applyAlignment="1">
      <alignment vertical="top"/>
    </xf>
    <xf numFmtId="0" fontId="6" fillId="0" borderId="0" xfId="43" applyFont="1" applyAlignment="1">
      <alignment vertical="top"/>
    </xf>
    <xf numFmtId="0" fontId="6" fillId="0" borderId="12" xfId="0" applyFont="1" applyFill="1" applyBorder="1" applyAlignment="1">
      <alignment horizontal="center" vertical="top"/>
    </xf>
    <xf numFmtId="0" fontId="6" fillId="0" borderId="2" xfId="0" applyFont="1" applyFill="1" applyBorder="1" applyAlignment="1">
      <alignment horizontal="center" vertical="top"/>
    </xf>
    <xf numFmtId="0" fontId="6" fillId="0" borderId="2" xfId="0" applyFont="1" applyBorder="1" applyAlignment="1">
      <alignment horizontal="center" vertical="top" wrapText="1"/>
    </xf>
    <xf numFmtId="0" fontId="6" fillId="0" borderId="5" xfId="0" applyFont="1" applyBorder="1" applyAlignment="1">
      <alignment horizontal="center" vertical="top"/>
    </xf>
    <xf numFmtId="0" fontId="8" fillId="0" borderId="13" xfId="0" applyFont="1" applyBorder="1" applyAlignment="1">
      <alignment horizontal="center" vertical="top"/>
    </xf>
    <xf numFmtId="0" fontId="6" fillId="0" borderId="13" xfId="0" applyFont="1" applyFill="1" applyBorder="1" applyAlignment="1">
      <alignment horizontal="center" vertical="top" wrapText="1"/>
    </xf>
    <xf numFmtId="0" fontId="6" fillId="0" borderId="0" xfId="0" applyFont="1" applyAlignment="1">
      <alignment vertical="top"/>
    </xf>
    <xf numFmtId="0" fontId="6" fillId="0" borderId="14" xfId="0" applyFont="1" applyFill="1" applyBorder="1" applyAlignment="1">
      <alignment vertical="top"/>
    </xf>
    <xf numFmtId="0" fontId="6" fillId="0" borderId="1" xfId="0" applyFont="1" applyFill="1" applyBorder="1" applyAlignment="1">
      <alignment vertical="top"/>
    </xf>
    <xf numFmtId="0" fontId="6" fillId="0" borderId="3" xfId="0" applyFont="1" applyBorder="1" applyAlignment="1">
      <alignment vertical="top"/>
    </xf>
    <xf numFmtId="0" fontId="8" fillId="0" borderId="15" xfId="0" applyFont="1" applyBorder="1" applyAlignment="1">
      <alignment horizontal="center" vertical="top"/>
    </xf>
    <xf numFmtId="0" fontId="6" fillId="0" borderId="15" xfId="0" applyFont="1" applyFill="1" applyBorder="1" applyAlignment="1">
      <alignment vertical="top" wrapText="1"/>
    </xf>
    <xf numFmtId="0" fontId="9" fillId="0" borderId="16" xfId="0" applyFont="1" applyBorder="1" applyAlignment="1">
      <alignment vertical="center"/>
    </xf>
    <xf numFmtId="0" fontId="6" fillId="0" borderId="17" xfId="0" applyFont="1" applyBorder="1" applyAlignment="1">
      <alignment vertical="top" wrapText="1"/>
    </xf>
    <xf numFmtId="0" fontId="6" fillId="0" borderId="17" xfId="0" applyFont="1" applyBorder="1" applyAlignment="1">
      <alignment vertical="top"/>
    </xf>
    <xf numFmtId="0" fontId="8" fillId="0" borderId="17" xfId="0" applyFont="1" applyBorder="1" applyAlignment="1">
      <alignment horizontal="center" vertical="top"/>
    </xf>
    <xf numFmtId="0" fontId="6" fillId="0" borderId="18" xfId="0" applyFont="1" applyBorder="1" applyAlignment="1">
      <alignment vertical="top"/>
    </xf>
    <xf numFmtId="0" fontId="6" fillId="0" borderId="12" xfId="0" applyFont="1" applyBorder="1" applyAlignment="1">
      <alignment vertical="top"/>
    </xf>
    <xf numFmtId="0" fontId="6" fillId="0" borderId="2" xfId="0" applyFont="1" applyBorder="1" applyAlignment="1">
      <alignment vertical="top"/>
    </xf>
    <xf numFmtId="0" fontId="8" fillId="0" borderId="13" xfId="0" applyFont="1" applyBorder="1" applyAlignment="1">
      <alignment horizontal="center" vertical="top" wrapText="1"/>
    </xf>
    <xf numFmtId="0" fontId="6" fillId="0" borderId="14" xfId="0" applyFont="1" applyBorder="1" applyAlignment="1">
      <alignment vertical="top"/>
    </xf>
    <xf numFmtId="0" fontId="6" fillId="0" borderId="1" xfId="0" applyFont="1" applyBorder="1" applyAlignment="1">
      <alignment vertical="top"/>
    </xf>
    <xf numFmtId="0" fontId="8" fillId="0" borderId="15" xfId="0" applyFont="1" applyBorder="1" applyAlignment="1">
      <alignment horizontal="center" vertical="top" wrapText="1"/>
    </xf>
    <xf numFmtId="0" fontId="6" fillId="0" borderId="19" xfId="0" applyFont="1" applyBorder="1" applyAlignment="1">
      <alignment vertical="top"/>
    </xf>
    <xf numFmtId="0" fontId="6" fillId="0" borderId="11" xfId="0" applyFont="1" applyBorder="1" applyAlignment="1">
      <alignment vertical="top" wrapText="1"/>
    </xf>
    <xf numFmtId="0" fontId="8" fillId="0" borderId="11" xfId="0" applyFont="1" applyBorder="1" applyAlignment="1">
      <alignment horizontal="center" vertical="top" wrapText="1"/>
    </xf>
    <xf numFmtId="0" fontId="4" fillId="0" borderId="15" xfId="0" applyFont="1" applyBorder="1" applyAlignment="1">
      <alignment vertical="top" wrapText="1"/>
    </xf>
    <xf numFmtId="0" fontId="4" fillId="0" borderId="14" xfId="0" applyFont="1" applyBorder="1" applyAlignment="1">
      <alignment vertical="top"/>
    </xf>
    <xf numFmtId="0" fontId="4" fillId="0" borderId="1" xfId="0" applyFont="1" applyBorder="1" applyAlignment="1">
      <alignment vertical="top"/>
    </xf>
    <xf numFmtId="0" fontId="4" fillId="0" borderId="1" xfId="0" applyFont="1" applyBorder="1" applyAlignment="1">
      <alignment vertical="top" wrapText="1"/>
    </xf>
    <xf numFmtId="0" fontId="4" fillId="0" borderId="3" xfId="0" applyFont="1" applyBorder="1" applyAlignment="1">
      <alignment vertical="top" wrapText="1"/>
    </xf>
    <xf numFmtId="0" fontId="6" fillId="0" borderId="16" xfId="0" applyFont="1" applyBorder="1" applyAlignment="1">
      <alignment vertical="top"/>
    </xf>
    <xf numFmtId="0" fontId="6" fillId="0" borderId="20" xfId="0" applyFont="1" applyBorder="1" applyAlignment="1">
      <alignment vertical="top"/>
    </xf>
    <xf numFmtId="0" fontId="6" fillId="0" borderId="21" xfId="0" applyFont="1" applyBorder="1" applyAlignment="1">
      <alignment vertical="top"/>
    </xf>
    <xf numFmtId="0" fontId="6" fillId="0" borderId="22" xfId="0" applyFont="1" applyBorder="1" applyAlignment="1">
      <alignment vertical="top"/>
    </xf>
    <xf numFmtId="0" fontId="6" fillId="0" borderId="23" xfId="0" applyFont="1" applyBorder="1" applyAlignment="1">
      <alignment vertical="top" wrapText="1"/>
    </xf>
    <xf numFmtId="0" fontId="6" fillId="0" borderId="24" xfId="0" applyFont="1" applyBorder="1" applyAlignment="1">
      <alignment vertical="top"/>
    </xf>
    <xf numFmtId="0" fontId="8" fillId="0" borderId="25" xfId="0" applyFont="1" applyBorder="1" applyAlignment="1">
      <alignment horizontal="center" vertical="top"/>
    </xf>
    <xf numFmtId="0" fontId="6" fillId="0" borderId="26" xfId="0" applyFont="1" applyBorder="1" applyAlignment="1">
      <alignment vertical="top" wrapText="1"/>
    </xf>
    <xf numFmtId="0" fontId="6" fillId="0" borderId="7" xfId="0" applyFont="1" applyBorder="1" applyAlignment="1">
      <alignment vertical="top"/>
    </xf>
    <xf numFmtId="0" fontId="8" fillId="0" borderId="27" xfId="0" applyFont="1" applyBorder="1" applyAlignment="1">
      <alignment horizontal="center" vertical="top"/>
    </xf>
    <xf numFmtId="0" fontId="6" fillId="0" borderId="28" xfId="0" applyFont="1" applyBorder="1" applyAlignment="1">
      <alignment vertical="top"/>
    </xf>
    <xf numFmtId="0" fontId="6" fillId="0" borderId="29" xfId="0" applyFont="1" applyBorder="1" applyAlignment="1">
      <alignment vertical="top"/>
    </xf>
    <xf numFmtId="0" fontId="6" fillId="0" borderId="30" xfId="0" applyFont="1" applyBorder="1" applyAlignment="1">
      <alignment vertical="top"/>
    </xf>
    <xf numFmtId="0" fontId="6" fillId="0" borderId="31" xfId="0" applyFont="1" applyBorder="1" applyAlignment="1">
      <alignment vertical="top" wrapText="1"/>
    </xf>
    <xf numFmtId="0" fontId="6" fillId="0" borderId="32" xfId="0" applyFont="1" applyBorder="1" applyAlignment="1">
      <alignment vertical="top"/>
    </xf>
    <xf numFmtId="0" fontId="6" fillId="0" borderId="5" xfId="0" applyFont="1" applyBorder="1" applyAlignment="1">
      <alignment vertical="top"/>
    </xf>
    <xf numFmtId="0" fontId="6" fillId="0" borderId="13" xfId="0" applyFont="1" applyBorder="1" applyAlignment="1">
      <alignment vertical="top"/>
    </xf>
    <xf numFmtId="0" fontId="6" fillId="0" borderId="0" xfId="0" applyFont="1" applyBorder="1" applyAlignment="1">
      <alignment vertical="top"/>
    </xf>
    <xf numFmtId="0" fontId="6" fillId="0" borderId="33" xfId="0" applyFont="1" applyBorder="1" applyAlignment="1">
      <alignment vertical="top"/>
    </xf>
    <xf numFmtId="0" fontId="6" fillId="0" borderId="34" xfId="0" applyFont="1" applyBorder="1" applyAlignment="1">
      <alignment vertical="top" wrapText="1"/>
    </xf>
    <xf numFmtId="0" fontId="6" fillId="0" borderId="35" xfId="0" applyFont="1" applyBorder="1" applyAlignment="1">
      <alignment vertical="top"/>
    </xf>
    <xf numFmtId="0" fontId="6" fillId="0" borderId="36" xfId="0" applyFont="1" applyBorder="1" applyAlignment="1">
      <alignment vertical="top" wrapText="1"/>
    </xf>
    <xf numFmtId="0" fontId="6" fillId="0" borderId="15" xfId="0" applyFont="1" applyBorder="1" applyAlignment="1">
      <alignment vertical="top"/>
    </xf>
    <xf numFmtId="0" fontId="6" fillId="0" borderId="37" xfId="0" applyFont="1" applyBorder="1" applyAlignment="1">
      <alignment vertical="top"/>
    </xf>
    <xf numFmtId="0" fontId="6" fillId="0" borderId="6" xfId="0" applyFont="1" applyBorder="1" applyAlignment="1">
      <alignment vertical="top"/>
    </xf>
    <xf numFmtId="0" fontId="6" fillId="0" borderId="38" xfId="0" applyFont="1" applyBorder="1" applyAlignment="1">
      <alignment vertical="top"/>
    </xf>
    <xf numFmtId="0" fontId="6" fillId="0" borderId="39" xfId="0" applyFont="1" applyBorder="1" applyAlignment="1">
      <alignment vertical="top"/>
    </xf>
    <xf numFmtId="0" fontId="6" fillId="0" borderId="39" xfId="0" applyFont="1" applyBorder="1" applyAlignment="1">
      <alignment vertical="top" wrapText="1"/>
    </xf>
    <xf numFmtId="0" fontId="6" fillId="0" borderId="26" xfId="0" applyFont="1" applyBorder="1" applyAlignment="1">
      <alignment vertical="top"/>
    </xf>
    <xf numFmtId="0" fontId="8" fillId="0" borderId="0" xfId="0" applyFont="1" applyBorder="1" applyAlignment="1">
      <alignment horizontal="center" vertical="top" wrapText="1"/>
    </xf>
    <xf numFmtId="0" fontId="7" fillId="0" borderId="17" xfId="0" applyFont="1" applyBorder="1" applyAlignment="1">
      <alignment vertical="center"/>
    </xf>
    <xf numFmtId="0" fontId="6" fillId="0" borderId="9" xfId="0" applyFont="1" applyBorder="1" applyAlignment="1">
      <alignment vertical="center"/>
    </xf>
    <xf numFmtId="0" fontId="6" fillId="0" borderId="40" xfId="0" applyFont="1" applyBorder="1" applyAlignment="1">
      <alignment vertical="top"/>
    </xf>
    <xf numFmtId="0" fontId="6" fillId="0" borderId="41" xfId="0" applyFont="1" applyBorder="1" applyAlignment="1">
      <alignment vertical="top"/>
    </xf>
    <xf numFmtId="0" fontId="6" fillId="0" borderId="42" xfId="0" applyFont="1" applyBorder="1" applyAlignment="1">
      <alignment vertical="top" wrapText="1"/>
    </xf>
    <xf numFmtId="0" fontId="6" fillId="0" borderId="43" xfId="0" applyFont="1" applyBorder="1" applyAlignment="1">
      <alignment vertical="top"/>
    </xf>
    <xf numFmtId="0" fontId="8" fillId="0" borderId="42" xfId="0" applyFont="1" applyBorder="1" applyAlignment="1">
      <alignment horizontal="center" vertical="top"/>
    </xf>
    <xf numFmtId="0" fontId="6" fillId="0" borderId="44" xfId="0" applyFont="1" applyBorder="1" applyAlignment="1">
      <alignment vertical="top"/>
    </xf>
    <xf numFmtId="0" fontId="8" fillId="0" borderId="24" xfId="0" applyFont="1" applyBorder="1" applyAlignment="1">
      <alignment horizontal="center" vertical="top"/>
    </xf>
    <xf numFmtId="0" fontId="6" fillId="0" borderId="45" xfId="0" applyFont="1" applyBorder="1" applyAlignment="1">
      <alignment vertical="top"/>
    </xf>
    <xf numFmtId="0" fontId="8" fillId="0" borderId="46" xfId="0" applyFont="1" applyBorder="1" applyAlignment="1">
      <alignment horizontal="center" vertical="top"/>
    </xf>
    <xf numFmtId="0" fontId="6" fillId="0" borderId="47" xfId="0" applyFont="1" applyBorder="1" applyAlignment="1">
      <alignment vertical="top"/>
    </xf>
    <xf numFmtId="0" fontId="6" fillId="0" borderId="36" xfId="0" applyFont="1" applyBorder="1" applyAlignment="1">
      <alignment vertical="top"/>
    </xf>
    <xf numFmtId="0" fontId="6" fillId="0" borderId="4" xfId="0" applyFont="1" applyBorder="1" applyAlignment="1">
      <alignment vertical="top"/>
    </xf>
    <xf numFmtId="0" fontId="6" fillId="0" borderId="15" xfId="0" applyFont="1" applyBorder="1" applyAlignment="1">
      <alignment horizontal="left" vertical="top" wrapText="1"/>
    </xf>
    <xf numFmtId="0" fontId="6" fillId="0" borderId="11" xfId="0" applyFont="1" applyBorder="1" applyAlignment="1">
      <alignment horizontal="left" vertical="top" wrapText="1"/>
    </xf>
    <xf numFmtId="0" fontId="6" fillId="0" borderId="5" xfId="0" applyFont="1" applyFill="1" applyBorder="1" applyAlignment="1">
      <alignment vertical="top" wrapText="1"/>
    </xf>
    <xf numFmtId="0" fontId="6" fillId="0" borderId="0" xfId="0" applyFont="1" applyAlignment="1">
      <alignment vertical="top" wrapText="1"/>
    </xf>
    <xf numFmtId="0" fontId="8" fillId="0" borderId="13" xfId="0" applyFont="1" applyBorder="1" applyAlignment="1">
      <alignment horizontal="left" vertical="top" wrapText="1"/>
    </xf>
    <xf numFmtId="0" fontId="8" fillId="0" borderId="13" xfId="0" applyFont="1" applyBorder="1" applyAlignment="1">
      <alignment horizontal="left" vertical="center" wrapText="1"/>
    </xf>
    <xf numFmtId="0" fontId="6" fillId="0" borderId="23" xfId="0" applyFont="1" applyBorder="1" applyAlignment="1">
      <alignment vertical="top"/>
    </xf>
    <xf numFmtId="0" fontId="6" fillId="0" borderId="48" xfId="0" applyFont="1" applyBorder="1" applyAlignment="1">
      <alignment vertical="top"/>
    </xf>
    <xf numFmtId="0" fontId="6" fillId="0" borderId="49" xfId="0" applyFont="1" applyBorder="1" applyAlignment="1">
      <alignment vertical="top" wrapText="1"/>
    </xf>
    <xf numFmtId="0" fontId="6" fillId="0" borderId="27" xfId="0" applyFont="1" applyBorder="1" applyAlignment="1">
      <alignment vertical="top"/>
    </xf>
    <xf numFmtId="0" fontId="6" fillId="0" borderId="31" xfId="0" applyFont="1" applyBorder="1" applyAlignment="1">
      <alignment vertical="top"/>
    </xf>
    <xf numFmtId="0" fontId="8" fillId="0" borderId="50" xfId="0" applyFont="1" applyBorder="1" applyAlignment="1">
      <alignment horizontal="center" vertical="top"/>
    </xf>
    <xf numFmtId="0" fontId="8" fillId="0" borderId="51" xfId="0" applyFont="1" applyBorder="1" applyAlignment="1">
      <alignment horizontal="center" vertical="top"/>
    </xf>
    <xf numFmtId="0" fontId="6" fillId="0" borderId="51" xfId="0" applyFont="1" applyBorder="1" applyAlignment="1">
      <alignment vertical="top" wrapText="1"/>
    </xf>
    <xf numFmtId="0" fontId="6" fillId="0" borderId="52" xfId="0" applyFont="1" applyBorder="1" applyAlignment="1">
      <alignment vertical="top" wrapText="1"/>
    </xf>
    <xf numFmtId="0" fontId="6" fillId="0" borderId="53" xfId="0" applyFont="1" applyBorder="1" applyAlignment="1">
      <alignment vertical="top"/>
    </xf>
    <xf numFmtId="0" fontId="6" fillId="0" borderId="24" xfId="0" applyFont="1" applyBorder="1" applyAlignment="1">
      <alignment vertical="top" wrapText="1"/>
    </xf>
    <xf numFmtId="0" fontId="6" fillId="0" borderId="25" xfId="0" applyFont="1" applyBorder="1" applyAlignment="1">
      <alignment vertical="top"/>
    </xf>
    <xf numFmtId="0" fontId="6" fillId="0" borderId="54" xfId="0" applyFont="1" applyBorder="1" applyAlignment="1">
      <alignment vertical="top"/>
    </xf>
    <xf numFmtId="0" fontId="6" fillId="0" borderId="56" xfId="0" applyFont="1" applyBorder="1" applyAlignment="1">
      <alignment vertical="top"/>
    </xf>
    <xf numFmtId="0" fontId="6" fillId="0" borderId="43" xfId="0" applyFont="1" applyBorder="1" applyAlignment="1">
      <alignment vertical="top" wrapText="1"/>
    </xf>
    <xf numFmtId="0" fontId="7" fillId="0" borderId="5" xfId="0" applyFont="1" applyBorder="1" applyAlignment="1">
      <alignment vertical="top" wrapText="1"/>
    </xf>
    <xf numFmtId="0" fontId="6" fillId="0" borderId="57" xfId="0" applyFont="1" applyBorder="1" applyAlignment="1">
      <alignment vertical="top"/>
    </xf>
    <xf numFmtId="0" fontId="6" fillId="0" borderId="56" xfId="0" applyFont="1" applyBorder="1" applyAlignment="1">
      <alignment vertical="top" wrapText="1"/>
    </xf>
    <xf numFmtId="0" fontId="6" fillId="0" borderId="22" xfId="0" applyFont="1" applyBorder="1" applyAlignment="1">
      <alignment vertical="top" wrapText="1"/>
    </xf>
    <xf numFmtId="0" fontId="6" fillId="0" borderId="58" xfId="0" applyFont="1" applyBorder="1" applyAlignment="1">
      <alignment vertical="top"/>
    </xf>
    <xf numFmtId="0" fontId="8" fillId="0" borderId="28" xfId="0" applyFont="1" applyBorder="1" applyAlignment="1">
      <alignment horizontal="center" vertical="top" wrapText="1"/>
    </xf>
    <xf numFmtId="0" fontId="6" fillId="0" borderId="41" xfId="0" applyFont="1" applyBorder="1" applyAlignment="1">
      <alignment vertical="top" wrapText="1"/>
    </xf>
    <xf numFmtId="0" fontId="8" fillId="0" borderId="15" xfId="0" applyFont="1" applyBorder="1" applyAlignment="1">
      <alignment horizontal="left" vertical="top" wrapText="1"/>
    </xf>
    <xf numFmtId="0" fontId="6" fillId="0" borderId="59" xfId="0" applyFont="1" applyBorder="1" applyAlignment="1">
      <alignment vertical="top"/>
    </xf>
    <xf numFmtId="0" fontId="8" fillId="0" borderId="25" xfId="0" applyFont="1" applyBorder="1" applyAlignment="1">
      <alignment horizontal="left" vertical="top" wrapText="1"/>
    </xf>
    <xf numFmtId="0" fontId="8" fillId="0" borderId="42" xfId="0" applyFont="1" applyBorder="1" applyAlignment="1">
      <alignment horizontal="left" vertical="top" wrapText="1"/>
    </xf>
    <xf numFmtId="0" fontId="8" fillId="0" borderId="51" xfId="0" applyFont="1" applyBorder="1" applyAlignment="1">
      <alignment horizontal="left" vertical="top"/>
    </xf>
    <xf numFmtId="0" fontId="6" fillId="0" borderId="51" xfId="0" applyFont="1" applyBorder="1" applyAlignment="1">
      <alignment vertical="top"/>
    </xf>
    <xf numFmtId="0" fontId="8" fillId="0" borderId="50" xfId="0" applyFont="1" applyBorder="1" applyAlignment="1">
      <alignment horizontal="left" vertical="top" wrapText="1"/>
    </xf>
    <xf numFmtId="0" fontId="8" fillId="0" borderId="13" xfId="0" applyFont="1" applyBorder="1" applyAlignment="1">
      <alignment vertical="top" wrapText="1"/>
    </xf>
    <xf numFmtId="0" fontId="8" fillId="0" borderId="15" xfId="0" applyFont="1" applyBorder="1" applyAlignment="1">
      <alignment vertical="top" wrapText="1"/>
    </xf>
    <xf numFmtId="0" fontId="8" fillId="0" borderId="50" xfId="0" applyFont="1" applyBorder="1" applyAlignment="1">
      <alignment vertical="top" wrapText="1"/>
    </xf>
    <xf numFmtId="0" fontId="8" fillId="0" borderId="13" xfId="0" applyFont="1" applyBorder="1" applyAlignment="1">
      <alignment vertical="top"/>
    </xf>
    <xf numFmtId="0" fontId="8" fillId="0" borderId="15" xfId="0" applyFont="1" applyBorder="1" applyAlignment="1">
      <alignment vertical="top"/>
    </xf>
    <xf numFmtId="0" fontId="6" fillId="0" borderId="5" xfId="0" applyFont="1" applyBorder="1" applyAlignment="1">
      <alignment vertical="center"/>
    </xf>
    <xf numFmtId="0" fontId="7" fillId="0" borderId="13" xfId="0" applyFont="1" applyBorder="1" applyAlignment="1">
      <alignment vertical="top" wrapText="1"/>
    </xf>
    <xf numFmtId="0" fontId="7" fillId="0" borderId="56" xfId="0" applyFont="1" applyBorder="1" applyAlignment="1">
      <alignment vertical="top" wrapText="1"/>
    </xf>
    <xf numFmtId="0" fontId="8" fillId="0" borderId="25" xfId="0" applyFont="1" applyBorder="1" applyAlignment="1">
      <alignment vertical="top" wrapText="1"/>
    </xf>
    <xf numFmtId="0" fontId="7" fillId="0" borderId="15" xfId="0" applyFont="1" applyBorder="1" applyAlignment="1">
      <alignment vertical="top" wrapText="1"/>
    </xf>
    <xf numFmtId="0" fontId="10" fillId="0" borderId="13" xfId="0" applyFont="1" applyBorder="1" applyAlignment="1">
      <alignment vertical="top" wrapText="1"/>
    </xf>
    <xf numFmtId="0" fontId="6" fillId="0" borderId="60" xfId="0" applyFont="1" applyBorder="1" applyAlignment="1">
      <alignment vertical="top" wrapText="1"/>
    </xf>
    <xf numFmtId="0" fontId="6" fillId="0" borderId="0" xfId="0" applyFont="1" applyBorder="1" applyAlignment="1">
      <alignment vertical="top" wrapText="1"/>
    </xf>
    <xf numFmtId="0" fontId="6" fillId="0" borderId="49" xfId="0" applyFont="1" applyBorder="1" applyAlignment="1">
      <alignment vertical="top"/>
    </xf>
    <xf numFmtId="0" fontId="8" fillId="0" borderId="25" xfId="0" applyFont="1" applyBorder="1" applyAlignment="1">
      <alignment horizontal="center" vertical="top" wrapText="1"/>
    </xf>
    <xf numFmtId="0" fontId="8" fillId="0" borderId="42" xfId="0" applyFont="1" applyBorder="1" applyAlignment="1">
      <alignment horizontal="center" vertical="top" wrapText="1"/>
    </xf>
    <xf numFmtId="0" fontId="7" fillId="0" borderId="13" xfId="0" applyFont="1" applyBorder="1" applyAlignment="1">
      <alignment wrapText="1"/>
    </xf>
    <xf numFmtId="0" fontId="8" fillId="0" borderId="50" xfId="0" applyFont="1" applyBorder="1" applyAlignment="1">
      <alignment horizontal="center" vertical="top" wrapText="1"/>
    </xf>
    <xf numFmtId="0" fontId="6" fillId="0" borderId="61" xfId="0" applyFont="1" applyBorder="1" applyAlignment="1">
      <alignment vertical="top"/>
    </xf>
    <xf numFmtId="0" fontId="4" fillId="0" borderId="9" xfId="0" applyFont="1" applyBorder="1" applyAlignment="1">
      <alignment vertical="top" wrapText="1"/>
    </xf>
    <xf numFmtId="0" fontId="4" fillId="0" borderId="8" xfId="0" applyFont="1" applyBorder="1" applyAlignment="1">
      <alignment vertical="top"/>
    </xf>
    <xf numFmtId="0" fontId="4" fillId="0" borderId="10" xfId="0" applyFont="1" applyBorder="1" applyAlignment="1">
      <alignment vertical="top"/>
    </xf>
    <xf numFmtId="0" fontId="4" fillId="0" borderId="10" xfId="0" applyFont="1" applyBorder="1" applyAlignment="1">
      <alignment vertical="top" wrapText="1"/>
    </xf>
    <xf numFmtId="0" fontId="4" fillId="0" borderId="9" xfId="0" applyFont="1" applyBorder="1" applyAlignment="1">
      <alignment vertical="top"/>
    </xf>
    <xf numFmtId="0" fontId="11" fillId="0" borderId="47" xfId="0" applyFont="1" applyBorder="1" applyAlignment="1">
      <alignment horizontal="center" vertical="top"/>
    </xf>
    <xf numFmtId="0" fontId="4" fillId="0" borderId="12" xfId="0" applyFont="1" applyBorder="1" applyAlignment="1">
      <alignment vertical="top"/>
    </xf>
    <xf numFmtId="0" fontId="4" fillId="0" borderId="4" xfId="0" applyFont="1" applyBorder="1" applyAlignment="1">
      <alignment vertical="top"/>
    </xf>
    <xf numFmtId="0" fontId="4" fillId="0" borderId="4" xfId="0" applyFont="1" applyBorder="1" applyAlignment="1">
      <alignment vertical="top" wrapText="1"/>
    </xf>
    <xf numFmtId="0" fontId="4" fillId="0" borderId="5" xfId="0" applyFont="1" applyBorder="1" applyAlignment="1">
      <alignment vertical="top"/>
    </xf>
    <xf numFmtId="0" fontId="11" fillId="0" borderId="19" xfId="0" applyFont="1" applyBorder="1" applyAlignment="1">
      <alignment horizontal="center" vertical="top"/>
    </xf>
    <xf numFmtId="0" fontId="4" fillId="0" borderId="19" xfId="0" applyFont="1" applyBorder="1" applyAlignment="1">
      <alignment vertical="top"/>
    </xf>
    <xf numFmtId="0" fontId="4" fillId="0" borderId="35" xfId="0" applyFont="1" applyBorder="1" applyAlignment="1">
      <alignment vertical="top"/>
    </xf>
    <xf numFmtId="0" fontId="4" fillId="0" borderId="5" xfId="0" applyFont="1" applyBorder="1" applyAlignment="1">
      <alignment vertical="center"/>
    </xf>
    <xf numFmtId="0" fontId="4" fillId="0" borderId="36" xfId="0" applyFont="1" applyBorder="1" applyAlignment="1">
      <alignment vertical="top"/>
    </xf>
    <xf numFmtId="0" fontId="4" fillId="0" borderId="36" xfId="0" applyFont="1" applyBorder="1" applyAlignment="1">
      <alignment vertical="top" wrapText="1"/>
    </xf>
    <xf numFmtId="0" fontId="4" fillId="0" borderId="3" xfId="0" applyFont="1" applyBorder="1" applyAlignment="1">
      <alignment vertical="top"/>
    </xf>
    <xf numFmtId="0" fontId="4" fillId="0" borderId="26" xfId="0" applyFont="1" applyBorder="1" applyAlignment="1">
      <alignment vertical="top" wrapText="1"/>
    </xf>
    <xf numFmtId="0" fontId="4" fillId="0" borderId="38" xfId="0" applyFont="1" applyBorder="1" applyAlignment="1">
      <alignment vertical="top"/>
    </xf>
    <xf numFmtId="0" fontId="4" fillId="0" borderId="39" xfId="0" applyFont="1" applyBorder="1" applyAlignment="1">
      <alignment vertical="top"/>
    </xf>
    <xf numFmtId="0" fontId="4" fillId="0" borderId="39" xfId="0" applyFont="1" applyBorder="1" applyAlignment="1">
      <alignment vertical="top" wrapText="1"/>
    </xf>
    <xf numFmtId="0" fontId="4" fillId="0" borderId="26" xfId="0" applyFont="1" applyBorder="1" applyAlignment="1">
      <alignment vertical="top"/>
    </xf>
    <xf numFmtId="0" fontId="4" fillId="0" borderId="6" xfId="0" applyFont="1" applyBorder="1" applyAlignment="1">
      <alignment vertical="top" wrapText="1"/>
    </xf>
    <xf numFmtId="0" fontId="4" fillId="0" borderId="20" xfId="0" applyFont="1" applyBorder="1" applyAlignment="1">
      <alignment vertical="top"/>
    </xf>
    <xf numFmtId="0" fontId="4" fillId="0" borderId="37" xfId="0" applyFont="1" applyBorder="1" applyAlignment="1">
      <alignment vertical="top"/>
    </xf>
    <xf numFmtId="0" fontId="4" fillId="0" borderId="37" xfId="0" applyFont="1" applyBorder="1" applyAlignment="1">
      <alignment vertical="top" wrapText="1"/>
    </xf>
    <xf numFmtId="0" fontId="4" fillId="0" borderId="6" xfId="0" applyFont="1" applyBorder="1" applyAlignment="1">
      <alignment vertical="top"/>
    </xf>
    <xf numFmtId="0" fontId="4" fillId="0" borderId="2" xfId="0" applyFont="1" applyBorder="1" applyAlignment="1">
      <alignment vertical="top" wrapText="1"/>
    </xf>
    <xf numFmtId="0" fontId="11" fillId="0" borderId="13" xfId="0" applyFont="1" applyBorder="1" applyAlignment="1">
      <alignment horizontal="center" vertical="top"/>
    </xf>
    <xf numFmtId="0" fontId="4" fillId="0" borderId="48" xfId="0" applyFont="1" applyBorder="1" applyAlignment="1">
      <alignment vertical="top" wrapText="1"/>
    </xf>
    <xf numFmtId="0" fontId="4" fillId="0" borderId="32" xfId="0" applyFont="1" applyBorder="1" applyAlignment="1">
      <alignment vertical="top"/>
    </xf>
    <xf numFmtId="0" fontId="11" fillId="0" borderId="27" xfId="0" applyFont="1" applyBorder="1" applyAlignment="1">
      <alignment horizontal="center" vertical="top"/>
    </xf>
    <xf numFmtId="0" fontId="4" fillId="0" borderId="21" xfId="0" applyFont="1" applyBorder="1" applyAlignment="1">
      <alignment vertical="top"/>
    </xf>
    <xf numFmtId="0" fontId="4" fillId="0" borderId="22" xfId="0" applyFont="1" applyBorder="1" applyAlignment="1">
      <alignment vertical="top" wrapText="1"/>
    </xf>
    <xf numFmtId="0" fontId="4" fillId="0" borderId="52" xfId="0" applyFont="1" applyBorder="1" applyAlignment="1">
      <alignment vertical="top" wrapText="1"/>
    </xf>
    <xf numFmtId="0" fontId="4" fillId="0" borderId="24" xfId="0" applyFont="1" applyBorder="1" applyAlignment="1">
      <alignment vertical="top"/>
    </xf>
    <xf numFmtId="0" fontId="11" fillId="0" borderId="29" xfId="0" applyFont="1" applyBorder="1" applyAlignment="1">
      <alignment horizontal="center" vertical="top"/>
    </xf>
    <xf numFmtId="0" fontId="4" fillId="0" borderId="2" xfId="0" applyFont="1" applyBorder="1" applyAlignment="1">
      <alignment vertical="top"/>
    </xf>
    <xf numFmtId="0" fontId="4" fillId="0" borderId="23" xfId="0" applyFont="1" applyBorder="1" applyAlignment="1">
      <alignment vertical="top"/>
    </xf>
    <xf numFmtId="0" fontId="4" fillId="0" borderId="23" xfId="0" applyFont="1" applyBorder="1" applyAlignment="1">
      <alignment vertical="top" wrapText="1"/>
    </xf>
    <xf numFmtId="0" fontId="4" fillId="0" borderId="62" xfId="0" applyFont="1" applyBorder="1" applyAlignment="1">
      <alignment vertical="top"/>
    </xf>
    <xf numFmtId="0" fontId="4" fillId="0" borderId="62" xfId="0" applyFont="1" applyBorder="1" applyAlignment="1">
      <alignment vertical="top" wrapText="1"/>
    </xf>
    <xf numFmtId="0" fontId="4" fillId="0" borderId="56" xfId="0" applyFont="1" applyBorder="1" applyAlignment="1">
      <alignment vertical="top"/>
    </xf>
    <xf numFmtId="0" fontId="11" fillId="0" borderId="29" xfId="0" applyFont="1" applyBorder="1" applyAlignment="1">
      <alignment vertical="top" wrapText="1"/>
    </xf>
    <xf numFmtId="0" fontId="4" fillId="0" borderId="63" xfId="0" applyFont="1" applyBorder="1" applyAlignment="1">
      <alignment vertical="top"/>
    </xf>
    <xf numFmtId="0" fontId="4" fillId="0" borderId="7" xfId="0" applyFont="1" applyBorder="1" applyAlignment="1">
      <alignment vertical="top"/>
    </xf>
    <xf numFmtId="0" fontId="4" fillId="0" borderId="29" xfId="0" applyFont="1" applyBorder="1" applyAlignment="1">
      <alignment vertical="top"/>
    </xf>
    <xf numFmtId="0" fontId="4" fillId="0" borderId="58" xfId="0" applyFont="1" applyBorder="1" applyAlignment="1">
      <alignment vertical="top"/>
    </xf>
    <xf numFmtId="0" fontId="11" fillId="0" borderId="63" xfId="0" applyFont="1" applyBorder="1" applyAlignment="1">
      <alignment horizontal="center" vertical="top"/>
    </xf>
    <xf numFmtId="0" fontId="4" fillId="0" borderId="40" xfId="0" applyFont="1" applyBorder="1" applyAlignment="1">
      <alignment vertical="top"/>
    </xf>
    <xf numFmtId="0" fontId="4" fillId="0" borderId="31" xfId="0" applyFont="1" applyBorder="1" applyAlignment="1">
      <alignment vertical="top" wrapText="1"/>
    </xf>
    <xf numFmtId="0" fontId="8" fillId="0" borderId="41" xfId="0" applyFont="1" applyBorder="1" applyAlignment="1">
      <alignment horizontal="center" vertical="top"/>
    </xf>
    <xf numFmtId="0" fontId="6" fillId="0" borderId="42" xfId="0" applyFont="1" applyBorder="1" applyAlignment="1">
      <alignment vertical="top"/>
    </xf>
    <xf numFmtId="0" fontId="8" fillId="0" borderId="47" xfId="0" applyFont="1" applyBorder="1" applyAlignment="1">
      <alignment horizontal="center" vertical="top"/>
    </xf>
    <xf numFmtId="0" fontId="8" fillId="0" borderId="0" xfId="0" applyFont="1" applyAlignment="1">
      <alignment horizontal="center" vertical="top"/>
    </xf>
    <xf numFmtId="0" fontId="12" fillId="0" borderId="0" xfId="0" applyFont="1" applyAlignment="1">
      <alignment vertical="top"/>
    </xf>
    <xf numFmtId="0" fontId="6" fillId="0" borderId="64" xfId="0" applyFont="1" applyBorder="1" applyAlignment="1">
      <alignment vertical="top"/>
    </xf>
    <xf numFmtId="0" fontId="6" fillId="0" borderId="50" xfId="0" applyFont="1" applyBorder="1" applyAlignment="1">
      <alignment vertical="top"/>
    </xf>
    <xf numFmtId="0" fontId="6" fillId="0" borderId="6" xfId="0" applyFont="1" applyBorder="1" applyAlignment="1">
      <alignment vertical="center"/>
    </xf>
    <xf numFmtId="0" fontId="7" fillId="0" borderId="6" xfId="0" applyFont="1" applyBorder="1" applyAlignment="1">
      <alignment vertical="center"/>
    </xf>
    <xf numFmtId="0" fontId="8" fillId="0" borderId="51" xfId="0" applyFont="1" applyBorder="1" applyAlignment="1">
      <alignment vertical="top" wrapText="1"/>
    </xf>
    <xf numFmtId="0" fontId="6" fillId="0" borderId="65" xfId="0" applyFont="1" applyBorder="1" applyAlignment="1">
      <alignment vertical="top"/>
    </xf>
    <xf numFmtId="0" fontId="4" fillId="0" borderId="54" xfId="0" applyFont="1" applyBorder="1" applyAlignment="1">
      <alignment vertical="top"/>
    </xf>
    <xf numFmtId="0" fontId="11" fillId="0" borderId="54" xfId="0" applyFont="1" applyBorder="1" applyAlignment="1">
      <alignment horizontal="center" vertical="top"/>
    </xf>
    <xf numFmtId="0" fontId="6" fillId="0" borderId="58" xfId="0" applyFont="1" applyBorder="1" applyAlignment="1">
      <alignment vertical="top" wrapText="1"/>
    </xf>
    <xf numFmtId="0" fontId="6" fillId="0" borderId="67" xfId="0" applyFont="1" applyBorder="1" applyAlignment="1">
      <alignment vertical="top"/>
    </xf>
    <xf numFmtId="0" fontId="6" fillId="0" borderId="65" xfId="0" applyFont="1" applyBorder="1" applyAlignment="1">
      <alignment vertical="top" wrapText="1"/>
    </xf>
    <xf numFmtId="0" fontId="51" fillId="0" borderId="25" xfId="0" applyFont="1" applyBorder="1" applyAlignment="1">
      <alignment vertical="center" wrapText="1"/>
    </xf>
    <xf numFmtId="0" fontId="5" fillId="0" borderId="17" xfId="0" applyFont="1" applyBorder="1" applyAlignment="1">
      <alignment vertical="top" wrapText="1"/>
    </xf>
    <xf numFmtId="0" fontId="9" fillId="0" borderId="17" xfId="0" applyFont="1" applyBorder="1" applyAlignment="1">
      <alignment vertical="center"/>
    </xf>
    <xf numFmtId="0" fontId="5" fillId="0" borderId="17" xfId="0" applyFont="1" applyBorder="1" applyAlignment="1">
      <alignment vertical="top"/>
    </xf>
    <xf numFmtId="0" fontId="6" fillId="0" borderId="68" xfId="0" applyFont="1" applyBorder="1" applyAlignment="1">
      <alignment vertical="top" wrapText="1"/>
    </xf>
    <xf numFmtId="0" fontId="8" fillId="0" borderId="24" xfId="0" applyFont="1" applyBorder="1" applyAlignment="1">
      <alignment horizontal="center" vertical="top" wrapText="1"/>
    </xf>
    <xf numFmtId="0" fontId="4" fillId="0" borderId="69" xfId="0" applyFont="1" applyBorder="1" applyAlignment="1">
      <alignment vertical="top"/>
    </xf>
    <xf numFmtId="0" fontId="4" fillId="0" borderId="70" xfId="0" applyFont="1" applyBorder="1" applyAlignment="1">
      <alignment vertical="top"/>
    </xf>
    <xf numFmtId="0" fontId="6" fillId="0" borderId="18" xfId="0" applyFont="1" applyBorder="1" applyAlignment="1">
      <alignment vertical="center" wrapText="1"/>
    </xf>
    <xf numFmtId="0" fontId="6" fillId="0" borderId="71" xfId="0" applyFont="1" applyBorder="1" applyAlignment="1">
      <alignment vertical="top"/>
    </xf>
    <xf numFmtId="0" fontId="6" fillId="0" borderId="61" xfId="0" applyFont="1" applyBorder="1" applyAlignment="1">
      <alignment vertical="top" wrapText="1"/>
    </xf>
    <xf numFmtId="0" fontId="6" fillId="0" borderId="72" xfId="0" applyFont="1" applyBorder="1" applyAlignment="1">
      <alignment vertical="top"/>
    </xf>
    <xf numFmtId="0" fontId="6" fillId="0" borderId="73" xfId="0" applyFont="1" applyBorder="1" applyAlignment="1">
      <alignment vertical="top"/>
    </xf>
    <xf numFmtId="0" fontId="6" fillId="0" borderId="34" xfId="0" applyFont="1" applyBorder="1" applyAlignment="1">
      <alignment vertical="center" wrapText="1"/>
    </xf>
    <xf numFmtId="0" fontId="6" fillId="0" borderId="0" xfId="0" applyFont="1" applyBorder="1" applyAlignment="1">
      <alignment vertical="center" wrapText="1"/>
    </xf>
    <xf numFmtId="0" fontId="4" fillId="0" borderId="59" xfId="0" applyFont="1" applyBorder="1" applyAlignment="1">
      <alignment vertical="top"/>
    </xf>
    <xf numFmtId="0" fontId="4" fillId="0" borderId="31" xfId="0" applyFont="1" applyBorder="1" applyAlignment="1">
      <alignment vertical="top"/>
    </xf>
    <xf numFmtId="0" fontId="6" fillId="0" borderId="60" xfId="0" applyFont="1" applyBorder="1" applyAlignment="1">
      <alignment vertical="top"/>
    </xf>
    <xf numFmtId="0" fontId="5" fillId="0" borderId="25" xfId="0" applyFont="1" applyBorder="1" applyAlignment="1">
      <alignment vertical="center" wrapText="1"/>
    </xf>
    <xf numFmtId="0" fontId="14" fillId="0" borderId="13" xfId="0" applyFont="1" applyBorder="1" applyAlignment="1">
      <alignment vertical="top" wrapText="1"/>
    </xf>
    <xf numFmtId="0" fontId="14" fillId="0" borderId="25" xfId="0" applyFont="1" applyBorder="1" applyAlignment="1">
      <alignment vertical="top" wrapText="1"/>
    </xf>
    <xf numFmtId="0" fontId="14" fillId="0" borderId="51" xfId="0" applyFont="1" applyBorder="1" applyAlignment="1">
      <alignment vertical="top" wrapText="1"/>
    </xf>
    <xf numFmtId="0" fontId="4" fillId="0" borderId="46" xfId="0" applyFont="1" applyBorder="1" applyAlignment="1">
      <alignment vertical="top"/>
    </xf>
    <xf numFmtId="0" fontId="4" fillId="0" borderId="28" xfId="0" applyFont="1" applyBorder="1" applyAlignment="1">
      <alignment vertical="top"/>
    </xf>
    <xf numFmtId="0" fontId="4" fillId="0" borderId="48" xfId="0" applyFont="1" applyBorder="1" applyAlignment="1">
      <alignment vertical="top"/>
    </xf>
    <xf numFmtId="0" fontId="4" fillId="0" borderId="74" xfId="0" applyFont="1" applyBorder="1" applyAlignment="1">
      <alignment vertical="top"/>
    </xf>
    <xf numFmtId="0" fontId="4" fillId="0" borderId="75" xfId="0" applyFont="1" applyBorder="1" applyAlignment="1">
      <alignment vertical="top" wrapText="1"/>
    </xf>
    <xf numFmtId="0" fontId="6" fillId="0" borderId="29" xfId="0" applyFont="1" applyBorder="1" applyAlignment="1">
      <alignment vertical="top" wrapText="1"/>
    </xf>
    <xf numFmtId="0" fontId="8" fillId="0" borderId="27" xfId="0" applyFont="1" applyBorder="1" applyAlignment="1">
      <alignment vertical="top" wrapText="1"/>
    </xf>
    <xf numFmtId="0" fontId="4" fillId="0" borderId="76" xfId="0" applyFont="1" applyBorder="1" applyAlignment="1">
      <alignment vertical="top" wrapText="1"/>
    </xf>
    <xf numFmtId="0" fontId="4" fillId="0" borderId="66" xfId="0" applyFont="1" applyBorder="1" applyAlignment="1">
      <alignment vertical="top"/>
    </xf>
    <xf numFmtId="0" fontId="4" fillId="0" borderId="77" xfId="0" applyFont="1" applyBorder="1" applyAlignment="1">
      <alignment horizontal="center" vertical="top" wrapText="1"/>
    </xf>
    <xf numFmtId="0" fontId="6" fillId="0" borderId="78" xfId="0" applyFont="1" applyBorder="1" applyAlignment="1">
      <alignment vertical="top"/>
    </xf>
    <xf numFmtId="0" fontId="6" fillId="0" borderId="79" xfId="0" applyFont="1" applyBorder="1" applyAlignment="1">
      <alignment vertical="top"/>
    </xf>
    <xf numFmtId="0" fontId="6" fillId="0" borderId="79" xfId="0" applyFont="1" applyBorder="1" applyAlignment="1">
      <alignment vertical="top" wrapText="1"/>
    </xf>
    <xf numFmtId="0" fontId="6" fillId="0" borderId="80" xfId="0" applyFont="1" applyBorder="1" applyAlignment="1">
      <alignment vertical="top"/>
    </xf>
    <xf numFmtId="0" fontId="8" fillId="0" borderId="81" xfId="0" applyFont="1" applyBorder="1" applyAlignment="1">
      <alignment horizontal="center" vertical="top" wrapText="1"/>
    </xf>
    <xf numFmtId="0" fontId="6" fillId="0" borderId="82" xfId="0" applyFont="1" applyBorder="1" applyAlignment="1">
      <alignment vertical="top" wrapText="1"/>
    </xf>
    <xf numFmtId="0" fontId="7" fillId="0" borderId="48" xfId="0" applyFont="1" applyBorder="1" applyAlignment="1">
      <alignment vertical="top" wrapText="1"/>
    </xf>
    <xf numFmtId="0" fontId="5" fillId="0" borderId="27" xfId="0" applyFont="1" applyBorder="1" applyAlignment="1">
      <alignment vertical="center" wrapText="1"/>
    </xf>
    <xf numFmtId="0" fontId="8" fillId="0" borderId="29" xfId="0" applyFont="1" applyBorder="1" applyAlignment="1">
      <alignment horizontal="center" vertical="top"/>
    </xf>
    <xf numFmtId="0" fontId="8" fillId="0" borderId="42" xfId="0" applyFont="1" applyBorder="1" applyAlignment="1">
      <alignment vertical="top" wrapText="1"/>
    </xf>
    <xf numFmtId="0" fontId="6" fillId="0" borderId="83" xfId="0" applyFont="1" applyBorder="1" applyAlignment="1">
      <alignment vertical="top"/>
    </xf>
    <xf numFmtId="0" fontId="8" fillId="0" borderId="43" xfId="0" applyFont="1" applyBorder="1" applyAlignment="1">
      <alignment horizontal="center" vertical="top"/>
    </xf>
    <xf numFmtId="0" fontId="6" fillId="0" borderId="84" xfId="0" applyFont="1" applyBorder="1" applyAlignment="1">
      <alignment vertical="top"/>
    </xf>
    <xf numFmtId="0" fontId="6" fillId="0" borderId="52" xfId="0" applyFont="1" applyBorder="1" applyAlignment="1">
      <alignment vertical="top"/>
    </xf>
    <xf numFmtId="0" fontId="6" fillId="0" borderId="60" xfId="0" applyFont="1" applyBorder="1" applyAlignment="1">
      <alignment vertical="center" wrapText="1"/>
    </xf>
    <xf numFmtId="0" fontId="6" fillId="0" borderId="22" xfId="0" applyNumberFormat="1" applyFont="1" applyBorder="1" applyAlignment="1">
      <alignment vertical="top" wrapText="1"/>
    </xf>
    <xf numFmtId="0" fontId="6" fillId="0" borderId="0" xfId="0" applyNumberFormat="1" applyFont="1" applyBorder="1" applyAlignment="1">
      <alignment vertical="top" wrapText="1"/>
    </xf>
    <xf numFmtId="0" fontId="8" fillId="0" borderId="11" xfId="0" applyFont="1" applyBorder="1" applyAlignment="1">
      <alignment vertical="top"/>
    </xf>
    <xf numFmtId="0" fontId="8" fillId="0" borderId="27" xfId="0" applyFont="1" applyBorder="1" applyAlignment="1">
      <alignment vertical="top"/>
    </xf>
    <xf numFmtId="0" fontId="4" fillId="0" borderId="57" xfId="0" applyFont="1" applyBorder="1" applyAlignment="1">
      <alignment vertical="top"/>
    </xf>
    <xf numFmtId="0" fontId="4" fillId="0" borderId="41" xfId="0" applyFont="1" applyBorder="1" applyAlignment="1">
      <alignment vertical="top" wrapText="1"/>
    </xf>
    <xf numFmtId="0" fontId="11" fillId="0" borderId="15" xfId="0" applyFont="1" applyBorder="1" applyAlignment="1">
      <alignment horizontal="center" vertical="top"/>
    </xf>
    <xf numFmtId="0" fontId="4" fillId="0" borderId="0" xfId="0" applyFont="1" applyBorder="1" applyAlignment="1">
      <alignment vertical="top" wrapText="1"/>
    </xf>
    <xf numFmtId="0" fontId="4" fillId="0" borderId="0" xfId="0" applyFont="1" applyBorder="1" applyAlignment="1">
      <alignment vertical="top"/>
    </xf>
    <xf numFmtId="0" fontId="4" fillId="0" borderId="0" xfId="0" applyFont="1" applyBorder="1" applyAlignment="1">
      <alignment vertical="center" wrapText="1"/>
    </xf>
    <xf numFmtId="0" fontId="4" fillId="0" borderId="83" xfId="0" applyFont="1" applyBorder="1" applyAlignment="1">
      <alignment vertical="top" wrapText="1"/>
    </xf>
    <xf numFmtId="0" fontId="11" fillId="0" borderId="64" xfId="0" applyFont="1" applyBorder="1" applyAlignment="1">
      <alignment vertical="top" wrapText="1"/>
    </xf>
    <xf numFmtId="0" fontId="4" fillId="0" borderId="60" xfId="0" applyFont="1" applyBorder="1" applyAlignment="1">
      <alignment vertical="top" wrapText="1"/>
    </xf>
    <xf numFmtId="0" fontId="4" fillId="0" borderId="60" xfId="0" applyFont="1" applyBorder="1" applyAlignment="1">
      <alignment vertical="top"/>
    </xf>
    <xf numFmtId="0" fontId="6" fillId="0" borderId="0" xfId="0" applyNumberFormat="1" applyFont="1" applyBorder="1" applyAlignment="1">
      <alignment vertical="center" wrapText="1"/>
    </xf>
    <xf numFmtId="0" fontId="4" fillId="0" borderId="64" xfId="0" applyFont="1" applyBorder="1" applyAlignment="1">
      <alignment vertical="top"/>
    </xf>
    <xf numFmtId="0" fontId="4" fillId="0" borderId="52" xfId="0" applyFont="1" applyFill="1" applyBorder="1" applyAlignment="1">
      <alignment vertical="top"/>
    </xf>
    <xf numFmtId="0" fontId="4" fillId="0" borderId="53" xfId="0" applyFont="1" applyBorder="1" applyAlignment="1">
      <alignment vertical="top"/>
    </xf>
    <xf numFmtId="0" fontId="11" fillId="0" borderId="11" xfId="0" applyFont="1" applyBorder="1" applyAlignment="1">
      <alignment horizontal="center" vertical="top"/>
    </xf>
    <xf numFmtId="0" fontId="4" fillId="0" borderId="30" xfId="0" applyFont="1" applyBorder="1" applyAlignment="1">
      <alignment vertical="top"/>
    </xf>
    <xf numFmtId="0" fontId="4" fillId="0" borderId="60" xfId="0" applyFont="1" applyFill="1" applyBorder="1" applyAlignment="1">
      <alignment vertical="top"/>
    </xf>
    <xf numFmtId="0" fontId="4" fillId="0" borderId="43" xfId="0" applyFont="1" applyBorder="1" applyAlignment="1">
      <alignment vertical="top"/>
    </xf>
    <xf numFmtId="0" fontId="4" fillId="0" borderId="44" xfId="0" applyFont="1" applyBorder="1" applyAlignment="1">
      <alignment vertical="top"/>
    </xf>
    <xf numFmtId="0" fontId="4" fillId="0" borderId="24" xfId="0" applyFont="1" applyBorder="1" applyAlignment="1">
      <alignment vertical="top" wrapText="1"/>
    </xf>
    <xf numFmtId="0" fontId="4" fillId="0" borderId="43" xfId="0" applyFont="1" applyBorder="1" applyAlignment="1">
      <alignment vertical="top" wrapText="1"/>
    </xf>
    <xf numFmtId="0" fontId="11" fillId="0" borderId="25" xfId="0" applyFont="1" applyBorder="1" applyAlignment="1">
      <alignment horizontal="center" vertical="top"/>
    </xf>
    <xf numFmtId="0" fontId="11" fillId="0" borderId="50" xfId="0" applyFont="1" applyBorder="1" applyAlignment="1">
      <alignment horizontal="center" vertical="top"/>
    </xf>
    <xf numFmtId="0" fontId="4" fillId="0" borderId="31" xfId="0" applyFont="1" applyBorder="1" applyAlignment="1">
      <alignment vertical="center" wrapText="1"/>
    </xf>
    <xf numFmtId="0" fontId="4" fillId="0" borderId="86" xfId="0" applyFont="1" applyBorder="1" applyAlignment="1">
      <alignment vertical="top" wrapText="1"/>
    </xf>
    <xf numFmtId="0" fontId="11" fillId="0" borderId="42" xfId="0" applyFont="1" applyBorder="1" applyAlignment="1">
      <alignment horizontal="center" vertical="top"/>
    </xf>
    <xf numFmtId="0" fontId="11" fillId="0" borderId="43" xfId="0" applyFont="1" applyBorder="1" applyAlignment="1">
      <alignment horizontal="center" vertical="top"/>
    </xf>
    <xf numFmtId="0" fontId="6" fillId="0" borderId="0" xfId="0" applyFont="1" applyAlignment="1">
      <alignment vertical="center"/>
    </xf>
    <xf numFmtId="0" fontId="57" fillId="0" borderId="0" xfId="0" applyFont="1" applyAlignment="1">
      <alignment vertical="center"/>
    </xf>
    <xf numFmtId="0" fontId="4" fillId="0" borderId="0" xfId="0" applyNumberFormat="1" applyFont="1" applyBorder="1" applyAlignment="1">
      <alignment vertical="center" wrapText="1"/>
    </xf>
    <xf numFmtId="0" fontId="4" fillId="4" borderId="3" xfId="0" applyFont="1" applyFill="1" applyBorder="1" applyAlignment="1">
      <alignment vertical="top" wrapText="1"/>
    </xf>
    <xf numFmtId="0" fontId="6" fillId="4" borderId="0" xfId="0" applyFont="1" applyFill="1" applyBorder="1" applyAlignment="1">
      <alignment vertical="top" wrapText="1"/>
    </xf>
    <xf numFmtId="0" fontId="14" fillId="0" borderId="42" xfId="0" applyFont="1" applyBorder="1" applyAlignment="1">
      <alignment vertical="top" wrapText="1"/>
    </xf>
    <xf numFmtId="0" fontId="51" fillId="0" borderId="50" xfId="0" applyFont="1" applyBorder="1" applyAlignment="1">
      <alignment horizontal="center" vertical="center"/>
    </xf>
    <xf numFmtId="0" fontId="6" fillId="0" borderId="87" xfId="0" applyFont="1" applyBorder="1" applyAlignment="1">
      <alignment vertical="top" wrapText="1"/>
    </xf>
    <xf numFmtId="0" fontId="9" fillId="0" borderId="88" xfId="0" applyFont="1" applyBorder="1" applyAlignment="1">
      <alignment vertical="center"/>
    </xf>
    <xf numFmtId="0" fontId="6" fillId="0" borderId="84" xfId="0" applyFont="1" applyBorder="1" applyAlignment="1">
      <alignment vertical="top" wrapText="1"/>
    </xf>
    <xf numFmtId="0" fontId="8" fillId="0" borderId="84" xfId="0" applyFont="1" applyBorder="1" applyAlignment="1">
      <alignment horizontal="center" vertical="top"/>
    </xf>
    <xf numFmtId="0" fontId="6" fillId="0" borderId="53" xfId="0" applyFont="1" applyBorder="1" applyAlignment="1">
      <alignment vertical="top" wrapText="1"/>
    </xf>
    <xf numFmtId="0" fontId="8" fillId="0" borderId="64" xfId="0" applyFont="1" applyBorder="1" applyAlignment="1">
      <alignment horizontal="center" vertical="top"/>
    </xf>
    <xf numFmtId="0" fontId="8" fillId="0" borderId="64" xfId="0" applyFont="1" applyBorder="1" applyAlignment="1">
      <alignment horizontal="center" vertical="top" wrapText="1"/>
    </xf>
    <xf numFmtId="0" fontId="8" fillId="0" borderId="43" xfId="0" applyFont="1" applyBorder="1" applyAlignment="1">
      <alignment vertical="top" wrapText="1"/>
    </xf>
    <xf numFmtId="0" fontId="8" fillId="0" borderId="50" xfId="0" applyFont="1" applyBorder="1" applyAlignment="1">
      <alignment vertical="top"/>
    </xf>
    <xf numFmtId="0" fontId="11" fillId="0" borderId="24" xfId="0" applyFont="1" applyBorder="1" applyAlignment="1">
      <alignment horizontal="center" vertical="top"/>
    </xf>
    <xf numFmtId="0" fontId="4" fillId="0" borderId="16" xfId="0" applyFont="1" applyBorder="1" applyAlignment="1">
      <alignment vertical="top"/>
    </xf>
    <xf numFmtId="0" fontId="4" fillId="0" borderId="17" xfId="0" applyFont="1" applyBorder="1" applyAlignment="1">
      <alignment vertical="top"/>
    </xf>
    <xf numFmtId="0" fontId="4" fillId="0" borderId="22" xfId="0" applyFont="1" applyBorder="1" applyAlignment="1">
      <alignment vertical="top"/>
    </xf>
    <xf numFmtId="0" fontId="4" fillId="4" borderId="23" xfId="0" applyFont="1" applyFill="1" applyBorder="1" applyAlignment="1">
      <alignment vertical="top" wrapText="1"/>
    </xf>
    <xf numFmtId="0" fontId="4" fillId="0" borderId="18" xfId="0" applyFont="1" applyBorder="1" applyAlignment="1">
      <alignment vertical="top"/>
    </xf>
    <xf numFmtId="0" fontId="7" fillId="0" borderId="26" xfId="0" applyFont="1" applyBorder="1" applyAlignment="1">
      <alignment vertical="top" wrapText="1"/>
    </xf>
    <xf numFmtId="0" fontId="57" fillId="4" borderId="0" xfId="0" applyFont="1" applyFill="1" applyAlignment="1">
      <alignment vertical="center"/>
    </xf>
    <xf numFmtId="0" fontId="50" fillId="4" borderId="0" xfId="0" applyFont="1" applyFill="1" applyAlignment="1">
      <alignment vertical="center"/>
    </xf>
    <xf numFmtId="0" fontId="4" fillId="4" borderId="36" xfId="0" applyFont="1" applyFill="1" applyBorder="1" applyAlignment="1">
      <alignment vertical="top" wrapText="1"/>
    </xf>
    <xf numFmtId="0" fontId="4" fillId="4" borderId="0" xfId="0" applyFont="1" applyFill="1" applyBorder="1" applyAlignment="1">
      <alignment vertical="top" wrapText="1"/>
    </xf>
    <xf numFmtId="0" fontId="6" fillId="0" borderId="27" xfId="0" applyFont="1" applyBorder="1" applyAlignment="1">
      <alignment wrapText="1"/>
    </xf>
    <xf numFmtId="0" fontId="8" fillId="0" borderId="29" xfId="0" applyFont="1" applyBorder="1" applyAlignment="1">
      <alignment horizontal="center" vertical="top" wrapText="1"/>
    </xf>
    <xf numFmtId="0" fontId="6" fillId="0" borderId="17" xfId="0" applyFont="1" applyBorder="1" applyAlignment="1">
      <alignment vertical="center" wrapText="1"/>
    </xf>
    <xf numFmtId="0" fontId="6" fillId="0" borderId="23" xfId="0" applyNumberFormat="1" applyFont="1" applyBorder="1" applyAlignment="1">
      <alignment vertical="top" wrapText="1"/>
    </xf>
    <xf numFmtId="0" fontId="6" fillId="0" borderId="34" xfId="0" applyNumberFormat="1" applyFont="1" applyBorder="1" applyAlignment="1">
      <alignment vertical="top" wrapText="1"/>
    </xf>
    <xf numFmtId="0" fontId="4" fillId="4" borderId="53" xfId="0" applyFont="1" applyFill="1" applyBorder="1" applyAlignment="1">
      <alignment vertical="top" wrapText="1"/>
    </xf>
    <xf numFmtId="0" fontId="4" fillId="4" borderId="24" xfId="0" applyFont="1" applyFill="1" applyBorder="1" applyAlignment="1">
      <alignment vertical="top" wrapText="1"/>
    </xf>
    <xf numFmtId="0" fontId="4" fillId="4" borderId="34" xfId="0" applyFont="1" applyFill="1" applyBorder="1" applyAlignment="1">
      <alignment vertical="top" wrapText="1"/>
    </xf>
    <xf numFmtId="0" fontId="4" fillId="0" borderId="18" xfId="0" applyFont="1" applyBorder="1" applyAlignment="1">
      <alignment vertical="top" wrapText="1"/>
    </xf>
    <xf numFmtId="0" fontId="31" fillId="0" borderId="12" xfId="0" applyFont="1" applyBorder="1" applyAlignment="1">
      <alignment vertical="top"/>
    </xf>
    <xf numFmtId="0" fontId="31" fillId="0" borderId="32" xfId="0" applyFont="1" applyBorder="1" applyAlignment="1">
      <alignment vertical="top"/>
    </xf>
    <xf numFmtId="0" fontId="4" fillId="0" borderId="95" xfId="0" applyFont="1" applyBorder="1" applyAlignment="1">
      <alignment vertical="top"/>
    </xf>
    <xf numFmtId="0" fontId="11" fillId="0" borderId="25" xfId="0" applyFont="1" applyBorder="1" applyAlignment="1">
      <alignment horizontal="center" vertical="top" wrapText="1"/>
    </xf>
    <xf numFmtId="0" fontId="11" fillId="0" borderId="42" xfId="0" applyFont="1" applyBorder="1" applyAlignment="1">
      <alignment horizontal="center" vertical="top" wrapText="1"/>
    </xf>
    <xf numFmtId="0" fontId="6" fillId="0" borderId="28" xfId="0" applyFont="1" applyBorder="1" applyAlignment="1">
      <alignment vertical="top" wrapText="1"/>
    </xf>
    <xf numFmtId="0" fontId="8" fillId="0" borderId="51" xfId="0" applyFont="1" applyBorder="1" applyAlignment="1">
      <alignment horizontal="left" vertical="top" wrapText="1"/>
    </xf>
    <xf numFmtId="0" fontId="58" fillId="0" borderId="93" xfId="0" applyFont="1" applyBorder="1" applyAlignment="1">
      <alignment vertical="top"/>
    </xf>
    <xf numFmtId="0" fontId="19" fillId="4" borderId="0" xfId="0" applyFont="1" applyFill="1" applyAlignment="1">
      <alignment vertical="center"/>
    </xf>
    <xf numFmtId="0" fontId="19" fillId="0" borderId="0" xfId="0" applyFont="1" applyAlignment="1">
      <alignment vertical="center"/>
    </xf>
    <xf numFmtId="0" fontId="6" fillId="0" borderId="10" xfId="0" applyFont="1" applyBorder="1" applyAlignment="1">
      <alignment vertical="top" wrapText="1"/>
    </xf>
    <xf numFmtId="0" fontId="58" fillId="0" borderId="43" xfId="0" applyFont="1" applyBorder="1" applyAlignment="1">
      <alignment vertical="top"/>
    </xf>
    <xf numFmtId="0" fontId="8" fillId="0" borderId="25" xfId="0" applyFont="1" applyBorder="1" applyAlignment="1">
      <alignment vertical="top"/>
    </xf>
    <xf numFmtId="0" fontId="8" fillId="0" borderId="42" xfId="0" applyFont="1" applyBorder="1" applyAlignment="1">
      <alignment vertical="top"/>
    </xf>
    <xf numFmtId="0" fontId="4" fillId="0" borderId="17" xfId="0" applyFont="1" applyBorder="1" applyAlignment="1">
      <alignment vertical="top" wrapText="1"/>
    </xf>
    <xf numFmtId="0" fontId="11" fillId="0" borderId="51" xfId="0" applyFont="1" applyBorder="1" applyAlignment="1">
      <alignment horizontal="center" vertical="top"/>
    </xf>
    <xf numFmtId="0" fontId="8" fillId="0" borderId="10" xfId="0" applyFont="1" applyBorder="1" applyAlignment="1">
      <alignment vertical="top"/>
    </xf>
    <xf numFmtId="0" fontId="8" fillId="0" borderId="10" xfId="0" applyFont="1" applyBorder="1" applyAlignment="1">
      <alignment vertical="top" wrapText="1"/>
    </xf>
    <xf numFmtId="0" fontId="6" fillId="4" borderId="22" xfId="0" applyFont="1" applyFill="1" applyBorder="1" applyAlignment="1">
      <alignment vertical="top" wrapText="1"/>
    </xf>
    <xf numFmtId="0" fontId="8" fillId="0" borderId="51" xfId="0" applyFont="1" applyBorder="1" applyAlignment="1">
      <alignment horizontal="center" vertical="top" wrapText="1"/>
    </xf>
    <xf numFmtId="0" fontId="51" fillId="0" borderId="25" xfId="0" applyFont="1" applyBorder="1" applyAlignment="1">
      <alignment vertical="center"/>
    </xf>
    <xf numFmtId="0" fontId="13" fillId="0" borderId="36" xfId="0" applyFont="1" applyBorder="1" applyAlignment="1">
      <alignment vertical="center"/>
    </xf>
    <xf numFmtId="0" fontId="16" fillId="0" borderId="36" xfId="0" applyFont="1" applyBorder="1" applyAlignment="1">
      <alignment vertical="top"/>
    </xf>
    <xf numFmtId="0" fontId="16" fillId="0" borderId="36" xfId="0" applyFont="1" applyBorder="1" applyAlignment="1">
      <alignment vertical="top" wrapText="1"/>
    </xf>
    <xf numFmtId="0" fontId="8" fillId="0" borderId="36" xfId="0" applyFont="1" applyBorder="1" applyAlignment="1">
      <alignment horizontal="center" vertical="top"/>
    </xf>
    <xf numFmtId="0" fontId="6" fillId="0" borderId="37" xfId="0" applyFont="1" applyBorder="1" applyAlignment="1">
      <alignment vertical="top" wrapText="1"/>
    </xf>
    <xf numFmtId="0" fontId="6" fillId="0" borderId="96" xfId="0" applyFont="1" applyBorder="1" applyAlignment="1">
      <alignment vertical="top"/>
    </xf>
    <xf numFmtId="0" fontId="8" fillId="0" borderId="58" xfId="0" applyFont="1" applyBorder="1" applyAlignment="1">
      <alignment horizontal="center" vertical="top"/>
    </xf>
    <xf numFmtId="0" fontId="6" fillId="4" borderId="38" xfId="0" applyFont="1" applyFill="1" applyBorder="1" applyAlignment="1">
      <alignment vertical="top"/>
    </xf>
    <xf numFmtId="0" fontId="30" fillId="4" borderId="59" xfId="0" applyFont="1" applyFill="1" applyBorder="1" applyAlignment="1">
      <alignment vertical="top" wrapText="1"/>
    </xf>
    <xf numFmtId="0" fontId="6" fillId="4" borderId="21" xfId="0" applyFont="1" applyFill="1" applyBorder="1" applyAlignment="1">
      <alignment vertical="top"/>
    </xf>
    <xf numFmtId="0" fontId="6" fillId="4" borderId="14" xfId="0" applyFont="1" applyFill="1" applyBorder="1" applyAlignment="1">
      <alignment vertical="top"/>
    </xf>
    <xf numFmtId="0" fontId="30" fillId="4" borderId="71" xfId="0" applyFont="1" applyFill="1" applyBorder="1" applyAlignment="1">
      <alignment vertical="top" wrapText="1"/>
    </xf>
    <xf numFmtId="0" fontId="6" fillId="0" borderId="98" xfId="0" applyFont="1" applyBorder="1" applyAlignment="1">
      <alignment vertical="top"/>
    </xf>
    <xf numFmtId="0" fontId="8" fillId="0" borderId="53" xfId="0" applyFont="1" applyBorder="1" applyAlignment="1">
      <alignment horizontal="center" vertical="top"/>
    </xf>
    <xf numFmtId="0" fontId="25" fillId="0" borderId="21" xfId="0" applyFont="1" applyBorder="1" applyAlignment="1">
      <alignment vertical="top"/>
    </xf>
    <xf numFmtId="0" fontId="6" fillId="0" borderId="24" xfId="0" applyFont="1" applyBorder="1" applyAlignment="1">
      <alignment vertical="center"/>
    </xf>
    <xf numFmtId="0" fontId="31" fillId="0" borderId="29" xfId="0" applyFont="1" applyBorder="1" applyAlignment="1">
      <alignment vertical="top"/>
    </xf>
    <xf numFmtId="0" fontId="6" fillId="0" borderId="88" xfId="0" applyFont="1" applyBorder="1" applyAlignment="1">
      <alignment vertical="top"/>
    </xf>
    <xf numFmtId="0" fontId="6" fillId="0" borderId="97" xfId="0" applyFont="1" applyBorder="1" applyAlignment="1">
      <alignment vertical="top"/>
    </xf>
    <xf numFmtId="0" fontId="6" fillId="0" borderId="44" xfId="0" applyFont="1" applyBorder="1" applyAlignment="1">
      <alignment vertical="top" wrapText="1"/>
    </xf>
    <xf numFmtId="0" fontId="8" fillId="0" borderId="51" xfId="0" applyFont="1" applyBorder="1" applyAlignment="1">
      <alignment vertical="top"/>
    </xf>
    <xf numFmtId="0" fontId="8" fillId="0" borderId="27" xfId="0" applyFont="1" applyBorder="1" applyAlignment="1">
      <alignment horizontal="left" vertical="top" wrapText="1"/>
    </xf>
    <xf numFmtId="0" fontId="6" fillId="0" borderId="63" xfId="0" applyFont="1" applyBorder="1" applyAlignment="1">
      <alignment vertical="top"/>
    </xf>
    <xf numFmtId="0" fontId="6" fillId="0" borderId="51" xfId="0" applyFont="1" applyBorder="1" applyAlignment="1">
      <alignment vertical="center" wrapText="1"/>
    </xf>
    <xf numFmtId="0" fontId="6" fillId="0" borderId="25" xfId="0" applyFont="1" applyBorder="1" applyAlignment="1">
      <alignment vertical="center" wrapText="1"/>
    </xf>
    <xf numFmtId="0" fontId="8" fillId="0" borderId="24" xfId="0" applyFont="1" applyBorder="1" applyAlignment="1">
      <alignment horizontal="center" vertical="center"/>
    </xf>
    <xf numFmtId="0" fontId="58" fillId="0" borderId="25" xfId="0" applyFont="1" applyBorder="1" applyAlignment="1">
      <alignment vertical="center"/>
    </xf>
    <xf numFmtId="0" fontId="14" fillId="0" borderId="49" xfId="0" applyFont="1" applyBorder="1" applyAlignment="1">
      <alignment vertical="top" wrapText="1"/>
    </xf>
    <xf numFmtId="0" fontId="8" fillId="0" borderId="97" xfId="0" applyFont="1" applyBorder="1" applyAlignment="1">
      <alignment vertical="top" wrapText="1"/>
    </xf>
    <xf numFmtId="0" fontId="6" fillId="4" borderId="22" xfId="0" applyFont="1" applyFill="1" applyBorder="1" applyAlignment="1">
      <alignment vertical="top"/>
    </xf>
    <xf numFmtId="0" fontId="6" fillId="4" borderId="87" xfId="0" applyFont="1" applyFill="1" applyBorder="1" applyAlignment="1">
      <alignment vertical="top"/>
    </xf>
    <xf numFmtId="0" fontId="6" fillId="4" borderId="73" xfId="0" applyFont="1" applyFill="1" applyBorder="1" applyAlignment="1">
      <alignment vertical="top" wrapText="1"/>
    </xf>
    <xf numFmtId="0" fontId="8" fillId="4" borderId="0" xfId="0" applyFont="1" applyFill="1" applyBorder="1" applyAlignment="1">
      <alignment vertical="top" wrapText="1"/>
    </xf>
    <xf numFmtId="0" fontId="8" fillId="0" borderId="24" xfId="0" applyFont="1" applyBorder="1" applyAlignment="1">
      <alignment vertical="top" wrapText="1"/>
    </xf>
    <xf numFmtId="0" fontId="8" fillId="0" borderId="18" xfId="0" applyFont="1" applyBorder="1" applyAlignment="1">
      <alignment vertical="top" wrapText="1"/>
    </xf>
    <xf numFmtId="0" fontId="8" fillId="0" borderId="36" xfId="0" applyFont="1" applyBorder="1" applyAlignment="1">
      <alignment vertical="top" wrapText="1"/>
    </xf>
    <xf numFmtId="0" fontId="6" fillId="0" borderId="18" xfId="0" applyFont="1" applyBorder="1" applyAlignment="1">
      <alignment vertical="top" wrapText="1"/>
    </xf>
    <xf numFmtId="0" fontId="8" fillId="0" borderId="16" xfId="0" applyFont="1" applyBorder="1" applyAlignment="1">
      <alignment vertical="top" wrapText="1"/>
    </xf>
    <xf numFmtId="0" fontId="6" fillId="0" borderId="22" xfId="0" applyFont="1" applyBorder="1" applyAlignment="1">
      <alignment vertical="center" wrapText="1"/>
    </xf>
    <xf numFmtId="0" fontId="6" fillId="4" borderId="0" xfId="0" applyFont="1" applyFill="1" applyBorder="1" applyAlignment="1">
      <alignment horizontal="left" vertical="top" wrapText="1"/>
    </xf>
    <xf numFmtId="0" fontId="4" fillId="4" borderId="17" xfId="0" applyFont="1" applyFill="1" applyBorder="1" applyAlignment="1">
      <alignment vertical="top" wrapText="1"/>
    </xf>
    <xf numFmtId="0" fontId="6" fillId="4" borderId="0" xfId="0" applyFont="1" applyFill="1" applyAlignment="1">
      <alignment vertical="center"/>
    </xf>
    <xf numFmtId="0" fontId="4" fillId="0" borderId="66" xfId="0" applyFont="1" applyBorder="1" applyAlignment="1">
      <alignment horizontal="center" vertical="top" wrapText="1"/>
    </xf>
    <xf numFmtId="0" fontId="6" fillId="0" borderId="0" xfId="0" applyFont="1" applyFill="1" applyBorder="1" applyAlignment="1">
      <alignment vertical="top"/>
    </xf>
    <xf numFmtId="0" fontId="8" fillId="0" borderId="24" xfId="0" applyFont="1" applyFill="1" applyBorder="1" applyAlignment="1">
      <alignment vertical="top" wrapText="1"/>
    </xf>
    <xf numFmtId="0" fontId="25" fillId="0" borderId="56" xfId="0" applyFont="1" applyBorder="1" applyAlignment="1">
      <alignment vertical="top" wrapText="1"/>
    </xf>
    <xf numFmtId="0" fontId="25" fillId="0" borderId="0" xfId="0" applyFont="1" applyBorder="1" applyAlignment="1">
      <alignment vertical="top" wrapText="1"/>
    </xf>
    <xf numFmtId="0" fontId="29" fillId="0" borderId="0" xfId="0" applyFont="1" applyAlignment="1">
      <alignment horizontal="left" vertical="center" wrapText="1" indent="2"/>
    </xf>
    <xf numFmtId="0" fontId="25" fillId="0" borderId="57" xfId="0" applyFont="1" applyBorder="1" applyAlignment="1">
      <alignment vertical="top"/>
    </xf>
    <xf numFmtId="0" fontId="25" fillId="0" borderId="59" xfId="0" applyFont="1" applyBorder="1" applyAlignment="1">
      <alignment vertical="top"/>
    </xf>
    <xf numFmtId="0" fontId="25" fillId="0" borderId="56" xfId="0" applyFont="1" applyBorder="1" applyAlignment="1">
      <alignment vertical="top"/>
    </xf>
    <xf numFmtId="0" fontId="24" fillId="0" borderId="25" xfId="0" applyFont="1" applyBorder="1" applyAlignment="1">
      <alignment horizontal="center" vertical="top"/>
    </xf>
    <xf numFmtId="0" fontId="25" fillId="0" borderId="25" xfId="0" applyFont="1" applyBorder="1" applyAlignment="1">
      <alignment vertical="top" wrapText="1"/>
    </xf>
    <xf numFmtId="0" fontId="28" fillId="0" borderId="0" xfId="0" applyFont="1" applyBorder="1" applyAlignment="1">
      <alignment horizontal="right" vertical="top"/>
    </xf>
    <xf numFmtId="0" fontId="25" fillId="0" borderId="31" xfId="0" applyFont="1" applyBorder="1" applyAlignment="1">
      <alignment vertical="top" wrapText="1"/>
    </xf>
    <xf numFmtId="0" fontId="28" fillId="0" borderId="60" xfId="0" applyFont="1" applyBorder="1" applyAlignment="1">
      <alignment horizontal="right" vertical="top"/>
    </xf>
    <xf numFmtId="0" fontId="25" fillId="0" borderId="60" xfId="0" applyFont="1" applyBorder="1" applyAlignment="1">
      <alignment vertical="top" wrapText="1"/>
    </xf>
    <xf numFmtId="0" fontId="25" fillId="0" borderId="31" xfId="0" applyFont="1" applyBorder="1" applyAlignment="1">
      <alignment vertical="top"/>
    </xf>
    <xf numFmtId="0" fontId="24" fillId="0" borderId="42" xfId="0" applyFont="1" applyBorder="1" applyAlignment="1">
      <alignment horizontal="center" vertical="top"/>
    </xf>
    <xf numFmtId="0" fontId="25" fillId="0" borderId="42" xfId="0" applyFont="1" applyBorder="1" applyAlignment="1">
      <alignment vertical="top" wrapText="1"/>
    </xf>
    <xf numFmtId="0" fontId="25" fillId="0" borderId="0" xfId="0" applyFont="1" applyBorder="1" applyAlignment="1">
      <alignment vertical="top"/>
    </xf>
    <xf numFmtId="0" fontId="25" fillId="0" borderId="24" xfId="0" applyFont="1" applyBorder="1" applyAlignment="1">
      <alignment vertical="top"/>
    </xf>
    <xf numFmtId="0" fontId="20" fillId="0" borderId="56" xfId="0" applyFont="1" applyBorder="1" applyAlignment="1">
      <alignment vertical="top"/>
    </xf>
    <xf numFmtId="0" fontId="20" fillId="0" borderId="60" xfId="0" applyFont="1" applyBorder="1" applyAlignment="1">
      <alignment vertical="top" wrapText="1"/>
    </xf>
    <xf numFmtId="0" fontId="20" fillId="0" borderId="28" xfId="0" applyFont="1" applyBorder="1" applyAlignment="1">
      <alignment vertical="top"/>
    </xf>
    <xf numFmtId="0" fontId="21" fillId="0" borderId="42" xfId="0" applyFont="1" applyBorder="1" applyAlignment="1">
      <alignment vertical="top" wrapText="1"/>
    </xf>
    <xf numFmtId="0" fontId="20" fillId="0" borderId="24" xfId="0" applyFont="1" applyBorder="1" applyAlignment="1">
      <alignment vertical="top"/>
    </xf>
    <xf numFmtId="0" fontId="7" fillId="0" borderId="29" xfId="0" applyFont="1" applyBorder="1" applyAlignment="1">
      <alignment vertical="top"/>
    </xf>
    <xf numFmtId="0" fontId="7" fillId="0" borderId="24" xfId="0" applyFont="1" applyBorder="1" applyAlignment="1">
      <alignment vertical="top" wrapText="1"/>
    </xf>
    <xf numFmtId="0" fontId="24" fillId="0" borderId="64" xfId="0" applyFont="1" applyBorder="1" applyAlignment="1">
      <alignment vertical="top"/>
    </xf>
    <xf numFmtId="0" fontId="10" fillId="0" borderId="25" xfId="0" applyFont="1" applyBorder="1" applyAlignment="1">
      <alignment horizontal="center" vertical="top"/>
    </xf>
    <xf numFmtId="0" fontId="7" fillId="0" borderId="25" xfId="0" applyFont="1" applyBorder="1" applyAlignment="1">
      <alignment vertical="top"/>
    </xf>
    <xf numFmtId="0" fontId="7" fillId="0" borderId="29" xfId="0" applyFont="1" applyBorder="1" applyAlignment="1">
      <alignment horizontal="left" vertical="center"/>
    </xf>
    <xf numFmtId="0" fontId="7" fillId="0" borderId="24" xfId="0" applyFont="1" applyBorder="1" applyAlignment="1">
      <alignment horizontal="left" vertical="center" wrapText="1"/>
    </xf>
    <xf numFmtId="0" fontId="6" fillId="0" borderId="29" xfId="0" applyFont="1" applyBorder="1" applyAlignment="1">
      <alignment horizontal="left" vertical="center"/>
    </xf>
    <xf numFmtId="0" fontId="6" fillId="0" borderId="24" xfId="0" applyFont="1" applyBorder="1" applyAlignment="1">
      <alignment horizontal="left" vertical="center"/>
    </xf>
    <xf numFmtId="0" fontId="10" fillId="0" borderId="25" xfId="0" applyFont="1" applyBorder="1" applyAlignment="1">
      <alignment horizontal="left" vertical="center"/>
    </xf>
    <xf numFmtId="0" fontId="7" fillId="0" borderId="25" xfId="0" applyFont="1" applyBorder="1" applyAlignment="1">
      <alignment horizontal="left" vertical="center"/>
    </xf>
    <xf numFmtId="0" fontId="6" fillId="0" borderId="0" xfId="0" applyFont="1" applyAlignment="1">
      <alignment horizontal="left" vertical="center"/>
    </xf>
    <xf numFmtId="0" fontId="25" fillId="0" borderId="27" xfId="0" applyFont="1" applyBorder="1" applyAlignment="1">
      <alignment vertical="top" wrapText="1"/>
    </xf>
    <xf numFmtId="0" fontId="8" fillId="0" borderId="59" xfId="0" applyFont="1" applyBorder="1" applyAlignment="1">
      <alignment vertical="top" wrapText="1"/>
    </xf>
    <xf numFmtId="0" fontId="58" fillId="0" borderId="42" xfId="0" applyFont="1" applyBorder="1" applyAlignment="1">
      <alignment vertical="top"/>
    </xf>
    <xf numFmtId="0" fontId="6" fillId="0" borderId="13" xfId="0" applyFont="1" applyBorder="1" applyAlignment="1">
      <alignment vertical="top" wrapText="1"/>
    </xf>
    <xf numFmtId="0" fontId="6" fillId="0" borderId="15" xfId="0" applyFont="1" applyBorder="1" applyAlignment="1">
      <alignment vertical="top" wrapText="1"/>
    </xf>
    <xf numFmtId="0" fontId="21" fillId="0" borderId="25" xfId="0" applyFont="1" applyBorder="1" applyAlignment="1">
      <alignment vertical="top"/>
    </xf>
    <xf numFmtId="0" fontId="6" fillId="0" borderId="25" xfId="0" applyFont="1" applyBorder="1" applyAlignment="1">
      <alignment horizontal="left" vertical="top" wrapText="1"/>
    </xf>
    <xf numFmtId="0" fontId="27" fillId="0" borderId="0" xfId="0" applyFont="1" applyBorder="1" applyAlignment="1">
      <alignment vertical="top" wrapText="1"/>
    </xf>
    <xf numFmtId="0" fontId="27" fillId="0" borderId="60" xfId="0" applyFont="1" applyBorder="1" applyAlignment="1">
      <alignment vertical="top" wrapText="1"/>
    </xf>
    <xf numFmtId="0" fontId="22" fillId="0" borderId="29" xfId="0" applyFont="1" applyBorder="1" applyAlignment="1">
      <alignment vertical="top"/>
    </xf>
    <xf numFmtId="0" fontId="22" fillId="0" borderId="59" xfId="0" applyFont="1" applyBorder="1" applyAlignment="1">
      <alignment vertical="top"/>
    </xf>
    <xf numFmtId="0" fontId="22" fillId="0" borderId="22" xfId="0" applyFont="1" applyBorder="1" applyAlignment="1">
      <alignment vertical="top" wrapText="1"/>
    </xf>
    <xf numFmtId="0" fontId="22" fillId="0" borderId="24" xfId="0" applyFont="1" applyBorder="1" applyAlignment="1">
      <alignment vertical="top"/>
    </xf>
    <xf numFmtId="0" fontId="23" fillId="0" borderId="29" xfId="0" applyFont="1" applyBorder="1" applyAlignment="1">
      <alignment vertical="top" wrapText="1"/>
    </xf>
    <xf numFmtId="0" fontId="4" fillId="0" borderId="25" xfId="0" applyFont="1" applyBorder="1" applyAlignment="1">
      <alignment vertical="center" wrapText="1"/>
    </xf>
    <xf numFmtId="0" fontId="27" fillId="0" borderId="31" xfId="0" applyFont="1" applyBorder="1" applyAlignment="1">
      <alignment vertical="top" wrapText="1"/>
    </xf>
    <xf numFmtId="0" fontId="27" fillId="0" borderId="41" xfId="0" applyFont="1" applyBorder="1" applyAlignment="1">
      <alignment vertical="top" wrapText="1"/>
    </xf>
    <xf numFmtId="0" fontId="11" fillId="0" borderId="64" xfId="0" applyFont="1" applyBorder="1" applyAlignment="1">
      <alignment horizontal="center" vertical="top"/>
    </xf>
    <xf numFmtId="0" fontId="4" fillId="0" borderId="36" xfId="0" applyNumberFormat="1" applyFont="1" applyBorder="1" applyAlignment="1">
      <alignment vertical="top" wrapText="1"/>
    </xf>
    <xf numFmtId="0" fontId="11" fillId="0" borderId="31" xfId="0" applyFont="1" applyBorder="1" applyAlignment="1">
      <alignment horizontal="center" vertical="top"/>
    </xf>
    <xf numFmtId="0" fontId="6" fillId="0" borderId="97" xfId="0" applyFont="1" applyBorder="1" applyAlignment="1">
      <alignment vertical="top" wrapText="1"/>
    </xf>
    <xf numFmtId="0" fontId="11" fillId="0" borderId="51" xfId="0" applyFont="1" applyBorder="1" applyAlignment="1">
      <alignment horizontal="center" vertical="top" wrapText="1"/>
    </xf>
    <xf numFmtId="0" fontId="4" fillId="0" borderId="60" xfId="0" applyNumberFormat="1" applyFont="1" applyBorder="1" applyAlignment="1">
      <alignment vertical="top" wrapText="1"/>
    </xf>
    <xf numFmtId="0" fontId="58" fillId="0" borderId="24" xfId="0" applyFont="1" applyBorder="1" applyAlignment="1">
      <alignment vertical="center" wrapText="1"/>
    </xf>
    <xf numFmtId="0" fontId="8" fillId="0" borderId="54" xfId="0" applyFont="1" applyBorder="1" applyAlignment="1">
      <alignment horizontal="center" vertical="top"/>
    </xf>
    <xf numFmtId="0" fontId="60" fillId="0" borderId="0" xfId="0" applyFont="1">
      <alignment vertical="center"/>
    </xf>
    <xf numFmtId="0" fontId="60" fillId="0" borderId="0" xfId="0" applyFont="1" applyAlignment="1">
      <alignment vertical="center"/>
    </xf>
    <xf numFmtId="0" fontId="62" fillId="0" borderId="0" xfId="45" applyAlignment="1" applyProtection="1">
      <alignment vertical="center"/>
    </xf>
    <xf numFmtId="0" fontId="60" fillId="0" borderId="0" xfId="0" applyFont="1" applyBorder="1" applyAlignment="1">
      <alignment vertical="center"/>
    </xf>
    <xf numFmtId="0" fontId="60" fillId="0" borderId="34" xfId="0" applyFont="1" applyBorder="1" applyAlignment="1">
      <alignment vertical="center"/>
    </xf>
    <xf numFmtId="0" fontId="60" fillId="0" borderId="34" xfId="0" applyFont="1" applyBorder="1" applyAlignment="1">
      <alignment horizontal="center" vertical="center"/>
    </xf>
    <xf numFmtId="0" fontId="63" fillId="0" borderId="0" xfId="0" applyFont="1" applyBorder="1" applyAlignment="1">
      <alignment horizontal="center" vertical="center"/>
    </xf>
    <xf numFmtId="0" fontId="63" fillId="0" borderId="0" xfId="0" applyFont="1" applyAlignment="1">
      <alignment horizontal="center" vertical="center"/>
    </xf>
    <xf numFmtId="0" fontId="50" fillId="0" borderId="0" xfId="0" applyFont="1" applyBorder="1" applyAlignment="1">
      <alignment vertical="top"/>
    </xf>
    <xf numFmtId="0" fontId="50" fillId="0" borderId="24" xfId="0" applyFont="1" applyBorder="1" applyAlignment="1">
      <alignment vertical="top"/>
    </xf>
    <xf numFmtId="0" fontId="54" fillId="0" borderId="0" xfId="0" applyFont="1" applyFill="1" applyBorder="1" applyAlignment="1">
      <alignment horizontal="left" vertical="top" wrapText="1"/>
    </xf>
    <xf numFmtId="0" fontId="54" fillId="0" borderId="24" xfId="0" applyFont="1" applyFill="1" applyBorder="1" applyAlignment="1">
      <alignment horizontal="left" vertical="top" wrapText="1"/>
    </xf>
    <xf numFmtId="0" fontId="17" fillId="0" borderId="29" xfId="0" applyFont="1" applyFill="1" applyBorder="1" applyAlignment="1">
      <alignment vertical="top" wrapText="1"/>
    </xf>
    <xf numFmtId="0" fontId="17" fillId="0" borderId="0" xfId="0" applyFont="1" applyFill="1" applyBorder="1" applyAlignment="1">
      <alignment vertical="top" wrapText="1"/>
    </xf>
    <xf numFmtId="0" fontId="50" fillId="0" borderId="0" xfId="0" applyFont="1" applyAlignment="1">
      <alignment vertical="center"/>
    </xf>
    <xf numFmtId="0" fontId="51" fillId="0" borderId="0" xfId="47" applyFont="1"/>
    <xf numFmtId="0" fontId="59" fillId="0" borderId="0" xfId="47" applyFont="1"/>
    <xf numFmtId="0" fontId="65" fillId="0" borderId="0" xfId="47"/>
    <xf numFmtId="0" fontId="18" fillId="0" borderId="0" xfId="46" applyFont="1" applyAlignment="1"/>
    <xf numFmtId="0" fontId="18" fillId="0" borderId="0" xfId="46" applyFont="1"/>
    <xf numFmtId="0" fontId="64" fillId="0" borderId="0" xfId="46" applyFont="1" applyAlignment="1"/>
    <xf numFmtId="0" fontId="66" fillId="0" borderId="0" xfId="46" applyFont="1" applyAlignment="1"/>
    <xf numFmtId="0" fontId="67" fillId="0" borderId="0" xfId="46" applyFont="1"/>
    <xf numFmtId="0" fontId="64" fillId="0" borderId="0" xfId="46" applyFont="1" applyAlignment="1">
      <alignment horizontal="left"/>
    </xf>
    <xf numFmtId="0" fontId="64" fillId="0" borderId="0" xfId="46" applyFont="1"/>
    <xf numFmtId="0" fontId="68" fillId="0" borderId="0" xfId="46" applyFont="1" applyAlignment="1">
      <alignment vertical="center"/>
    </xf>
    <xf numFmtId="0" fontId="59" fillId="0" borderId="0" xfId="47" applyFont="1" applyAlignment="1">
      <alignment vertical="top"/>
    </xf>
    <xf numFmtId="0" fontId="70" fillId="0" borderId="0" xfId="46" applyFont="1" applyAlignment="1">
      <alignment horizontal="left"/>
    </xf>
    <xf numFmtId="0" fontId="64" fillId="0" borderId="77" xfId="46" applyFont="1" applyBorder="1" applyAlignment="1">
      <alignment vertical="center"/>
    </xf>
    <xf numFmtId="0" fontId="70" fillId="0" borderId="77" xfId="46" applyFont="1" applyBorder="1" applyAlignment="1"/>
    <xf numFmtId="0" fontId="59" fillId="0" borderId="77" xfId="47" applyFont="1" applyBorder="1"/>
    <xf numFmtId="0" fontId="65" fillId="0" borderId="77" xfId="47" applyBorder="1"/>
    <xf numFmtId="0" fontId="59" fillId="0" borderId="114" xfId="46" applyFont="1" applyBorder="1" applyAlignment="1">
      <alignment horizontal="center" vertical="center"/>
    </xf>
    <xf numFmtId="0" fontId="15" fillId="0" borderId="115" xfId="46" applyFont="1" applyBorder="1" applyAlignment="1">
      <alignment horizontal="center" vertical="center"/>
    </xf>
    <xf numFmtId="0" fontId="68" fillId="0" borderId="116" xfId="46" applyFont="1" applyBorder="1" applyAlignment="1">
      <alignment vertical="center"/>
    </xf>
    <xf numFmtId="0" fontId="68" fillId="0" borderId="117" xfId="46" applyFont="1" applyBorder="1" applyAlignment="1">
      <alignment vertical="center"/>
    </xf>
    <xf numFmtId="0" fontId="68" fillId="0" borderId="118" xfId="46" applyFont="1" applyBorder="1" applyAlignment="1">
      <alignment horizontal="right" vertical="center"/>
    </xf>
    <xf numFmtId="0" fontId="68" fillId="0" borderId="119" xfId="46" applyFont="1" applyBorder="1" applyAlignment="1">
      <alignment horizontal="right" vertical="center"/>
    </xf>
    <xf numFmtId="0" fontId="71" fillId="0" borderId="120" xfId="46" applyFont="1" applyBorder="1"/>
    <xf numFmtId="0" fontId="68" fillId="0" borderId="123" xfId="46" applyFont="1" applyBorder="1" applyAlignment="1">
      <alignment horizontal="distributed" vertical="center"/>
    </xf>
    <xf numFmtId="0" fontId="68" fillId="0" borderId="124" xfId="46" applyFont="1" applyBorder="1" applyAlignment="1">
      <alignment horizontal="distributed" vertical="center"/>
    </xf>
    <xf numFmtId="0" fontId="18" fillId="0" borderId="125" xfId="46" applyFont="1" applyBorder="1"/>
    <xf numFmtId="0" fontId="68" fillId="0" borderId="126" xfId="46" applyFont="1" applyBorder="1" applyAlignment="1">
      <alignment vertical="center"/>
    </xf>
    <xf numFmtId="0" fontId="68" fillId="0" borderId="127" xfId="46" applyFont="1" applyBorder="1" applyAlignment="1">
      <alignment horizontal="center" vertical="center"/>
    </xf>
    <xf numFmtId="0" fontId="68" fillId="0" borderId="123" xfId="46" applyFont="1" applyBorder="1"/>
    <xf numFmtId="0" fontId="68" fillId="0" borderId="124" xfId="46" applyFont="1" applyBorder="1"/>
    <xf numFmtId="0" fontId="18" fillId="0" borderId="128" xfId="46" applyFont="1" applyBorder="1"/>
    <xf numFmtId="0" fontId="68" fillId="0" borderId="121" xfId="46" applyFont="1" applyBorder="1" applyAlignment="1">
      <alignment horizontal="left" vertical="center"/>
    </xf>
    <xf numFmtId="0" fontId="68" fillId="0" borderId="122" xfId="46" applyFont="1" applyBorder="1" applyAlignment="1">
      <alignment vertical="center"/>
    </xf>
    <xf numFmtId="0" fontId="68" fillId="0" borderId="125" xfId="46" applyFont="1" applyBorder="1" applyAlignment="1">
      <alignment horizontal="distributed" vertical="center"/>
    </xf>
    <xf numFmtId="0" fontId="18" fillId="0" borderId="0" xfId="46" applyFont="1" applyBorder="1"/>
    <xf numFmtId="0" fontId="68" fillId="0" borderId="130" xfId="46" applyFont="1" applyBorder="1" applyAlignment="1">
      <alignment horizontal="distributed" vertical="center"/>
    </xf>
    <xf numFmtId="0" fontId="68" fillId="0" borderId="128" xfId="46" applyFont="1" applyBorder="1" applyAlignment="1">
      <alignment horizontal="distributed" vertical="center"/>
    </xf>
    <xf numFmtId="0" fontId="64" fillId="0" borderId="77" xfId="46" applyFont="1" applyBorder="1" applyAlignment="1"/>
    <xf numFmtId="0" fontId="15" fillId="0" borderId="131" xfId="46" applyFont="1" applyBorder="1" applyAlignment="1">
      <alignment horizontal="center" vertical="center"/>
    </xf>
    <xf numFmtId="0" fontId="68" fillId="0" borderId="117" xfId="46" applyFont="1" applyBorder="1" applyAlignment="1">
      <alignment horizontal="left" vertical="center"/>
    </xf>
    <xf numFmtId="0" fontId="68" fillId="0" borderId="121" xfId="46" applyFont="1" applyBorder="1" applyAlignment="1">
      <alignment vertical="center"/>
    </xf>
    <xf numFmtId="0" fontId="68" fillId="0" borderId="0" xfId="46" applyFont="1"/>
    <xf numFmtId="0" fontId="0" fillId="0" borderId="0" xfId="0">
      <alignment vertical="center"/>
    </xf>
    <xf numFmtId="0" fontId="0" fillId="0" borderId="0" xfId="0" applyAlignment="1">
      <alignment horizontal="left" vertical="center"/>
    </xf>
    <xf numFmtId="0" fontId="73" fillId="0" borderId="0" xfId="0" applyFont="1" applyAlignment="1">
      <alignment horizontal="left" vertical="center"/>
    </xf>
    <xf numFmtId="0" fontId="52" fillId="0" borderId="0" xfId="0" applyFont="1" applyAlignment="1">
      <alignment vertical="center"/>
    </xf>
    <xf numFmtId="0" fontId="73" fillId="0" borderId="0" xfId="0" applyFont="1" applyBorder="1" applyAlignment="1">
      <alignment horizontal="justify" vertical="center" wrapText="1"/>
    </xf>
    <xf numFmtId="0" fontId="73" fillId="0" borderId="34" xfId="0" applyFont="1" applyBorder="1" applyAlignment="1">
      <alignment horizontal="justify" vertical="center" wrapText="1"/>
    </xf>
    <xf numFmtId="0" fontId="52" fillId="0" borderId="34" xfId="0" applyFont="1" applyBorder="1" applyAlignment="1">
      <alignment horizontal="justify" vertical="center" wrapText="1"/>
    </xf>
    <xf numFmtId="0" fontId="52" fillId="0" borderId="34" xfId="0" applyFont="1" applyBorder="1" applyAlignment="1">
      <alignment horizontal="center" vertical="center" wrapText="1"/>
    </xf>
    <xf numFmtId="0" fontId="73" fillId="0" borderId="34" xfId="0" applyFont="1" applyBorder="1" applyAlignment="1">
      <alignment horizontal="center" vertical="center" wrapText="1"/>
    </xf>
    <xf numFmtId="0" fontId="73" fillId="0" borderId="0" xfId="0" applyFont="1" applyAlignment="1">
      <alignment horizontal="justify" vertical="center"/>
    </xf>
    <xf numFmtId="0" fontId="75" fillId="0" borderId="0" xfId="0" applyFont="1" applyAlignment="1">
      <alignment vertical="center"/>
    </xf>
    <xf numFmtId="0" fontId="76" fillId="0" borderId="0" xfId="0" applyFont="1" applyAlignment="1">
      <alignment horizontal="justify" vertical="center"/>
    </xf>
    <xf numFmtId="0" fontId="76" fillId="0" borderId="0" xfId="0" applyFont="1" applyAlignment="1">
      <alignment vertical="center"/>
    </xf>
    <xf numFmtId="0" fontId="50" fillId="0" borderId="23" xfId="0" applyFont="1" applyBorder="1" applyAlignment="1">
      <alignment vertical="top" wrapText="1"/>
    </xf>
    <xf numFmtId="0" fontId="50" fillId="0" borderId="48" xfId="0" applyFont="1" applyBorder="1" applyAlignment="1">
      <alignment vertical="top"/>
    </xf>
    <xf numFmtId="0" fontId="55" fillId="0" borderId="27" xfId="0" applyFont="1" applyBorder="1" applyAlignment="1">
      <alignment horizontal="center" vertical="top" wrapText="1"/>
    </xf>
    <xf numFmtId="0" fontId="50" fillId="0" borderId="1" xfId="0" applyFont="1" applyBorder="1" applyAlignment="1">
      <alignment vertical="top" wrapText="1"/>
    </xf>
    <xf numFmtId="0" fontId="50" fillId="0" borderId="3" xfId="0" applyFont="1" applyBorder="1" applyAlignment="1">
      <alignment vertical="top"/>
    </xf>
    <xf numFmtId="0" fontId="55" fillId="0" borderId="15" xfId="0" applyFont="1" applyBorder="1" applyAlignment="1">
      <alignment horizontal="center" vertical="top" wrapText="1"/>
    </xf>
    <xf numFmtId="0" fontId="50" fillId="0" borderId="15" xfId="0" applyFont="1" applyBorder="1" applyAlignment="1">
      <alignment vertical="top" wrapText="1"/>
    </xf>
    <xf numFmtId="0" fontId="50" fillId="0" borderId="56" xfId="0" applyFont="1" applyBorder="1" applyAlignment="1">
      <alignment vertical="top"/>
    </xf>
    <xf numFmtId="0" fontId="55" fillId="0" borderId="88" xfId="0" applyFont="1" applyBorder="1" applyAlignment="1">
      <alignment horizontal="center" vertical="top" wrapText="1"/>
    </xf>
    <xf numFmtId="0" fontId="50" fillId="0" borderId="34" xfId="0" applyFont="1" applyBorder="1" applyAlignment="1">
      <alignment vertical="top" wrapText="1"/>
    </xf>
    <xf numFmtId="0" fontId="50" fillId="0" borderId="3" xfId="0" applyFont="1" applyBorder="1" applyAlignment="1">
      <alignment vertical="top" wrapText="1"/>
    </xf>
    <xf numFmtId="0" fontId="50" fillId="0" borderId="13" xfId="0" applyFont="1" applyBorder="1" applyAlignment="1">
      <alignment vertical="top" wrapText="1"/>
    </xf>
    <xf numFmtId="0" fontId="50" fillId="0" borderId="36" xfId="0" applyFont="1" applyBorder="1" applyAlignment="1">
      <alignment vertical="top" wrapText="1"/>
    </xf>
    <xf numFmtId="0" fontId="50" fillId="0" borderId="31" xfId="0" applyFont="1" applyBorder="1" applyAlignment="1">
      <alignment vertical="top"/>
    </xf>
    <xf numFmtId="0" fontId="55" fillId="0" borderId="42" xfId="0" applyFont="1" applyBorder="1" applyAlignment="1">
      <alignment horizontal="center" vertical="top"/>
    </xf>
    <xf numFmtId="0" fontId="55" fillId="0" borderId="25" xfId="0" applyFont="1" applyBorder="1" applyAlignment="1">
      <alignment horizontal="center" vertical="top"/>
    </xf>
    <xf numFmtId="0" fontId="50" fillId="0" borderId="10" xfId="0" applyFont="1" applyBorder="1" applyAlignment="1">
      <alignment vertical="top" wrapText="1"/>
    </xf>
    <xf numFmtId="0" fontId="50" fillId="0" borderId="9" xfId="0" applyFont="1" applyBorder="1" applyAlignment="1">
      <alignment vertical="top"/>
    </xf>
    <xf numFmtId="0" fontId="55" fillId="0" borderId="11" xfId="0" applyFont="1" applyBorder="1" applyAlignment="1">
      <alignment horizontal="center" vertical="top"/>
    </xf>
    <xf numFmtId="0" fontId="50" fillId="0" borderId="4" xfId="0" applyFont="1" applyBorder="1" applyAlignment="1">
      <alignment vertical="top" wrapText="1"/>
    </xf>
    <xf numFmtId="0" fontId="50" fillId="0" borderId="5" xfId="0" applyFont="1" applyBorder="1" applyAlignment="1">
      <alignment vertical="top"/>
    </xf>
    <xf numFmtId="0" fontId="50" fillId="0" borderId="0" xfId="0" applyFont="1" applyBorder="1" applyAlignment="1">
      <alignment vertical="center" wrapText="1"/>
    </xf>
    <xf numFmtId="0" fontId="50" fillId="0" borderId="7" xfId="0" applyFont="1" applyBorder="1" applyAlignment="1">
      <alignment vertical="top"/>
    </xf>
    <xf numFmtId="0" fontId="55" fillId="0" borderId="27" xfId="0" applyFont="1" applyBorder="1" applyAlignment="1">
      <alignment horizontal="center" vertical="top"/>
    </xf>
    <xf numFmtId="0" fontId="50" fillId="0" borderId="36" xfId="0" applyFont="1" applyBorder="1" applyAlignment="1">
      <alignment vertical="top"/>
    </xf>
    <xf numFmtId="0" fontId="55" fillId="0" borderId="15" xfId="0" applyFont="1" applyBorder="1" applyAlignment="1">
      <alignment horizontal="center" vertical="top"/>
    </xf>
    <xf numFmtId="0" fontId="50" fillId="0" borderId="10" xfId="0" applyFont="1" applyBorder="1" applyAlignment="1">
      <alignment vertical="top"/>
    </xf>
    <xf numFmtId="0" fontId="50" fillId="0" borderId="11" xfId="0" applyFont="1" applyBorder="1" applyAlignment="1">
      <alignment vertical="top" wrapText="1"/>
    </xf>
    <xf numFmtId="0" fontId="50" fillId="0" borderId="4" xfId="0" applyFont="1" applyBorder="1" applyAlignment="1">
      <alignment vertical="top"/>
    </xf>
    <xf numFmtId="0" fontId="50" fillId="0" borderId="0" xfId="0" applyFont="1" applyBorder="1" applyAlignment="1">
      <alignment vertical="top" wrapText="1"/>
    </xf>
    <xf numFmtId="0" fontId="50" fillId="0" borderId="35" xfId="0" applyFont="1" applyBorder="1" applyAlignment="1">
      <alignment vertical="top"/>
    </xf>
    <xf numFmtId="0" fontId="55" fillId="0" borderId="13" xfId="0" applyFont="1" applyBorder="1" applyAlignment="1">
      <alignment horizontal="center" vertical="top"/>
    </xf>
    <xf numFmtId="0" fontId="50" fillId="0" borderId="27" xfId="0" applyFont="1" applyBorder="1" applyAlignment="1">
      <alignment vertical="top"/>
    </xf>
    <xf numFmtId="0" fontId="50" fillId="0" borderId="25" xfId="0" applyFont="1" applyBorder="1" applyAlignment="1">
      <alignment vertical="top" wrapText="1"/>
    </xf>
    <xf numFmtId="0" fontId="50" fillId="0" borderId="37" xfId="0" applyFont="1" applyBorder="1" applyAlignment="1">
      <alignment vertical="top" wrapText="1"/>
    </xf>
    <xf numFmtId="0" fontId="50" fillId="0" borderId="6" xfId="0" applyFont="1" applyBorder="1" applyAlignment="1">
      <alignment vertical="top"/>
    </xf>
    <xf numFmtId="0" fontId="55" fillId="0" borderId="50" xfId="0" applyFont="1" applyBorder="1" applyAlignment="1">
      <alignment horizontal="center" vertical="top"/>
    </xf>
    <xf numFmtId="0" fontId="50" fillId="0" borderId="50" xfId="0" applyFont="1" applyBorder="1" applyAlignment="1">
      <alignment vertical="top"/>
    </xf>
    <xf numFmtId="0" fontId="50" fillId="0" borderId="58" xfId="0" applyFont="1" applyBorder="1" applyAlignment="1">
      <alignment vertical="top"/>
    </xf>
    <xf numFmtId="0" fontId="55" fillId="0" borderId="11" xfId="0" applyFont="1" applyBorder="1" applyAlignment="1">
      <alignment horizontal="center" vertical="top" wrapText="1"/>
    </xf>
    <xf numFmtId="0" fontId="55" fillId="0" borderId="25" xfId="0" applyFont="1" applyBorder="1" applyAlignment="1">
      <alignment horizontal="center" vertical="top" wrapText="1"/>
    </xf>
    <xf numFmtId="0" fontId="50" fillId="0" borderId="60" xfId="0" applyFont="1" applyBorder="1" applyAlignment="1">
      <alignment vertical="top" wrapText="1"/>
    </xf>
    <xf numFmtId="0" fontId="50" fillId="0" borderId="42" xfId="0" applyFont="1" applyBorder="1" applyAlignment="1">
      <alignment vertical="top" wrapText="1"/>
    </xf>
    <xf numFmtId="0" fontId="50" fillId="0" borderId="2" xfId="0" applyFont="1" applyBorder="1" applyAlignment="1">
      <alignment vertical="top" wrapText="1"/>
    </xf>
    <xf numFmtId="0" fontId="50" fillId="0" borderId="38" xfId="0" applyFont="1" applyBorder="1" applyAlignment="1">
      <alignment vertical="top"/>
    </xf>
    <xf numFmtId="0" fontId="50" fillId="0" borderId="64" xfId="0" applyFont="1" applyBorder="1" applyAlignment="1">
      <alignment vertical="top"/>
    </xf>
    <xf numFmtId="0" fontId="50" fillId="0" borderId="67" xfId="0" applyFont="1" applyBorder="1" applyAlignment="1">
      <alignment vertical="top"/>
    </xf>
    <xf numFmtId="0" fontId="50" fillId="0" borderId="53" xfId="0" applyFont="1" applyBorder="1" applyAlignment="1">
      <alignment vertical="top"/>
    </xf>
    <xf numFmtId="0" fontId="55" fillId="0" borderId="25" xfId="0" applyFont="1" applyBorder="1" applyAlignment="1">
      <alignment horizontal="left" vertical="top" wrapText="1"/>
    </xf>
    <xf numFmtId="0" fontId="50" fillId="0" borderId="51" xfId="0" applyFont="1" applyBorder="1" applyAlignment="1">
      <alignment vertical="top" wrapText="1"/>
    </xf>
    <xf numFmtId="0" fontId="50" fillId="0" borderId="21" xfId="0" applyFont="1" applyBorder="1" applyAlignment="1">
      <alignment vertical="top"/>
    </xf>
    <xf numFmtId="0" fontId="50" fillId="0" borderId="56" xfId="0" applyFont="1" applyBorder="1" applyAlignment="1">
      <alignment vertical="top" wrapText="1"/>
    </xf>
    <xf numFmtId="0" fontId="50" fillId="0" borderId="59" xfId="0" applyFont="1" applyBorder="1" applyAlignment="1">
      <alignment vertical="top"/>
    </xf>
    <xf numFmtId="0" fontId="50" fillId="0" borderId="23" xfId="0" applyFont="1" applyBorder="1" applyAlignment="1">
      <alignment vertical="top"/>
    </xf>
    <xf numFmtId="0" fontId="77" fillId="0" borderId="0" xfId="0" applyFont="1" applyBorder="1" applyAlignment="1">
      <alignment horizontal="right" vertical="top"/>
    </xf>
    <xf numFmtId="0" fontId="50" fillId="0" borderId="16" xfId="0" applyFont="1" applyBorder="1" applyAlignment="1">
      <alignment vertical="top"/>
    </xf>
    <xf numFmtId="0" fontId="50" fillId="0" borderId="17" xfId="0" applyFont="1" applyBorder="1" applyAlignment="1">
      <alignment vertical="top" wrapText="1"/>
    </xf>
    <xf numFmtId="0" fontId="50" fillId="0" borderId="84" xfId="0" applyFont="1" applyBorder="1" applyAlignment="1">
      <alignment vertical="top" wrapText="1"/>
    </xf>
    <xf numFmtId="0" fontId="50" fillId="0" borderId="18" xfId="0" applyFont="1" applyBorder="1" applyAlignment="1">
      <alignment vertical="top"/>
    </xf>
    <xf numFmtId="0" fontId="50" fillId="4" borderId="51" xfId="0" applyFont="1" applyFill="1" applyBorder="1" applyAlignment="1">
      <alignment vertical="top" wrapText="1"/>
    </xf>
    <xf numFmtId="0" fontId="50" fillId="4" borderId="24" xfId="0" applyFont="1" applyFill="1" applyBorder="1" applyAlignment="1">
      <alignment vertical="top" wrapText="1"/>
    </xf>
    <xf numFmtId="0" fontId="50" fillId="0" borderId="50" xfId="0" applyFont="1" applyBorder="1" applyAlignment="1">
      <alignment vertical="top" wrapText="1"/>
    </xf>
    <xf numFmtId="0" fontId="50" fillId="0" borderId="22" xfId="0" applyFont="1" applyBorder="1" applyAlignment="1">
      <alignment vertical="top" wrapText="1"/>
    </xf>
    <xf numFmtId="0" fontId="55" fillId="0" borderId="13" xfId="0" applyFont="1" applyBorder="1" applyAlignment="1">
      <alignment horizontal="left" vertical="top" wrapText="1"/>
    </xf>
    <xf numFmtId="0" fontId="50" fillId="0" borderId="22" xfId="0" applyFont="1" applyBorder="1" applyAlignment="1">
      <alignment horizontal="left" vertical="top" wrapText="1"/>
    </xf>
    <xf numFmtId="0" fontId="50" fillId="4" borderId="22" xfId="0" applyFont="1" applyFill="1" applyBorder="1" applyAlignment="1">
      <alignment vertical="top" wrapText="1"/>
    </xf>
    <xf numFmtId="0" fontId="50" fillId="0" borderId="13" xfId="0" applyFont="1" applyBorder="1" applyAlignment="1">
      <alignment horizontal="left" vertical="top" wrapText="1"/>
    </xf>
    <xf numFmtId="0" fontId="50" fillId="0" borderId="25" xfId="0" applyFont="1" applyBorder="1" applyAlignment="1">
      <alignment horizontal="left" vertical="top" wrapText="1"/>
    </xf>
    <xf numFmtId="0" fontId="50" fillId="0" borderId="39" xfId="0" applyFont="1" applyBorder="1" applyAlignment="1">
      <alignment vertical="top" wrapText="1"/>
    </xf>
    <xf numFmtId="0" fontId="50" fillId="0" borderId="26" xfId="0" applyFont="1" applyBorder="1" applyAlignment="1">
      <alignment vertical="top"/>
    </xf>
    <xf numFmtId="0" fontId="55" fillId="0" borderId="51" xfId="0" applyFont="1" applyBorder="1" applyAlignment="1">
      <alignment horizontal="center" vertical="top"/>
    </xf>
    <xf numFmtId="0" fontId="50" fillId="0" borderId="51" xfId="0" applyFont="1" applyBorder="1" applyAlignment="1">
      <alignment vertical="top"/>
    </xf>
    <xf numFmtId="0" fontId="50" fillId="0" borderId="25" xfId="0" applyFont="1" applyBorder="1" applyAlignment="1">
      <alignment vertical="top"/>
    </xf>
    <xf numFmtId="0" fontId="50" fillId="0" borderId="42" xfId="0" applyFont="1" applyBorder="1" applyAlignment="1">
      <alignment vertical="top"/>
    </xf>
    <xf numFmtId="0" fontId="50" fillId="0" borderId="23" xfId="0" applyNumberFormat="1" applyFont="1" applyBorder="1" applyAlignment="1">
      <alignment vertical="top" wrapText="1"/>
    </xf>
    <xf numFmtId="0" fontId="80" fillId="0" borderId="87" xfId="0" applyFont="1" applyBorder="1" applyAlignment="1">
      <alignment vertical="top" wrapText="1"/>
    </xf>
    <xf numFmtId="0" fontId="55" fillId="0" borderId="13" xfId="0" applyFont="1" applyBorder="1" applyAlignment="1">
      <alignment vertical="top"/>
    </xf>
    <xf numFmtId="0" fontId="55" fillId="0" borderId="15" xfId="0" applyFont="1" applyBorder="1" applyAlignment="1">
      <alignment vertical="top"/>
    </xf>
    <xf numFmtId="0" fontId="55" fillId="0" borderId="25" xfId="0" applyFont="1" applyBorder="1" applyAlignment="1">
      <alignment vertical="top"/>
    </xf>
    <xf numFmtId="0" fontId="0" fillId="0" borderId="25" xfId="0" applyFont="1" applyBorder="1" applyAlignment="1">
      <alignment vertical="top"/>
    </xf>
    <xf numFmtId="0" fontId="50" fillId="0" borderId="27" xfId="0" applyFont="1" applyBorder="1" applyAlignment="1">
      <alignment wrapText="1"/>
    </xf>
    <xf numFmtId="0" fontId="55" fillId="0" borderId="50" xfId="0" applyFont="1" applyBorder="1" applyAlignment="1">
      <alignment horizontal="center" vertical="top" wrapText="1"/>
    </xf>
    <xf numFmtId="0" fontId="50" fillId="0" borderId="50" xfId="0" applyFont="1" applyBorder="1" applyAlignment="1">
      <alignment wrapText="1"/>
    </xf>
    <xf numFmtId="0" fontId="50" fillId="0" borderId="61" xfId="0" applyFont="1" applyBorder="1" applyAlignment="1">
      <alignment vertical="top" wrapText="1"/>
    </xf>
    <xf numFmtId="0" fontId="50" fillId="0" borderId="33" xfId="0" applyFont="1" applyBorder="1" applyAlignment="1">
      <alignment vertical="top" wrapText="1"/>
    </xf>
    <xf numFmtId="0" fontId="50" fillId="0" borderId="87" xfId="0" applyFont="1" applyBorder="1" applyAlignment="1">
      <alignment vertical="top" wrapText="1"/>
    </xf>
    <xf numFmtId="0" fontId="50" fillId="0" borderId="33" xfId="0" applyFont="1" applyBorder="1" applyAlignment="1">
      <alignment vertical="center" wrapText="1"/>
    </xf>
    <xf numFmtId="0" fontId="50" fillId="0" borderId="33" xfId="0" applyFont="1" applyBorder="1" applyAlignment="1">
      <alignment horizontal="left" vertical="top" wrapText="1" indent="1"/>
    </xf>
    <xf numFmtId="0" fontId="50" fillId="0" borderId="87" xfId="0" applyFont="1" applyBorder="1" applyAlignment="1">
      <alignment horizontal="left" vertical="top" wrapText="1" indent="1"/>
    </xf>
    <xf numFmtId="0" fontId="55" fillId="0" borderId="13" xfId="0" applyFont="1" applyBorder="1" applyAlignment="1">
      <alignment vertical="top" wrapText="1"/>
    </xf>
    <xf numFmtId="0" fontId="55" fillId="0" borderId="13" xfId="0" applyFont="1" applyBorder="1" applyAlignment="1">
      <alignment horizontal="center" vertical="top" wrapText="1"/>
    </xf>
    <xf numFmtId="0" fontId="50" fillId="0" borderId="13" xfId="0" applyFont="1" applyBorder="1" applyAlignment="1">
      <alignment vertical="top"/>
    </xf>
    <xf numFmtId="0" fontId="53" fillId="0" borderId="13" xfId="0" applyFont="1" applyBorder="1" applyAlignment="1">
      <alignment vertical="top" wrapText="1"/>
    </xf>
    <xf numFmtId="0" fontId="53" fillId="0" borderId="25" xfId="0" applyFont="1" applyBorder="1" applyAlignment="1">
      <alignment vertical="top" wrapText="1"/>
    </xf>
    <xf numFmtId="0" fontId="55" fillId="0" borderId="25" xfId="0" applyFont="1" applyBorder="1" applyAlignment="1">
      <alignment vertical="top" wrapText="1"/>
    </xf>
    <xf numFmtId="0" fontId="50" fillId="4" borderId="23" xfId="0" applyFont="1" applyFill="1" applyBorder="1" applyAlignment="1">
      <alignment vertical="center" wrapText="1"/>
    </xf>
    <xf numFmtId="0" fontId="50" fillId="0" borderId="50" xfId="0" applyFont="1" applyBorder="1" applyAlignment="1">
      <alignment vertical="center" wrapText="1"/>
    </xf>
    <xf numFmtId="0" fontId="55" fillId="0" borderId="50" xfId="0" applyFont="1" applyBorder="1" applyAlignment="1">
      <alignment vertical="top" wrapText="1"/>
    </xf>
    <xf numFmtId="0" fontId="53" fillId="0" borderId="50" xfId="0" applyFont="1" applyBorder="1" applyAlignment="1">
      <alignment vertical="top" wrapText="1"/>
    </xf>
    <xf numFmtId="0" fontId="81" fillId="0" borderId="56" xfId="0" applyFont="1" applyBorder="1" applyAlignment="1">
      <alignment vertical="top"/>
    </xf>
    <xf numFmtId="0" fontId="81" fillId="0" borderId="23" xfId="0" applyFont="1" applyBorder="1" applyAlignment="1">
      <alignment vertical="top" wrapText="1"/>
    </xf>
    <xf numFmtId="0" fontId="81" fillId="0" borderId="6" xfId="0" applyFont="1" applyBorder="1" applyAlignment="1">
      <alignment vertical="top"/>
    </xf>
    <xf numFmtId="0" fontId="81" fillId="0" borderId="35" xfId="0" applyFont="1" applyBorder="1" applyAlignment="1">
      <alignment vertical="top"/>
    </xf>
    <xf numFmtId="0" fontId="82" fillId="0" borderId="13" xfId="0" applyFont="1" applyBorder="1" applyAlignment="1">
      <alignment vertical="top"/>
    </xf>
    <xf numFmtId="0" fontId="83" fillId="0" borderId="13" xfId="0" applyFont="1" applyBorder="1" applyAlignment="1">
      <alignment vertical="top"/>
    </xf>
    <xf numFmtId="0" fontId="81" fillId="0" borderId="7" xfId="0" applyFont="1" applyBorder="1" applyAlignment="1">
      <alignment vertical="top"/>
    </xf>
    <xf numFmtId="0" fontId="55" fillId="0" borderId="27" xfId="0" applyFont="1" applyBorder="1" applyAlignment="1">
      <alignment vertical="top" wrapText="1"/>
    </xf>
    <xf numFmtId="0" fontId="53" fillId="0" borderId="27" xfId="0" applyFont="1" applyBorder="1" applyAlignment="1">
      <alignment vertical="top" wrapText="1"/>
    </xf>
    <xf numFmtId="0" fontId="81" fillId="0" borderId="48" xfId="0" applyFont="1" applyBorder="1" applyAlignment="1">
      <alignment vertical="top"/>
    </xf>
    <xf numFmtId="0" fontId="81" fillId="0" borderId="0" xfId="0" applyFont="1" applyBorder="1" applyAlignment="1">
      <alignment vertical="top" wrapText="1"/>
    </xf>
    <xf numFmtId="0" fontId="81" fillId="0" borderId="58" xfId="0" applyFont="1" applyBorder="1" applyAlignment="1">
      <alignment vertical="top"/>
    </xf>
    <xf numFmtId="0" fontId="84" fillId="0" borderId="23" xfId="0" applyFont="1" applyBorder="1" applyAlignment="1">
      <alignment vertical="top" wrapText="1"/>
    </xf>
    <xf numFmtId="0" fontId="82" fillId="0" borderId="27" xfId="0" applyFont="1" applyBorder="1" applyAlignment="1">
      <alignment vertical="top"/>
    </xf>
    <xf numFmtId="0" fontId="82" fillId="0" borderId="25" xfId="0" applyFont="1" applyBorder="1" applyAlignment="1">
      <alignment vertical="top"/>
    </xf>
    <xf numFmtId="0" fontId="84" fillId="0" borderId="37" xfId="0" applyFont="1" applyBorder="1" applyAlignment="1">
      <alignment vertical="top" wrapText="1"/>
    </xf>
    <xf numFmtId="0" fontId="82" fillId="0" borderId="50" xfId="0" applyFont="1" applyBorder="1" applyAlignment="1">
      <alignment vertical="top"/>
    </xf>
    <xf numFmtId="0" fontId="50" fillId="4" borderId="0" xfId="0" applyFont="1" applyFill="1" applyBorder="1" applyAlignment="1">
      <alignment vertical="top" wrapText="1"/>
    </xf>
    <xf numFmtId="0" fontId="50" fillId="0" borderId="31" xfId="0" applyFont="1" applyBorder="1" applyAlignment="1">
      <alignment vertical="top" wrapText="1"/>
    </xf>
    <xf numFmtId="0" fontId="50" fillId="0" borderId="40" xfId="0" applyFont="1" applyBorder="1" applyAlignment="1">
      <alignment vertical="top"/>
    </xf>
    <xf numFmtId="0" fontId="50" fillId="0" borderId="29" xfId="0" applyFont="1" applyBorder="1" applyAlignment="1">
      <alignment vertical="top"/>
    </xf>
    <xf numFmtId="0" fontId="50" fillId="0" borderId="0" xfId="0" applyFont="1" applyFill="1" applyBorder="1" applyAlignment="1">
      <alignment vertical="top" wrapText="1"/>
    </xf>
    <xf numFmtId="0" fontId="55" fillId="0" borderId="53" xfId="0" applyFont="1" applyBorder="1" applyAlignment="1">
      <alignment vertical="center" wrapText="1"/>
    </xf>
    <xf numFmtId="0" fontId="85" fillId="0" borderId="25" xfId="0" applyFont="1" applyBorder="1" applyAlignment="1">
      <alignment horizontal="center" vertical="top"/>
    </xf>
    <xf numFmtId="0" fontId="50" fillId="0" borderId="24" xfId="0" applyFont="1" applyBorder="1" applyAlignment="1">
      <alignment vertical="top" wrapText="1"/>
    </xf>
    <xf numFmtId="0" fontId="55" fillId="0" borderId="24" xfId="0" applyFont="1" applyBorder="1" applyAlignment="1">
      <alignment vertical="top" wrapText="1"/>
    </xf>
    <xf numFmtId="0" fontId="53" fillId="0" borderId="25" xfId="0" applyFont="1" applyBorder="1" applyAlignment="1">
      <alignment vertical="top"/>
    </xf>
    <xf numFmtId="0" fontId="55" fillId="0" borderId="29" xfId="0" applyFont="1" applyBorder="1" applyAlignment="1">
      <alignment horizontal="right" vertical="top"/>
    </xf>
    <xf numFmtId="0" fontId="55" fillId="0" borderId="29" xfId="0" applyFont="1" applyBorder="1" applyAlignment="1">
      <alignment horizontal="left" vertical="center"/>
    </xf>
    <xf numFmtId="0" fontId="55" fillId="0" borderId="24" xfId="0" applyFont="1" applyBorder="1" applyAlignment="1">
      <alignment horizontal="left" vertical="center" wrapText="1"/>
    </xf>
    <xf numFmtId="0" fontId="55" fillId="0" borderId="29" xfId="0" applyFont="1" applyBorder="1" applyAlignment="1">
      <alignment vertical="top"/>
    </xf>
    <xf numFmtId="0" fontId="55" fillId="0" borderId="24" xfId="0" applyFont="1" applyBorder="1" applyAlignment="1">
      <alignment vertical="center" wrapText="1"/>
    </xf>
    <xf numFmtId="0" fontId="4" fillId="0" borderId="88" xfId="0" applyFont="1" applyBorder="1" applyAlignment="1">
      <alignment vertical="top" wrapText="1"/>
    </xf>
    <xf numFmtId="0" fontId="4" fillId="0" borderId="97" xfId="0" applyFont="1" applyBorder="1" applyAlignment="1">
      <alignment vertical="top" wrapText="1"/>
    </xf>
    <xf numFmtId="0" fontId="86" fillId="0" borderId="3" xfId="0" applyFont="1" applyBorder="1" applyAlignment="1">
      <alignment vertical="top"/>
    </xf>
    <xf numFmtId="0" fontId="86" fillId="0" borderId="0" xfId="0" applyFont="1" applyBorder="1" applyAlignment="1">
      <alignment vertical="top" wrapText="1"/>
    </xf>
    <xf numFmtId="0" fontId="86" fillId="0" borderId="35" xfId="0" applyFont="1" applyBorder="1" applyAlignment="1">
      <alignment vertical="top"/>
    </xf>
    <xf numFmtId="0" fontId="87" fillId="0" borderId="13" xfId="0" applyFont="1" applyBorder="1" applyAlignment="1">
      <alignment horizontal="center" vertical="top"/>
    </xf>
    <xf numFmtId="0" fontId="87" fillId="0" borderId="15" xfId="0" applyFont="1" applyBorder="1" applyAlignment="1">
      <alignment horizontal="center" vertical="top"/>
    </xf>
    <xf numFmtId="0" fontId="86" fillId="0" borderId="13" xfId="0" applyFont="1" applyBorder="1" applyAlignment="1">
      <alignment vertical="top" wrapText="1"/>
    </xf>
    <xf numFmtId="0" fontId="86" fillId="0" borderId="50" xfId="0" applyFont="1" applyBorder="1" applyAlignment="1">
      <alignment vertical="top" wrapText="1"/>
    </xf>
    <xf numFmtId="0" fontId="86" fillId="0" borderId="36" xfId="0" applyFont="1" applyBorder="1" applyAlignment="1">
      <alignment vertical="top"/>
    </xf>
    <xf numFmtId="0" fontId="86" fillId="0" borderId="36" xfId="0" applyFont="1" applyBorder="1" applyAlignment="1">
      <alignment vertical="top" wrapText="1"/>
    </xf>
    <xf numFmtId="0" fontId="86" fillId="0" borderId="15" xfId="0" applyFont="1" applyBorder="1" applyAlignment="1">
      <alignment vertical="top"/>
    </xf>
    <xf numFmtId="0" fontId="86" fillId="0" borderId="39" xfId="0" applyFont="1" applyBorder="1" applyAlignment="1">
      <alignment vertical="top"/>
    </xf>
    <xf numFmtId="0" fontId="86" fillId="0" borderId="39" xfId="0" applyFont="1" applyBorder="1" applyAlignment="1">
      <alignment vertical="top" wrapText="1"/>
    </xf>
    <xf numFmtId="0" fontId="86" fillId="0" borderId="9" xfId="0" applyFont="1" applyBorder="1" applyAlignment="1">
      <alignment vertical="top"/>
    </xf>
    <xf numFmtId="0" fontId="87" fillId="0" borderId="11" xfId="0" applyFont="1" applyBorder="1" applyAlignment="1">
      <alignment horizontal="center" vertical="top"/>
    </xf>
    <xf numFmtId="0" fontId="88" fillId="0" borderId="0" xfId="48" applyFont="1">
      <alignment vertical="center"/>
    </xf>
    <xf numFmtId="0" fontId="88" fillId="0" borderId="0" xfId="48" applyFont="1" applyAlignment="1">
      <alignment horizontal="left" vertical="center"/>
    </xf>
    <xf numFmtId="0" fontId="89" fillId="0" borderId="0" xfId="48" applyFont="1" applyAlignment="1">
      <alignment horizontal="left" vertical="center"/>
    </xf>
    <xf numFmtId="0" fontId="90" fillId="0" borderId="0" xfId="48" applyFont="1" applyAlignment="1">
      <alignment horizontal="left" vertical="center"/>
    </xf>
    <xf numFmtId="0" fontId="89" fillId="0" borderId="0" xfId="48" applyFont="1" applyAlignment="1">
      <alignment horizontal="right" vertical="center"/>
    </xf>
    <xf numFmtId="0" fontId="89" fillId="0" borderId="0" xfId="48" applyFont="1" applyFill="1" applyAlignment="1">
      <alignment horizontal="right" vertical="center"/>
    </xf>
    <xf numFmtId="0" fontId="89" fillId="0" borderId="0" xfId="48" applyFont="1" applyFill="1" applyAlignment="1">
      <alignment vertical="center"/>
    </xf>
    <xf numFmtId="0" fontId="89" fillId="0" borderId="0" xfId="48" applyFont="1" applyProtection="1">
      <alignment vertical="center"/>
    </xf>
    <xf numFmtId="0" fontId="89" fillId="0" borderId="0" xfId="48" applyFont="1" applyAlignment="1" applyProtection="1">
      <alignment horizontal="left" vertical="center"/>
    </xf>
    <xf numFmtId="0" fontId="89" fillId="0" borderId="0" xfId="48" applyFont="1" applyAlignment="1" applyProtection="1">
      <alignment horizontal="right" vertical="center"/>
    </xf>
    <xf numFmtId="0" fontId="89" fillId="37" borderId="0" xfId="48" applyFont="1" applyFill="1" applyAlignment="1" applyProtection="1">
      <alignment vertical="center"/>
    </xf>
    <xf numFmtId="0" fontId="89" fillId="37" borderId="0" xfId="48" applyFont="1" applyFill="1" applyProtection="1">
      <alignment vertical="center"/>
    </xf>
    <xf numFmtId="0" fontId="89" fillId="37" borderId="0" xfId="48" applyFont="1" applyFill="1" applyAlignment="1" applyProtection="1">
      <alignment horizontal="center" vertical="center"/>
    </xf>
    <xf numFmtId="0" fontId="89" fillId="0" borderId="0" xfId="48" applyFont="1">
      <alignment vertical="center"/>
    </xf>
    <xf numFmtId="0" fontId="88" fillId="37" borderId="0" xfId="48" quotePrefix="1" applyFont="1" applyFill="1" applyBorder="1" applyAlignment="1">
      <alignment vertical="center"/>
    </xf>
    <xf numFmtId="0" fontId="89" fillId="0" borderId="0" xfId="48" applyFont="1" applyAlignment="1" applyProtection="1">
      <alignment horizontal="center" vertical="center"/>
    </xf>
    <xf numFmtId="0" fontId="88" fillId="0" borderId="0" xfId="48" applyFont="1" applyProtection="1">
      <alignment vertical="center"/>
    </xf>
    <xf numFmtId="0" fontId="88" fillId="0" borderId="0" xfId="48" applyFont="1" applyAlignment="1">
      <alignment horizontal="right" vertical="center"/>
    </xf>
    <xf numFmtId="0" fontId="88" fillId="0" borderId="0" xfId="48" applyFont="1" applyBorder="1" applyProtection="1">
      <alignment vertical="center"/>
    </xf>
    <xf numFmtId="0" fontId="88" fillId="0" borderId="0" xfId="48" applyFont="1" applyBorder="1" applyAlignment="1" applyProtection="1">
      <alignment horizontal="left" vertical="center"/>
    </xf>
    <xf numFmtId="0" fontId="88" fillId="0" borderId="0" xfId="48" applyFont="1" applyBorder="1" applyAlignment="1" applyProtection="1">
      <alignment horizontal="right" vertical="center"/>
    </xf>
    <xf numFmtId="0" fontId="88" fillId="0" borderId="0" xfId="48" applyFont="1" applyBorder="1" applyAlignment="1" applyProtection="1">
      <alignment horizontal="center" vertical="center"/>
    </xf>
    <xf numFmtId="0" fontId="88" fillId="37" borderId="0" xfId="48" applyFont="1" applyFill="1" applyBorder="1" applyAlignment="1" applyProtection="1">
      <alignment vertical="center"/>
    </xf>
    <xf numFmtId="0" fontId="92" fillId="0" borderId="0" xfId="48" applyFont="1" applyProtection="1">
      <alignment vertical="center"/>
    </xf>
    <xf numFmtId="0" fontId="88" fillId="37" borderId="0" xfId="48" applyFont="1" applyFill="1" applyBorder="1" applyAlignment="1" applyProtection="1">
      <alignment horizontal="center" vertical="center"/>
    </xf>
    <xf numFmtId="20" fontId="88" fillId="37" borderId="0" xfId="48" applyNumberFormat="1" applyFont="1" applyFill="1" applyBorder="1" applyAlignment="1" applyProtection="1">
      <alignment vertical="center"/>
    </xf>
    <xf numFmtId="0" fontId="88" fillId="37" borderId="0" xfId="48" applyFont="1" applyFill="1" applyBorder="1" applyAlignment="1" applyProtection="1">
      <alignment horizontal="right" vertical="center"/>
    </xf>
    <xf numFmtId="176" fontId="88" fillId="37" borderId="0" xfId="48" applyNumberFormat="1" applyFont="1" applyFill="1" applyBorder="1" applyAlignment="1" applyProtection="1">
      <alignment vertical="center"/>
    </xf>
    <xf numFmtId="0" fontId="88" fillId="37" borderId="0" xfId="48" applyFont="1" applyFill="1" applyBorder="1" applyAlignment="1" applyProtection="1">
      <alignment horizontal="left" vertical="center"/>
    </xf>
    <xf numFmtId="176" fontId="88" fillId="0" borderId="0" xfId="48" applyNumberFormat="1" applyFont="1" applyBorder="1" applyAlignment="1" applyProtection="1">
      <alignment vertical="center"/>
    </xf>
    <xf numFmtId="0" fontId="89" fillId="0" borderId="0" xfId="48" applyFont="1" applyBorder="1" applyAlignment="1" applyProtection="1">
      <alignment horizontal="center" vertical="center"/>
    </xf>
    <xf numFmtId="20" fontId="88" fillId="0" borderId="0" xfId="48" applyNumberFormat="1" applyFont="1" applyBorder="1" applyAlignment="1" applyProtection="1">
      <alignment vertical="center"/>
    </xf>
    <xf numFmtId="0" fontId="88" fillId="0" borderId="0" xfId="48" applyFont="1" applyBorder="1" applyAlignment="1" applyProtection="1">
      <alignment vertical="center"/>
    </xf>
    <xf numFmtId="0" fontId="92" fillId="0" borderId="0" xfId="48" applyFont="1" applyBorder="1" applyAlignment="1" applyProtection="1">
      <alignment horizontal="left" vertical="center"/>
    </xf>
    <xf numFmtId="0" fontId="88" fillId="37" borderId="0" xfId="48" applyFont="1" applyFill="1" applyBorder="1" applyAlignment="1" applyProtection="1">
      <alignment vertical="center"/>
      <protection locked="0"/>
    </xf>
    <xf numFmtId="0" fontId="88" fillId="37" borderId="0" xfId="48" applyFont="1" applyFill="1" applyBorder="1" applyAlignment="1">
      <alignment horizontal="center" vertical="center"/>
    </xf>
    <xf numFmtId="0" fontId="88" fillId="37" borderId="0" xfId="48" applyFont="1" applyFill="1" applyBorder="1" applyProtection="1">
      <alignment vertical="center"/>
    </xf>
    <xf numFmtId="0" fontId="89" fillId="0" borderId="0" xfId="48" applyFont="1" applyBorder="1" applyAlignment="1" applyProtection="1">
      <alignment vertical="center"/>
    </xf>
    <xf numFmtId="0" fontId="88" fillId="0" borderId="0" xfId="48" applyFont="1" applyAlignment="1" applyProtection="1">
      <alignment horizontal="center" vertical="center"/>
    </xf>
    <xf numFmtId="1" fontId="88" fillId="37" borderId="0" xfId="48" applyNumberFormat="1" applyFont="1" applyFill="1" applyBorder="1" applyAlignment="1" applyProtection="1">
      <alignment vertical="center"/>
    </xf>
    <xf numFmtId="0" fontId="88" fillId="0" borderId="0" xfId="48" applyFont="1" applyAlignment="1">
      <alignment horizontal="center" vertical="center"/>
    </xf>
    <xf numFmtId="0" fontId="88" fillId="0" borderId="0" xfId="48" applyFont="1" applyBorder="1" applyAlignment="1">
      <alignment vertical="center"/>
    </xf>
    <xf numFmtId="0" fontId="92" fillId="0" borderId="0" xfId="48" applyFont="1" applyAlignment="1">
      <alignment horizontal="right" vertical="center"/>
    </xf>
    <xf numFmtId="0" fontId="92" fillId="0" borderId="0" xfId="48" applyFont="1" applyAlignment="1"/>
    <xf numFmtId="0" fontId="89" fillId="37" borderId="0" xfId="48" applyFont="1" applyFill="1" applyBorder="1" applyProtection="1">
      <alignment vertical="center"/>
    </xf>
    <xf numFmtId="0" fontId="92" fillId="0" borderId="0" xfId="48" applyFont="1" applyAlignment="1" applyProtection="1">
      <alignment horizontal="center" vertical="center"/>
    </xf>
    <xf numFmtId="0" fontId="88" fillId="0" borderId="0" xfId="48" applyFont="1" applyBorder="1" applyAlignment="1">
      <alignment horizontal="center" vertical="center"/>
    </xf>
    <xf numFmtId="0" fontId="93" fillId="37" borderId="0" xfId="48" applyFont="1" applyFill="1" applyBorder="1" applyAlignment="1" applyProtection="1">
      <alignment vertical="center"/>
    </xf>
    <xf numFmtId="0" fontId="93" fillId="0" borderId="0" xfId="48" applyFont="1" applyBorder="1" applyAlignment="1" applyProtection="1">
      <alignment vertical="center"/>
    </xf>
    <xf numFmtId="0" fontId="92" fillId="0" borderId="0" xfId="48" applyFont="1" applyAlignment="1">
      <alignment horizontal="left"/>
    </xf>
    <xf numFmtId="0" fontId="93" fillId="0" borderId="0" xfId="48" applyFont="1" applyBorder="1" applyAlignment="1" applyProtection="1">
      <alignment horizontal="left" vertical="center"/>
    </xf>
    <xf numFmtId="0" fontId="88" fillId="0" borderId="0" xfId="48" applyFont="1" applyAlignment="1" applyProtection="1">
      <alignment horizontal="right" vertical="center"/>
    </xf>
    <xf numFmtId="0" fontId="88" fillId="0" borderId="0" xfId="48" applyFont="1" applyBorder="1" applyAlignment="1">
      <alignment horizontal="right" vertical="center"/>
    </xf>
    <xf numFmtId="0" fontId="88" fillId="0" borderId="0" xfId="48" applyFont="1" applyBorder="1" applyAlignment="1">
      <alignment horizontal="left" vertical="center"/>
    </xf>
    <xf numFmtId="0" fontId="88" fillId="0" borderId="0" xfId="48" applyNumberFormat="1" applyFont="1" applyBorder="1" applyAlignment="1" applyProtection="1">
      <alignment horizontal="center" vertical="center"/>
    </xf>
    <xf numFmtId="20" fontId="89" fillId="0" borderId="0" xfId="48" applyNumberFormat="1" applyFont="1" applyBorder="1" applyAlignment="1" applyProtection="1">
      <alignment vertical="center"/>
    </xf>
    <xf numFmtId="0" fontId="89" fillId="0" borderId="0" xfId="48" applyFont="1" applyBorder="1" applyProtection="1">
      <alignment vertical="center"/>
    </xf>
    <xf numFmtId="0" fontId="89" fillId="0" borderId="0" xfId="48" applyFont="1" applyAlignment="1">
      <alignment horizontal="center" vertical="center"/>
    </xf>
    <xf numFmtId="0" fontId="89" fillId="0" borderId="0" xfId="48" applyFont="1" applyBorder="1" applyAlignment="1">
      <alignment vertical="center"/>
    </xf>
    <xf numFmtId="0" fontId="90" fillId="0" borderId="0" xfId="48" applyFont="1" applyAlignment="1">
      <alignment horizontal="right" vertical="center"/>
    </xf>
    <xf numFmtId="0" fontId="89" fillId="0" borderId="0" xfId="48" applyFont="1" applyBorder="1" applyAlignment="1">
      <alignment horizontal="center" vertical="center"/>
    </xf>
    <xf numFmtId="0" fontId="94" fillId="0" borderId="0" xfId="48" applyFont="1" applyAlignment="1"/>
    <xf numFmtId="0" fontId="93" fillId="0" borderId="0" xfId="48" applyFont="1" applyProtection="1">
      <alignment vertical="center"/>
    </xf>
    <xf numFmtId="0" fontId="93" fillId="0" borderId="0" xfId="48" applyFont="1" applyAlignment="1" applyProtection="1">
      <alignment horizontal="left" vertical="center"/>
    </xf>
    <xf numFmtId="0" fontId="93" fillId="0" borderId="0" xfId="48" applyFont="1">
      <alignment vertical="center"/>
    </xf>
    <xf numFmtId="0" fontId="93" fillId="0" borderId="0" xfId="48" applyFont="1" applyAlignment="1">
      <alignment horizontal="right" vertical="center"/>
    </xf>
    <xf numFmtId="0" fontId="88" fillId="0" borderId="92" xfId="48" applyFont="1" applyBorder="1" applyAlignment="1">
      <alignment horizontal="center" vertical="center" wrapText="1"/>
    </xf>
    <xf numFmtId="0" fontId="88" fillId="0" borderId="24" xfId="48" applyFont="1" applyBorder="1" applyAlignment="1">
      <alignment horizontal="center" vertical="center" wrapText="1"/>
    </xf>
    <xf numFmtId="0" fontId="92" fillId="0" borderId="138" xfId="48" applyFont="1" applyBorder="1" applyAlignment="1">
      <alignment horizontal="center" vertical="center"/>
    </xf>
    <xf numFmtId="0" fontId="92" fillId="0" borderId="34" xfId="48" applyFont="1" applyBorder="1" applyAlignment="1">
      <alignment horizontal="center" vertical="center"/>
    </xf>
    <xf numFmtId="0" fontId="92" fillId="0" borderId="90" xfId="48" applyFont="1" applyBorder="1" applyAlignment="1">
      <alignment horizontal="center" vertical="center"/>
    </xf>
    <xf numFmtId="0" fontId="92" fillId="0" borderId="97" xfId="48" applyFont="1" applyBorder="1" applyAlignment="1">
      <alignment horizontal="center" vertical="center"/>
    </xf>
    <xf numFmtId="0" fontId="92" fillId="0" borderId="138" xfId="48" applyFont="1" applyFill="1" applyBorder="1" applyAlignment="1">
      <alignment horizontal="center" vertical="center"/>
    </xf>
    <xf numFmtId="0" fontId="92" fillId="0" borderId="34" xfId="48" applyFont="1" applyFill="1" applyBorder="1" applyAlignment="1">
      <alignment horizontal="center" vertical="center"/>
    </xf>
    <xf numFmtId="0" fontId="92" fillId="0" borderId="90" xfId="48" applyFont="1" applyFill="1" applyBorder="1" applyAlignment="1">
      <alignment horizontal="center" vertical="center"/>
    </xf>
    <xf numFmtId="0" fontId="88" fillId="0" borderId="70" xfId="48" applyFont="1" applyBorder="1" applyAlignment="1">
      <alignment horizontal="center" vertical="center" wrapText="1"/>
    </xf>
    <xf numFmtId="0" fontId="92" fillId="0" borderId="141" xfId="48" applyNumberFormat="1" applyFont="1" applyFill="1" applyBorder="1" applyAlignment="1">
      <alignment horizontal="center" vertical="center" wrapText="1"/>
    </xf>
    <xf numFmtId="0" fontId="92" fillId="0" borderId="142" xfId="48" applyNumberFormat="1" applyFont="1" applyFill="1" applyBorder="1" applyAlignment="1">
      <alignment horizontal="center" vertical="center" wrapText="1"/>
    </xf>
    <xf numFmtId="0" fontId="92" fillId="0" borderId="143" xfId="48" applyNumberFormat="1" applyFont="1" applyFill="1" applyBorder="1" applyAlignment="1">
      <alignment horizontal="center" vertical="center" wrapText="1"/>
    </xf>
    <xf numFmtId="0" fontId="88" fillId="34" borderId="92" xfId="48" applyFont="1" applyFill="1" applyBorder="1" applyAlignment="1" applyProtection="1">
      <alignment horizontal="center" vertical="center" wrapText="1"/>
      <protection locked="0"/>
    </xf>
    <xf numFmtId="0" fontId="88" fillId="34" borderId="149" xfId="48" applyFont="1" applyFill="1" applyBorder="1" applyAlignment="1" applyProtection="1">
      <alignment horizontal="center" vertical="center" shrinkToFit="1"/>
      <protection locked="0"/>
    </xf>
    <xf numFmtId="0" fontId="88" fillId="34" borderId="150" xfId="48" applyFont="1" applyFill="1" applyBorder="1" applyAlignment="1" applyProtection="1">
      <alignment horizontal="center" vertical="center" shrinkToFit="1"/>
      <protection locked="0"/>
    </xf>
    <xf numFmtId="0" fontId="88" fillId="34" borderId="151" xfId="48" applyFont="1" applyFill="1" applyBorder="1" applyAlignment="1" applyProtection="1">
      <alignment horizontal="center" vertical="center" shrinkToFit="1"/>
      <protection locked="0"/>
    </xf>
    <xf numFmtId="0" fontId="88" fillId="34" borderId="24" xfId="48" applyFont="1" applyFill="1" applyBorder="1" applyAlignment="1" applyProtection="1">
      <alignment horizontal="center" vertical="center" wrapText="1"/>
      <protection locked="0"/>
    </xf>
    <xf numFmtId="177" fontId="88" fillId="0" borderId="160" xfId="48" applyNumberFormat="1" applyFont="1" applyBorder="1" applyAlignment="1">
      <alignment horizontal="center" vertical="center" shrinkToFit="1"/>
    </xf>
    <xf numFmtId="177" fontId="88" fillId="0" borderId="161" xfId="48" applyNumberFormat="1" applyFont="1" applyBorder="1" applyAlignment="1">
      <alignment horizontal="center" vertical="center" shrinkToFit="1"/>
    </xf>
    <xf numFmtId="177" fontId="88" fillId="0" borderId="162" xfId="48" applyNumberFormat="1" applyFont="1" applyBorder="1" applyAlignment="1">
      <alignment horizontal="center" vertical="center" shrinkToFit="1"/>
    </xf>
    <xf numFmtId="0" fontId="88" fillId="34" borderId="42" xfId="48" applyFont="1" applyFill="1" applyBorder="1" applyAlignment="1" applyProtection="1">
      <alignment horizontal="center" vertical="center" wrapText="1"/>
      <protection locked="0"/>
    </xf>
    <xf numFmtId="177" fontId="88" fillId="0" borderId="168" xfId="48" applyNumberFormat="1" applyFont="1" applyBorder="1" applyAlignment="1">
      <alignment horizontal="center" vertical="center" shrinkToFit="1"/>
    </xf>
    <xf numFmtId="177" fontId="88" fillId="0" borderId="169" xfId="48" applyNumberFormat="1" applyFont="1" applyBorder="1" applyAlignment="1">
      <alignment horizontal="center" vertical="center" shrinkToFit="1"/>
    </xf>
    <xf numFmtId="177" fontId="88" fillId="0" borderId="170" xfId="48" applyNumberFormat="1" applyFont="1" applyBorder="1" applyAlignment="1">
      <alignment horizontal="center" vertical="center" shrinkToFit="1"/>
    </xf>
    <xf numFmtId="0" fontId="88" fillId="34" borderId="51" xfId="48" applyFont="1" applyFill="1" applyBorder="1" applyAlignment="1" applyProtection="1">
      <alignment horizontal="center" vertical="center" wrapText="1"/>
      <protection locked="0"/>
    </xf>
    <xf numFmtId="0" fontId="88" fillId="34" borderId="70" xfId="48" applyFont="1" applyFill="1" applyBorder="1" applyAlignment="1" applyProtection="1">
      <alignment horizontal="center" vertical="center" wrapText="1"/>
      <protection locked="0"/>
    </xf>
    <xf numFmtId="0" fontId="93" fillId="37" borderId="189" xfId="48" applyFont="1" applyFill="1" applyBorder="1">
      <alignment vertical="center"/>
    </xf>
    <xf numFmtId="0" fontId="98" fillId="37" borderId="190" xfId="48" applyFont="1" applyFill="1" applyBorder="1" applyAlignment="1">
      <alignment horizontal="center" vertical="center"/>
    </xf>
    <xf numFmtId="0" fontId="93" fillId="37" borderId="190" xfId="48" applyFont="1" applyFill="1" applyBorder="1" applyAlignment="1">
      <alignment horizontal="center" vertical="center" wrapText="1"/>
    </xf>
    <xf numFmtId="0" fontId="93" fillId="37" borderId="190" xfId="48" applyFont="1" applyFill="1" applyBorder="1" applyAlignment="1">
      <alignment horizontal="center" vertical="center" shrinkToFit="1"/>
    </xf>
    <xf numFmtId="0" fontId="97" fillId="37" borderId="190" xfId="48" applyFont="1" applyFill="1" applyBorder="1" applyAlignment="1">
      <alignment horizontal="center" vertical="center" wrapText="1"/>
    </xf>
    <xf numFmtId="1" fontId="93" fillId="37" borderId="190" xfId="48" applyNumberFormat="1" applyFont="1" applyFill="1" applyBorder="1" applyAlignment="1">
      <alignment horizontal="center" vertical="center" wrapText="1"/>
    </xf>
    <xf numFmtId="0" fontId="93" fillId="37" borderId="191" xfId="48" applyFont="1" applyFill="1" applyBorder="1" applyAlignment="1">
      <alignment horizontal="center" vertical="center" wrapText="1"/>
    </xf>
    <xf numFmtId="0" fontId="93" fillId="37" borderId="0" xfId="48" applyFont="1" applyFill="1">
      <alignment vertical="center"/>
    </xf>
    <xf numFmtId="0" fontId="92" fillId="0" borderId="132" xfId="48" applyFont="1" applyBorder="1" applyProtection="1">
      <alignment vertical="center"/>
    </xf>
    <xf numFmtId="0" fontId="92" fillId="0" borderId="81" xfId="48" applyFont="1" applyFill="1" applyBorder="1" applyAlignment="1" applyProtection="1">
      <alignment vertical="center" wrapText="1"/>
    </xf>
    <xf numFmtId="0" fontId="92" fillId="0" borderId="101" xfId="48" applyFont="1" applyFill="1" applyBorder="1" applyAlignment="1" applyProtection="1">
      <alignment vertical="center" wrapText="1"/>
    </xf>
    <xf numFmtId="0" fontId="92" fillId="0" borderId="192" xfId="48" applyFont="1" applyFill="1" applyBorder="1" applyAlignment="1">
      <alignment vertical="center" wrapText="1"/>
    </xf>
    <xf numFmtId="177" fontId="92" fillId="37" borderId="193" xfId="48" applyNumberFormat="1" applyFont="1" applyFill="1" applyBorder="1" applyAlignment="1" applyProtection="1">
      <alignment horizontal="center" vertical="center" shrinkToFit="1"/>
    </xf>
    <xf numFmtId="177" fontId="92" fillId="37" borderId="194" xfId="48" applyNumberFormat="1" applyFont="1" applyFill="1" applyBorder="1" applyAlignment="1" applyProtection="1">
      <alignment horizontal="center" vertical="center" shrinkToFit="1"/>
    </xf>
    <xf numFmtId="177" fontId="92" fillId="37" borderId="195" xfId="48" applyNumberFormat="1" applyFont="1" applyFill="1" applyBorder="1" applyAlignment="1" applyProtection="1">
      <alignment horizontal="center" vertical="center" shrinkToFit="1"/>
    </xf>
    <xf numFmtId="0" fontId="92" fillId="0" borderId="55" xfId="48" applyFont="1" applyBorder="1" applyProtection="1">
      <alignment vertical="center"/>
    </xf>
    <xf numFmtId="0" fontId="92" fillId="0" borderId="0" xfId="48" applyFont="1" applyFill="1" applyBorder="1" applyAlignment="1" applyProtection="1">
      <alignment vertical="center" wrapText="1"/>
    </xf>
    <xf numFmtId="0" fontId="92" fillId="0" borderId="84" xfId="48" applyFont="1" applyFill="1" applyBorder="1" applyAlignment="1" applyProtection="1">
      <alignment vertical="center" wrapText="1"/>
    </xf>
    <xf numFmtId="0" fontId="92" fillId="0" borderId="164" xfId="48" applyFont="1" applyFill="1" applyBorder="1" applyAlignment="1">
      <alignment vertical="center" wrapText="1"/>
    </xf>
    <xf numFmtId="0" fontId="92" fillId="0" borderId="85" xfId="48" applyFont="1" applyBorder="1" applyProtection="1">
      <alignment vertical="center"/>
    </xf>
    <xf numFmtId="0" fontId="92" fillId="0" borderId="60" xfId="48" applyFont="1" applyFill="1" applyBorder="1" applyAlignment="1" applyProtection="1">
      <alignment vertical="center" wrapText="1"/>
    </xf>
    <xf numFmtId="0" fontId="92" fillId="0" borderId="172" xfId="48" applyFont="1" applyFill="1" applyBorder="1" applyAlignment="1">
      <alignment vertical="center" wrapText="1"/>
    </xf>
    <xf numFmtId="0" fontId="92" fillId="0" borderId="206" xfId="48" applyFont="1" applyBorder="1" applyProtection="1">
      <alignment vertical="center"/>
    </xf>
    <xf numFmtId="0" fontId="92" fillId="0" borderId="184" xfId="48" applyFont="1" applyFill="1" applyBorder="1" applyAlignment="1" applyProtection="1">
      <alignment vertical="center" wrapText="1"/>
    </xf>
    <xf numFmtId="177" fontId="92" fillId="36" borderId="141" xfId="48" applyNumberFormat="1" applyFont="1" applyFill="1" applyBorder="1" applyAlignment="1" applyProtection="1">
      <alignment horizontal="center" vertical="center" shrinkToFit="1"/>
      <protection locked="0"/>
    </xf>
    <xf numFmtId="177" fontId="92" fillId="36" borderId="142" xfId="48" applyNumberFormat="1" applyFont="1" applyFill="1" applyBorder="1" applyAlignment="1" applyProtection="1">
      <alignment horizontal="center" vertical="center" shrinkToFit="1"/>
      <protection locked="0"/>
    </xf>
    <xf numFmtId="177" fontId="92" fillId="36" borderId="143" xfId="48" applyNumberFormat="1" applyFont="1" applyFill="1" applyBorder="1" applyAlignment="1" applyProtection="1">
      <alignment horizontal="center" vertical="center" shrinkToFit="1"/>
      <protection locked="0"/>
    </xf>
    <xf numFmtId="0" fontId="94" fillId="0" borderId="0" xfId="48" applyFont="1">
      <alignment vertical="center"/>
    </xf>
    <xf numFmtId="0" fontId="93" fillId="0" borderId="0" xfId="48" applyFont="1" applyAlignment="1">
      <alignment vertical="center" shrinkToFit="1"/>
    </xf>
    <xf numFmtId="0" fontId="96" fillId="0" borderId="0" xfId="48" applyFont="1" applyAlignment="1">
      <alignment vertical="center" shrinkToFit="1"/>
    </xf>
    <xf numFmtId="0" fontId="93" fillId="0" borderId="0" xfId="48" applyFont="1" applyAlignment="1">
      <alignment horizontal="left" vertical="center"/>
    </xf>
    <xf numFmtId="0" fontId="93" fillId="0" borderId="0" xfId="48" applyFont="1" applyFill="1">
      <alignment vertical="center"/>
    </xf>
    <xf numFmtId="0" fontId="93" fillId="0" borderId="0" xfId="48" applyFont="1" applyFill="1" applyAlignment="1">
      <alignment vertical="center" wrapText="1"/>
    </xf>
    <xf numFmtId="0" fontId="93" fillId="0" borderId="0" xfId="48" applyFont="1" applyAlignment="1">
      <alignment vertical="center" wrapText="1"/>
    </xf>
    <xf numFmtId="0" fontId="93" fillId="0" borderId="0" xfId="48" applyFont="1" applyFill="1" applyBorder="1">
      <alignment vertical="center"/>
    </xf>
    <xf numFmtId="0" fontId="93" fillId="0" borderId="0" xfId="48" applyFont="1" applyBorder="1">
      <alignment vertical="center"/>
    </xf>
    <xf numFmtId="0" fontId="92" fillId="0" borderId="0" xfId="48" applyFont="1" applyFill="1" applyAlignment="1"/>
    <xf numFmtId="0" fontId="92" fillId="0" borderId="0" xfId="48" applyFont="1" applyFill="1" applyAlignment="1">
      <alignment vertical="center"/>
    </xf>
    <xf numFmtId="0" fontId="92" fillId="0" borderId="0" xfId="48" applyFont="1" applyFill="1" applyBorder="1" applyAlignment="1">
      <alignment vertical="center" wrapText="1"/>
    </xf>
    <xf numFmtId="0" fontId="92" fillId="0" borderId="0" xfId="48" applyFont="1" applyFill="1" applyBorder="1" applyAlignment="1">
      <alignment horizontal="justify" vertical="center" wrapText="1"/>
    </xf>
    <xf numFmtId="0" fontId="93" fillId="0" borderId="0" xfId="48" applyFont="1" applyFill="1" applyAlignment="1">
      <alignment horizontal="left" vertical="center"/>
    </xf>
    <xf numFmtId="0" fontId="99" fillId="37" borderId="0" xfId="48" applyFont="1" applyFill="1" applyAlignment="1" applyProtection="1">
      <alignment horizontal="left" vertical="center"/>
    </xf>
    <xf numFmtId="0" fontId="100" fillId="37" borderId="0" xfId="48" applyFont="1" applyFill="1" applyAlignment="1" applyProtection="1">
      <alignment horizontal="center" vertical="center"/>
    </xf>
    <xf numFmtId="0" fontId="100" fillId="37" borderId="0" xfId="48" applyFont="1" applyFill="1" applyProtection="1">
      <alignment vertical="center"/>
    </xf>
    <xf numFmtId="0" fontId="100" fillId="37" borderId="0" xfId="48" applyFont="1" applyFill="1" applyAlignment="1" applyProtection="1">
      <alignment horizontal="left" vertical="center"/>
    </xf>
    <xf numFmtId="0" fontId="101" fillId="37" borderId="0" xfId="48" applyFont="1" applyFill="1" applyProtection="1">
      <alignment vertical="center"/>
    </xf>
    <xf numFmtId="0" fontId="101" fillId="37" borderId="0" xfId="48" applyFont="1" applyFill="1" applyAlignment="1" applyProtection="1">
      <alignment horizontal="left" vertical="center"/>
    </xf>
    <xf numFmtId="0" fontId="100" fillId="36" borderId="34" xfId="48" applyFont="1" applyFill="1" applyBorder="1" applyAlignment="1" applyProtection="1">
      <alignment horizontal="center" vertical="center"/>
      <protection locked="0"/>
    </xf>
    <xf numFmtId="20" fontId="100" fillId="36" borderId="34" xfId="48" applyNumberFormat="1" applyFont="1" applyFill="1" applyBorder="1" applyAlignment="1" applyProtection="1">
      <alignment horizontal="center" vertical="center"/>
      <protection locked="0"/>
    </xf>
    <xf numFmtId="0" fontId="100" fillId="37" borderId="34" xfId="48" applyFont="1" applyFill="1" applyBorder="1" applyAlignment="1" applyProtection="1">
      <alignment horizontal="center" vertical="center"/>
    </xf>
    <xf numFmtId="178" fontId="100" fillId="37" borderId="34" xfId="48" applyNumberFormat="1" applyFont="1" applyFill="1" applyBorder="1" applyAlignment="1" applyProtection="1">
      <alignment horizontal="center" vertical="center"/>
    </xf>
    <xf numFmtId="0" fontId="100" fillId="37" borderId="34" xfId="48" applyNumberFormat="1" applyFont="1" applyFill="1" applyBorder="1" applyAlignment="1" applyProtection="1">
      <alignment horizontal="center" vertical="center"/>
    </xf>
    <xf numFmtId="0" fontId="100" fillId="36" borderId="34" xfId="48" applyFont="1" applyFill="1" applyBorder="1" applyAlignment="1" applyProtection="1">
      <alignment horizontal="left" vertical="center"/>
      <protection locked="0"/>
    </xf>
    <xf numFmtId="0" fontId="100" fillId="37" borderId="34" xfId="49" applyNumberFormat="1" applyFont="1" applyFill="1" applyBorder="1" applyAlignment="1" applyProtection="1">
      <alignment horizontal="center" vertical="center"/>
    </xf>
    <xf numFmtId="20" fontId="100" fillId="37" borderId="34" xfId="48" applyNumberFormat="1" applyFont="1" applyFill="1" applyBorder="1" applyAlignment="1" applyProtection="1">
      <alignment horizontal="center" vertical="center"/>
    </xf>
    <xf numFmtId="0" fontId="102" fillId="37" borderId="0" xfId="48" applyFont="1" applyFill="1" applyAlignment="1" applyProtection="1">
      <alignment horizontal="left" vertical="center"/>
    </xf>
    <xf numFmtId="0" fontId="100" fillId="37" borderId="0" xfId="48" applyFont="1" applyFill="1" applyAlignment="1" applyProtection="1">
      <alignment vertical="center"/>
    </xf>
    <xf numFmtId="0" fontId="86" fillId="0" borderId="0" xfId="0" applyFont="1" applyAlignment="1">
      <alignment vertical="top" wrapText="1"/>
    </xf>
    <xf numFmtId="0" fontId="50" fillId="37" borderId="26" xfId="0" applyFont="1" applyFill="1" applyBorder="1" applyAlignment="1">
      <alignment vertical="top" wrapText="1"/>
    </xf>
    <xf numFmtId="0" fontId="6" fillId="37" borderId="18" xfId="0" applyFont="1" applyFill="1" applyBorder="1" applyAlignment="1">
      <alignment vertical="top" wrapText="1"/>
    </xf>
    <xf numFmtId="0" fontId="6" fillId="37" borderId="56" xfId="0" applyFont="1" applyFill="1" applyBorder="1" applyAlignment="1">
      <alignment vertical="top" wrapText="1"/>
    </xf>
    <xf numFmtId="0" fontId="6" fillId="37" borderId="5" xfId="0" applyFont="1" applyFill="1" applyBorder="1" applyAlignment="1">
      <alignment vertical="top" wrapText="1"/>
    </xf>
    <xf numFmtId="0" fontId="6" fillId="37" borderId="6" xfId="0" applyFont="1" applyFill="1" applyBorder="1" applyAlignment="1">
      <alignment vertical="top" wrapText="1"/>
    </xf>
    <xf numFmtId="0" fontId="50" fillId="37" borderId="56" xfId="0" applyFont="1" applyFill="1" applyBorder="1" applyAlignment="1">
      <alignment vertical="top" wrapText="1"/>
    </xf>
    <xf numFmtId="0" fontId="50" fillId="37" borderId="6" xfId="0" applyFont="1" applyFill="1" applyBorder="1" applyAlignment="1">
      <alignment vertical="top" wrapText="1"/>
    </xf>
    <xf numFmtId="0" fontId="4" fillId="37" borderId="48" xfId="0" applyFont="1" applyFill="1" applyBorder="1" applyAlignment="1">
      <alignment vertical="top" wrapText="1"/>
    </xf>
    <xf numFmtId="0" fontId="4" fillId="37" borderId="43" xfId="0" applyFont="1" applyFill="1" applyBorder="1" applyAlignment="1">
      <alignment vertical="top" wrapText="1"/>
    </xf>
    <xf numFmtId="0" fontId="4" fillId="37" borderId="5" xfId="0" applyFont="1" applyFill="1" applyBorder="1" applyAlignment="1">
      <alignment vertical="top" wrapText="1"/>
    </xf>
    <xf numFmtId="0" fontId="4" fillId="37" borderId="2" xfId="0" applyFont="1" applyFill="1" applyBorder="1" applyAlignment="1">
      <alignment vertical="top" wrapText="1"/>
    </xf>
    <xf numFmtId="0" fontId="103" fillId="0" borderId="0" xfId="48" applyFont="1" applyFill="1" applyBorder="1" applyAlignment="1" applyProtection="1">
      <alignment vertical="center"/>
    </xf>
    <xf numFmtId="0" fontId="86" fillId="0" borderId="0" xfId="0" applyFont="1" applyFill="1" applyBorder="1" applyAlignment="1">
      <alignment vertical="top" wrapText="1"/>
    </xf>
    <xf numFmtId="0" fontId="50" fillId="0" borderId="27" xfId="0" applyFont="1" applyBorder="1" applyAlignment="1">
      <alignment vertical="top" wrapText="1"/>
    </xf>
    <xf numFmtId="0" fontId="6" fillId="0" borderId="27" xfId="0" applyFont="1" applyBorder="1" applyAlignment="1">
      <alignment vertical="top" wrapText="1"/>
    </xf>
    <xf numFmtId="0" fontId="0" fillId="0" borderId="42" xfId="0" applyFont="1" applyBorder="1" applyAlignment="1">
      <alignment vertical="top"/>
    </xf>
    <xf numFmtId="0" fontId="58" fillId="0" borderId="50" xfId="0" applyFont="1" applyBorder="1" applyAlignment="1">
      <alignment vertical="top"/>
    </xf>
    <xf numFmtId="0" fontId="4" fillId="0" borderId="99" xfId="0" applyFont="1" applyBorder="1" applyAlignment="1">
      <alignment vertical="top" wrapText="1"/>
    </xf>
    <xf numFmtId="0" fontId="14" fillId="0" borderId="27" xfId="0" applyFont="1" applyBorder="1" applyAlignment="1">
      <alignment vertical="top" wrapText="1"/>
    </xf>
    <xf numFmtId="0" fontId="6" fillId="0" borderId="25" xfId="0" applyFont="1" applyBorder="1" applyAlignment="1">
      <alignment vertical="top" wrapText="1"/>
    </xf>
    <xf numFmtId="0" fontId="6" fillId="0" borderId="50" xfId="0" applyFont="1" applyBorder="1" applyAlignment="1">
      <alignment vertical="top" wrapText="1"/>
    </xf>
    <xf numFmtId="0" fontId="6" fillId="0" borderId="48" xfId="0" applyFont="1" applyBorder="1" applyAlignment="1">
      <alignment vertical="top" wrapText="1"/>
    </xf>
    <xf numFmtId="0" fontId="6" fillId="0" borderId="46" xfId="0" applyFont="1" applyBorder="1" applyAlignment="1">
      <alignment vertical="top"/>
    </xf>
    <xf numFmtId="0" fontId="8" fillId="0" borderId="22" xfId="0" applyFont="1" applyBorder="1" applyAlignment="1">
      <alignment vertical="top" wrapText="1"/>
    </xf>
    <xf numFmtId="0" fontId="59" fillId="0" borderId="59" xfId="0" applyFont="1" applyBorder="1" applyAlignment="1">
      <alignment vertical="top" wrapText="1"/>
    </xf>
    <xf numFmtId="0" fontId="4" fillId="0" borderId="56" xfId="0" applyFont="1" applyBorder="1" applyAlignment="1">
      <alignment vertical="top" wrapText="1"/>
    </xf>
    <xf numFmtId="0" fontId="8" fillId="0" borderId="0" xfId="0" applyFont="1" applyBorder="1" applyAlignment="1">
      <alignment vertical="top" wrapText="1"/>
    </xf>
    <xf numFmtId="0" fontId="58" fillId="0" borderId="25" xfId="0" applyFont="1" applyBorder="1" applyAlignment="1">
      <alignment vertical="top"/>
    </xf>
    <xf numFmtId="0" fontId="6" fillId="0" borderId="27" xfId="0" applyFont="1" applyBorder="1" applyAlignment="1">
      <alignment horizontal="left" vertical="top" wrapText="1"/>
    </xf>
    <xf numFmtId="0" fontId="8" fillId="0" borderId="27" xfId="0" applyFont="1" applyBorder="1" applyAlignment="1">
      <alignment horizontal="center" vertical="top" wrapText="1"/>
    </xf>
    <xf numFmtId="0" fontId="4" fillId="0" borderId="28" xfId="0" applyFont="1" applyBorder="1" applyAlignment="1">
      <alignment vertical="top" wrapText="1"/>
    </xf>
    <xf numFmtId="0" fontId="6" fillId="4" borderId="26" xfId="0" applyFont="1" applyFill="1" applyBorder="1" applyAlignment="1">
      <alignment vertical="top" wrapText="1"/>
    </xf>
    <xf numFmtId="0" fontId="6" fillId="4" borderId="56" xfId="0" applyFont="1" applyFill="1" applyBorder="1" applyAlignment="1">
      <alignment vertical="top" wrapText="1"/>
    </xf>
    <xf numFmtId="0" fontId="6" fillId="4" borderId="3" xfId="0" applyFont="1" applyFill="1" applyBorder="1" applyAlignment="1">
      <alignment vertical="top" wrapText="1"/>
    </xf>
    <xf numFmtId="0" fontId="4" fillId="0" borderId="214" xfId="0" applyFont="1" applyBorder="1" applyAlignment="1">
      <alignment vertical="top" wrapText="1"/>
    </xf>
    <xf numFmtId="0" fontId="5" fillId="0" borderId="36" xfId="0" applyFont="1" applyBorder="1" applyAlignment="1">
      <alignment vertical="center"/>
    </xf>
    <xf numFmtId="0" fontId="5" fillId="0" borderId="36" xfId="0" applyFont="1" applyBorder="1" applyAlignment="1">
      <alignment vertical="top"/>
    </xf>
    <xf numFmtId="0" fontId="4" fillId="0" borderId="34" xfId="0" applyFont="1" applyBorder="1" applyAlignment="1">
      <alignment horizontal="center" vertical="center" wrapText="1"/>
    </xf>
    <xf numFmtId="0" fontId="4" fillId="0" borderId="51" xfId="0" applyFont="1" applyBorder="1" applyAlignment="1">
      <alignment vertical="top"/>
    </xf>
    <xf numFmtId="0" fontId="4" fillId="0" borderId="50" xfId="0" applyFont="1" applyBorder="1" applyAlignment="1">
      <alignment vertical="top" wrapText="1"/>
    </xf>
    <xf numFmtId="0" fontId="4" fillId="4" borderId="65" xfId="0" applyFont="1" applyFill="1" applyBorder="1" applyAlignment="1">
      <alignment vertical="top" wrapText="1"/>
    </xf>
    <xf numFmtId="0" fontId="6" fillId="0" borderId="133" xfId="0" applyFont="1" applyBorder="1" applyAlignment="1">
      <alignment vertical="top" wrapText="1"/>
    </xf>
    <xf numFmtId="0" fontId="60" fillId="0" borderId="93" xfId="0" applyFont="1" applyBorder="1" applyAlignment="1">
      <alignment vertical="top" wrapText="1"/>
    </xf>
    <xf numFmtId="0" fontId="7" fillId="0" borderId="31" xfId="0" applyFont="1" applyBorder="1" applyAlignment="1">
      <alignment vertical="top" wrapText="1"/>
    </xf>
    <xf numFmtId="0" fontId="4" fillId="0" borderId="215" xfId="0" applyFont="1" applyBorder="1" applyAlignment="1">
      <alignment vertical="top"/>
    </xf>
    <xf numFmtId="0" fontId="4" fillId="0" borderId="11" xfId="0" applyFont="1" applyBorder="1" applyAlignment="1">
      <alignment vertical="top"/>
    </xf>
    <xf numFmtId="0" fontId="4" fillId="0" borderId="216" xfId="0" applyFont="1" applyBorder="1" applyAlignment="1">
      <alignment vertical="top"/>
    </xf>
    <xf numFmtId="0" fontId="4" fillId="0" borderId="13" xfId="0" applyFont="1" applyBorder="1" applyAlignment="1">
      <alignment vertical="top" wrapText="1"/>
    </xf>
    <xf numFmtId="0" fontId="4" fillId="0" borderId="13" xfId="0" applyFont="1" applyBorder="1" applyAlignment="1">
      <alignment vertical="top"/>
    </xf>
    <xf numFmtId="0" fontId="4" fillId="0" borderId="217" xfId="0" applyFont="1" applyBorder="1" applyAlignment="1">
      <alignment vertical="top"/>
    </xf>
    <xf numFmtId="0" fontId="4" fillId="0" borderId="218" xfId="0" applyFont="1" applyBorder="1" applyAlignment="1">
      <alignment vertical="top"/>
    </xf>
    <xf numFmtId="0" fontId="4" fillId="0" borderId="27" xfId="0" applyFont="1" applyBorder="1" applyAlignment="1">
      <alignment vertical="top" wrapText="1"/>
    </xf>
    <xf numFmtId="0" fontId="4" fillId="0" borderId="219" xfId="0" applyFont="1" applyBorder="1" applyAlignment="1">
      <alignment vertical="top"/>
    </xf>
    <xf numFmtId="0" fontId="4" fillId="0" borderId="11" xfId="0" applyFont="1" applyBorder="1" applyAlignment="1">
      <alignment vertical="top" wrapText="1"/>
    </xf>
    <xf numFmtId="0" fontId="4" fillId="0" borderId="25" xfId="0" applyFont="1" applyBorder="1" applyAlignment="1">
      <alignment vertical="top" wrapText="1"/>
    </xf>
    <xf numFmtId="0" fontId="4" fillId="0" borderId="25" xfId="0" applyFont="1" applyBorder="1" applyAlignment="1">
      <alignment vertical="top"/>
    </xf>
    <xf numFmtId="0" fontId="4" fillId="0" borderId="27" xfId="0" applyFont="1" applyBorder="1" applyAlignment="1">
      <alignment vertical="top"/>
    </xf>
    <xf numFmtId="0" fontId="4" fillId="0" borderId="42" xfId="0" applyFont="1" applyBorder="1" applyAlignment="1">
      <alignment vertical="top" wrapText="1"/>
    </xf>
    <xf numFmtId="0" fontId="4" fillId="0" borderId="220" xfId="0" applyFont="1" applyBorder="1" applyAlignment="1">
      <alignment vertical="top"/>
    </xf>
    <xf numFmtId="0" fontId="4" fillId="0" borderId="15" xfId="0" applyFont="1" applyBorder="1" applyAlignment="1">
      <alignment vertical="top"/>
    </xf>
    <xf numFmtId="0" fontId="4" fillId="0" borderId="50" xfId="0" applyFont="1" applyBorder="1" applyAlignment="1">
      <alignment vertical="top"/>
    </xf>
    <xf numFmtId="0" fontId="4" fillId="0" borderId="51" xfId="0" applyFont="1" applyBorder="1" applyAlignment="1">
      <alignment vertical="top" wrapText="1"/>
    </xf>
    <xf numFmtId="0" fontId="4" fillId="0" borderId="34" xfId="0" applyFont="1" applyBorder="1" applyAlignment="1">
      <alignment vertical="top" wrapText="1"/>
    </xf>
    <xf numFmtId="0" fontId="4" fillId="0" borderId="58" xfId="0" applyFont="1" applyBorder="1" applyAlignment="1">
      <alignment vertical="top" wrapText="1"/>
    </xf>
    <xf numFmtId="0" fontId="22" fillId="0" borderId="25" xfId="0" applyFont="1" applyBorder="1" applyAlignment="1">
      <alignment vertical="top" wrapText="1"/>
    </xf>
    <xf numFmtId="0" fontId="26" fillId="0" borderId="30" xfId="0" applyFont="1" applyBorder="1" applyAlignment="1">
      <alignment vertical="top"/>
    </xf>
    <xf numFmtId="0" fontId="6" fillId="0" borderId="94" xfId="0" applyFont="1" applyBorder="1" applyAlignment="1">
      <alignment vertical="top"/>
    </xf>
    <xf numFmtId="0" fontId="4" fillId="0" borderId="93" xfId="0" applyFont="1" applyBorder="1" applyAlignment="1">
      <alignment vertical="top" wrapText="1"/>
    </xf>
    <xf numFmtId="0" fontId="60" fillId="0" borderId="34" xfId="0" applyFont="1" applyBorder="1" applyAlignment="1">
      <alignment horizontal="center" vertical="center"/>
    </xf>
    <xf numFmtId="0" fontId="8" fillId="0" borderId="3" xfId="0" applyFont="1" applyBorder="1" applyAlignment="1">
      <alignment vertical="top" wrapText="1"/>
    </xf>
    <xf numFmtId="0" fontId="55" fillId="0" borderId="30" xfId="0" applyFont="1" applyBorder="1" applyAlignment="1">
      <alignment horizontal="right" vertical="top"/>
    </xf>
    <xf numFmtId="0" fontId="55" fillId="0" borderId="43" xfId="0" applyFont="1" applyBorder="1" applyAlignment="1">
      <alignment vertical="top" wrapText="1"/>
    </xf>
    <xf numFmtId="0" fontId="104" fillId="0" borderId="34" xfId="0" applyFont="1" applyBorder="1" applyAlignment="1">
      <alignment horizontal="center" vertical="center"/>
    </xf>
    <xf numFmtId="0" fontId="63" fillId="0" borderId="0" xfId="0" applyFont="1" applyAlignment="1">
      <alignment horizontal="center" vertical="center"/>
    </xf>
    <xf numFmtId="0" fontId="60" fillId="0" borderId="34" xfId="0" applyFont="1" applyBorder="1" applyAlignment="1">
      <alignment horizontal="center" vertical="center"/>
    </xf>
    <xf numFmtId="0" fontId="60" fillId="0" borderId="34" xfId="0" applyFont="1" applyBorder="1" applyAlignment="1">
      <alignment vertical="center" wrapText="1"/>
    </xf>
    <xf numFmtId="0" fontId="60" fillId="0" borderId="34" xfId="0" applyFont="1" applyBorder="1" applyAlignment="1">
      <alignment vertical="center"/>
    </xf>
    <xf numFmtId="0" fontId="60" fillId="0" borderId="88" xfId="0" applyFont="1" applyBorder="1" applyAlignment="1">
      <alignment horizontal="center" vertical="center"/>
    </xf>
    <xf numFmtId="0" fontId="60" fillId="0" borderId="84" xfId="0" applyFont="1" applyBorder="1" applyAlignment="1">
      <alignment horizontal="center" vertical="center"/>
    </xf>
    <xf numFmtId="0" fontId="60" fillId="0" borderId="97" xfId="0" applyFont="1" applyBorder="1" applyAlignment="1">
      <alignment horizontal="center" vertical="center"/>
    </xf>
    <xf numFmtId="0" fontId="54" fillId="0" borderId="29" xfId="0" applyFont="1" applyFill="1" applyBorder="1" applyAlignment="1">
      <alignment vertical="top" wrapText="1"/>
    </xf>
    <xf numFmtId="0" fontId="54" fillId="0" borderId="0" xfId="0" applyFont="1" applyFill="1" applyBorder="1" applyAlignment="1">
      <alignment vertical="top" wrapText="1"/>
    </xf>
    <xf numFmtId="0" fontId="54" fillId="0" borderId="0" xfId="0" applyFont="1" applyFill="1" applyBorder="1" applyAlignment="1">
      <alignment horizontal="left" vertical="top" wrapText="1"/>
    </xf>
    <xf numFmtId="0" fontId="54" fillId="0" borderId="24" xfId="0" applyFont="1" applyFill="1" applyBorder="1" applyAlignment="1">
      <alignment horizontal="left" vertical="top" wrapText="1"/>
    </xf>
    <xf numFmtId="0" fontId="60" fillId="0" borderId="0" xfId="0" applyFont="1" applyAlignment="1">
      <alignment vertical="center"/>
    </xf>
    <xf numFmtId="0" fontId="8" fillId="0" borderId="29" xfId="0" applyFont="1" applyFill="1" applyBorder="1" applyAlignment="1">
      <alignment vertical="top" wrapText="1"/>
    </xf>
    <xf numFmtId="0" fontId="8" fillId="0" borderId="0" xfId="0" applyFont="1" applyFill="1" applyBorder="1" applyAlignment="1">
      <alignment vertical="top" wrapText="1"/>
    </xf>
    <xf numFmtId="0" fontId="8" fillId="0" borderId="0" xfId="0" applyFont="1" applyFill="1" applyBorder="1" applyAlignment="1">
      <alignment horizontal="left" vertical="top" wrapText="1"/>
    </xf>
    <xf numFmtId="0" fontId="8" fillId="0" borderId="24" xfId="0" applyFont="1" applyFill="1" applyBorder="1" applyAlignment="1">
      <alignment horizontal="left" vertical="top" wrapText="1"/>
    </xf>
    <xf numFmtId="0" fontId="17" fillId="0" borderId="29" xfId="0" applyFont="1" applyFill="1" applyBorder="1" applyAlignment="1">
      <alignment vertical="top" wrapText="1"/>
    </xf>
    <xf numFmtId="0" fontId="17" fillId="0" borderId="0" xfId="0" applyFont="1" applyFill="1" applyBorder="1" applyAlignment="1">
      <alignment vertical="top" wrapText="1"/>
    </xf>
    <xf numFmtId="0" fontId="17" fillId="0" borderId="0" xfId="0" applyFont="1" applyFill="1" applyBorder="1" applyAlignment="1">
      <alignment horizontal="left" vertical="top" wrapText="1"/>
    </xf>
    <xf numFmtId="0" fontId="17" fillId="0" borderId="24" xfId="0" applyFont="1" applyFill="1" applyBorder="1" applyAlignment="1">
      <alignment horizontal="left" vertical="top" wrapText="1"/>
    </xf>
    <xf numFmtId="0" fontId="56" fillId="0" borderId="0" xfId="0" applyFont="1" applyAlignment="1">
      <alignment horizontal="center" vertical="center"/>
    </xf>
    <xf numFmtId="0" fontId="50" fillId="0" borderId="0" xfId="0" applyFont="1" applyAlignment="1">
      <alignment vertical="center"/>
    </xf>
    <xf numFmtId="0" fontId="50" fillId="0" borderId="0" xfId="0" applyFont="1" applyAlignment="1">
      <alignment horizontal="left" vertical="center"/>
    </xf>
    <xf numFmtId="0" fontId="50" fillId="0" borderId="0" xfId="0" applyFont="1" applyAlignment="1">
      <alignment horizontal="center" vertical="center"/>
    </xf>
    <xf numFmtId="0" fontId="19" fillId="0" borderId="0" xfId="0" applyFont="1" applyAlignment="1">
      <alignment horizontal="right" vertical="center"/>
    </xf>
    <xf numFmtId="0" fontId="19" fillId="4" borderId="0" xfId="0" applyFont="1" applyFill="1" applyAlignment="1">
      <alignment horizontal="right" vertical="center"/>
    </xf>
    <xf numFmtId="0" fontId="4" fillId="0" borderId="27" xfId="0" applyFont="1" applyBorder="1" applyAlignment="1">
      <alignment vertical="top" wrapText="1"/>
    </xf>
    <xf numFmtId="0" fontId="58" fillId="0" borderId="50" xfId="0" applyFont="1" applyBorder="1" applyAlignment="1">
      <alignment vertical="top"/>
    </xf>
    <xf numFmtId="0" fontId="6" fillId="0" borderId="27" xfId="0" applyFont="1" applyBorder="1" applyAlignment="1">
      <alignment horizontal="left" vertical="top" wrapText="1"/>
    </xf>
    <xf numFmtId="0" fontId="6" fillId="0" borderId="50" xfId="0" applyFont="1" applyBorder="1" applyAlignment="1">
      <alignment horizontal="left" vertical="top" wrapText="1"/>
    </xf>
    <xf numFmtId="0" fontId="8" fillId="0" borderId="27" xfId="0" applyFont="1" applyBorder="1" applyAlignment="1">
      <alignment horizontal="center" vertical="top" wrapText="1"/>
    </xf>
    <xf numFmtId="0" fontId="0" fillId="0" borderId="25" xfId="0" applyFont="1" applyBorder="1" applyAlignment="1">
      <alignment vertical="top" wrapText="1"/>
    </xf>
    <xf numFmtId="0" fontId="6" fillId="0" borderId="42" xfId="0" applyFont="1" applyBorder="1" applyAlignment="1">
      <alignment horizontal="left" vertical="top" wrapText="1"/>
    </xf>
    <xf numFmtId="0" fontId="55" fillId="0" borderId="22" xfId="0" applyFont="1" applyBorder="1" applyAlignment="1">
      <alignment vertical="top" wrapText="1"/>
    </xf>
    <xf numFmtId="0" fontId="79" fillId="0" borderId="59" xfId="0" applyFont="1" applyBorder="1" applyAlignment="1">
      <alignment vertical="top" wrapText="1"/>
    </xf>
    <xf numFmtId="0" fontId="4" fillId="0" borderId="25" xfId="0" applyFont="1" applyBorder="1" applyAlignment="1">
      <alignment horizontal="left" vertical="top" wrapText="1"/>
    </xf>
    <xf numFmtId="0" fontId="6" fillId="0" borderId="27" xfId="0" applyFont="1" applyBorder="1" applyAlignment="1">
      <alignment vertical="top" wrapText="1"/>
    </xf>
    <xf numFmtId="0" fontId="6" fillId="0" borderId="25" xfId="0" applyFont="1" applyBorder="1" applyAlignment="1">
      <alignment vertical="top" wrapText="1"/>
    </xf>
    <xf numFmtId="0" fontId="6" fillId="0" borderId="50" xfId="0" applyFont="1" applyBorder="1" applyAlignment="1">
      <alignment vertical="top" wrapText="1"/>
    </xf>
    <xf numFmtId="0" fontId="6" fillId="0" borderId="48" xfId="0" applyFont="1" applyBorder="1" applyAlignment="1">
      <alignment vertical="top" wrapText="1"/>
    </xf>
    <xf numFmtId="0" fontId="58" fillId="0" borderId="6" xfId="0" applyFont="1" applyBorder="1" applyAlignment="1">
      <alignment vertical="top" wrapText="1"/>
    </xf>
    <xf numFmtId="0" fontId="78" fillId="0" borderId="59" xfId="0" applyFont="1" applyBorder="1" applyAlignment="1">
      <alignment vertical="top" wrapText="1"/>
    </xf>
    <xf numFmtId="0" fontId="6" fillId="0" borderId="46" xfId="0" applyFont="1" applyBorder="1" applyAlignment="1">
      <alignment vertical="top"/>
    </xf>
    <xf numFmtId="0" fontId="58" fillId="0" borderId="28" xfId="0" applyFont="1" applyBorder="1" applyAlignment="1">
      <alignment vertical="top"/>
    </xf>
    <xf numFmtId="0" fontId="8" fillId="0" borderId="22" xfId="0" applyFont="1" applyBorder="1" applyAlignment="1">
      <alignment vertical="top" wrapText="1"/>
    </xf>
    <xf numFmtId="0" fontId="59" fillId="0" borderId="59" xfId="0" applyFont="1" applyBorder="1" applyAlignment="1">
      <alignment vertical="top" wrapText="1"/>
    </xf>
    <xf numFmtId="0" fontId="4" fillId="0" borderId="56" xfId="0" applyFont="1" applyBorder="1" applyAlignment="1">
      <alignment vertical="top" wrapText="1"/>
    </xf>
    <xf numFmtId="0" fontId="8" fillId="0" borderId="87" xfId="0" applyFont="1" applyBorder="1" applyAlignment="1">
      <alignment vertical="top" wrapText="1"/>
    </xf>
    <xf numFmtId="0" fontId="59" fillId="0" borderId="73" xfId="0" applyFont="1" applyBorder="1" applyAlignment="1">
      <alignment vertical="top" wrapText="1"/>
    </xf>
    <xf numFmtId="0" fontId="8" fillId="0" borderId="0" xfId="0" applyFont="1" applyBorder="1" applyAlignment="1">
      <alignment vertical="top" wrapText="1"/>
    </xf>
    <xf numFmtId="0" fontId="59" fillId="0" borderId="0" xfId="0" applyFont="1" applyBorder="1" applyAlignment="1">
      <alignment vertical="top" wrapText="1"/>
    </xf>
    <xf numFmtId="0" fontId="8" fillId="0" borderId="0" xfId="0" applyFont="1" applyBorder="1" applyAlignment="1">
      <alignment vertical="center" wrapText="1"/>
    </xf>
    <xf numFmtId="0" fontId="59" fillId="0" borderId="0" xfId="0" applyFont="1" applyBorder="1" applyAlignment="1">
      <alignment vertical="center" wrapText="1"/>
    </xf>
    <xf numFmtId="0" fontId="58" fillId="0" borderId="25" xfId="0" applyFont="1" applyBorder="1" applyAlignment="1">
      <alignment vertical="top"/>
    </xf>
    <xf numFmtId="0" fontId="14" fillId="0" borderId="27" xfId="0" applyFont="1" applyBorder="1" applyAlignment="1">
      <alignment vertical="top" wrapText="1"/>
    </xf>
    <xf numFmtId="0" fontId="14" fillId="0" borderId="50" xfId="0" applyFont="1" applyBorder="1" applyAlignment="1">
      <alignment vertical="top"/>
    </xf>
    <xf numFmtId="0" fontId="58" fillId="0" borderId="25" xfId="0" applyFont="1" applyBorder="1" applyAlignment="1">
      <alignment vertical="top" wrapText="1"/>
    </xf>
    <xf numFmtId="0" fontId="58" fillId="0" borderId="42" xfId="0" applyFont="1" applyBorder="1" applyAlignment="1">
      <alignment vertical="top" wrapText="1"/>
    </xf>
    <xf numFmtId="0" fontId="6" fillId="0" borderId="19" xfId="0" applyFont="1" applyFill="1" applyBorder="1" applyAlignment="1">
      <alignment horizontal="left" vertical="center"/>
    </xf>
    <xf numFmtId="0" fontId="6" fillId="0" borderId="35" xfId="0" applyFont="1" applyFill="1" applyBorder="1" applyAlignment="1">
      <alignment horizontal="left" vertical="center"/>
    </xf>
    <xf numFmtId="0" fontId="13" fillId="0" borderId="41" xfId="0" applyFont="1" applyBorder="1" applyAlignment="1">
      <alignment vertical="center" wrapText="1"/>
    </xf>
    <xf numFmtId="0" fontId="58" fillId="0" borderId="60" xfId="0" applyFont="1" applyBorder="1" applyAlignment="1">
      <alignment vertical="center"/>
    </xf>
    <xf numFmtId="0" fontId="58" fillId="0" borderId="57" xfId="0" applyFont="1" applyBorder="1" applyAlignment="1">
      <alignment vertical="center"/>
    </xf>
    <xf numFmtId="0" fontId="50" fillId="0" borderId="27" xfId="0" applyFont="1" applyBorder="1" applyAlignment="1">
      <alignment vertical="top" wrapText="1"/>
    </xf>
    <xf numFmtId="0" fontId="0" fillId="0" borderId="50" xfId="0" applyFont="1" applyBorder="1" applyAlignment="1">
      <alignment vertical="top" wrapText="1"/>
    </xf>
    <xf numFmtId="0" fontId="58" fillId="0" borderId="50" xfId="0" applyFont="1" applyBorder="1" applyAlignment="1">
      <alignment vertical="top" wrapText="1"/>
    </xf>
    <xf numFmtId="0" fontId="0" fillId="0" borderId="42" xfId="0" applyFont="1" applyBorder="1" applyAlignment="1">
      <alignment vertical="top"/>
    </xf>
    <xf numFmtId="0" fontId="4" fillId="0" borderId="99" xfId="0" applyFont="1" applyBorder="1" applyAlignment="1">
      <alignment vertical="top" wrapText="1"/>
    </xf>
    <xf numFmtId="0" fontId="58" fillId="0" borderId="99" xfId="0" applyFont="1" applyBorder="1" applyAlignment="1">
      <alignment vertical="top" wrapText="1"/>
    </xf>
    <xf numFmtId="0" fontId="4" fillId="0" borderId="25" xfId="0" applyFont="1" applyBorder="1" applyAlignment="1">
      <alignment vertical="top" wrapText="1"/>
    </xf>
    <xf numFmtId="0" fontId="14" fillId="0" borderId="50" xfId="0" applyFont="1" applyBorder="1" applyAlignment="1">
      <alignment vertical="top" wrapText="1"/>
    </xf>
    <xf numFmtId="0" fontId="13" fillId="0" borderId="68" xfId="0" applyFont="1" applyBorder="1" applyAlignment="1">
      <alignment horizontal="left" vertical="center" wrapText="1"/>
    </xf>
    <xf numFmtId="0" fontId="58" fillId="0" borderId="84" xfId="0" applyFont="1" applyBorder="1" applyAlignment="1">
      <alignment horizontal="left" vertical="center"/>
    </xf>
    <xf numFmtId="0" fontId="58" fillId="0" borderId="97" xfId="0" applyFont="1" applyBorder="1" applyAlignment="1">
      <alignment horizontal="left" vertical="center"/>
    </xf>
    <xf numFmtId="0" fontId="4" fillId="0" borderId="50" xfId="0" applyFont="1" applyBorder="1" applyAlignment="1">
      <alignment vertical="top" wrapText="1"/>
    </xf>
    <xf numFmtId="0" fontId="103" fillId="0" borderId="88" xfId="48" applyFont="1" applyFill="1" applyBorder="1" applyAlignment="1" applyProtection="1">
      <alignment horizontal="center" vertical="center"/>
    </xf>
    <xf numFmtId="0" fontId="103" fillId="0" borderId="97" xfId="48" applyFont="1" applyFill="1" applyBorder="1" applyAlignment="1" applyProtection="1">
      <alignment horizontal="center" vertical="center"/>
    </xf>
    <xf numFmtId="0" fontId="103" fillId="0" borderId="84" xfId="48" applyFont="1" applyFill="1" applyBorder="1" applyAlignment="1" applyProtection="1">
      <alignment horizontal="center" vertical="center"/>
    </xf>
    <xf numFmtId="0" fontId="92" fillId="0" borderId="81" xfId="48" applyFont="1" applyFill="1" applyBorder="1" applyAlignment="1" applyProtection="1">
      <alignment horizontal="center" vertical="center" wrapText="1"/>
    </xf>
    <xf numFmtId="0" fontId="92" fillId="0" borderId="92" xfId="48" applyFont="1" applyFill="1" applyBorder="1" applyAlignment="1" applyProtection="1">
      <alignment horizontal="center" vertical="center" wrapText="1"/>
    </xf>
    <xf numFmtId="0" fontId="92" fillId="0" borderId="0" xfId="48" applyFont="1" applyFill="1" applyBorder="1" applyAlignment="1" applyProtection="1">
      <alignment horizontal="center" vertical="center" wrapText="1"/>
    </xf>
    <xf numFmtId="0" fontId="92" fillId="0" borderId="24" xfId="48" applyFont="1" applyFill="1" applyBorder="1" applyAlignment="1" applyProtection="1">
      <alignment horizontal="center" vertical="center" wrapText="1"/>
    </xf>
    <xf numFmtId="0" fontId="92" fillId="0" borderId="60" xfId="48" applyFont="1" applyFill="1" applyBorder="1" applyAlignment="1" applyProtection="1">
      <alignment horizontal="center" vertical="center" wrapText="1"/>
    </xf>
    <xf numFmtId="0" fontId="92" fillId="0" borderId="43" xfId="48" applyFont="1" applyFill="1" applyBorder="1" applyAlignment="1" applyProtection="1">
      <alignment horizontal="center" vertical="center" wrapText="1"/>
    </xf>
    <xf numFmtId="177" fontId="92" fillId="0" borderId="147" xfId="48" applyNumberFormat="1" applyFont="1" applyFill="1" applyBorder="1" applyAlignment="1">
      <alignment horizontal="left" vertical="center" shrinkToFit="1"/>
    </xf>
    <xf numFmtId="0" fontId="92" fillId="0" borderId="147" xfId="48" applyFont="1" applyFill="1" applyBorder="1" applyAlignment="1">
      <alignment horizontal="left" vertical="center" shrinkToFit="1"/>
    </xf>
    <xf numFmtId="0" fontId="92" fillId="0" borderId="148" xfId="48" applyFont="1" applyFill="1" applyBorder="1" applyAlignment="1">
      <alignment horizontal="left" vertical="center" shrinkToFit="1"/>
    </xf>
    <xf numFmtId="177" fontId="92" fillId="37" borderId="196" xfId="48" applyNumberFormat="1" applyFont="1" applyFill="1" applyBorder="1" applyAlignment="1" applyProtection="1">
      <alignment horizontal="center" vertical="center" wrapText="1"/>
    </xf>
    <xf numFmtId="177" fontId="92" fillId="37" borderId="197" xfId="48" applyNumberFormat="1" applyFont="1" applyFill="1" applyBorder="1" applyAlignment="1" applyProtection="1">
      <alignment horizontal="center" vertical="center" wrapText="1"/>
    </xf>
    <xf numFmtId="177" fontId="92" fillId="37" borderId="198" xfId="48" applyNumberFormat="1" applyFont="1" applyFill="1" applyBorder="1" applyAlignment="1" applyProtection="1">
      <alignment horizontal="center" vertical="center" wrapText="1"/>
    </xf>
    <xf numFmtId="177" fontId="92" fillId="37" borderId="199" xfId="48" applyNumberFormat="1" applyFont="1" applyFill="1" applyBorder="1" applyAlignment="1" applyProtection="1">
      <alignment horizontal="center" vertical="center" wrapText="1"/>
    </xf>
    <xf numFmtId="0" fontId="92" fillId="0" borderId="166" xfId="48" applyFont="1" applyFill="1" applyBorder="1" applyAlignment="1">
      <alignment horizontal="left" vertical="center" shrinkToFit="1"/>
    </xf>
    <xf numFmtId="0" fontId="92" fillId="0" borderId="167" xfId="48" applyFont="1" applyFill="1" applyBorder="1" applyAlignment="1">
      <alignment horizontal="left" vertical="center" shrinkToFit="1"/>
    </xf>
    <xf numFmtId="0" fontId="92" fillId="0" borderId="158" xfId="48" applyFont="1" applyFill="1" applyBorder="1" applyAlignment="1">
      <alignment horizontal="left" vertical="center" shrinkToFit="1"/>
    </xf>
    <xf numFmtId="0" fontId="92" fillId="0" borderId="159" xfId="48" applyFont="1" applyFill="1" applyBorder="1" applyAlignment="1">
      <alignment horizontal="left" vertical="center" shrinkToFit="1"/>
    </xf>
    <xf numFmtId="0" fontId="88" fillId="34" borderId="51" xfId="48" applyFont="1" applyFill="1" applyBorder="1" applyAlignment="1" applyProtection="1">
      <alignment horizontal="center" vertical="center" wrapText="1"/>
      <protection locked="0"/>
    </xf>
    <xf numFmtId="0" fontId="88" fillId="35" borderId="25" xfId="48" applyFont="1" applyFill="1" applyBorder="1" applyAlignment="1" applyProtection="1">
      <alignment horizontal="center" vertical="center" wrapText="1"/>
      <protection locked="0"/>
    </xf>
    <xf numFmtId="0" fontId="88" fillId="35" borderId="42" xfId="48" applyFont="1" applyFill="1" applyBorder="1" applyAlignment="1" applyProtection="1">
      <alignment horizontal="center" vertical="center" wrapText="1"/>
      <protection locked="0"/>
    </xf>
    <xf numFmtId="0" fontId="88" fillId="34" borderId="88" xfId="48" applyFont="1" applyFill="1" applyBorder="1" applyAlignment="1" applyProtection="1">
      <alignment horizontal="center" vertical="center" shrinkToFit="1"/>
      <protection locked="0"/>
    </xf>
    <xf numFmtId="0" fontId="88" fillId="35" borderId="84" xfId="48" applyFont="1" applyFill="1" applyBorder="1" applyAlignment="1" applyProtection="1">
      <alignment horizontal="center" vertical="center" shrinkToFit="1"/>
      <protection locked="0"/>
    </xf>
    <xf numFmtId="0" fontId="88" fillId="35" borderId="97" xfId="48" applyFont="1" applyFill="1" applyBorder="1" applyAlignment="1" applyProtection="1">
      <alignment horizontal="center" vertical="center" shrinkToFit="1"/>
      <protection locked="0"/>
    </xf>
    <xf numFmtId="0" fontId="88" fillId="35" borderId="88" xfId="48" applyFont="1" applyFill="1" applyBorder="1" applyAlignment="1" applyProtection="1">
      <alignment horizontal="center" vertical="center" shrinkToFit="1"/>
      <protection locked="0"/>
    </xf>
    <xf numFmtId="0" fontId="88" fillId="36" borderId="64" xfId="48" applyFont="1" applyFill="1" applyBorder="1" applyAlignment="1" applyProtection="1">
      <alignment horizontal="center" vertical="center" wrapText="1"/>
      <protection locked="0"/>
    </xf>
    <xf numFmtId="0" fontId="88" fillId="36" borderId="52" xfId="48" applyFont="1" applyFill="1" applyBorder="1" applyAlignment="1" applyProtection="1">
      <alignment horizontal="center" vertical="center" wrapText="1"/>
      <protection locked="0"/>
    </xf>
    <xf numFmtId="0" fontId="88" fillId="36" borderId="174" xfId="48" applyFont="1" applyFill="1" applyBorder="1" applyAlignment="1" applyProtection="1">
      <alignment horizontal="center" vertical="center" wrapText="1"/>
      <protection locked="0"/>
    </xf>
    <xf numFmtId="0" fontId="88" fillId="36" borderId="29" xfId="48" applyFont="1" applyFill="1" applyBorder="1" applyAlignment="1" applyProtection="1">
      <alignment horizontal="center" vertical="center" wrapText="1"/>
      <protection locked="0"/>
    </xf>
    <xf numFmtId="0" fontId="88" fillId="36" borderId="0" xfId="48" applyFont="1" applyFill="1" applyBorder="1" applyAlignment="1" applyProtection="1">
      <alignment horizontal="center" vertical="center" wrapText="1"/>
      <protection locked="0"/>
    </xf>
    <xf numFmtId="0" fontId="88" fillId="36" borderId="89" xfId="48" applyFont="1" applyFill="1" applyBorder="1" applyAlignment="1" applyProtection="1">
      <alignment horizontal="center" vertical="center" wrapText="1"/>
      <protection locked="0"/>
    </xf>
    <xf numFmtId="0" fontId="88" fillId="36" borderId="30" xfId="48" applyFont="1" applyFill="1" applyBorder="1" applyAlignment="1" applyProtection="1">
      <alignment horizontal="center" vertical="center" wrapText="1"/>
      <protection locked="0"/>
    </xf>
    <xf numFmtId="0" fontId="88" fillId="36" borderId="60" xfId="48" applyFont="1" applyFill="1" applyBorder="1" applyAlignment="1" applyProtection="1">
      <alignment horizontal="center" vertical="center" wrapText="1"/>
      <protection locked="0"/>
    </xf>
    <xf numFmtId="0" fontId="88" fillId="36" borderId="100" xfId="48" applyFont="1" applyFill="1" applyBorder="1" applyAlignment="1" applyProtection="1">
      <alignment horizontal="center" vertical="center" wrapText="1"/>
      <protection locked="0"/>
    </xf>
    <xf numFmtId="0" fontId="96" fillId="0" borderId="175" xfId="48" applyFont="1" applyFill="1" applyBorder="1" applyAlignment="1">
      <alignment horizontal="center" vertical="center" wrapText="1"/>
    </xf>
    <xf numFmtId="0" fontId="96" fillId="0" borderId="176" xfId="48" applyFont="1" applyFill="1" applyBorder="1" applyAlignment="1">
      <alignment horizontal="center" vertical="center" wrapText="1"/>
    </xf>
    <xf numFmtId="0" fontId="96" fillId="0" borderId="177" xfId="48" applyFont="1" applyFill="1" applyBorder="1" applyAlignment="1">
      <alignment horizontal="center" vertical="center" wrapText="1"/>
    </xf>
    <xf numFmtId="0" fontId="92" fillId="0" borderId="200" xfId="48" applyFont="1" applyBorder="1" applyAlignment="1" applyProtection="1">
      <alignment horizontal="center" vertical="center" wrapText="1"/>
    </xf>
    <xf numFmtId="0" fontId="92" fillId="0" borderId="201" xfId="48" applyFont="1" applyBorder="1" applyAlignment="1" applyProtection="1">
      <alignment horizontal="center" vertical="center" wrapText="1"/>
    </xf>
    <xf numFmtId="0" fontId="92" fillId="0" borderId="202" xfId="48" applyFont="1" applyBorder="1" applyAlignment="1" applyProtection="1">
      <alignment horizontal="center" vertical="center" wrapText="1"/>
    </xf>
    <xf numFmtId="0" fontId="92" fillId="0" borderId="203" xfId="48" applyFont="1" applyBorder="1" applyAlignment="1" applyProtection="1">
      <alignment horizontal="center" vertical="center" wrapText="1"/>
    </xf>
    <xf numFmtId="0" fontId="92" fillId="0" borderId="204" xfId="48" applyFont="1" applyBorder="1" applyAlignment="1" applyProtection="1">
      <alignment horizontal="center" vertical="center" wrapText="1"/>
    </xf>
    <xf numFmtId="0" fontId="92" fillId="0" borderId="205" xfId="48" applyFont="1" applyBorder="1" applyAlignment="1" applyProtection="1">
      <alignment horizontal="center" vertical="center" wrapText="1"/>
    </xf>
    <xf numFmtId="0" fontId="92" fillId="0" borderId="211" xfId="48" applyFont="1" applyBorder="1" applyAlignment="1" applyProtection="1">
      <alignment horizontal="center" vertical="center" wrapText="1"/>
    </xf>
    <xf numFmtId="0" fontId="92" fillId="0" borderId="212" xfId="48" applyFont="1" applyBorder="1" applyAlignment="1" applyProtection="1">
      <alignment horizontal="center" vertical="center" wrapText="1"/>
    </xf>
    <xf numFmtId="0" fontId="92" fillId="0" borderId="213" xfId="48" applyFont="1" applyBorder="1" applyAlignment="1" applyProtection="1">
      <alignment horizontal="center" vertical="center" wrapText="1"/>
    </xf>
    <xf numFmtId="1" fontId="88" fillId="37" borderId="178" xfId="48" applyNumberFormat="1" applyFont="1" applyFill="1" applyBorder="1" applyAlignment="1">
      <alignment horizontal="center" vertical="center" wrapText="1"/>
    </xf>
    <xf numFmtId="1" fontId="88" fillId="37" borderId="179" xfId="48" applyNumberFormat="1" applyFont="1" applyFill="1" applyBorder="1" applyAlignment="1">
      <alignment horizontal="center" vertical="center" wrapText="1"/>
    </xf>
    <xf numFmtId="1" fontId="88" fillId="37" borderId="180" xfId="48" applyNumberFormat="1" applyFont="1" applyFill="1" applyBorder="1" applyAlignment="1">
      <alignment horizontal="center" vertical="center" wrapText="1"/>
    </xf>
    <xf numFmtId="1" fontId="88" fillId="37" borderId="181" xfId="48" applyNumberFormat="1" applyFont="1" applyFill="1" applyBorder="1" applyAlignment="1">
      <alignment horizontal="center" vertical="center" wrapText="1"/>
    </xf>
    <xf numFmtId="0" fontId="88" fillId="36" borderId="173" xfId="48" applyFont="1" applyFill="1" applyBorder="1" applyAlignment="1" applyProtection="1">
      <alignment horizontal="center" vertical="center" wrapText="1"/>
      <protection locked="0"/>
    </xf>
    <xf numFmtId="0" fontId="88" fillId="36" borderId="55" xfId="48" applyFont="1" applyFill="1" applyBorder="1" applyAlignment="1" applyProtection="1">
      <alignment horizontal="center" vertical="center" wrapText="1"/>
      <protection locked="0"/>
    </xf>
    <xf numFmtId="0" fontId="88" fillId="36" borderId="139" xfId="48" applyFont="1" applyFill="1" applyBorder="1" applyAlignment="1" applyProtection="1">
      <alignment horizontal="center" vertical="center" wrapText="1"/>
      <protection locked="0"/>
    </xf>
    <xf numFmtId="0" fontId="88" fillId="36" borderId="77" xfId="48" applyFont="1" applyFill="1" applyBorder="1" applyAlignment="1" applyProtection="1">
      <alignment horizontal="center" vertical="center" wrapText="1"/>
      <protection locked="0"/>
    </xf>
    <xf numFmtId="0" fontId="88" fillId="36" borderId="140" xfId="48" applyFont="1" applyFill="1" applyBorder="1" applyAlignment="1" applyProtection="1">
      <alignment horizontal="center" vertical="center" wrapText="1"/>
      <protection locked="0"/>
    </xf>
    <xf numFmtId="0" fontId="96" fillId="0" borderId="157" xfId="48" applyFont="1" applyFill="1" applyBorder="1" applyAlignment="1">
      <alignment horizontal="center" vertical="center" wrapText="1"/>
    </xf>
    <xf numFmtId="0" fontId="96" fillId="0" borderId="158" xfId="48" applyFont="1" applyFill="1" applyBorder="1" applyAlignment="1">
      <alignment horizontal="center" vertical="center" wrapText="1"/>
    </xf>
    <xf numFmtId="0" fontId="96" fillId="0" borderId="159" xfId="48" applyFont="1" applyFill="1" applyBorder="1" applyAlignment="1">
      <alignment horizontal="center" vertical="center" wrapText="1"/>
    </xf>
    <xf numFmtId="177" fontId="88" fillId="37" borderId="157" xfId="48" applyNumberFormat="1" applyFont="1" applyFill="1" applyBorder="1" applyAlignment="1">
      <alignment horizontal="center" vertical="center" wrapText="1"/>
    </xf>
    <xf numFmtId="177" fontId="88" fillId="37" borderId="163" xfId="48" applyNumberFormat="1" applyFont="1" applyFill="1" applyBorder="1" applyAlignment="1">
      <alignment horizontal="center" vertical="center" wrapText="1"/>
    </xf>
    <xf numFmtId="177" fontId="88" fillId="37" borderId="164" xfId="48" applyNumberFormat="1" applyFont="1" applyFill="1" applyBorder="1" applyAlignment="1">
      <alignment horizontal="center" vertical="center" wrapText="1"/>
    </xf>
    <xf numFmtId="177" fontId="88" fillId="37" borderId="159" xfId="48" applyNumberFormat="1" applyFont="1" applyFill="1" applyBorder="1" applyAlignment="1">
      <alignment horizontal="center" vertical="center" wrapText="1"/>
    </xf>
    <xf numFmtId="0" fontId="97" fillId="0" borderId="186" xfId="48" applyFont="1" applyFill="1" applyBorder="1" applyAlignment="1">
      <alignment horizontal="center" vertical="center" wrapText="1"/>
    </xf>
    <xf numFmtId="0" fontId="97" fillId="0" borderId="187" xfId="48" applyFont="1" applyFill="1" applyBorder="1" applyAlignment="1">
      <alignment horizontal="center" vertical="center" wrapText="1"/>
    </xf>
    <xf numFmtId="0" fontId="97" fillId="0" borderId="188" xfId="48" applyFont="1" applyFill="1" applyBorder="1" applyAlignment="1">
      <alignment horizontal="center" vertical="center" wrapText="1"/>
    </xf>
    <xf numFmtId="177" fontId="88" fillId="37" borderId="165" xfId="48" applyNumberFormat="1" applyFont="1" applyFill="1" applyBorder="1" applyAlignment="1">
      <alignment horizontal="center" vertical="center" wrapText="1"/>
    </xf>
    <xf numFmtId="177" fontId="88" fillId="37" borderId="171" xfId="48" applyNumberFormat="1" applyFont="1" applyFill="1" applyBorder="1" applyAlignment="1">
      <alignment horizontal="center" vertical="center" wrapText="1"/>
    </xf>
    <xf numFmtId="177" fontId="88" fillId="37" borderId="172" xfId="48" applyNumberFormat="1" applyFont="1" applyFill="1" applyBorder="1" applyAlignment="1">
      <alignment horizontal="center" vertical="center" wrapText="1"/>
    </xf>
    <xf numFmtId="177" fontId="88" fillId="37" borderId="167" xfId="48" applyNumberFormat="1" applyFont="1" applyFill="1" applyBorder="1" applyAlignment="1">
      <alignment horizontal="center" vertical="center" wrapText="1"/>
    </xf>
    <xf numFmtId="0" fontId="92" fillId="0" borderId="184" xfId="48" applyFont="1" applyFill="1" applyBorder="1" applyAlignment="1" applyProtection="1">
      <alignment horizontal="left" vertical="center" wrapText="1"/>
    </xf>
    <xf numFmtId="0" fontId="92" fillId="0" borderId="207" xfId="48" applyFont="1" applyFill="1" applyBorder="1" applyAlignment="1" applyProtection="1">
      <alignment horizontal="left" vertical="center" wrapText="1"/>
    </xf>
    <xf numFmtId="177" fontId="92" fillId="37" borderId="208" xfId="48" applyNumberFormat="1" applyFont="1" applyFill="1" applyBorder="1" applyAlignment="1" applyProtection="1">
      <alignment horizontal="center" vertical="center" wrapText="1"/>
    </xf>
    <xf numFmtId="177" fontId="92" fillId="37" borderId="209" xfId="48" applyNumberFormat="1" applyFont="1" applyFill="1" applyBorder="1" applyAlignment="1" applyProtection="1">
      <alignment horizontal="center" vertical="center" wrapText="1"/>
    </xf>
    <xf numFmtId="177" fontId="92" fillId="37" borderId="210" xfId="48" applyNumberFormat="1" applyFont="1" applyFill="1" applyBorder="1" applyAlignment="1" applyProtection="1">
      <alignment horizontal="center" vertical="center" wrapText="1"/>
    </xf>
    <xf numFmtId="0" fontId="88" fillId="36" borderId="173" xfId="48" applyFont="1" applyFill="1" applyBorder="1" applyAlignment="1" applyProtection="1">
      <alignment horizontal="left" vertical="center" wrapText="1"/>
      <protection locked="0"/>
    </xf>
    <xf numFmtId="0" fontId="88" fillId="36" borderId="52" xfId="48" applyFont="1" applyFill="1" applyBorder="1" applyAlignment="1" applyProtection="1">
      <alignment horizontal="left" vertical="center" wrapText="1"/>
      <protection locked="0"/>
    </xf>
    <xf numFmtId="0" fontId="88" fillId="36" borderId="174" xfId="48" applyFont="1" applyFill="1" applyBorder="1" applyAlignment="1" applyProtection="1">
      <alignment horizontal="left" vertical="center" wrapText="1"/>
      <protection locked="0"/>
    </xf>
    <xf numFmtId="0" fontId="88" fillId="36" borderId="55" xfId="48" applyFont="1" applyFill="1" applyBorder="1" applyAlignment="1" applyProtection="1">
      <alignment horizontal="left" vertical="center" wrapText="1"/>
      <protection locked="0"/>
    </xf>
    <xf numFmtId="0" fontId="88" fillId="36" borderId="0" xfId="48" applyFont="1" applyFill="1" applyBorder="1" applyAlignment="1" applyProtection="1">
      <alignment horizontal="left" vertical="center" wrapText="1"/>
      <protection locked="0"/>
    </xf>
    <xf numFmtId="0" fontId="88" fillId="36" borderId="89" xfId="48" applyFont="1" applyFill="1" applyBorder="1" applyAlignment="1" applyProtection="1">
      <alignment horizontal="left" vertical="center" wrapText="1"/>
      <protection locked="0"/>
    </xf>
    <xf numFmtId="0" fontId="88" fillId="36" borderId="85" xfId="48" applyFont="1" applyFill="1" applyBorder="1" applyAlignment="1" applyProtection="1">
      <alignment horizontal="left" vertical="center" wrapText="1"/>
      <protection locked="0"/>
    </xf>
    <xf numFmtId="0" fontId="88" fillId="36" borderId="60" xfId="48" applyFont="1" applyFill="1" applyBorder="1" applyAlignment="1" applyProtection="1">
      <alignment horizontal="left" vertical="center" wrapText="1"/>
      <protection locked="0"/>
    </xf>
    <xf numFmtId="0" fontId="88" fillId="36" borderId="100" xfId="48" applyFont="1" applyFill="1" applyBorder="1" applyAlignment="1" applyProtection="1">
      <alignment horizontal="left" vertical="center" wrapText="1"/>
      <protection locked="0"/>
    </xf>
    <xf numFmtId="0" fontId="97" fillId="0" borderId="165" xfId="48" applyFont="1" applyFill="1" applyBorder="1" applyAlignment="1">
      <alignment horizontal="center" vertical="center" wrapText="1"/>
    </xf>
    <xf numFmtId="0" fontId="97" fillId="0" borderId="166" xfId="48" applyFont="1" applyFill="1" applyBorder="1" applyAlignment="1">
      <alignment horizontal="center" vertical="center" wrapText="1"/>
    </xf>
    <xf numFmtId="0" fontId="97" fillId="0" borderId="167" xfId="48" applyFont="1" applyFill="1" applyBorder="1" applyAlignment="1">
      <alignment horizontal="center" vertical="center" wrapText="1"/>
    </xf>
    <xf numFmtId="0" fontId="88" fillId="0" borderId="156" xfId="48" applyFont="1" applyBorder="1" applyAlignment="1">
      <alignment horizontal="center" vertical="center" shrinkToFit="1"/>
    </xf>
    <xf numFmtId="0" fontId="88" fillId="0" borderId="182" xfId="48" applyFont="1" applyBorder="1" applyAlignment="1">
      <alignment horizontal="center" vertical="center" shrinkToFit="1"/>
    </xf>
    <xf numFmtId="0" fontId="88" fillId="34" borderId="173" xfId="48" applyFont="1" applyFill="1" applyBorder="1" applyAlignment="1" applyProtection="1">
      <alignment horizontal="center" vertical="center" wrapText="1"/>
      <protection locked="0"/>
    </xf>
    <xf numFmtId="0" fontId="88" fillId="34" borderId="52" xfId="48" applyFont="1" applyFill="1" applyBorder="1" applyAlignment="1" applyProtection="1">
      <alignment horizontal="center" vertical="center" wrapText="1"/>
      <protection locked="0"/>
    </xf>
    <xf numFmtId="0" fontId="88" fillId="34" borderId="53" xfId="48" applyFont="1" applyFill="1" applyBorder="1" applyAlignment="1" applyProtection="1">
      <alignment horizontal="center" vertical="center" wrapText="1"/>
      <protection locked="0"/>
    </xf>
    <xf numFmtId="0" fontId="88" fillId="34" borderId="55" xfId="48" applyFont="1" applyFill="1" applyBorder="1" applyAlignment="1" applyProtection="1">
      <alignment horizontal="center" vertical="center" wrapText="1"/>
      <protection locked="0"/>
    </xf>
    <xf numFmtId="0" fontId="88" fillId="34" borderId="0" xfId="48" applyFont="1" applyFill="1" applyBorder="1" applyAlignment="1" applyProtection="1">
      <alignment horizontal="center" vertical="center" wrapText="1"/>
      <protection locked="0"/>
    </xf>
    <xf numFmtId="0" fontId="88" fillId="34" borderId="24" xfId="48" applyFont="1" applyFill="1" applyBorder="1" applyAlignment="1" applyProtection="1">
      <alignment horizontal="center" vertical="center" wrapText="1"/>
      <protection locked="0"/>
    </xf>
    <xf numFmtId="0" fontId="88" fillId="34" borderId="85" xfId="48" applyFont="1" applyFill="1" applyBorder="1" applyAlignment="1" applyProtection="1">
      <alignment horizontal="center" vertical="center" wrapText="1"/>
      <protection locked="0"/>
    </xf>
    <xf numFmtId="0" fontId="88" fillId="34" borderId="60" xfId="48" applyFont="1" applyFill="1" applyBorder="1" applyAlignment="1" applyProtection="1">
      <alignment horizontal="center" vertical="center" wrapText="1"/>
      <protection locked="0"/>
    </xf>
    <xf numFmtId="0" fontId="88" fillId="34" borderId="43" xfId="48" applyFont="1" applyFill="1" applyBorder="1" applyAlignment="1" applyProtection="1">
      <alignment horizontal="center" vertical="center" wrapText="1"/>
      <protection locked="0"/>
    </xf>
    <xf numFmtId="0" fontId="88" fillId="35" borderId="93" xfId="48" applyFont="1" applyFill="1" applyBorder="1" applyAlignment="1" applyProtection="1">
      <alignment horizontal="center" vertical="center" wrapText="1"/>
      <protection locked="0"/>
    </xf>
    <xf numFmtId="0" fontId="88" fillId="35" borderId="183" xfId="48" applyFont="1" applyFill="1" applyBorder="1" applyAlignment="1" applyProtection="1">
      <alignment horizontal="center" vertical="center" shrinkToFit="1"/>
      <protection locked="0"/>
    </xf>
    <xf numFmtId="0" fontId="88" fillId="35" borderId="184" xfId="48" applyFont="1" applyFill="1" applyBorder="1" applyAlignment="1" applyProtection="1">
      <alignment horizontal="center" vertical="center" shrinkToFit="1"/>
      <protection locked="0"/>
    </xf>
    <xf numFmtId="0" fontId="88" fillId="35" borderId="185" xfId="48" applyFont="1" applyFill="1" applyBorder="1" applyAlignment="1" applyProtection="1">
      <alignment horizontal="center" vertical="center" shrinkToFit="1"/>
      <protection locked="0"/>
    </xf>
    <xf numFmtId="0" fontId="88" fillId="36" borderId="69" xfId="48" applyFont="1" applyFill="1" applyBorder="1" applyAlignment="1" applyProtection="1">
      <alignment horizontal="center" vertical="center" wrapText="1"/>
      <protection locked="0"/>
    </xf>
    <xf numFmtId="0" fontId="88" fillId="36" borderId="85" xfId="48" applyFont="1" applyFill="1" applyBorder="1" applyAlignment="1" applyProtection="1">
      <alignment horizontal="center" vertical="center" wrapText="1"/>
      <protection locked="0"/>
    </xf>
    <xf numFmtId="0" fontId="88" fillId="0" borderId="144" xfId="48" applyFont="1" applyBorder="1" applyAlignment="1">
      <alignment horizontal="center" vertical="center" shrinkToFit="1"/>
    </xf>
    <xf numFmtId="0" fontId="88" fillId="34" borderId="132" xfId="48" applyFont="1" applyFill="1" applyBorder="1" applyAlignment="1" applyProtection="1">
      <alignment horizontal="center" vertical="center" wrapText="1"/>
      <protection locked="0"/>
    </xf>
    <xf numFmtId="0" fontId="88" fillId="34" borderId="81" xfId="48" applyFont="1" applyFill="1" applyBorder="1" applyAlignment="1" applyProtection="1">
      <alignment horizontal="center" vertical="center" wrapText="1"/>
      <protection locked="0"/>
    </xf>
    <xf numFmtId="0" fontId="88" fillId="34" borderId="92" xfId="48" applyFont="1" applyFill="1" applyBorder="1" applyAlignment="1" applyProtection="1">
      <alignment horizontal="center" vertical="center" wrapText="1"/>
      <protection locked="0"/>
    </xf>
    <xf numFmtId="0" fontId="88" fillId="34" borderId="133" xfId="48" applyFont="1" applyFill="1" applyBorder="1" applyAlignment="1" applyProtection="1">
      <alignment horizontal="center" vertical="center" wrapText="1"/>
      <protection locked="0"/>
    </xf>
    <xf numFmtId="0" fontId="88" fillId="34" borderId="145" xfId="48" applyFont="1" applyFill="1" applyBorder="1" applyAlignment="1" applyProtection="1">
      <alignment horizontal="center" vertical="center" shrinkToFit="1"/>
      <protection locked="0"/>
    </xf>
    <xf numFmtId="0" fontId="88" fillId="35" borderId="101" xfId="48" applyFont="1" applyFill="1" applyBorder="1" applyAlignment="1" applyProtection="1">
      <alignment horizontal="center" vertical="center" shrinkToFit="1"/>
      <protection locked="0"/>
    </xf>
    <xf numFmtId="0" fontId="88" fillId="35" borderId="102" xfId="48" applyFont="1" applyFill="1" applyBorder="1" applyAlignment="1" applyProtection="1">
      <alignment horizontal="center" vertical="center" shrinkToFit="1"/>
      <protection locked="0"/>
    </xf>
    <xf numFmtId="0" fontId="88" fillId="36" borderId="91" xfId="48" applyFont="1" applyFill="1" applyBorder="1" applyAlignment="1" applyProtection="1">
      <alignment horizontal="center" vertical="center" wrapText="1"/>
      <protection locked="0"/>
    </xf>
    <xf numFmtId="0" fontId="88" fillId="36" borderId="81" xfId="48" applyFont="1" applyFill="1" applyBorder="1" applyAlignment="1" applyProtection="1">
      <alignment horizontal="center" vertical="center" wrapText="1"/>
      <protection locked="0"/>
    </xf>
    <xf numFmtId="0" fontId="88" fillId="36" borderId="134" xfId="48" applyFont="1" applyFill="1" applyBorder="1" applyAlignment="1" applyProtection="1">
      <alignment horizontal="center" vertical="center" wrapText="1"/>
      <protection locked="0"/>
    </xf>
    <xf numFmtId="0" fontId="96" fillId="0" borderId="146" xfId="48" applyFont="1" applyFill="1" applyBorder="1" applyAlignment="1">
      <alignment horizontal="center" vertical="center" wrapText="1"/>
    </xf>
    <xf numFmtId="0" fontId="96" fillId="0" borderId="147" xfId="48" applyFont="1" applyFill="1" applyBorder="1" applyAlignment="1">
      <alignment horizontal="center" vertical="center" wrapText="1"/>
    </xf>
    <xf numFmtId="0" fontId="96" fillId="0" borderId="148" xfId="48" applyFont="1" applyFill="1" applyBorder="1" applyAlignment="1">
      <alignment horizontal="center" vertical="center" wrapText="1"/>
    </xf>
    <xf numFmtId="0" fontId="95" fillId="37" borderId="132" xfId="48" applyFont="1" applyFill="1" applyBorder="1" applyAlignment="1">
      <alignment horizontal="center" vertical="center" wrapText="1"/>
    </xf>
    <xf numFmtId="0" fontId="95" fillId="37" borderId="92" xfId="48" applyFont="1" applyFill="1" applyBorder="1" applyAlignment="1">
      <alignment horizontal="center" vertical="center" wrapText="1"/>
    </xf>
    <xf numFmtId="0" fontId="95" fillId="37" borderId="55" xfId="48" applyFont="1" applyFill="1" applyBorder="1" applyAlignment="1">
      <alignment horizontal="center" vertical="center" wrapText="1"/>
    </xf>
    <xf numFmtId="0" fontId="95" fillId="37" borderId="24" xfId="48" applyFont="1" applyFill="1" applyBorder="1" applyAlignment="1">
      <alignment horizontal="center" vertical="center" wrapText="1"/>
    </xf>
    <xf numFmtId="0" fontId="95" fillId="37" borderId="139" xfId="48" applyFont="1" applyFill="1" applyBorder="1" applyAlignment="1">
      <alignment horizontal="center" vertical="center" wrapText="1"/>
    </xf>
    <xf numFmtId="0" fontId="95" fillId="37" borderId="70" xfId="48" applyFont="1" applyFill="1" applyBorder="1" applyAlignment="1">
      <alignment horizontal="center" vertical="center" wrapText="1"/>
    </xf>
    <xf numFmtId="0" fontId="95" fillId="37" borderId="91" xfId="48" applyFont="1" applyFill="1" applyBorder="1" applyAlignment="1">
      <alignment horizontal="center" vertical="center" wrapText="1"/>
    </xf>
    <xf numFmtId="0" fontId="95" fillId="37" borderId="134" xfId="48" applyFont="1" applyFill="1" applyBorder="1" applyAlignment="1">
      <alignment horizontal="center" vertical="center" wrapText="1"/>
    </xf>
    <xf numFmtId="0" fontId="95" fillId="37" borderId="29" xfId="48" applyFont="1" applyFill="1" applyBorder="1" applyAlignment="1">
      <alignment horizontal="center" vertical="center" wrapText="1"/>
    </xf>
    <xf numFmtId="0" fontId="95" fillId="37" borderId="89" xfId="48" applyFont="1" applyFill="1" applyBorder="1" applyAlignment="1">
      <alignment horizontal="center" vertical="center" wrapText="1"/>
    </xf>
    <xf numFmtId="0" fontId="95" fillId="37" borderId="69" xfId="48" applyFont="1" applyFill="1" applyBorder="1" applyAlignment="1">
      <alignment horizontal="center" vertical="center" wrapText="1"/>
    </xf>
    <xf numFmtId="0" fontId="95" fillId="37" borderId="140" xfId="48" applyFont="1" applyFill="1" applyBorder="1" applyAlignment="1">
      <alignment horizontal="center" vertical="center" wrapText="1"/>
    </xf>
    <xf numFmtId="0" fontId="92" fillId="0" borderId="132" xfId="48" applyFont="1" applyBorder="1" applyAlignment="1">
      <alignment horizontal="center" vertical="center" wrapText="1"/>
    </xf>
    <xf numFmtId="0" fontId="92" fillId="0" borderId="81" xfId="48" applyFont="1" applyBorder="1" applyAlignment="1">
      <alignment horizontal="center" vertical="center" wrapText="1"/>
    </xf>
    <xf numFmtId="0" fontId="92" fillId="0" borderId="134" xfId="48" applyFont="1" applyBorder="1" applyAlignment="1">
      <alignment horizontal="center" vertical="center" wrapText="1"/>
    </xf>
    <xf numFmtId="0" fontId="92" fillId="0" borderId="55" xfId="48" applyFont="1" applyBorder="1" applyAlignment="1">
      <alignment horizontal="center" vertical="center" wrapText="1"/>
    </xf>
    <xf numFmtId="0" fontId="92" fillId="0" borderId="0" xfId="48" applyFont="1" applyBorder="1" applyAlignment="1">
      <alignment horizontal="center" vertical="center" wrapText="1"/>
    </xf>
    <xf numFmtId="0" fontId="92" fillId="0" borderId="89" xfId="48" applyFont="1" applyBorder="1" applyAlignment="1">
      <alignment horizontal="center" vertical="center" wrapText="1"/>
    </xf>
    <xf numFmtId="0" fontId="92" fillId="0" borderId="139" xfId="48" applyFont="1" applyBorder="1" applyAlignment="1">
      <alignment horizontal="center" vertical="center" wrapText="1"/>
    </xf>
    <xf numFmtId="0" fontId="92" fillId="0" borderId="77" xfId="48" applyFont="1" applyBorder="1" applyAlignment="1">
      <alignment horizontal="center" vertical="center" wrapText="1"/>
    </xf>
    <xf numFmtId="0" fontId="92" fillId="0" borderId="140" xfId="48" applyFont="1" applyBorder="1" applyAlignment="1">
      <alignment horizontal="center" vertical="center" wrapText="1"/>
    </xf>
    <xf numFmtId="0" fontId="88" fillId="0" borderId="136" xfId="48" applyFont="1" applyBorder="1" applyAlignment="1">
      <alignment horizontal="center" vertical="center"/>
    </xf>
    <xf numFmtId="0" fontId="88" fillId="0" borderId="84" xfId="48" applyFont="1" applyBorder="1" applyAlignment="1">
      <alignment horizontal="center" vertical="center"/>
    </xf>
    <xf numFmtId="0" fontId="88" fillId="0" borderId="137" xfId="48" applyFont="1" applyBorder="1" applyAlignment="1">
      <alignment horizontal="center" vertical="center"/>
    </xf>
    <xf numFmtId="0" fontId="88" fillId="37" borderId="136" xfId="48" applyFont="1" applyFill="1" applyBorder="1" applyAlignment="1">
      <alignment horizontal="center" vertical="center"/>
    </xf>
    <xf numFmtId="0" fontId="88" fillId="37" borderId="84" xfId="48" applyFont="1" applyFill="1" applyBorder="1" applyAlignment="1">
      <alignment horizontal="center" vertical="center"/>
    </xf>
    <xf numFmtId="0" fontId="88" fillId="37" borderId="137" xfId="48" applyFont="1" applyFill="1" applyBorder="1" applyAlignment="1">
      <alignment horizontal="center" vertical="center"/>
    </xf>
    <xf numFmtId="1" fontId="88" fillId="37" borderId="152" xfId="48" applyNumberFormat="1" applyFont="1" applyFill="1" applyBorder="1" applyAlignment="1">
      <alignment horizontal="center" vertical="center" wrapText="1"/>
    </xf>
    <xf numFmtId="1" fontId="88" fillId="37" borderId="153" xfId="48" applyNumberFormat="1" applyFont="1" applyFill="1" applyBorder="1" applyAlignment="1">
      <alignment horizontal="center" vertical="center" wrapText="1"/>
    </xf>
    <xf numFmtId="1" fontId="88" fillId="37" borderId="154" xfId="48" applyNumberFormat="1" applyFont="1" applyFill="1" applyBorder="1" applyAlignment="1">
      <alignment horizontal="center" vertical="center" wrapText="1"/>
    </xf>
    <xf numFmtId="1" fontId="88" fillId="37" borderId="155" xfId="48" applyNumberFormat="1" applyFont="1" applyFill="1" applyBorder="1" applyAlignment="1">
      <alignment horizontal="center" vertical="center" wrapText="1"/>
    </xf>
    <xf numFmtId="0" fontId="88" fillId="36" borderId="132" xfId="48" applyFont="1" applyFill="1" applyBorder="1" applyAlignment="1" applyProtection="1">
      <alignment horizontal="left" vertical="center" wrapText="1"/>
      <protection locked="0"/>
    </xf>
    <xf numFmtId="0" fontId="88" fillId="36" borderId="81" xfId="48" applyFont="1" applyFill="1" applyBorder="1" applyAlignment="1" applyProtection="1">
      <alignment horizontal="left" vertical="center" wrapText="1"/>
      <protection locked="0"/>
    </xf>
    <xf numFmtId="0" fontId="88" fillId="36" borderId="134" xfId="48" applyFont="1" applyFill="1" applyBorder="1" applyAlignment="1" applyProtection="1">
      <alignment horizontal="left" vertical="center" wrapText="1"/>
      <protection locked="0"/>
    </xf>
    <xf numFmtId="20" fontId="88" fillId="36" borderId="88" xfId="48" applyNumberFormat="1" applyFont="1" applyFill="1" applyBorder="1" applyAlignment="1" applyProtection="1">
      <alignment horizontal="center" vertical="center"/>
      <protection locked="0"/>
    </xf>
    <xf numFmtId="20" fontId="88" fillId="36" borderId="84" xfId="48" applyNumberFormat="1" applyFont="1" applyFill="1" applyBorder="1" applyAlignment="1" applyProtection="1">
      <alignment horizontal="center" vertical="center"/>
      <protection locked="0"/>
    </xf>
    <xf numFmtId="20" fontId="88" fillId="36" borderId="97" xfId="48" applyNumberFormat="1" applyFont="1" applyFill="1" applyBorder="1" applyAlignment="1" applyProtection="1">
      <alignment horizontal="center" vertical="center"/>
      <protection locked="0"/>
    </xf>
    <xf numFmtId="4" fontId="88" fillId="0" borderId="88" xfId="48" applyNumberFormat="1" applyFont="1" applyBorder="1" applyAlignment="1">
      <alignment horizontal="center" vertical="center"/>
    </xf>
    <xf numFmtId="4" fontId="88" fillId="0" borderId="97" xfId="48" applyNumberFormat="1" applyFont="1" applyBorder="1" applyAlignment="1">
      <alignment horizontal="center" vertical="center"/>
    </xf>
    <xf numFmtId="0" fontId="88" fillId="0" borderId="82" xfId="48" applyFont="1" applyBorder="1" applyAlignment="1">
      <alignment horizontal="center" vertical="center"/>
    </xf>
    <xf numFmtId="0" fontId="88" fillId="0" borderId="135" xfId="48" applyFont="1" applyBorder="1" applyAlignment="1">
      <alignment horizontal="center" vertical="center"/>
    </xf>
    <xf numFmtId="0" fontId="88" fillId="0" borderId="76" xfId="48" applyFont="1" applyBorder="1" applyAlignment="1">
      <alignment horizontal="center" vertical="center"/>
    </xf>
    <xf numFmtId="0" fontId="88" fillId="0" borderId="132" xfId="48" applyFont="1" applyBorder="1" applyAlignment="1">
      <alignment horizontal="center" vertical="center" wrapText="1"/>
    </xf>
    <xf numFmtId="0" fontId="88" fillId="0" borderId="81" xfId="48" applyFont="1" applyBorder="1" applyAlignment="1">
      <alignment horizontal="center" vertical="center" wrapText="1"/>
    </xf>
    <xf numFmtId="0" fontId="88" fillId="0" borderId="92" xfId="48" applyFont="1" applyBorder="1" applyAlignment="1">
      <alignment horizontal="center" vertical="center" wrapText="1"/>
    </xf>
    <xf numFmtId="0" fontId="88" fillId="0" borderId="55" xfId="48" applyFont="1" applyBorder="1" applyAlignment="1">
      <alignment horizontal="center" vertical="center" wrapText="1"/>
    </xf>
    <xf numFmtId="0" fontId="88" fillId="0" borderId="0" xfId="48" applyFont="1" applyBorder="1" applyAlignment="1">
      <alignment horizontal="center" vertical="center" wrapText="1"/>
    </xf>
    <xf numFmtId="0" fontId="88" fillId="0" borderId="24" xfId="48" applyFont="1" applyBorder="1" applyAlignment="1">
      <alignment horizontal="center" vertical="center" wrapText="1"/>
    </xf>
    <xf numFmtId="0" fontId="88" fillId="0" borderId="139" xfId="48" applyFont="1" applyBorder="1" applyAlignment="1">
      <alignment horizontal="center" vertical="center" wrapText="1"/>
    </xf>
    <xf numFmtId="0" fontId="88" fillId="0" borderId="77" xfId="48" applyFont="1" applyBorder="1" applyAlignment="1">
      <alignment horizontal="center" vertical="center" wrapText="1"/>
    </xf>
    <xf numFmtId="0" fontId="88" fillId="0" borderId="70" xfId="48" applyFont="1" applyBorder="1" applyAlignment="1">
      <alignment horizontal="center" vertical="center" wrapText="1"/>
    </xf>
    <xf numFmtId="0" fontId="93" fillId="0" borderId="133" xfId="48" applyFont="1" applyBorder="1" applyAlignment="1">
      <alignment horizontal="center" vertical="center" wrapText="1"/>
    </xf>
    <xf numFmtId="0" fontId="93" fillId="0" borderId="25" xfId="48" applyFont="1" applyBorder="1" applyAlignment="1">
      <alignment horizontal="center" vertical="center" wrapText="1"/>
    </xf>
    <xf numFmtId="0" fontId="93" fillId="0" borderId="93" xfId="48" applyFont="1" applyBorder="1" applyAlignment="1">
      <alignment horizontal="center" vertical="center" wrapText="1"/>
    </xf>
    <xf numFmtId="0" fontId="88" fillId="0" borderId="91" xfId="48" applyFont="1" applyBorder="1" applyAlignment="1">
      <alignment horizontal="center" vertical="center" wrapText="1"/>
    </xf>
    <xf numFmtId="0" fontId="88" fillId="0" borderId="29" xfId="48" applyFont="1" applyBorder="1" applyAlignment="1">
      <alignment horizontal="center" vertical="center" wrapText="1"/>
    </xf>
    <xf numFmtId="0" fontId="88" fillId="0" borderId="69" xfId="48" applyFont="1" applyBorder="1" applyAlignment="1">
      <alignment horizontal="center" vertical="center" wrapText="1"/>
    </xf>
    <xf numFmtId="0" fontId="88" fillId="0" borderId="134" xfId="48" applyFont="1" applyBorder="1" applyAlignment="1">
      <alignment horizontal="center" vertical="center" wrapText="1"/>
    </xf>
    <xf numFmtId="0" fontId="88" fillId="0" borderId="89" xfId="48" applyFont="1" applyBorder="1" applyAlignment="1">
      <alignment horizontal="center" vertical="center" wrapText="1"/>
    </xf>
    <xf numFmtId="0" fontId="88" fillId="0" borderId="140" xfId="48" applyFont="1" applyBorder="1" applyAlignment="1">
      <alignment horizontal="center" vertical="center" wrapText="1"/>
    </xf>
    <xf numFmtId="0" fontId="93" fillId="0" borderId="132" xfId="48" applyFont="1" applyBorder="1" applyAlignment="1">
      <alignment horizontal="center" vertical="center" wrapText="1"/>
    </xf>
    <xf numFmtId="0" fontId="93" fillId="0" borderId="81" xfId="48" applyFont="1" applyBorder="1" applyAlignment="1">
      <alignment horizontal="center" vertical="center" wrapText="1"/>
    </xf>
    <xf numFmtId="0" fontId="93" fillId="0" borderId="134" xfId="48" applyFont="1" applyBorder="1" applyAlignment="1">
      <alignment horizontal="center" vertical="center" wrapText="1"/>
    </xf>
    <xf numFmtId="0" fontId="93" fillId="0" borderId="55" xfId="48" applyFont="1" applyBorder="1" applyAlignment="1">
      <alignment horizontal="center" vertical="center" wrapText="1"/>
    </xf>
    <xf numFmtId="0" fontId="93" fillId="0" borderId="0" xfId="48" applyFont="1" applyBorder="1" applyAlignment="1">
      <alignment horizontal="center" vertical="center" wrapText="1"/>
    </xf>
    <xf numFmtId="0" fontId="93" fillId="0" borderId="89" xfId="48" applyFont="1" applyBorder="1" applyAlignment="1">
      <alignment horizontal="center" vertical="center" wrapText="1"/>
    </xf>
    <xf numFmtId="0" fontId="93" fillId="0" borderId="139" xfId="48" applyFont="1" applyBorder="1" applyAlignment="1">
      <alignment horizontal="center" vertical="center" wrapText="1"/>
    </xf>
    <xf numFmtId="0" fontId="93" fillId="0" borderId="77" xfId="48" applyFont="1" applyBorder="1" applyAlignment="1">
      <alignment horizontal="center" vertical="center" wrapText="1"/>
    </xf>
    <xf numFmtId="0" fontId="93" fillId="0" borderId="140" xfId="48" applyFont="1" applyBorder="1" applyAlignment="1">
      <alignment horizontal="center" vertical="center" wrapText="1"/>
    </xf>
    <xf numFmtId="0" fontId="88" fillId="0" borderId="132" xfId="48" quotePrefix="1" applyFont="1" applyBorder="1" applyAlignment="1" applyProtection="1">
      <alignment horizontal="center" vertical="center"/>
    </xf>
    <xf numFmtId="0" fontId="88" fillId="0" borderId="81" xfId="48" applyFont="1" applyBorder="1" applyAlignment="1" applyProtection="1">
      <alignment horizontal="center" vertical="center"/>
    </xf>
    <xf numFmtId="0" fontId="88" fillId="0" borderId="134" xfId="48" applyFont="1" applyBorder="1" applyAlignment="1" applyProtection="1">
      <alignment horizontal="center" vertical="center"/>
    </xf>
    <xf numFmtId="0" fontId="88" fillId="34" borderId="88" xfId="48" applyFont="1" applyFill="1" applyBorder="1" applyAlignment="1" applyProtection="1">
      <alignment horizontal="center" vertical="center"/>
      <protection locked="0"/>
    </xf>
    <xf numFmtId="0" fontId="88" fillId="35" borderId="84" xfId="48" applyFont="1" applyFill="1" applyBorder="1" applyAlignment="1" applyProtection="1">
      <alignment horizontal="center" vertical="center"/>
      <protection locked="0"/>
    </xf>
    <xf numFmtId="0" fontId="88" fillId="35" borderId="97" xfId="48" applyFont="1" applyFill="1" applyBorder="1" applyAlignment="1" applyProtection="1">
      <alignment horizontal="center" vertical="center"/>
      <protection locked="0"/>
    </xf>
    <xf numFmtId="0" fontId="88" fillId="36" borderId="88" xfId="48" applyFont="1" applyFill="1" applyBorder="1" applyAlignment="1" applyProtection="1">
      <alignment horizontal="center" vertical="center"/>
      <protection locked="0"/>
    </xf>
    <xf numFmtId="0" fontId="88" fillId="36" borderId="97" xfId="48" applyFont="1" applyFill="1" applyBorder="1" applyAlignment="1" applyProtection="1">
      <alignment horizontal="center" vertical="center"/>
      <protection locked="0"/>
    </xf>
    <xf numFmtId="0" fontId="88" fillId="37" borderId="88" xfId="48" applyFont="1" applyFill="1" applyBorder="1" applyAlignment="1">
      <alignment horizontal="center" vertical="center"/>
    </xf>
    <xf numFmtId="0" fontId="88" fillId="37" borderId="97" xfId="48" applyFont="1" applyFill="1" applyBorder="1" applyAlignment="1">
      <alignment horizontal="center" vertical="center"/>
    </xf>
    <xf numFmtId="0" fontId="88" fillId="36" borderId="84" xfId="48" applyFont="1" applyFill="1" applyBorder="1" applyAlignment="1" applyProtection="1">
      <alignment horizontal="center" vertical="center"/>
      <protection locked="0"/>
    </xf>
    <xf numFmtId="38" fontId="88" fillId="37" borderId="0" xfId="49" applyFont="1" applyFill="1" applyBorder="1" applyAlignment="1" applyProtection="1">
      <alignment horizontal="center" vertical="center"/>
    </xf>
    <xf numFmtId="0" fontId="89" fillId="34" borderId="0" xfId="48" applyFont="1" applyFill="1" applyAlignment="1" applyProtection="1">
      <alignment horizontal="center" vertical="center"/>
      <protection locked="0"/>
    </xf>
    <xf numFmtId="0" fontId="89" fillId="35" borderId="0" xfId="48" applyFont="1" applyFill="1" applyAlignment="1" applyProtection="1">
      <alignment horizontal="center" vertical="center"/>
      <protection locked="0"/>
    </xf>
    <xf numFmtId="0" fontId="89" fillId="36" borderId="0" xfId="48" applyFont="1" applyFill="1" applyAlignment="1" applyProtection="1">
      <alignment horizontal="center" vertical="center"/>
      <protection locked="0"/>
    </xf>
    <xf numFmtId="0" fontId="89" fillId="0" borderId="0" xfId="48" applyFont="1" applyFill="1" applyAlignment="1">
      <alignment horizontal="center" vertical="center"/>
    </xf>
    <xf numFmtId="0" fontId="100" fillId="37" borderId="34" xfId="48" applyFont="1" applyFill="1" applyBorder="1" applyAlignment="1" applyProtection="1">
      <alignment horizontal="center" vertical="center"/>
    </xf>
    <xf numFmtId="0" fontId="68" fillId="0" borderId="121" xfId="46" applyFont="1" applyBorder="1" applyAlignment="1">
      <alignment horizontal="left" vertical="center"/>
    </xf>
    <xf numFmtId="0" fontId="68" fillId="0" borderId="122" xfId="46" applyFont="1" applyBorder="1" applyAlignment="1">
      <alignment horizontal="left" vertical="center"/>
    </xf>
    <xf numFmtId="0" fontId="68" fillId="0" borderId="129" xfId="46" applyFont="1" applyBorder="1" applyAlignment="1">
      <alignment horizontal="left" vertical="center" wrapText="1"/>
    </xf>
    <xf numFmtId="0" fontId="68" fillId="0" borderId="130" xfId="46" applyFont="1" applyBorder="1" applyAlignment="1">
      <alignment horizontal="left" vertical="center" wrapText="1"/>
    </xf>
    <xf numFmtId="0" fontId="58" fillId="0" borderId="0" xfId="46" applyFont="1" applyBorder="1" applyAlignment="1">
      <alignment horizontal="left"/>
    </xf>
    <xf numFmtId="0" fontId="64" fillId="0" borderId="0" xfId="46" applyFont="1" applyBorder="1" applyAlignment="1">
      <alignment horizontal="left"/>
    </xf>
    <xf numFmtId="0" fontId="68" fillId="0" borderId="112" xfId="46" applyFont="1" applyBorder="1" applyAlignment="1">
      <alignment horizontal="center" vertical="center"/>
    </xf>
    <xf numFmtId="0" fontId="68" fillId="0" borderId="113" xfId="46" applyFont="1" applyBorder="1" applyAlignment="1">
      <alignment horizontal="center" vertical="center"/>
    </xf>
    <xf numFmtId="0" fontId="73" fillId="0" borderId="0" xfId="0" applyFont="1" applyAlignment="1">
      <alignment horizontal="left" vertical="center" wrapText="1"/>
    </xf>
    <xf numFmtId="0" fontId="73" fillId="0" borderId="0" xfId="0" applyFont="1" applyAlignment="1">
      <alignment horizontal="left" vertical="center"/>
    </xf>
    <xf numFmtId="0" fontId="52" fillId="0" borderId="0" xfId="0" applyFont="1" applyAlignment="1">
      <alignment horizontal="left" vertical="center"/>
    </xf>
    <xf numFmtId="0" fontId="76" fillId="0" borderId="0" xfId="0" applyFont="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Excel Built-in Explanatory Text" xfId="46" xr:uid="{55BC9370-3612-42A1-AD79-1979F5D96E2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9" xr:uid="{AA753EB6-59FF-4486-A815-27AD84DFBC0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 4" xfId="47" xr:uid="{4F645AAA-7C6D-468C-B051-9D329883EA7D}"/>
    <cellStyle name="標準 5" xfId="48" xr:uid="{78FD95A6-E879-4CD1-B7A6-FECC1D272B70}"/>
    <cellStyle name="標準_Book1" xfId="43" xr:uid="{00000000-0005-0000-0000-00002B000000}"/>
    <cellStyle name="良い" xfId="44" builtinId="26" customBuiltin="1"/>
  </cellStyles>
  <dxfs count="1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5028" name="正方形/長方形 1" hidden="1">
          <a:extLst>
            <a:ext uri="{FF2B5EF4-FFF2-40B4-BE49-F238E27FC236}">
              <a16:creationId xmlns:a16="http://schemas.microsoft.com/office/drawing/2014/main" id="{83C5032A-09C1-4FA5-81FD-9549A833A098}"/>
            </a:ext>
          </a:extLst>
        </xdr:cNvPr>
        <xdr:cNvSpPr/>
      </xdr:nvSpPr>
      <xdr:spPr bwMode="auto">
        <a:xfrm>
          <a:off x="7858125" y="0"/>
          <a:ext cx="0" cy="0"/>
        </a:xfrm>
        <a:prstGeom prst="rect">
          <a:avLst/>
        </a:prstGeom>
        <a:noFill/>
        <a:ln w="25400" algn="ctr">
          <a:solidFill>
            <a:srgbClr val="000000"/>
          </a:solidFill>
          <a:miter lim="800000"/>
        </a:ln>
      </xdr:spPr>
      <xdr:txBody>
        <a:bodyPr vertOverflow="clip" wrap="square" lIns="91440" tIns="45720" rIns="91440" bIns="45720" anchor="ctr" upright="1"/>
        <a:lstStyle/>
        <a:p>
          <a:pPr algn="ctr" rtl="0"/>
          <a:r>
            <a:rPr lang="ja-JP" altLang="en-US" sz="1400" b="1" i="0" u="none" baseline="0">
              <a:solidFill>
                <a:srgbClr val="000000"/>
              </a:solidFill>
              <a:latin typeface="ＭＳ Ｐ明朝"/>
              <a:ea typeface="ＭＳ Ｐ明朝"/>
            </a:rPr>
            <a:t>指定事業所　　人員・設備・運営基準　自己点検シート</a:t>
          </a:r>
        </a:p>
      </xdr:txBody>
    </xdr:sp>
    <xdr:clientData/>
  </xdr:twoCellAnchor>
  <xdr:twoCellAnchor editAs="oneCell">
    <xdr:from>
      <xdr:col>4</xdr:col>
      <xdr:colOff>104775</xdr:colOff>
      <xdr:row>979</xdr:row>
      <xdr:rowOff>0</xdr:rowOff>
    </xdr:from>
    <xdr:to>
      <xdr:col>7</xdr:col>
      <xdr:colOff>152400</xdr:colOff>
      <xdr:row>979</xdr:row>
      <xdr:rowOff>0</xdr:rowOff>
    </xdr:to>
    <xdr:pic>
      <xdr:nvPicPr>
        <xdr:cNvPr id="1042" name="Picture 4613">
          <a:extLst>
            <a:ext uri="{FF2B5EF4-FFF2-40B4-BE49-F238E27FC236}">
              <a16:creationId xmlns:a16="http://schemas.microsoft.com/office/drawing/2014/main" id="{211973F5-9F9B-47A1-90B8-35E8974635CD}"/>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5450" y="740844975"/>
          <a:ext cx="5114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165100</xdr:colOff>
      <xdr:row>310</xdr:row>
      <xdr:rowOff>171</xdr:rowOff>
    </xdr:from>
    <xdr:to>
      <xdr:col>5</xdr:col>
      <xdr:colOff>70934</xdr:colOff>
      <xdr:row>315</xdr:row>
      <xdr:rowOff>7176</xdr:rowOff>
    </xdr:to>
    <xdr:sp macro="" textlink="">
      <xdr:nvSpPr>
        <xdr:cNvPr id="5031" name="正方形/長方形 1">
          <a:extLst>
            <a:ext uri="{FF2B5EF4-FFF2-40B4-BE49-F238E27FC236}">
              <a16:creationId xmlns:a16="http://schemas.microsoft.com/office/drawing/2014/main" id="{175A9081-7952-4343-A4DA-E14259D46236}"/>
            </a:ext>
          </a:extLst>
        </xdr:cNvPr>
        <xdr:cNvSpPr/>
      </xdr:nvSpPr>
      <xdr:spPr>
        <a:xfrm>
          <a:off x="1552575" y="200748900"/>
          <a:ext cx="4000500" cy="36957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3</xdr:col>
      <xdr:colOff>19723</xdr:colOff>
      <xdr:row>360</xdr:row>
      <xdr:rowOff>418811</xdr:rowOff>
    </xdr:from>
    <xdr:to>
      <xdr:col>4</xdr:col>
      <xdr:colOff>3878460</xdr:colOff>
      <xdr:row>361</xdr:row>
      <xdr:rowOff>42608</xdr:rowOff>
    </xdr:to>
    <xdr:sp macro="" textlink="">
      <xdr:nvSpPr>
        <xdr:cNvPr id="5034" name="正方形/長方形 18">
          <a:extLst>
            <a:ext uri="{FF2B5EF4-FFF2-40B4-BE49-F238E27FC236}">
              <a16:creationId xmlns:a16="http://schemas.microsoft.com/office/drawing/2014/main" id="{B5773860-A7F4-44DD-8E2E-DDAB79B1385B}"/>
            </a:ext>
          </a:extLst>
        </xdr:cNvPr>
        <xdr:cNvSpPr/>
      </xdr:nvSpPr>
      <xdr:spPr>
        <a:xfrm>
          <a:off x="1409700" y="236810550"/>
          <a:ext cx="4067175" cy="838200"/>
        </a:xfrm>
        <a:prstGeom prst="rect">
          <a:avLst/>
        </a:prstGeom>
        <a:noFill/>
        <a:ln>
          <a:solidFill>
            <a:schemeClr val="tx1">
              <a:shade val="50000"/>
            </a:schemeClr>
          </a:solidFill>
          <a:prstDash val="sysDot"/>
        </a:ln>
      </xdr:spPr>
      <xdr:style>
        <a:lnRef idx="2">
          <a:schemeClr val="tx1">
            <a:shade val="50000"/>
          </a:schemeClr>
        </a:lnRef>
        <a:fillRef idx="1">
          <a:schemeClr val="tx1"/>
        </a:fillRef>
        <a:effectRef idx="0">
          <a:schemeClr val="tx1"/>
        </a:effectRef>
        <a:fontRef idx="minor">
          <a:schemeClr val="bg1"/>
        </a:fontRef>
      </xdr:style>
      <xdr:txBody>
        <a:bodyPr vertOverflow="clip" horzOverflow="clip" rtlCol="0" anchor="t"/>
        <a:lstStyle/>
        <a:p>
          <a:endParaRPr lang="ja-JP" altLang="en-US"/>
        </a:p>
      </xdr:txBody>
    </xdr:sp>
    <xdr:clientData/>
  </xdr:twoCellAnchor>
  <xdr:twoCellAnchor>
    <xdr:from>
      <xdr:col>3</xdr:col>
      <xdr:colOff>60698</xdr:colOff>
      <xdr:row>210</xdr:row>
      <xdr:rowOff>517150</xdr:rowOff>
    </xdr:from>
    <xdr:to>
      <xdr:col>4</xdr:col>
      <xdr:colOff>3880320</xdr:colOff>
      <xdr:row>211</xdr:row>
      <xdr:rowOff>1892630</xdr:rowOff>
    </xdr:to>
    <xdr:sp macro="" textlink="">
      <xdr:nvSpPr>
        <xdr:cNvPr id="5036" name="正方形/長方形 12">
          <a:extLst>
            <a:ext uri="{FF2B5EF4-FFF2-40B4-BE49-F238E27FC236}">
              <a16:creationId xmlns:a16="http://schemas.microsoft.com/office/drawing/2014/main" id="{170E0192-811A-445D-AC94-3007544F99B2}"/>
            </a:ext>
          </a:extLst>
        </xdr:cNvPr>
        <xdr:cNvSpPr/>
      </xdr:nvSpPr>
      <xdr:spPr>
        <a:xfrm>
          <a:off x="1447800" y="128101725"/>
          <a:ext cx="4029075" cy="2028825"/>
        </a:xfrm>
        <a:prstGeom prst="rect">
          <a:avLst/>
        </a:prstGeom>
        <a:noFill/>
        <a:ln w="3175">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3</xdr:col>
      <xdr:colOff>144322</xdr:colOff>
      <xdr:row>212</xdr:row>
      <xdr:rowOff>605492</xdr:rowOff>
    </xdr:from>
    <xdr:to>
      <xdr:col>5</xdr:col>
      <xdr:colOff>62632</xdr:colOff>
      <xdr:row>213</xdr:row>
      <xdr:rowOff>2338917</xdr:rowOff>
    </xdr:to>
    <xdr:sp macro="" textlink="">
      <xdr:nvSpPr>
        <xdr:cNvPr id="5037" name="正方形/長方形 13">
          <a:extLst>
            <a:ext uri="{FF2B5EF4-FFF2-40B4-BE49-F238E27FC236}">
              <a16:creationId xmlns:a16="http://schemas.microsoft.com/office/drawing/2014/main" id="{ECECF3BC-B0A1-4311-BE6B-E09E660E80ED}"/>
            </a:ext>
          </a:extLst>
        </xdr:cNvPr>
        <xdr:cNvSpPr/>
      </xdr:nvSpPr>
      <xdr:spPr>
        <a:xfrm>
          <a:off x="1541322" y="131256742"/>
          <a:ext cx="4003477" cy="2400175"/>
        </a:xfrm>
        <a:prstGeom prst="rect">
          <a:avLst/>
        </a:prstGeom>
        <a:noFill/>
        <a:ln w="3175">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3</xdr:col>
      <xdr:colOff>119902</xdr:colOff>
      <xdr:row>214</xdr:row>
      <xdr:rowOff>595641</xdr:rowOff>
    </xdr:from>
    <xdr:to>
      <xdr:col>5</xdr:col>
      <xdr:colOff>12985</xdr:colOff>
      <xdr:row>215</xdr:row>
      <xdr:rowOff>509244</xdr:rowOff>
    </xdr:to>
    <xdr:sp macro="" textlink="">
      <xdr:nvSpPr>
        <xdr:cNvPr id="5038" name="正方形/長方形 14">
          <a:extLst>
            <a:ext uri="{FF2B5EF4-FFF2-40B4-BE49-F238E27FC236}">
              <a16:creationId xmlns:a16="http://schemas.microsoft.com/office/drawing/2014/main" id="{789F0ACC-8BF7-493A-A14D-A4E6EF27D298}"/>
            </a:ext>
          </a:extLst>
        </xdr:cNvPr>
        <xdr:cNvSpPr/>
      </xdr:nvSpPr>
      <xdr:spPr>
        <a:xfrm>
          <a:off x="1504950" y="133569075"/>
          <a:ext cx="4000500" cy="581025"/>
        </a:xfrm>
        <a:prstGeom prst="rect">
          <a:avLst/>
        </a:prstGeom>
        <a:noFill/>
        <a:ln w="3175">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3</xdr:col>
      <xdr:colOff>0</xdr:colOff>
      <xdr:row>303</xdr:row>
      <xdr:rowOff>107951</xdr:rowOff>
    </xdr:from>
    <xdr:to>
      <xdr:col>4</xdr:col>
      <xdr:colOff>3878397</xdr:colOff>
      <xdr:row>305</xdr:row>
      <xdr:rowOff>26423</xdr:rowOff>
    </xdr:to>
    <xdr:sp macro="" textlink="">
      <xdr:nvSpPr>
        <xdr:cNvPr id="5039" name="正方形/長方形 22">
          <a:extLst>
            <a:ext uri="{FF2B5EF4-FFF2-40B4-BE49-F238E27FC236}">
              <a16:creationId xmlns:a16="http://schemas.microsoft.com/office/drawing/2014/main" id="{38A529DF-EC0C-42E1-A645-41F2E81D7DA3}"/>
            </a:ext>
          </a:extLst>
        </xdr:cNvPr>
        <xdr:cNvSpPr/>
      </xdr:nvSpPr>
      <xdr:spPr>
        <a:xfrm>
          <a:off x="1390650" y="197300850"/>
          <a:ext cx="4086225" cy="704850"/>
        </a:xfrm>
        <a:prstGeom prst="rect">
          <a:avLst/>
        </a:prstGeom>
        <a:noFill/>
        <a:ln w="3175">
          <a:solidFill>
            <a:srgbClr val="000000"/>
          </a:solidFill>
          <a:prstDash val="dash"/>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2</xdr:col>
      <xdr:colOff>107156</xdr:colOff>
      <xdr:row>526</xdr:row>
      <xdr:rowOff>1589</xdr:rowOff>
    </xdr:from>
    <xdr:to>
      <xdr:col>5</xdr:col>
      <xdr:colOff>47566</xdr:colOff>
      <xdr:row>531</xdr:row>
      <xdr:rowOff>3181</xdr:rowOff>
    </xdr:to>
    <xdr:sp macro="" textlink="">
      <xdr:nvSpPr>
        <xdr:cNvPr id="5041" name="正方形/長方形 25">
          <a:extLst>
            <a:ext uri="{FF2B5EF4-FFF2-40B4-BE49-F238E27FC236}">
              <a16:creationId xmlns:a16="http://schemas.microsoft.com/office/drawing/2014/main" id="{61A4FA3E-BFC9-419B-A375-424AB6A8FAC5}"/>
            </a:ext>
          </a:extLst>
        </xdr:cNvPr>
        <xdr:cNvSpPr/>
      </xdr:nvSpPr>
      <xdr:spPr>
        <a:xfrm>
          <a:off x="1371600" y="353510850"/>
          <a:ext cx="4152900" cy="1647825"/>
        </a:xfrm>
        <a:prstGeom prst="rect">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2</xdr:col>
      <xdr:colOff>107156</xdr:colOff>
      <xdr:row>540</xdr:row>
      <xdr:rowOff>307975</xdr:rowOff>
    </xdr:from>
    <xdr:to>
      <xdr:col>5</xdr:col>
      <xdr:colOff>47566</xdr:colOff>
      <xdr:row>542</xdr:row>
      <xdr:rowOff>0</xdr:rowOff>
    </xdr:to>
    <xdr:sp macro="" textlink="">
      <xdr:nvSpPr>
        <xdr:cNvPr id="5042" name="正方形/長方形 26">
          <a:extLst>
            <a:ext uri="{FF2B5EF4-FFF2-40B4-BE49-F238E27FC236}">
              <a16:creationId xmlns:a16="http://schemas.microsoft.com/office/drawing/2014/main" id="{A5819590-B77B-4168-AB15-F47321E1BBAA}"/>
            </a:ext>
          </a:extLst>
        </xdr:cNvPr>
        <xdr:cNvSpPr/>
      </xdr:nvSpPr>
      <xdr:spPr>
        <a:xfrm>
          <a:off x="1371600" y="361864275"/>
          <a:ext cx="4152900" cy="914400"/>
        </a:xfrm>
        <a:prstGeom prst="rect">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5BCD6A3A-59D9-46F1-AE9B-429E2E2BD61C}"/>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7_&#20107;&#21069;&#25552;&#20986;&#26360;&#39006;/&#28168;/&#12304;&#28168;&#12305;&#36890;&#25152;&#20171;&#35703;%20&#21220;&#21209;&#34920;.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2467;&#12500;&#12540;1-3_&#27161;&#28310;&#27096;&#24335;1_05_&#21220;&#21209;&#34920;_&#36890;&#25152;&#12522;&#12495;&#12499;&#12522;&#12486;&#12540;&#12471;&#12519;&#12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5" refreshError="1"/>
      <sheetData sheetId="6">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ef013@city.tsukuba.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C536F-204C-4324-A228-B2260741DE20}">
  <dimension ref="A1:K80"/>
  <sheetViews>
    <sheetView tabSelected="1" view="pageBreakPreview" zoomScaleNormal="100" zoomScaleSheetLayoutView="100" workbookViewId="0">
      <selection sqref="A1:I1"/>
    </sheetView>
  </sheetViews>
  <sheetFormatPr defaultColWidth="9" defaultRowHeight="13.5"/>
  <cols>
    <col min="1" max="5" width="10.625" style="452" customWidth="1"/>
    <col min="6" max="16384" width="9" style="452"/>
  </cols>
  <sheetData>
    <row r="1" spans="1:9" ht="18.75">
      <c r="A1" s="894" t="s">
        <v>838</v>
      </c>
      <c r="B1" s="894"/>
      <c r="C1" s="894"/>
      <c r="D1" s="894"/>
      <c r="E1" s="894"/>
      <c r="F1" s="894"/>
      <c r="G1" s="894"/>
      <c r="H1" s="894"/>
      <c r="I1" s="894"/>
    </row>
    <row r="2" spans="1:9" ht="15" customHeight="1">
      <c r="A2" s="459"/>
      <c r="B2" s="459"/>
      <c r="C2" s="459"/>
      <c r="D2" s="459"/>
      <c r="E2" s="459"/>
      <c r="F2" s="458"/>
      <c r="G2" s="458"/>
      <c r="H2" s="458"/>
      <c r="I2" s="458"/>
    </row>
    <row r="3" spans="1:9" ht="24.95" customHeight="1">
      <c r="F3" s="457" t="s">
        <v>1289</v>
      </c>
      <c r="G3" s="895"/>
      <c r="H3" s="895"/>
      <c r="I3" s="895"/>
    </row>
    <row r="4" spans="1:9" ht="24.95" customHeight="1">
      <c r="F4" s="889" t="s">
        <v>837</v>
      </c>
      <c r="G4" s="895"/>
      <c r="H4" s="895"/>
      <c r="I4" s="895"/>
    </row>
    <row r="5" spans="1:9" ht="24.95" customHeight="1">
      <c r="F5" s="889" t="s">
        <v>836</v>
      </c>
      <c r="G5" s="895"/>
      <c r="H5" s="895"/>
      <c r="I5" s="895"/>
    </row>
    <row r="6" spans="1:9" ht="24.95" customHeight="1">
      <c r="F6" s="889" t="s">
        <v>835</v>
      </c>
      <c r="G6" s="898"/>
      <c r="H6" s="899"/>
      <c r="I6" s="900"/>
    </row>
    <row r="7" spans="1:9" ht="24.95" customHeight="1">
      <c r="F7" s="889" t="s">
        <v>834</v>
      </c>
      <c r="G7" s="898"/>
      <c r="H7" s="899"/>
      <c r="I7" s="900"/>
    </row>
    <row r="8" spans="1:9" ht="24.95" customHeight="1">
      <c r="F8" s="893" t="s">
        <v>1290</v>
      </c>
      <c r="G8" s="895"/>
      <c r="H8" s="895"/>
      <c r="I8" s="895"/>
    </row>
    <row r="10" spans="1:9">
      <c r="A10" s="895" t="s">
        <v>833</v>
      </c>
      <c r="B10" s="895"/>
      <c r="C10" s="895"/>
      <c r="D10" s="895"/>
      <c r="E10" s="895"/>
      <c r="F10" s="895" t="s">
        <v>832</v>
      </c>
      <c r="G10" s="895"/>
      <c r="H10" s="895"/>
      <c r="I10" s="457" t="s">
        <v>831</v>
      </c>
    </row>
    <row r="11" spans="1:9" ht="47.25" customHeight="1">
      <c r="A11" s="896" t="s">
        <v>830</v>
      </c>
      <c r="B11" s="897"/>
      <c r="C11" s="897"/>
      <c r="D11" s="897"/>
      <c r="E11" s="897"/>
      <c r="F11" s="895" t="s">
        <v>825</v>
      </c>
      <c r="G11" s="895"/>
      <c r="H11" s="895"/>
      <c r="I11" s="456"/>
    </row>
    <row r="12" spans="1:9" ht="50.25" customHeight="1">
      <c r="A12" s="896" t="s">
        <v>829</v>
      </c>
      <c r="B12" s="897"/>
      <c r="C12" s="897"/>
      <c r="D12" s="897"/>
      <c r="E12" s="897"/>
      <c r="F12" s="895" t="s">
        <v>825</v>
      </c>
      <c r="G12" s="895"/>
      <c r="H12" s="895"/>
      <c r="I12" s="456"/>
    </row>
    <row r="13" spans="1:9" ht="47.25" customHeight="1">
      <c r="A13" s="896" t="s">
        <v>828</v>
      </c>
      <c r="B13" s="897"/>
      <c r="C13" s="897"/>
      <c r="D13" s="897"/>
      <c r="E13" s="897"/>
      <c r="F13" s="895" t="s">
        <v>825</v>
      </c>
      <c r="G13" s="895"/>
      <c r="H13" s="895"/>
      <c r="I13" s="456"/>
    </row>
    <row r="14" spans="1:9" ht="50.25" customHeight="1">
      <c r="A14" s="896" t="s">
        <v>827</v>
      </c>
      <c r="B14" s="897"/>
      <c r="C14" s="897"/>
      <c r="D14" s="897"/>
      <c r="E14" s="897"/>
      <c r="F14" s="895" t="s">
        <v>825</v>
      </c>
      <c r="G14" s="895"/>
      <c r="H14" s="895"/>
      <c r="I14" s="456"/>
    </row>
    <row r="15" spans="1:9" ht="50.25" customHeight="1">
      <c r="A15" s="896" t="s">
        <v>826</v>
      </c>
      <c r="B15" s="897"/>
      <c r="C15" s="897"/>
      <c r="D15" s="897"/>
      <c r="E15" s="897"/>
      <c r="F15" s="895" t="s">
        <v>825</v>
      </c>
      <c r="G15" s="895"/>
      <c r="H15" s="895"/>
      <c r="I15" s="456"/>
    </row>
    <row r="16" spans="1:9">
      <c r="A16" s="455"/>
      <c r="B16" s="455"/>
      <c r="C16" s="455"/>
      <c r="D16" s="455"/>
      <c r="E16" s="455"/>
      <c r="F16" s="455"/>
      <c r="G16" s="455"/>
      <c r="H16" s="455"/>
      <c r="I16" s="455"/>
    </row>
    <row r="17" spans="1:11">
      <c r="A17" s="455"/>
      <c r="B17" s="455"/>
      <c r="C17" s="455"/>
      <c r="D17" s="455"/>
      <c r="E17" s="455"/>
      <c r="F17" s="455"/>
      <c r="G17" s="455"/>
      <c r="H17" s="455"/>
      <c r="I17" s="455"/>
    </row>
    <row r="21" spans="1:11">
      <c r="A21" s="452" t="s">
        <v>824</v>
      </c>
    </row>
    <row r="22" spans="1:11">
      <c r="A22" s="452" t="s">
        <v>823</v>
      </c>
    </row>
    <row r="23" spans="1:11">
      <c r="A23" s="452" t="s">
        <v>822</v>
      </c>
    </row>
    <row r="24" spans="1:11">
      <c r="A24" s="452" t="s">
        <v>1292</v>
      </c>
    </row>
    <row r="25" spans="1:11">
      <c r="A25" s="452" t="s">
        <v>1291</v>
      </c>
    </row>
    <row r="26" spans="1:11">
      <c r="A26" s="452" t="s">
        <v>874</v>
      </c>
    </row>
    <row r="27" spans="1:11">
      <c r="A27" s="454" t="s">
        <v>821</v>
      </c>
    </row>
    <row r="28" spans="1:11">
      <c r="A28" s="905"/>
      <c r="B28" s="905"/>
      <c r="C28" s="905"/>
      <c r="D28" s="905"/>
      <c r="E28" s="905"/>
      <c r="F28" s="905"/>
      <c r="G28" s="905"/>
      <c r="H28" s="905"/>
      <c r="I28" s="453"/>
    </row>
    <row r="32" spans="1:11" ht="27.75" customHeight="1">
      <c r="A32" s="906" t="s">
        <v>1094</v>
      </c>
      <c r="B32" s="907"/>
      <c r="C32" s="907"/>
      <c r="D32" s="908" t="s">
        <v>1095</v>
      </c>
      <c r="E32" s="908"/>
      <c r="F32" s="908"/>
      <c r="G32" s="908"/>
      <c r="H32" s="908"/>
      <c r="I32" s="908"/>
      <c r="J32" s="908"/>
      <c r="K32" s="909"/>
    </row>
    <row r="33" spans="1:11">
      <c r="A33" s="901" t="s">
        <v>198</v>
      </c>
      <c r="B33" s="902"/>
      <c r="C33" s="902"/>
      <c r="D33" s="903" t="s">
        <v>199</v>
      </c>
      <c r="E33" s="903"/>
      <c r="F33" s="903"/>
      <c r="G33" s="903"/>
      <c r="H33" s="903"/>
      <c r="I33" s="903"/>
      <c r="J33" s="903"/>
      <c r="K33" s="904"/>
    </row>
    <row r="34" spans="1:11" ht="13.5" customHeight="1">
      <c r="A34" s="901" t="s">
        <v>200</v>
      </c>
      <c r="B34" s="902"/>
      <c r="C34" s="902"/>
      <c r="D34" s="903" t="s">
        <v>201</v>
      </c>
      <c r="E34" s="903"/>
      <c r="F34" s="903"/>
      <c r="G34" s="903"/>
      <c r="H34" s="903"/>
      <c r="I34" s="903"/>
      <c r="J34" s="903"/>
      <c r="K34" s="904"/>
    </row>
    <row r="35" spans="1:11" ht="23.25" customHeight="1">
      <c r="A35" s="910" t="s">
        <v>202</v>
      </c>
      <c r="B35" s="911"/>
      <c r="C35" s="911"/>
      <c r="D35" s="903" t="s">
        <v>203</v>
      </c>
      <c r="E35" s="903"/>
      <c r="F35" s="903"/>
      <c r="G35" s="903"/>
      <c r="H35" s="903"/>
      <c r="I35" s="903"/>
      <c r="J35" s="903"/>
      <c r="K35" s="904"/>
    </row>
    <row r="36" spans="1:11" ht="38.25" customHeight="1">
      <c r="A36" s="910" t="s">
        <v>204</v>
      </c>
      <c r="B36" s="911"/>
      <c r="C36" s="911"/>
      <c r="D36" s="903" t="s">
        <v>205</v>
      </c>
      <c r="E36" s="903"/>
      <c r="F36" s="903"/>
      <c r="G36" s="903"/>
      <c r="H36" s="903"/>
      <c r="I36" s="903"/>
      <c r="J36" s="903"/>
      <c r="K36" s="904"/>
    </row>
    <row r="37" spans="1:11" ht="26.25" customHeight="1">
      <c r="A37" s="910" t="s">
        <v>206</v>
      </c>
      <c r="B37" s="911"/>
      <c r="C37" s="911"/>
      <c r="D37" s="903" t="s">
        <v>207</v>
      </c>
      <c r="E37" s="903"/>
      <c r="F37" s="903"/>
      <c r="G37" s="903"/>
      <c r="H37" s="903"/>
      <c r="I37" s="903"/>
      <c r="J37" s="903"/>
      <c r="K37" s="904"/>
    </row>
    <row r="38" spans="1:11" ht="25.5" customHeight="1">
      <c r="A38" s="910" t="s">
        <v>208</v>
      </c>
      <c r="B38" s="911"/>
      <c r="C38" s="911"/>
      <c r="D38" s="903" t="s">
        <v>209</v>
      </c>
      <c r="E38" s="903"/>
      <c r="F38" s="903"/>
      <c r="G38" s="903"/>
      <c r="H38" s="903"/>
      <c r="I38" s="903"/>
      <c r="J38" s="903"/>
      <c r="K38" s="904"/>
    </row>
    <row r="39" spans="1:11" ht="25.5" customHeight="1">
      <c r="A39" s="910" t="s">
        <v>210</v>
      </c>
      <c r="B39" s="911"/>
      <c r="C39" s="911"/>
      <c r="D39" s="903" t="s">
        <v>211</v>
      </c>
      <c r="E39" s="903"/>
      <c r="F39" s="903"/>
      <c r="G39" s="903"/>
      <c r="H39" s="903"/>
      <c r="I39" s="903"/>
      <c r="J39" s="903"/>
      <c r="K39" s="904"/>
    </row>
    <row r="40" spans="1:11" ht="36.75" customHeight="1">
      <c r="A40" s="910" t="s">
        <v>212</v>
      </c>
      <c r="B40" s="911"/>
      <c r="C40" s="911"/>
      <c r="D40" s="903" t="s">
        <v>213</v>
      </c>
      <c r="E40" s="903"/>
      <c r="F40" s="903"/>
      <c r="G40" s="903"/>
      <c r="H40" s="903"/>
      <c r="I40" s="903"/>
      <c r="J40" s="903"/>
      <c r="K40" s="904"/>
    </row>
    <row r="41" spans="1:11" ht="35.25" customHeight="1">
      <c r="A41" s="910" t="s">
        <v>214</v>
      </c>
      <c r="B41" s="911"/>
      <c r="C41" s="911"/>
      <c r="D41" s="903" t="s">
        <v>215</v>
      </c>
      <c r="E41" s="903"/>
      <c r="F41" s="903"/>
      <c r="G41" s="903"/>
      <c r="H41" s="903"/>
      <c r="I41" s="903"/>
      <c r="J41" s="903"/>
      <c r="K41" s="904"/>
    </row>
    <row r="42" spans="1:11" ht="23.25" customHeight="1">
      <c r="A42" s="910" t="s">
        <v>216</v>
      </c>
      <c r="B42" s="911"/>
      <c r="C42" s="911"/>
      <c r="D42" s="903" t="s">
        <v>217</v>
      </c>
      <c r="E42" s="903"/>
      <c r="F42" s="903"/>
      <c r="G42" s="903"/>
      <c r="H42" s="903"/>
      <c r="I42" s="903"/>
      <c r="J42" s="903"/>
      <c r="K42" s="904"/>
    </row>
    <row r="43" spans="1:11" ht="25.5" customHeight="1">
      <c r="A43" s="910" t="s">
        <v>218</v>
      </c>
      <c r="B43" s="911"/>
      <c r="C43" s="911"/>
      <c r="D43" s="903" t="s">
        <v>219</v>
      </c>
      <c r="E43" s="903"/>
      <c r="F43" s="903"/>
      <c r="G43" s="903"/>
      <c r="H43" s="903"/>
      <c r="I43" s="903"/>
      <c r="J43" s="903"/>
      <c r="K43" s="904"/>
    </row>
    <row r="44" spans="1:11" ht="25.5" customHeight="1">
      <c r="A44" s="910" t="s">
        <v>220</v>
      </c>
      <c r="B44" s="911"/>
      <c r="C44" s="911"/>
      <c r="D44" s="903" t="s">
        <v>221</v>
      </c>
      <c r="E44" s="903"/>
      <c r="F44" s="903"/>
      <c r="G44" s="903"/>
      <c r="H44" s="903"/>
      <c r="I44" s="903"/>
      <c r="J44" s="903"/>
      <c r="K44" s="904"/>
    </row>
    <row r="45" spans="1:11" ht="25.5" customHeight="1">
      <c r="A45" s="910" t="s">
        <v>222</v>
      </c>
      <c r="B45" s="911"/>
      <c r="C45" s="911"/>
      <c r="D45" s="903" t="s">
        <v>223</v>
      </c>
      <c r="E45" s="903"/>
      <c r="F45" s="903"/>
      <c r="G45" s="903"/>
      <c r="H45" s="903"/>
      <c r="I45" s="903"/>
      <c r="J45" s="903"/>
      <c r="K45" s="904"/>
    </row>
    <row r="46" spans="1:11" ht="47.25" customHeight="1">
      <c r="A46" s="910" t="s">
        <v>224</v>
      </c>
      <c r="B46" s="911"/>
      <c r="C46" s="911"/>
      <c r="D46" s="903" t="s">
        <v>225</v>
      </c>
      <c r="E46" s="903"/>
      <c r="F46" s="903"/>
      <c r="G46" s="903"/>
      <c r="H46" s="903"/>
      <c r="I46" s="903"/>
      <c r="J46" s="903"/>
      <c r="K46" s="904"/>
    </row>
    <row r="47" spans="1:11" ht="17.25" customHeight="1">
      <c r="A47" s="910" t="s">
        <v>267</v>
      </c>
      <c r="B47" s="911"/>
      <c r="C47" s="911"/>
      <c r="D47" s="912" t="s">
        <v>266</v>
      </c>
      <c r="E47" s="912"/>
      <c r="F47" s="912"/>
      <c r="G47" s="912"/>
      <c r="H47" s="912"/>
      <c r="I47" s="912"/>
      <c r="J47" s="912"/>
      <c r="K47" s="913"/>
    </row>
    <row r="48" spans="1:11">
      <c r="A48" s="464"/>
      <c r="B48" s="465"/>
      <c r="C48" s="465"/>
      <c r="D48" s="462"/>
      <c r="E48" s="462"/>
      <c r="F48" s="462"/>
      <c r="G48" s="462"/>
      <c r="H48" s="462"/>
      <c r="I48" s="462"/>
      <c r="J48" s="462"/>
      <c r="K48" s="463"/>
    </row>
    <row r="49" spans="1:11">
      <c r="A49" s="466"/>
      <c r="B49" s="914" t="s">
        <v>226</v>
      </c>
      <c r="C49" s="914"/>
      <c r="D49" s="914"/>
      <c r="E49" s="914"/>
      <c r="F49" s="914"/>
      <c r="G49" s="914"/>
      <c r="H49" s="914"/>
      <c r="I49" s="914"/>
      <c r="J49" s="914"/>
      <c r="K49" s="466"/>
    </row>
    <row r="50" spans="1:11">
      <c r="A50" s="466"/>
      <c r="B50" s="914"/>
      <c r="C50" s="914"/>
      <c r="D50" s="914"/>
      <c r="E50" s="914"/>
      <c r="F50" s="914"/>
      <c r="G50" s="914"/>
      <c r="H50" s="914"/>
      <c r="I50" s="914"/>
      <c r="J50" s="914"/>
      <c r="K50" s="466"/>
    </row>
    <row r="51" spans="1:11" ht="17.25">
      <c r="A51" s="466"/>
      <c r="B51" s="914" t="s">
        <v>227</v>
      </c>
      <c r="C51" s="914"/>
      <c r="D51" s="914"/>
      <c r="E51" s="914"/>
      <c r="F51" s="914"/>
      <c r="G51" s="914"/>
      <c r="H51" s="914"/>
      <c r="I51" s="914"/>
      <c r="J51" s="914"/>
      <c r="K51" s="466"/>
    </row>
    <row r="52" spans="1:11" ht="14.25">
      <c r="A52" s="466"/>
      <c r="B52" s="466"/>
      <c r="C52" s="466"/>
      <c r="D52" s="466"/>
      <c r="E52" s="466"/>
      <c r="F52" s="466"/>
      <c r="G52" s="466"/>
      <c r="H52" s="466"/>
      <c r="I52" s="466"/>
      <c r="J52" s="292"/>
      <c r="K52" s="466"/>
    </row>
    <row r="53" spans="1:11" ht="14.25">
      <c r="A53" s="466" t="s">
        <v>228</v>
      </c>
      <c r="B53" s="466"/>
      <c r="C53" s="466" t="s">
        <v>229</v>
      </c>
      <c r="D53" s="466"/>
      <c r="E53" s="466"/>
      <c r="F53" s="466"/>
      <c r="G53" s="915"/>
      <c r="H53" s="915"/>
      <c r="I53" s="915"/>
      <c r="J53" s="314"/>
      <c r="K53" s="315"/>
    </row>
    <row r="54" spans="1:11" ht="14.25">
      <c r="A54" s="466"/>
      <c r="B54" s="466"/>
      <c r="C54" s="466"/>
      <c r="D54" s="466"/>
      <c r="E54" s="466"/>
      <c r="F54" s="466"/>
      <c r="G54" s="466"/>
      <c r="H54" s="466"/>
      <c r="I54" s="466"/>
      <c r="J54" s="314"/>
      <c r="K54" s="315"/>
    </row>
    <row r="55" spans="1:11" ht="14.25">
      <c r="A55" s="466"/>
      <c r="B55" s="466"/>
      <c r="C55" s="466"/>
      <c r="D55" s="466"/>
      <c r="E55" s="466"/>
      <c r="F55" s="466"/>
      <c r="G55" s="466"/>
      <c r="H55" s="466"/>
      <c r="I55" s="466"/>
      <c r="J55" s="314"/>
      <c r="K55" s="315"/>
    </row>
    <row r="56" spans="1:11" ht="14.25">
      <c r="A56" s="466" t="s">
        <v>230</v>
      </c>
      <c r="B56" s="466"/>
      <c r="C56" s="466" t="s">
        <v>231</v>
      </c>
      <c r="D56" s="466"/>
      <c r="E56" s="466"/>
      <c r="F56" s="466"/>
      <c r="G56" s="915"/>
      <c r="H56" s="915"/>
      <c r="I56" s="915"/>
      <c r="J56" s="314"/>
      <c r="K56" s="315"/>
    </row>
    <row r="57" spans="1:11" ht="14.25">
      <c r="A57" s="466"/>
      <c r="B57" s="466"/>
      <c r="C57" s="466"/>
      <c r="D57" s="466"/>
      <c r="E57" s="466"/>
      <c r="F57" s="466"/>
      <c r="G57" s="466"/>
      <c r="H57" s="466"/>
      <c r="I57" s="466"/>
      <c r="J57" s="314"/>
      <c r="K57" s="315"/>
    </row>
    <row r="58" spans="1:11" ht="14.25">
      <c r="A58" s="466"/>
      <c r="B58" s="466"/>
      <c r="C58" s="466"/>
      <c r="D58" s="466"/>
      <c r="E58" s="466"/>
      <c r="F58" s="466"/>
      <c r="G58" s="466"/>
      <c r="H58" s="466"/>
      <c r="I58" s="466"/>
      <c r="J58" s="335"/>
      <c r="K58" s="389"/>
    </row>
    <row r="59" spans="1:11" ht="14.25">
      <c r="A59" s="466" t="s">
        <v>232</v>
      </c>
      <c r="B59" s="466"/>
      <c r="C59" s="466" t="s">
        <v>233</v>
      </c>
      <c r="D59" s="466"/>
      <c r="E59" s="466"/>
      <c r="F59" s="466"/>
      <c r="G59" s="915"/>
      <c r="H59" s="915"/>
      <c r="I59" s="915"/>
      <c r="J59" s="335"/>
      <c r="K59" s="389"/>
    </row>
    <row r="60" spans="1:11" ht="14.25">
      <c r="A60" s="466"/>
      <c r="B60" s="466"/>
      <c r="C60" s="466"/>
      <c r="D60" s="466"/>
      <c r="E60" s="466"/>
      <c r="F60" s="466"/>
      <c r="G60" s="466"/>
      <c r="H60" s="466"/>
      <c r="I60" s="466"/>
      <c r="J60" s="335"/>
      <c r="K60" s="389"/>
    </row>
    <row r="61" spans="1:11" ht="14.25">
      <c r="A61" s="466"/>
      <c r="B61" s="466"/>
      <c r="C61" s="466"/>
      <c r="D61" s="466"/>
      <c r="E61" s="466"/>
      <c r="F61" s="466"/>
      <c r="G61" s="466"/>
      <c r="H61" s="466"/>
      <c r="I61" s="466"/>
      <c r="J61" s="335"/>
      <c r="K61" s="389"/>
    </row>
    <row r="62" spans="1:11" ht="14.25">
      <c r="A62" s="466" t="s">
        <v>234</v>
      </c>
      <c r="B62" s="466"/>
      <c r="C62" s="466" t="s">
        <v>236</v>
      </c>
      <c r="D62" s="466"/>
      <c r="E62" s="466"/>
      <c r="F62" s="466"/>
      <c r="G62" s="915"/>
      <c r="H62" s="915"/>
      <c r="I62" s="915"/>
      <c r="J62" s="335"/>
      <c r="K62" s="389"/>
    </row>
    <row r="63" spans="1:11" ht="14.25">
      <c r="A63" s="466"/>
      <c r="B63" s="466"/>
      <c r="C63" s="466"/>
      <c r="D63" s="466"/>
      <c r="E63" s="466"/>
      <c r="F63" s="466"/>
      <c r="G63" s="466"/>
      <c r="H63" s="466"/>
      <c r="I63" s="466"/>
      <c r="J63" s="335"/>
      <c r="K63" s="389"/>
    </row>
    <row r="64" spans="1:11" ht="14.25">
      <c r="A64" s="466"/>
      <c r="B64" s="466"/>
      <c r="C64" s="466"/>
      <c r="D64" s="466"/>
      <c r="E64" s="466"/>
      <c r="F64" s="466"/>
      <c r="G64" s="466"/>
      <c r="H64" s="466"/>
      <c r="I64" s="466"/>
      <c r="J64" s="335"/>
      <c r="K64" s="389"/>
    </row>
    <row r="65" spans="1:11">
      <c r="A65" s="916" t="s">
        <v>235</v>
      </c>
      <c r="B65" s="466"/>
      <c r="C65" s="466" t="s">
        <v>238</v>
      </c>
      <c r="D65" s="466"/>
      <c r="E65" s="466"/>
      <c r="F65" s="466"/>
      <c r="G65" s="917"/>
      <c r="H65" s="917"/>
      <c r="I65" s="917"/>
      <c r="J65" s="919"/>
      <c r="K65" s="389"/>
    </row>
    <row r="66" spans="1:11">
      <c r="A66" s="916"/>
      <c r="B66" s="466"/>
      <c r="C66" s="466" t="s">
        <v>239</v>
      </c>
      <c r="D66" s="466"/>
      <c r="E66" s="466"/>
      <c r="F66" s="466"/>
      <c r="G66" s="917"/>
      <c r="H66" s="917"/>
      <c r="I66" s="917"/>
      <c r="J66" s="919"/>
      <c r="K66" s="389"/>
    </row>
    <row r="67" spans="1:11" ht="14.25">
      <c r="A67" s="466"/>
      <c r="B67" s="466"/>
      <c r="C67" s="466"/>
      <c r="D67" s="466"/>
      <c r="E67" s="466"/>
      <c r="F67" s="466"/>
      <c r="G67" s="466"/>
      <c r="H67" s="466"/>
      <c r="I67" s="466"/>
      <c r="J67" s="335"/>
      <c r="K67" s="389"/>
    </row>
    <row r="68" spans="1:11" ht="14.25">
      <c r="A68" s="466"/>
      <c r="B68" s="466"/>
      <c r="C68" s="466"/>
      <c r="D68" s="466"/>
      <c r="E68" s="466"/>
      <c r="F68" s="466"/>
      <c r="G68" s="466"/>
      <c r="H68" s="466"/>
      <c r="I68" s="466"/>
      <c r="J68" s="335"/>
      <c r="K68" s="389"/>
    </row>
    <row r="69" spans="1:11" ht="14.25">
      <c r="A69" s="466" t="s">
        <v>237</v>
      </c>
      <c r="B69" s="466"/>
      <c r="C69" s="466" t="s">
        <v>241</v>
      </c>
      <c r="D69" s="466"/>
      <c r="E69" s="466"/>
      <c r="F69" s="466"/>
      <c r="G69" s="915"/>
      <c r="H69" s="915"/>
      <c r="I69" s="915"/>
      <c r="J69" s="335"/>
      <c r="K69" s="389"/>
    </row>
    <row r="70" spans="1:11" ht="14.25">
      <c r="A70" s="466"/>
      <c r="B70" s="466"/>
      <c r="C70" s="466"/>
      <c r="D70" s="466"/>
      <c r="E70" s="466"/>
      <c r="F70" s="466"/>
      <c r="G70" s="466"/>
      <c r="H70" s="466"/>
      <c r="I70" s="466"/>
      <c r="J70" s="335"/>
      <c r="K70" s="389"/>
    </row>
    <row r="71" spans="1:11" ht="14.25">
      <c r="A71" s="466"/>
      <c r="B71" s="466"/>
      <c r="C71" s="466"/>
      <c r="D71" s="466"/>
      <c r="E71" s="466"/>
      <c r="F71" s="466"/>
      <c r="G71" s="466"/>
      <c r="H71" s="466"/>
      <c r="I71" s="466"/>
      <c r="J71" s="335"/>
      <c r="K71" s="389"/>
    </row>
    <row r="72" spans="1:11" ht="14.25">
      <c r="A72" s="466" t="s">
        <v>240</v>
      </c>
      <c r="B72" s="466"/>
      <c r="C72" s="466" t="s">
        <v>243</v>
      </c>
      <c r="D72" s="466"/>
      <c r="E72" s="466"/>
      <c r="F72" s="466"/>
      <c r="G72" s="915"/>
      <c r="H72" s="915"/>
      <c r="I72" s="915"/>
      <c r="J72" s="335"/>
      <c r="K72" s="389"/>
    </row>
    <row r="73" spans="1:11" ht="14.25">
      <c r="A73" s="466"/>
      <c r="B73" s="466"/>
      <c r="C73" s="466"/>
      <c r="D73" s="466"/>
      <c r="E73" s="466"/>
      <c r="F73" s="466"/>
      <c r="G73" s="466"/>
      <c r="H73" s="466"/>
      <c r="I73" s="466"/>
      <c r="J73" s="336"/>
      <c r="K73" s="291"/>
    </row>
    <row r="74" spans="1:11" ht="14.25">
      <c r="A74" s="466"/>
      <c r="B74" s="466"/>
      <c r="C74" s="466"/>
      <c r="D74" s="466"/>
      <c r="E74" s="466"/>
      <c r="F74" s="466"/>
      <c r="G74" s="466"/>
      <c r="H74" s="466"/>
      <c r="I74" s="466"/>
      <c r="J74" s="336"/>
      <c r="K74" s="291"/>
    </row>
    <row r="75" spans="1:11">
      <c r="A75" s="916" t="s">
        <v>242</v>
      </c>
      <c r="B75" s="466"/>
      <c r="C75" s="466" t="s">
        <v>245</v>
      </c>
      <c r="D75" s="466"/>
      <c r="E75" s="466"/>
      <c r="F75" s="466"/>
      <c r="G75" s="917"/>
      <c r="H75" s="917"/>
      <c r="I75" s="917"/>
      <c r="J75" s="918"/>
      <c r="K75" s="291"/>
    </row>
    <row r="76" spans="1:11">
      <c r="A76" s="916"/>
      <c r="B76" s="466"/>
      <c r="C76" s="466" t="s">
        <v>246</v>
      </c>
      <c r="D76" s="466"/>
      <c r="E76" s="466"/>
      <c r="F76" s="466"/>
      <c r="G76" s="917"/>
      <c r="H76" s="917"/>
      <c r="I76" s="917"/>
      <c r="J76" s="918"/>
      <c r="K76" s="291"/>
    </row>
    <row r="77" spans="1:11">
      <c r="A77" s="466"/>
      <c r="B77" s="466"/>
      <c r="C77" s="466"/>
      <c r="D77" s="466"/>
      <c r="E77" s="466"/>
      <c r="F77" s="466"/>
      <c r="G77" s="466"/>
      <c r="H77" s="466"/>
      <c r="I77" s="466"/>
      <c r="J77" s="291"/>
      <c r="K77" s="291"/>
    </row>
    <row r="78" spans="1:11">
      <c r="A78" s="466"/>
      <c r="B78" s="466"/>
      <c r="C78" s="466"/>
      <c r="D78" s="466"/>
      <c r="E78" s="466"/>
      <c r="F78" s="466"/>
      <c r="G78" s="466"/>
      <c r="H78" s="466"/>
      <c r="I78" s="466"/>
      <c r="J78" s="291"/>
      <c r="K78" s="291"/>
    </row>
    <row r="79" spans="1:11" ht="14.25">
      <c r="A79" s="466" t="s">
        <v>244</v>
      </c>
      <c r="B79" s="466"/>
      <c r="C79" s="466" t="s">
        <v>247</v>
      </c>
      <c r="D79" s="466"/>
      <c r="E79" s="466"/>
      <c r="F79" s="466"/>
      <c r="G79" s="915"/>
      <c r="H79" s="915"/>
      <c r="I79" s="915"/>
      <c r="J79" s="336"/>
      <c r="K79" s="291"/>
    </row>
    <row r="80" spans="1:11">
      <c r="A80" s="466"/>
      <c r="B80" s="466"/>
      <c r="C80" s="466"/>
      <c r="D80" s="466"/>
      <c r="E80" s="466"/>
      <c r="F80" s="466"/>
      <c r="G80" s="466"/>
      <c r="H80" s="466"/>
      <c r="I80" s="466"/>
      <c r="J80" s="291"/>
      <c r="K80" s="291"/>
    </row>
  </sheetData>
  <mergeCells count="68">
    <mergeCell ref="A75:A76"/>
    <mergeCell ref="G75:I76"/>
    <mergeCell ref="J75:J76"/>
    <mergeCell ref="G79:I79"/>
    <mergeCell ref="A65:A66"/>
    <mergeCell ref="G65:I66"/>
    <mergeCell ref="J65:J66"/>
    <mergeCell ref="G69:I69"/>
    <mergeCell ref="G72:I72"/>
    <mergeCell ref="B51:J51"/>
    <mergeCell ref="G53:I53"/>
    <mergeCell ref="G56:I56"/>
    <mergeCell ref="G59:I59"/>
    <mergeCell ref="G62:I62"/>
    <mergeCell ref="A46:C46"/>
    <mergeCell ref="D46:K46"/>
    <mergeCell ref="A47:C47"/>
    <mergeCell ref="D47:K47"/>
    <mergeCell ref="B49:J50"/>
    <mergeCell ref="A43:C43"/>
    <mergeCell ref="D43:K43"/>
    <mergeCell ref="A44:C44"/>
    <mergeCell ref="D44:K44"/>
    <mergeCell ref="A45:C45"/>
    <mergeCell ref="D45:K45"/>
    <mergeCell ref="A40:C40"/>
    <mergeCell ref="D40:K40"/>
    <mergeCell ref="A41:C41"/>
    <mergeCell ref="D41:K41"/>
    <mergeCell ref="A42:C42"/>
    <mergeCell ref="D42:K42"/>
    <mergeCell ref="A37:C37"/>
    <mergeCell ref="D37:K37"/>
    <mergeCell ref="A38:C38"/>
    <mergeCell ref="D38:K38"/>
    <mergeCell ref="A39:C39"/>
    <mergeCell ref="D39:K39"/>
    <mergeCell ref="A34:C34"/>
    <mergeCell ref="D34:K34"/>
    <mergeCell ref="A35:C35"/>
    <mergeCell ref="D35:K35"/>
    <mergeCell ref="A36:C36"/>
    <mergeCell ref="D36:K36"/>
    <mergeCell ref="A33:C33"/>
    <mergeCell ref="D33:K33"/>
    <mergeCell ref="A28:E28"/>
    <mergeCell ref="F28:H28"/>
    <mergeCell ref="A12:E12"/>
    <mergeCell ref="F12:H12"/>
    <mergeCell ref="A13:E13"/>
    <mergeCell ref="F14:H14"/>
    <mergeCell ref="A15:E15"/>
    <mergeCell ref="A14:E14"/>
    <mergeCell ref="F13:H13"/>
    <mergeCell ref="F15:H15"/>
    <mergeCell ref="A32:C32"/>
    <mergeCell ref="D32:K32"/>
    <mergeCell ref="A1:I1"/>
    <mergeCell ref="A10:E10"/>
    <mergeCell ref="F10:H10"/>
    <mergeCell ref="A11:E11"/>
    <mergeCell ref="F11:H11"/>
    <mergeCell ref="G3:I3"/>
    <mergeCell ref="G4:I4"/>
    <mergeCell ref="G5:I5"/>
    <mergeCell ref="G8:I8"/>
    <mergeCell ref="G6:I6"/>
    <mergeCell ref="G7:I7"/>
  </mergeCells>
  <phoneticPr fontId="61"/>
  <hyperlinks>
    <hyperlink ref="A27" r:id="rId1" xr:uid="{EE6FB7BF-1C82-4A74-9F99-FE0D752DD3EC}"/>
  </hyperlinks>
  <pageMargins left="0.7" right="0.7" top="0.75" bottom="0.75" header="0.3" footer="0.3"/>
  <pageSetup paperSize="9" scale="83" orientation="portrait" verticalDpi="0" r:id="rId2"/>
  <rowBreaks count="1" manualBreakCount="1">
    <brk id="2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pageSetUpPr fitToPage="1"/>
  </sheetPr>
  <dimension ref="A1:P1012"/>
  <sheetViews>
    <sheetView showGridLines="0" view="pageBreakPreview" zoomScale="90" zoomScaleNormal="100" zoomScaleSheetLayoutView="90" workbookViewId="0">
      <pane ySplit="3" topLeftCell="A4" activePane="bottomLeft" state="frozen"/>
      <selection pane="bottomLeft"/>
    </sheetView>
  </sheetViews>
  <sheetFormatPr defaultRowHeight="13.5"/>
  <cols>
    <col min="1" max="1" width="2.625" style="23" customWidth="1"/>
    <col min="2" max="2" width="14" style="95" customWidth="1"/>
    <col min="3" max="3" width="1.625" style="23" customWidth="1"/>
    <col min="4" max="4" width="2.625" style="23" customWidth="1"/>
    <col min="5" max="5" width="51" style="95" customWidth="1"/>
    <col min="6" max="6" width="2" style="23" customWidth="1"/>
    <col min="7" max="7" width="13.5" style="200" customWidth="1"/>
    <col min="8" max="8" width="15.75" style="23" customWidth="1"/>
    <col min="9" max="11" width="9" style="23"/>
    <col min="12" max="12" width="9" style="23" customWidth="1"/>
    <col min="13" max="13" width="9" style="23"/>
    <col min="14" max="14" width="10.875" style="23" customWidth="1"/>
    <col min="15" max="15" width="9" style="23"/>
    <col min="16" max="16" width="10.125" style="23" customWidth="1"/>
    <col min="17" max="16384" width="9" style="23"/>
  </cols>
  <sheetData>
    <row r="1" spans="1:8" s="16" customFormat="1" ht="7.5" customHeight="1">
      <c r="A1" s="9"/>
      <c r="B1" s="10"/>
      <c r="C1" s="11"/>
      <c r="D1" s="12"/>
      <c r="E1" s="337"/>
      <c r="F1" s="13"/>
      <c r="G1" s="14"/>
      <c r="H1" s="15"/>
    </row>
    <row r="2" spans="1:8" ht="18" customHeight="1">
      <c r="A2" s="952" t="s">
        <v>1284</v>
      </c>
      <c r="B2" s="953"/>
      <c r="C2" s="17"/>
      <c r="D2" s="18"/>
      <c r="E2" s="19" t="s">
        <v>2</v>
      </c>
      <c r="F2" s="20"/>
      <c r="G2" s="21"/>
      <c r="H2" s="22" t="s">
        <v>1</v>
      </c>
    </row>
    <row r="3" spans="1:8" ht="9" customHeight="1">
      <c r="A3" s="24"/>
      <c r="B3" s="3"/>
      <c r="C3" s="24"/>
      <c r="D3" s="25"/>
      <c r="E3" s="1"/>
      <c r="F3" s="26"/>
      <c r="G3" s="27"/>
      <c r="H3" s="28"/>
    </row>
    <row r="4" spans="1:8" s="201" customFormat="1" ht="33" customHeight="1">
      <c r="A4" s="299" t="s">
        <v>126</v>
      </c>
      <c r="B4" s="300"/>
      <c r="C4" s="257"/>
      <c r="D4" s="257"/>
      <c r="E4" s="300"/>
      <c r="F4" s="257"/>
      <c r="G4" s="301"/>
      <c r="H4" s="107"/>
    </row>
    <row r="5" spans="1:8" s="201" customFormat="1" ht="9" customHeight="1">
      <c r="A5" s="202"/>
      <c r="B5" s="302"/>
      <c r="C5" s="202"/>
      <c r="D5" s="258"/>
      <c r="E5" s="106"/>
      <c r="F5" s="107"/>
      <c r="G5" s="303"/>
      <c r="H5" s="125"/>
    </row>
    <row r="6" spans="1:8" s="201" customFormat="1" ht="75.75" customHeight="1">
      <c r="A6" s="59">
        <v>1</v>
      </c>
      <c r="B6" s="108" t="s">
        <v>127</v>
      </c>
      <c r="C6" s="60"/>
      <c r="D6" s="230" t="s">
        <v>128</v>
      </c>
      <c r="E6" s="138" t="s">
        <v>138</v>
      </c>
      <c r="F6" s="83"/>
      <c r="G6" s="84" t="s">
        <v>1096</v>
      </c>
      <c r="H6" s="840" t="s">
        <v>875</v>
      </c>
    </row>
    <row r="7" spans="1:8" s="201" customFormat="1" ht="9" customHeight="1">
      <c r="A7" s="59"/>
      <c r="B7" s="139"/>
      <c r="C7" s="202"/>
      <c r="D7" s="258"/>
      <c r="E7" s="106"/>
      <c r="F7" s="107"/>
      <c r="G7" s="304"/>
      <c r="H7" s="840"/>
    </row>
    <row r="8" spans="1:8" s="201" customFormat="1" ht="100.5" customHeight="1">
      <c r="A8" s="59"/>
      <c r="B8" s="139"/>
      <c r="C8" s="60"/>
      <c r="D8" s="230" t="s">
        <v>129</v>
      </c>
      <c r="E8" s="138" t="s">
        <v>130</v>
      </c>
      <c r="F8" s="83"/>
      <c r="G8" s="84" t="s">
        <v>1096</v>
      </c>
      <c r="H8" s="82" t="s">
        <v>876</v>
      </c>
    </row>
    <row r="9" spans="1:8" ht="6.75" customHeight="1">
      <c r="A9" s="59"/>
      <c r="B9" s="108"/>
      <c r="C9" s="258"/>
      <c r="D9" s="258"/>
      <c r="E9" s="106"/>
      <c r="F9" s="107"/>
      <c r="G9" s="304"/>
      <c r="H9" s="840"/>
    </row>
    <row r="10" spans="1:8" ht="56.25" customHeight="1">
      <c r="A10" s="59"/>
      <c r="B10" s="108"/>
      <c r="C10" s="65"/>
      <c r="D10" s="65" t="s">
        <v>131</v>
      </c>
      <c r="E10" s="139" t="s">
        <v>407</v>
      </c>
      <c r="F10" s="53"/>
      <c r="G10" s="84" t="s">
        <v>1096</v>
      </c>
      <c r="H10" s="82" t="s">
        <v>877</v>
      </c>
    </row>
    <row r="11" spans="1:8" ht="6.75" customHeight="1">
      <c r="A11" s="59"/>
      <c r="B11" s="108"/>
      <c r="C11" s="258"/>
      <c r="D11" s="258"/>
      <c r="E11" s="106"/>
      <c r="F11" s="107"/>
      <c r="G11" s="304"/>
      <c r="H11" s="105"/>
    </row>
    <row r="12" spans="1:8" ht="60" customHeight="1">
      <c r="A12" s="59"/>
      <c r="B12" s="108"/>
      <c r="C12" s="65"/>
      <c r="D12" s="65" t="s">
        <v>186</v>
      </c>
      <c r="E12" s="139" t="s">
        <v>408</v>
      </c>
      <c r="F12" s="53"/>
      <c r="G12" s="84" t="s">
        <v>1096</v>
      </c>
      <c r="H12" s="840" t="s">
        <v>878</v>
      </c>
    </row>
    <row r="13" spans="1:8" ht="11.25" customHeight="1">
      <c r="A13" s="59"/>
      <c r="B13" s="108"/>
      <c r="C13" s="65"/>
      <c r="D13" s="65"/>
      <c r="E13" s="139"/>
      <c r="F13" s="53"/>
      <c r="G13" s="319"/>
      <c r="H13" s="840"/>
    </row>
    <row r="14" spans="1:8" ht="112.5" customHeight="1">
      <c r="A14" s="59"/>
      <c r="B14" s="108"/>
      <c r="C14" s="65"/>
      <c r="D14" s="365"/>
      <c r="E14" s="376" t="s">
        <v>716</v>
      </c>
      <c r="F14" s="53"/>
      <c r="G14" s="319"/>
      <c r="H14" s="840" t="s">
        <v>409</v>
      </c>
    </row>
    <row r="15" spans="1:8" ht="9.75" customHeight="1">
      <c r="A15" s="59"/>
      <c r="B15" s="108"/>
      <c r="C15" s="65"/>
      <c r="D15" s="65"/>
      <c r="E15" s="139"/>
      <c r="F15" s="53"/>
      <c r="G15" s="319"/>
      <c r="H15" s="840"/>
    </row>
    <row r="16" spans="1:8" ht="33" customHeight="1">
      <c r="A16" s="29" t="s">
        <v>132</v>
      </c>
      <c r="B16" s="30"/>
      <c r="C16" s="31"/>
      <c r="D16" s="31"/>
      <c r="E16" s="30"/>
      <c r="F16" s="31"/>
      <c r="G16" s="32"/>
      <c r="H16" s="33"/>
    </row>
    <row r="17" spans="1:8" ht="9" customHeight="1">
      <c r="A17" s="11"/>
      <c r="B17" s="10"/>
      <c r="C17" s="11"/>
      <c r="D17" s="12"/>
      <c r="E17" s="337"/>
      <c r="F17" s="13"/>
      <c r="G17" s="14"/>
      <c r="H17" s="15"/>
    </row>
    <row r="18" spans="1:8" ht="99" customHeight="1">
      <c r="A18" s="37"/>
      <c r="B18" s="5" t="s">
        <v>139</v>
      </c>
      <c r="C18" s="34"/>
      <c r="D18" s="35"/>
      <c r="E18" s="2" t="s">
        <v>195</v>
      </c>
      <c r="F18" s="5"/>
      <c r="G18" s="84" t="s">
        <v>1096</v>
      </c>
      <c r="H18" s="430" t="s">
        <v>879</v>
      </c>
    </row>
    <row r="19" spans="1:8" ht="9" customHeight="1">
      <c r="A19" s="110"/>
      <c r="B19" s="367"/>
      <c r="C19" s="11"/>
      <c r="D19" s="12"/>
      <c r="E19" s="337"/>
      <c r="F19" s="10"/>
      <c r="G19" s="42"/>
      <c r="H19" s="41"/>
    </row>
    <row r="20" spans="1:8" ht="98.1" customHeight="1">
      <c r="A20" s="843"/>
      <c r="B20" s="851" t="s">
        <v>1279</v>
      </c>
      <c r="C20" s="44"/>
      <c r="D20" s="45"/>
      <c r="E20" s="46" t="s">
        <v>110</v>
      </c>
      <c r="F20" s="47"/>
      <c r="G20" s="84" t="s">
        <v>1096</v>
      </c>
      <c r="H20" s="43" t="s">
        <v>880</v>
      </c>
    </row>
    <row r="21" spans="1:8" ht="33.75" customHeight="1">
      <c r="A21" s="29" t="s">
        <v>133</v>
      </c>
      <c r="B21" s="214"/>
      <c r="C21" s="31"/>
      <c r="D21" s="31"/>
      <c r="E21" s="30"/>
      <c r="F21" s="31"/>
      <c r="G21" s="32"/>
      <c r="H21" s="33"/>
    </row>
    <row r="22" spans="1:8" ht="11.25" customHeight="1">
      <c r="A22" s="49"/>
      <c r="B22" s="7"/>
      <c r="C22" s="50"/>
      <c r="D22" s="51"/>
      <c r="E22" s="52"/>
      <c r="F22" s="53"/>
      <c r="G22" s="54"/>
      <c r="H22" s="840"/>
    </row>
    <row r="23" spans="1:8" ht="8.25" customHeight="1">
      <c r="A23" s="49"/>
      <c r="B23" s="7"/>
      <c r="C23" s="59"/>
      <c r="D23" s="202"/>
      <c r="E23" s="55"/>
      <c r="F23" s="53"/>
      <c r="G23" s="54"/>
      <c r="H23" s="840"/>
    </row>
    <row r="24" spans="1:8" ht="186.95" customHeight="1">
      <c r="A24" s="34"/>
      <c r="B24" s="5"/>
      <c r="C24" s="370"/>
      <c r="D24" s="240" t="s">
        <v>0</v>
      </c>
      <c r="E24" s="115" t="s">
        <v>480</v>
      </c>
      <c r="F24" s="56"/>
      <c r="G24" s="57"/>
      <c r="H24" s="835" t="s">
        <v>107</v>
      </c>
    </row>
    <row r="25" spans="1:8" ht="163.5" customHeight="1">
      <c r="A25" s="62"/>
      <c r="B25" s="842"/>
      <c r="C25" s="101"/>
      <c r="D25" s="843"/>
      <c r="E25" s="3" t="s">
        <v>773</v>
      </c>
      <c r="F25" s="101"/>
      <c r="G25" s="57"/>
      <c r="H25" s="835"/>
    </row>
    <row r="26" spans="1:8" ht="6.95" customHeight="1">
      <c r="A26" s="80"/>
      <c r="B26" s="61"/>
      <c r="C26" s="60"/>
      <c r="D26" s="257"/>
      <c r="E26" s="217"/>
      <c r="F26" s="83"/>
      <c r="G26" s="84"/>
      <c r="H26" s="82"/>
    </row>
    <row r="27" spans="1:8" ht="11.25" customHeight="1">
      <c r="A27" s="73"/>
      <c r="B27" s="55"/>
      <c r="C27" s="202"/>
      <c r="D27" s="258"/>
      <c r="E27" s="212"/>
      <c r="F27" s="107"/>
      <c r="G27" s="104"/>
      <c r="H27" s="105"/>
    </row>
    <row r="28" spans="1:8" ht="11.25" customHeight="1">
      <c r="A28" s="50"/>
      <c r="B28" s="115"/>
      <c r="C28" s="59"/>
      <c r="D28" s="202"/>
      <c r="E28" s="55"/>
      <c r="F28" s="53"/>
      <c r="G28" s="54"/>
      <c r="H28" s="840"/>
    </row>
    <row r="29" spans="1:8" ht="89.45" customHeight="1">
      <c r="A29" s="62"/>
      <c r="B29" s="842"/>
      <c r="C29" s="370"/>
      <c r="D29" s="60" t="s">
        <v>0</v>
      </c>
      <c r="E29" s="61" t="s">
        <v>111</v>
      </c>
      <c r="F29" s="56"/>
      <c r="G29" s="57"/>
      <c r="H29" s="835" t="s">
        <v>108</v>
      </c>
    </row>
    <row r="30" spans="1:8" ht="9.75" customHeight="1">
      <c r="A30" s="50"/>
      <c r="B30" s="115"/>
      <c r="C30" s="59"/>
      <c r="D30" s="257"/>
      <c r="E30" s="217"/>
      <c r="F30" s="53"/>
      <c r="G30" s="54"/>
      <c r="H30" s="840"/>
    </row>
    <row r="31" spans="1:8" ht="154.5" customHeight="1">
      <c r="A31" s="49"/>
      <c r="B31" s="7"/>
      <c r="C31" s="203"/>
      <c r="D31" s="202" t="s">
        <v>0</v>
      </c>
      <c r="E31" s="55" t="s">
        <v>489</v>
      </c>
      <c r="F31" s="53"/>
      <c r="G31" s="54"/>
      <c r="H31" s="841" t="s">
        <v>109</v>
      </c>
    </row>
    <row r="32" spans="1:8" ht="402" customHeight="1">
      <c r="A32" s="62"/>
      <c r="B32" s="842"/>
      <c r="C32" s="370"/>
      <c r="D32" s="80"/>
      <c r="E32" s="61" t="s">
        <v>774</v>
      </c>
      <c r="F32" s="56"/>
      <c r="G32" s="57"/>
      <c r="H32" s="835"/>
    </row>
    <row r="33" spans="1:9" ht="6.95" customHeight="1">
      <c r="A33" s="50"/>
      <c r="B33" s="115"/>
      <c r="C33" s="80"/>
      <c r="D33" s="51"/>
      <c r="E33" s="52"/>
      <c r="F33" s="26"/>
      <c r="G33" s="54"/>
      <c r="H33" s="840"/>
    </row>
    <row r="34" spans="1:9" ht="9" customHeight="1">
      <c r="A34" s="11"/>
      <c r="B34" s="10"/>
      <c r="C34" s="11"/>
      <c r="D34" s="12"/>
      <c r="E34" s="337"/>
      <c r="F34" s="13"/>
      <c r="G34" s="14"/>
      <c r="H34" s="15"/>
    </row>
    <row r="35" spans="1:9" ht="72.75" customHeight="1">
      <c r="A35" s="34"/>
      <c r="B35" s="5" t="s">
        <v>140</v>
      </c>
      <c r="C35" s="34"/>
      <c r="D35" s="35"/>
      <c r="E35" s="2" t="s">
        <v>15</v>
      </c>
      <c r="F35" s="5"/>
      <c r="G35" s="21"/>
      <c r="H35" s="430" t="s">
        <v>881</v>
      </c>
    </row>
    <row r="36" spans="1:9" ht="9.75" customHeight="1">
      <c r="A36" s="34"/>
      <c r="B36" s="5"/>
      <c r="C36" s="34"/>
      <c r="D36" s="35"/>
      <c r="E36" s="2"/>
      <c r="F36" s="63"/>
      <c r="G36" s="21"/>
      <c r="H36" s="430"/>
    </row>
    <row r="37" spans="1:9" ht="41.25" customHeight="1">
      <c r="A37" s="34"/>
      <c r="B37" s="5" t="s">
        <v>14</v>
      </c>
      <c r="C37" s="34"/>
      <c r="D37" s="35"/>
      <c r="E37" s="2" t="s">
        <v>32</v>
      </c>
      <c r="F37" s="63"/>
      <c r="G37" s="57" t="s">
        <v>1096</v>
      </c>
      <c r="H37" s="430"/>
    </row>
    <row r="38" spans="1:9" ht="8.25" customHeight="1">
      <c r="A38" s="34"/>
      <c r="B38" s="5"/>
      <c r="C38" s="37"/>
      <c r="D38" s="38"/>
      <c r="E38" s="1"/>
      <c r="F38" s="26"/>
      <c r="G38" s="84"/>
      <c r="H38" s="64"/>
      <c r="I38" s="65"/>
    </row>
    <row r="39" spans="1:9" ht="8.25" customHeight="1">
      <c r="A39" s="34"/>
      <c r="B39" s="5"/>
      <c r="C39" s="11"/>
      <c r="D39" s="12"/>
      <c r="E39" s="337"/>
      <c r="F39" s="13"/>
      <c r="G39" s="103"/>
      <c r="H39" s="64"/>
      <c r="I39" s="65"/>
    </row>
    <row r="40" spans="1:9" ht="27">
      <c r="A40" s="34"/>
      <c r="B40" s="5"/>
      <c r="C40" s="34"/>
      <c r="D40" s="35"/>
      <c r="E40" s="2" t="s">
        <v>196</v>
      </c>
      <c r="F40" s="63"/>
      <c r="G40" s="57" t="s">
        <v>1096</v>
      </c>
      <c r="H40" s="430" t="s">
        <v>882</v>
      </c>
    </row>
    <row r="41" spans="1:9" ht="8.25" customHeight="1">
      <c r="A41" s="34"/>
      <c r="B41" s="5"/>
      <c r="C41" s="34"/>
      <c r="D41" s="35"/>
      <c r="E41" s="4"/>
      <c r="F41" s="63"/>
      <c r="G41" s="144"/>
      <c r="H41" s="430"/>
    </row>
    <row r="42" spans="1:9" ht="102.75" customHeight="1">
      <c r="A42" s="34"/>
      <c r="B42" s="5"/>
      <c r="C42" s="34"/>
      <c r="D42" s="66"/>
      <c r="E42" s="226" t="s">
        <v>1211</v>
      </c>
      <c r="F42" s="68"/>
      <c r="G42" s="36"/>
      <c r="H42" s="430" t="s">
        <v>16</v>
      </c>
    </row>
    <row r="43" spans="1:9" s="65" customFormat="1" ht="7.5" customHeight="1">
      <c r="A43" s="34"/>
      <c r="B43" s="5"/>
      <c r="C43" s="37"/>
      <c r="D43" s="38"/>
      <c r="E43" s="69"/>
      <c r="F43" s="26"/>
      <c r="G43" s="39"/>
      <c r="H43" s="430"/>
    </row>
    <row r="44" spans="1:9" s="65" customFormat="1" ht="7.5" customHeight="1">
      <c r="A44" s="34"/>
      <c r="B44" s="5"/>
      <c r="C44" s="11"/>
      <c r="D44" s="12"/>
      <c r="E44" s="337"/>
      <c r="F44" s="13"/>
      <c r="G44" s="144"/>
      <c r="H44" s="430"/>
    </row>
    <row r="45" spans="1:9" ht="101.25" customHeight="1">
      <c r="A45" s="34"/>
      <c r="B45" s="5" t="s">
        <v>118</v>
      </c>
      <c r="C45" s="34"/>
      <c r="D45" s="35"/>
      <c r="E45" s="2" t="s">
        <v>119</v>
      </c>
      <c r="F45" s="63"/>
      <c r="G45" s="57" t="s">
        <v>1096</v>
      </c>
      <c r="H45" s="430" t="s">
        <v>883</v>
      </c>
    </row>
    <row r="46" spans="1:9" ht="8.25" customHeight="1">
      <c r="A46" s="37"/>
      <c r="B46" s="3"/>
      <c r="C46" s="37"/>
      <c r="D46" s="38"/>
      <c r="E46" s="1"/>
      <c r="F46" s="26"/>
      <c r="G46" s="84"/>
      <c r="H46" s="431"/>
    </row>
    <row r="47" spans="1:9" ht="8.25" customHeight="1">
      <c r="A47" s="11"/>
      <c r="B47" s="10"/>
      <c r="C47" s="11"/>
      <c r="D47" s="12"/>
      <c r="E47" s="337"/>
      <c r="F47" s="13"/>
      <c r="G47" s="14"/>
      <c r="H47" s="41"/>
    </row>
    <row r="48" spans="1:9" ht="66" customHeight="1">
      <c r="A48" s="34"/>
      <c r="B48" s="5"/>
      <c r="C48" s="34"/>
      <c r="D48" s="35"/>
      <c r="E48" s="2" t="s">
        <v>33</v>
      </c>
      <c r="F48" s="63"/>
      <c r="G48" s="57" t="s">
        <v>1096</v>
      </c>
      <c r="H48" s="430" t="s">
        <v>883</v>
      </c>
    </row>
    <row r="49" spans="1:8">
      <c r="A49" s="34"/>
      <c r="B49" s="5"/>
      <c r="C49" s="34"/>
      <c r="D49" s="35"/>
      <c r="E49" s="4"/>
      <c r="F49" s="63"/>
      <c r="G49" s="103"/>
      <c r="H49" s="430"/>
    </row>
    <row r="50" spans="1:8" ht="141.75" customHeight="1">
      <c r="A50" s="34"/>
      <c r="B50" s="5"/>
      <c r="C50" s="34"/>
      <c r="D50" s="66"/>
      <c r="E50" s="226" t="s">
        <v>104</v>
      </c>
      <c r="F50" s="68"/>
      <c r="G50" s="21"/>
      <c r="H50" s="430" t="s">
        <v>883</v>
      </c>
    </row>
    <row r="51" spans="1:8" ht="17.25" customHeight="1">
      <c r="A51" s="37"/>
      <c r="B51" s="3"/>
      <c r="C51" s="37"/>
      <c r="D51" s="38"/>
      <c r="E51" s="69"/>
      <c r="F51" s="26"/>
      <c r="G51" s="27"/>
      <c r="H51" s="431"/>
    </row>
    <row r="52" spans="1:8" s="65" customFormat="1" ht="7.5" customHeight="1">
      <c r="A52" s="49"/>
      <c r="B52" s="7"/>
      <c r="C52" s="49"/>
      <c r="D52" s="71"/>
      <c r="E52" s="352"/>
      <c r="F52" s="72"/>
      <c r="G52" s="103"/>
      <c r="H52" s="841"/>
    </row>
    <row r="53" spans="1:8" ht="62.25" customHeight="1">
      <c r="A53" s="34"/>
      <c r="B53" s="5"/>
      <c r="C53" s="34"/>
      <c r="D53" s="35"/>
      <c r="E53" s="2" t="s">
        <v>34</v>
      </c>
      <c r="F53" s="63"/>
      <c r="G53" s="57" t="s">
        <v>1096</v>
      </c>
      <c r="H53" s="430" t="s">
        <v>884</v>
      </c>
    </row>
    <row r="54" spans="1:8" ht="8.25" customHeight="1">
      <c r="A54" s="34"/>
      <c r="B54" s="5"/>
      <c r="C54" s="34"/>
      <c r="D54" s="35"/>
      <c r="E54" s="4"/>
      <c r="F54" s="63"/>
      <c r="G54" s="103"/>
      <c r="H54" s="430"/>
    </row>
    <row r="55" spans="1:8" ht="186.75" customHeight="1">
      <c r="A55" s="34"/>
      <c r="B55" s="5"/>
      <c r="C55" s="34"/>
      <c r="D55" s="66"/>
      <c r="E55" s="274" t="s">
        <v>256</v>
      </c>
      <c r="F55" s="68"/>
      <c r="G55" s="21"/>
      <c r="H55" s="430" t="s">
        <v>17</v>
      </c>
    </row>
    <row r="56" spans="1:8" ht="79.5" customHeight="1">
      <c r="A56" s="34"/>
      <c r="B56" s="5"/>
      <c r="C56" s="34"/>
      <c r="D56" s="66"/>
      <c r="E56" s="227" t="s">
        <v>35</v>
      </c>
      <c r="F56" s="68"/>
      <c r="G56" s="21"/>
      <c r="H56" s="430" t="s">
        <v>18</v>
      </c>
    </row>
    <row r="57" spans="1:8" ht="8.25" customHeight="1">
      <c r="A57" s="37"/>
      <c r="B57" s="3"/>
      <c r="C57" s="37"/>
      <c r="D57" s="38"/>
      <c r="E57" s="69"/>
      <c r="F57" s="26"/>
      <c r="G57" s="27"/>
      <c r="H57" s="70"/>
    </row>
    <row r="58" spans="1:8" ht="8.25" customHeight="1">
      <c r="A58" s="11"/>
      <c r="B58" s="10"/>
      <c r="C58" s="11"/>
      <c r="D58" s="12"/>
      <c r="E58" s="337"/>
      <c r="F58" s="13"/>
      <c r="G58" s="14"/>
      <c r="H58" s="15"/>
    </row>
    <row r="59" spans="1:8" ht="47.25" customHeight="1">
      <c r="A59" s="34"/>
      <c r="B59" s="933" t="s">
        <v>1280</v>
      </c>
      <c r="C59" s="34"/>
      <c r="D59" s="35"/>
      <c r="E59" s="2" t="s">
        <v>36</v>
      </c>
      <c r="F59" s="63"/>
      <c r="G59" s="21"/>
      <c r="H59" s="430" t="s">
        <v>885</v>
      </c>
    </row>
    <row r="60" spans="1:8" ht="58.5" customHeight="1">
      <c r="A60" s="34"/>
      <c r="B60" s="934"/>
      <c r="C60" s="34"/>
      <c r="D60" s="35"/>
      <c r="E60" s="2"/>
      <c r="F60" s="63"/>
      <c r="G60" s="21"/>
      <c r="H60" s="430"/>
    </row>
    <row r="61" spans="1:8" ht="40.5" customHeight="1">
      <c r="A61" s="34"/>
      <c r="B61" s="5" t="s">
        <v>117</v>
      </c>
      <c r="C61" s="37"/>
      <c r="D61" s="38"/>
      <c r="E61" s="1" t="s">
        <v>37</v>
      </c>
      <c r="F61" s="26"/>
      <c r="G61" s="84" t="s">
        <v>1096</v>
      </c>
      <c r="H61" s="430" t="s">
        <v>19</v>
      </c>
    </row>
    <row r="62" spans="1:8" ht="8.25" customHeight="1">
      <c r="A62" s="34"/>
      <c r="B62" s="5"/>
      <c r="C62" s="49"/>
      <c r="D62" s="71"/>
      <c r="E62" s="352"/>
      <c r="F62" s="72"/>
      <c r="G62" s="103"/>
      <c r="H62" s="430"/>
    </row>
    <row r="63" spans="1:8" ht="60.95" customHeight="1">
      <c r="A63" s="34"/>
      <c r="B63" s="5"/>
      <c r="C63" s="34"/>
      <c r="D63" s="35"/>
      <c r="E63" s="2" t="s">
        <v>38</v>
      </c>
      <c r="F63" s="63"/>
      <c r="G63" s="84" t="s">
        <v>1096</v>
      </c>
      <c r="H63" s="430" t="s">
        <v>20</v>
      </c>
    </row>
    <row r="64" spans="1:8" ht="6.75" customHeight="1">
      <c r="A64" s="34"/>
      <c r="B64" s="5"/>
      <c r="C64" s="34"/>
      <c r="D64" s="35"/>
      <c r="E64" s="2"/>
      <c r="F64" s="63"/>
      <c r="G64" s="36"/>
      <c r="H64" s="430"/>
    </row>
    <row r="65" spans="1:8" ht="33.75" customHeight="1">
      <c r="A65" s="37"/>
      <c r="B65" s="3"/>
      <c r="C65" s="37"/>
      <c r="D65" s="38"/>
      <c r="E65" s="1" t="s">
        <v>39</v>
      </c>
      <c r="F65" s="26"/>
      <c r="G65" s="84" t="s">
        <v>1096</v>
      </c>
      <c r="H65" s="431"/>
    </row>
    <row r="66" spans="1:8" ht="9" customHeight="1">
      <c r="A66" s="11"/>
      <c r="B66" s="10"/>
      <c r="C66" s="49"/>
      <c r="D66" s="71"/>
      <c r="E66" s="352"/>
      <c r="F66" s="72"/>
      <c r="G66" s="42"/>
      <c r="H66" s="41"/>
    </row>
    <row r="67" spans="1:8" ht="101.1" customHeight="1">
      <c r="A67" s="34"/>
      <c r="B67" s="5" t="s">
        <v>118</v>
      </c>
      <c r="C67" s="37"/>
      <c r="D67" s="38"/>
      <c r="E67" s="1" t="s">
        <v>120</v>
      </c>
      <c r="F67" s="26"/>
      <c r="G67" s="84" t="s">
        <v>1096</v>
      </c>
      <c r="H67" s="430" t="s">
        <v>886</v>
      </c>
    </row>
    <row r="68" spans="1:8" ht="9" customHeight="1">
      <c r="A68" s="34"/>
      <c r="B68" s="5"/>
      <c r="C68" s="49"/>
      <c r="D68" s="71"/>
      <c r="E68" s="352"/>
      <c r="F68" s="72"/>
      <c r="G68" s="144"/>
      <c r="H68" s="430"/>
    </row>
    <row r="69" spans="1:8" ht="93" customHeight="1">
      <c r="A69" s="34"/>
      <c r="B69" s="5"/>
      <c r="C69" s="34"/>
      <c r="D69" s="35"/>
      <c r="E69" s="2" t="s">
        <v>40</v>
      </c>
      <c r="F69" s="63"/>
      <c r="G69" s="84" t="s">
        <v>1096</v>
      </c>
      <c r="H69" s="430" t="s">
        <v>886</v>
      </c>
    </row>
    <row r="70" spans="1:8" ht="8.25" customHeight="1">
      <c r="A70" s="49"/>
      <c r="B70" s="7"/>
      <c r="C70" s="49"/>
      <c r="D70" s="71"/>
      <c r="E70" s="352"/>
      <c r="F70" s="72"/>
      <c r="G70" s="144"/>
      <c r="H70" s="841"/>
    </row>
    <row r="71" spans="1:8" ht="84.95" customHeight="1">
      <c r="A71" s="34"/>
      <c r="B71" s="5"/>
      <c r="C71" s="34"/>
      <c r="D71" s="35"/>
      <c r="E71" s="2" t="s">
        <v>41</v>
      </c>
      <c r="F71" s="63"/>
      <c r="G71" s="84" t="s">
        <v>1096</v>
      </c>
      <c r="H71" s="430"/>
    </row>
    <row r="72" spans="1:8" ht="8.25" customHeight="1">
      <c r="A72" s="34"/>
      <c r="B72" s="5"/>
      <c r="C72" s="34"/>
      <c r="D72" s="35"/>
      <c r="E72" s="352"/>
      <c r="F72" s="63"/>
      <c r="G72" s="36"/>
      <c r="H72" s="430"/>
    </row>
    <row r="73" spans="1:8" ht="57.6" customHeight="1">
      <c r="A73" s="62"/>
      <c r="B73" s="842"/>
      <c r="C73" s="62"/>
      <c r="D73" s="91"/>
      <c r="E73" s="523" t="s">
        <v>564</v>
      </c>
      <c r="F73" s="524"/>
      <c r="G73" s="525"/>
      <c r="H73" s="834" t="s">
        <v>563</v>
      </c>
    </row>
    <row r="74" spans="1:8" ht="14.25" customHeight="1">
      <c r="A74" s="37"/>
      <c r="B74" s="3"/>
      <c r="C74" s="37"/>
      <c r="D74" s="38"/>
      <c r="E74" s="526"/>
      <c r="F74" s="527"/>
      <c r="G74" s="528"/>
      <c r="H74" s="529"/>
    </row>
    <row r="75" spans="1:8" ht="98.45" customHeight="1">
      <c r="A75" s="50"/>
      <c r="B75" s="115"/>
      <c r="C75" s="50"/>
      <c r="D75" s="98"/>
      <c r="E75" s="523" t="s">
        <v>562</v>
      </c>
      <c r="F75" s="530"/>
      <c r="G75" s="531"/>
      <c r="H75" s="532" t="s">
        <v>887</v>
      </c>
    </row>
    <row r="76" spans="1:8" ht="3" customHeight="1" thickBot="1">
      <c r="A76" s="11"/>
      <c r="B76" s="55"/>
      <c r="C76" s="73"/>
      <c r="D76" s="74"/>
      <c r="E76" s="75"/>
      <c r="F76" s="76"/>
      <c r="G76" s="77"/>
      <c r="H76" s="840"/>
    </row>
    <row r="77" spans="1:8" ht="8.25" customHeight="1">
      <c r="A77" s="110"/>
      <c r="B77" s="250"/>
      <c r="C77" s="245"/>
      <c r="D77" s="246"/>
      <c r="E77" s="247"/>
      <c r="F77" s="248"/>
      <c r="G77" s="249"/>
      <c r="H77" s="862"/>
    </row>
    <row r="78" spans="1:8" ht="137.1" customHeight="1" thickBot="1">
      <c r="A78" s="40"/>
      <c r="B78" s="242" t="s">
        <v>112</v>
      </c>
      <c r="C78" s="238"/>
      <c r="D78" s="186"/>
      <c r="E78" s="187" t="s">
        <v>113</v>
      </c>
      <c r="F78" s="243"/>
      <c r="G78" s="244"/>
      <c r="H78" s="863" t="s">
        <v>888</v>
      </c>
    </row>
    <row r="79" spans="1:8" ht="7.5" customHeight="1">
      <c r="A79" s="37"/>
      <c r="B79" s="3"/>
      <c r="C79" s="37"/>
      <c r="D79" s="38"/>
      <c r="E79" s="1"/>
      <c r="F79" s="26"/>
      <c r="G79" s="39"/>
      <c r="H79" s="431"/>
    </row>
    <row r="80" spans="1:8" ht="30" customHeight="1">
      <c r="A80" s="48"/>
      <c r="B80" s="78" t="s">
        <v>772</v>
      </c>
      <c r="C80" s="31"/>
      <c r="D80" s="31"/>
      <c r="E80" s="30"/>
      <c r="F80" s="31"/>
      <c r="G80" s="32"/>
      <c r="H80" s="33"/>
    </row>
    <row r="81" spans="1:8" ht="9" customHeight="1">
      <c r="A81" s="11"/>
      <c r="B81" s="79"/>
      <c r="C81" s="11"/>
      <c r="D81" s="12"/>
      <c r="E81" s="337"/>
      <c r="F81" s="13"/>
      <c r="G81" s="14"/>
      <c r="H81" s="15"/>
    </row>
    <row r="82" spans="1:8" ht="84.95" customHeight="1">
      <c r="A82" s="62"/>
      <c r="B82" s="842" t="s">
        <v>75</v>
      </c>
      <c r="C82" s="62"/>
      <c r="D82" s="91"/>
      <c r="E82" s="4" t="s">
        <v>775</v>
      </c>
      <c r="F82" s="99"/>
      <c r="G82" s="84" t="s">
        <v>1096</v>
      </c>
      <c r="H82" s="835" t="s">
        <v>889</v>
      </c>
    </row>
    <row r="83" spans="1:8" ht="9" customHeight="1">
      <c r="A83" s="49"/>
      <c r="B83" s="7"/>
      <c r="C83" s="110"/>
      <c r="D83" s="222"/>
      <c r="E83" s="223"/>
      <c r="F83" s="117"/>
      <c r="G83" s="103"/>
      <c r="H83" s="203"/>
    </row>
    <row r="84" spans="1:8" ht="92.25" customHeight="1">
      <c r="A84" s="34"/>
      <c r="B84" s="5"/>
      <c r="C84" s="40"/>
      <c r="D84" s="87"/>
      <c r="E84" s="100" t="s">
        <v>91</v>
      </c>
      <c r="F84" s="68"/>
      <c r="G84" s="21"/>
      <c r="H84" s="430" t="s">
        <v>11</v>
      </c>
    </row>
    <row r="85" spans="1:8" ht="6.75" customHeight="1">
      <c r="A85" s="34"/>
      <c r="B85" s="5"/>
      <c r="C85" s="40"/>
      <c r="D85" s="11"/>
      <c r="E85" s="10"/>
      <c r="F85" s="68"/>
      <c r="G85" s="21"/>
      <c r="H85" s="430"/>
    </row>
    <row r="86" spans="1:8" ht="109.5" customHeight="1">
      <c r="A86" s="34"/>
      <c r="B86" s="5"/>
      <c r="C86" s="40"/>
      <c r="D86" s="37"/>
      <c r="E86" s="533" t="s">
        <v>890</v>
      </c>
      <c r="F86" s="68"/>
      <c r="G86" s="21"/>
      <c r="H86" s="64"/>
    </row>
    <row r="87" spans="1:8" ht="7.5" customHeight="1">
      <c r="A87" s="37"/>
      <c r="B87" s="3"/>
      <c r="C87" s="37"/>
      <c r="D87" s="90"/>
      <c r="E87" s="69"/>
      <c r="F87" s="26"/>
      <c r="G87" s="27"/>
      <c r="H87" s="70"/>
    </row>
    <row r="88" spans="1:8" ht="6.75" customHeight="1">
      <c r="A88" s="11"/>
      <c r="B88" s="10"/>
      <c r="C88" s="11"/>
      <c r="D88" s="12"/>
      <c r="E88" s="337"/>
      <c r="F88" s="13"/>
      <c r="G88" s="14"/>
      <c r="H88" s="15"/>
    </row>
    <row r="89" spans="1:8" ht="77.25" customHeight="1">
      <c r="A89" s="34"/>
      <c r="B89" s="5" t="s">
        <v>76</v>
      </c>
      <c r="C89" s="34"/>
      <c r="D89" s="91"/>
      <c r="E89" s="4" t="s">
        <v>187</v>
      </c>
      <c r="F89" s="63"/>
      <c r="G89" s="84" t="s">
        <v>1096</v>
      </c>
      <c r="H89" s="430" t="s">
        <v>891</v>
      </c>
    </row>
    <row r="90" spans="1:8" ht="8.25" customHeight="1">
      <c r="A90" s="34"/>
      <c r="B90" s="5"/>
      <c r="C90" s="40"/>
      <c r="D90" s="222"/>
      <c r="E90" s="145"/>
      <c r="F90" s="68"/>
      <c r="G90" s="21"/>
      <c r="H90" s="430"/>
    </row>
    <row r="91" spans="1:8" ht="44.25" customHeight="1">
      <c r="A91" s="34"/>
      <c r="B91" s="5"/>
      <c r="C91" s="40"/>
      <c r="D91" s="87"/>
      <c r="E91" s="100" t="s">
        <v>42</v>
      </c>
      <c r="F91" s="68"/>
      <c r="G91" s="21"/>
      <c r="H91" s="430" t="s">
        <v>1212</v>
      </c>
    </row>
    <row r="92" spans="1:8" ht="4.5" customHeight="1">
      <c r="A92" s="34"/>
      <c r="B92" s="5"/>
      <c r="C92" s="40"/>
      <c r="D92" s="11"/>
      <c r="E92" s="10"/>
      <c r="F92" s="68"/>
      <c r="G92" s="21"/>
      <c r="H92" s="430"/>
    </row>
    <row r="93" spans="1:8" ht="120.75" customHeight="1">
      <c r="A93" s="34"/>
      <c r="B93" s="5"/>
      <c r="C93" s="40"/>
      <c r="D93" s="37"/>
      <c r="E93" s="3" t="s">
        <v>92</v>
      </c>
      <c r="F93" s="68"/>
      <c r="G93" s="21"/>
      <c r="H93" s="430"/>
    </row>
    <row r="94" spans="1:8">
      <c r="A94" s="37"/>
      <c r="B94" s="3"/>
      <c r="C94" s="37"/>
      <c r="D94" s="90"/>
      <c r="E94" s="69"/>
      <c r="F94" s="26"/>
      <c r="G94" s="27"/>
      <c r="H94" s="431"/>
    </row>
    <row r="95" spans="1:8" ht="9.75" customHeight="1">
      <c r="A95" s="11"/>
      <c r="B95" s="10"/>
      <c r="C95" s="11"/>
      <c r="D95" s="12"/>
      <c r="E95" s="337"/>
      <c r="F95" s="13"/>
      <c r="G95" s="14"/>
      <c r="H95" s="15"/>
    </row>
    <row r="96" spans="1:8" ht="90.75" customHeight="1">
      <c r="A96" s="37"/>
      <c r="B96" s="3" t="s">
        <v>77</v>
      </c>
      <c r="C96" s="37"/>
      <c r="D96" s="38"/>
      <c r="E96" s="1" t="s">
        <v>93</v>
      </c>
      <c r="F96" s="26"/>
      <c r="G96" s="84" t="s">
        <v>1096</v>
      </c>
      <c r="H96" s="431" t="s">
        <v>892</v>
      </c>
    </row>
    <row r="97" spans="1:8" ht="14.25" customHeight="1">
      <c r="A97" s="11"/>
      <c r="B97" s="10"/>
      <c r="C97" s="11"/>
      <c r="D97" s="12"/>
      <c r="E97" s="337"/>
      <c r="F97" s="13"/>
      <c r="G97" s="14"/>
      <c r="H97" s="41"/>
    </row>
    <row r="98" spans="1:8" ht="74.25" customHeight="1">
      <c r="A98" s="34"/>
      <c r="B98" s="5" t="s">
        <v>78</v>
      </c>
      <c r="C98" s="37"/>
      <c r="D98" s="38"/>
      <c r="E98" s="1" t="s">
        <v>43</v>
      </c>
      <c r="F98" s="26"/>
      <c r="G98" s="84" t="s">
        <v>1096</v>
      </c>
      <c r="H98" s="430" t="s">
        <v>893</v>
      </c>
    </row>
    <row r="99" spans="1:8" ht="13.5" customHeight="1">
      <c r="A99" s="34"/>
      <c r="B99" s="5"/>
      <c r="C99" s="11"/>
      <c r="D99" s="12"/>
      <c r="E99" s="337"/>
      <c r="F99" s="13"/>
      <c r="G99" s="103"/>
      <c r="H99" s="430"/>
    </row>
    <row r="100" spans="1:8" ht="57.75" customHeight="1">
      <c r="A100" s="37"/>
      <c r="B100" s="3"/>
      <c r="C100" s="37"/>
      <c r="D100" s="38"/>
      <c r="E100" s="1" t="s">
        <v>94</v>
      </c>
      <c r="F100" s="26"/>
      <c r="G100" s="84" t="s">
        <v>1096</v>
      </c>
      <c r="H100" s="431"/>
    </row>
    <row r="101" spans="1:8" ht="8.25" customHeight="1">
      <c r="A101" s="11"/>
      <c r="B101" s="10"/>
      <c r="C101" s="11"/>
      <c r="D101" s="12"/>
      <c r="E101" s="337"/>
      <c r="F101" s="13"/>
      <c r="G101" s="14"/>
      <c r="H101" s="41"/>
    </row>
    <row r="102" spans="1:8" ht="69.599999999999994" customHeight="1">
      <c r="A102" s="34"/>
      <c r="B102" s="5" t="s">
        <v>79</v>
      </c>
      <c r="C102" s="62"/>
      <c r="D102" s="91"/>
      <c r="E102" s="4" t="s">
        <v>44</v>
      </c>
      <c r="F102" s="99"/>
      <c r="G102" s="84" t="s">
        <v>1096</v>
      </c>
      <c r="H102" s="930" t="s">
        <v>894</v>
      </c>
    </row>
    <row r="103" spans="1:8" ht="3" customHeight="1">
      <c r="A103" s="34"/>
      <c r="B103" s="5"/>
      <c r="C103" s="11"/>
      <c r="D103" s="12"/>
      <c r="E103" s="337"/>
      <c r="F103" s="13"/>
      <c r="G103" s="103"/>
      <c r="H103" s="950"/>
    </row>
    <row r="104" spans="1:8" ht="55.5" customHeight="1">
      <c r="A104" s="37"/>
      <c r="B104" s="3"/>
      <c r="C104" s="37"/>
      <c r="D104" s="38"/>
      <c r="E104" s="1" t="s">
        <v>95</v>
      </c>
      <c r="F104" s="26"/>
      <c r="G104" s="84" t="s">
        <v>1096</v>
      </c>
      <c r="H104" s="951"/>
    </row>
    <row r="105" spans="1:8" ht="11.25" customHeight="1">
      <c r="A105" s="11"/>
      <c r="B105" s="10"/>
      <c r="C105" s="11"/>
      <c r="D105" s="12"/>
      <c r="E105" s="337"/>
      <c r="F105" s="13"/>
      <c r="G105" s="14"/>
      <c r="H105" s="41"/>
    </row>
    <row r="106" spans="1:8" ht="81.75" customHeight="1">
      <c r="A106" s="37"/>
      <c r="B106" s="3" t="s">
        <v>80</v>
      </c>
      <c r="C106" s="37"/>
      <c r="D106" s="38"/>
      <c r="E106" s="1" t="s">
        <v>96</v>
      </c>
      <c r="F106" s="26"/>
      <c r="G106" s="84" t="s">
        <v>1096</v>
      </c>
      <c r="H106" s="431" t="s">
        <v>895</v>
      </c>
    </row>
    <row r="107" spans="1:8" ht="8.25" customHeight="1">
      <c r="A107" s="11"/>
      <c r="B107" s="10"/>
      <c r="C107" s="11"/>
      <c r="D107" s="12"/>
      <c r="E107" s="337"/>
      <c r="F107" s="13"/>
      <c r="G107" s="14"/>
      <c r="H107" s="41"/>
    </row>
    <row r="108" spans="1:8" ht="75.75" customHeight="1">
      <c r="A108" s="34"/>
      <c r="B108" s="5" t="s">
        <v>81</v>
      </c>
      <c r="C108" s="37"/>
      <c r="D108" s="38"/>
      <c r="E108" s="1" t="s">
        <v>45</v>
      </c>
      <c r="F108" s="26"/>
      <c r="G108" s="84" t="s">
        <v>1096</v>
      </c>
      <c r="H108" s="430" t="s">
        <v>896</v>
      </c>
    </row>
    <row r="109" spans="1:8" ht="8.25" customHeight="1">
      <c r="A109" s="34"/>
      <c r="B109" s="5"/>
      <c r="C109" s="11"/>
      <c r="D109" s="12"/>
      <c r="E109" s="337"/>
      <c r="F109" s="13"/>
      <c r="G109" s="103"/>
      <c r="H109" s="430"/>
    </row>
    <row r="110" spans="1:8" ht="76.5" customHeight="1">
      <c r="A110" s="34"/>
      <c r="B110" s="5"/>
      <c r="C110" s="34"/>
      <c r="D110" s="35"/>
      <c r="E110" s="2" t="s">
        <v>64</v>
      </c>
      <c r="F110" s="63"/>
      <c r="G110" s="57" t="s">
        <v>1096</v>
      </c>
      <c r="H110" s="430"/>
    </row>
    <row r="111" spans="1:8" ht="12" customHeight="1">
      <c r="A111" s="37"/>
      <c r="B111" s="3"/>
      <c r="C111" s="37"/>
      <c r="D111" s="38"/>
      <c r="E111" s="1"/>
      <c r="F111" s="26"/>
      <c r="G111" s="84"/>
      <c r="H111" s="431"/>
    </row>
    <row r="112" spans="1:8" ht="186" customHeight="1">
      <c r="A112" s="11"/>
      <c r="B112" s="10" t="s">
        <v>82</v>
      </c>
      <c r="C112" s="11"/>
      <c r="D112" s="12"/>
      <c r="E112" s="337" t="s">
        <v>249</v>
      </c>
      <c r="F112" s="13"/>
      <c r="G112" s="84" t="s">
        <v>1096</v>
      </c>
      <c r="H112" s="41" t="s">
        <v>897</v>
      </c>
    </row>
    <row r="113" spans="1:8" ht="8.25" customHeight="1">
      <c r="A113" s="11"/>
      <c r="B113" s="10"/>
      <c r="C113" s="11"/>
      <c r="D113" s="12"/>
      <c r="E113" s="337"/>
      <c r="F113" s="13"/>
      <c r="G113" s="14"/>
      <c r="H113" s="41"/>
    </row>
    <row r="114" spans="1:8" ht="72.75" customHeight="1">
      <c r="A114" s="37"/>
      <c r="B114" s="3" t="s">
        <v>83</v>
      </c>
      <c r="C114" s="37"/>
      <c r="D114" s="38"/>
      <c r="E114" s="1" t="s">
        <v>97</v>
      </c>
      <c r="F114" s="26"/>
      <c r="G114" s="84" t="s">
        <v>1096</v>
      </c>
      <c r="H114" s="431" t="s">
        <v>898</v>
      </c>
    </row>
    <row r="115" spans="1:8" ht="8.25" customHeight="1">
      <c r="A115" s="11"/>
      <c r="B115" s="10"/>
      <c r="C115" s="11"/>
      <c r="D115" s="12"/>
      <c r="E115" s="337"/>
      <c r="F115" s="13"/>
      <c r="G115" s="14"/>
      <c r="H115" s="15"/>
    </row>
    <row r="116" spans="1:8" ht="72.75" customHeight="1">
      <c r="A116" s="34"/>
      <c r="B116" s="5" t="s">
        <v>102</v>
      </c>
      <c r="C116" s="34"/>
      <c r="D116" s="35"/>
      <c r="E116" s="2" t="s">
        <v>6</v>
      </c>
      <c r="F116" s="63"/>
      <c r="G116" s="57" t="s">
        <v>1096</v>
      </c>
      <c r="H116" s="430" t="s">
        <v>899</v>
      </c>
    </row>
    <row r="117" spans="1:8" ht="7.5" customHeight="1">
      <c r="A117" s="37"/>
      <c r="B117" s="26"/>
      <c r="C117" s="37"/>
      <c r="D117" s="38"/>
      <c r="E117" s="1"/>
      <c r="F117" s="26"/>
      <c r="G117" s="84"/>
      <c r="H117" s="70"/>
    </row>
    <row r="118" spans="1:8" ht="8.25" customHeight="1">
      <c r="A118" s="11"/>
      <c r="B118" s="13"/>
      <c r="C118" s="11"/>
      <c r="D118" s="12"/>
      <c r="E118" s="337"/>
      <c r="F118" s="13"/>
      <c r="G118" s="14"/>
      <c r="H118" s="15"/>
    </row>
    <row r="119" spans="1:8" ht="94.5" customHeight="1">
      <c r="A119" s="34"/>
      <c r="B119" s="5" t="s">
        <v>84</v>
      </c>
      <c r="C119" s="34"/>
      <c r="D119" s="35"/>
      <c r="E119" s="2" t="s">
        <v>65</v>
      </c>
      <c r="F119" s="63"/>
      <c r="G119" s="57" t="s">
        <v>1096</v>
      </c>
      <c r="H119" s="430" t="s">
        <v>900</v>
      </c>
    </row>
    <row r="120" spans="1:8" ht="6.75" customHeight="1">
      <c r="A120" s="34"/>
      <c r="B120" s="5"/>
      <c r="C120" s="34"/>
      <c r="D120" s="91"/>
      <c r="E120" s="4"/>
      <c r="F120" s="63"/>
      <c r="G120" s="103"/>
      <c r="H120" s="430"/>
    </row>
    <row r="121" spans="1:8" ht="8.25" customHeight="1">
      <c r="A121" s="34"/>
      <c r="B121" s="5"/>
      <c r="C121" s="40"/>
      <c r="D121" s="11"/>
      <c r="E121" s="10"/>
      <c r="F121" s="68"/>
      <c r="G121" s="21"/>
      <c r="H121" s="64"/>
    </row>
    <row r="122" spans="1:8" ht="40.5">
      <c r="A122" s="34"/>
      <c r="B122" s="5"/>
      <c r="C122" s="40"/>
      <c r="D122" s="34"/>
      <c r="E122" s="5" t="s">
        <v>98</v>
      </c>
      <c r="F122" s="68"/>
      <c r="G122" s="21"/>
      <c r="H122" s="430" t="s">
        <v>1213</v>
      </c>
    </row>
    <row r="123" spans="1:8" ht="15" customHeight="1">
      <c r="A123" s="34"/>
      <c r="B123" s="5"/>
      <c r="C123" s="40"/>
      <c r="D123" s="34"/>
      <c r="E123" s="5" t="s">
        <v>66</v>
      </c>
      <c r="F123" s="68"/>
      <c r="G123" s="21"/>
      <c r="H123" s="430"/>
    </row>
    <row r="124" spans="1:8" ht="15" customHeight="1">
      <c r="A124" s="34"/>
      <c r="B124" s="5"/>
      <c r="C124" s="40"/>
      <c r="D124" s="34"/>
      <c r="E124" s="5" t="s">
        <v>67</v>
      </c>
      <c r="F124" s="68"/>
      <c r="G124" s="21"/>
      <c r="H124" s="64"/>
    </row>
    <row r="125" spans="1:8" ht="15" customHeight="1">
      <c r="A125" s="34"/>
      <c r="B125" s="5"/>
      <c r="C125" s="40"/>
      <c r="D125" s="34"/>
      <c r="E125" s="5" t="s">
        <v>68</v>
      </c>
      <c r="F125" s="68"/>
      <c r="G125" s="21"/>
      <c r="H125" s="64"/>
    </row>
    <row r="126" spans="1:8" ht="19.5" customHeight="1">
      <c r="A126" s="34"/>
      <c r="B126" s="5"/>
      <c r="C126" s="40"/>
      <c r="D126" s="37"/>
      <c r="E126" s="3" t="s">
        <v>69</v>
      </c>
      <c r="F126" s="68"/>
      <c r="G126" s="21"/>
      <c r="H126" s="64"/>
    </row>
    <row r="127" spans="1:8" ht="6" customHeight="1">
      <c r="A127" s="34"/>
      <c r="B127" s="5"/>
      <c r="C127" s="37"/>
      <c r="D127" s="90"/>
      <c r="E127" s="69"/>
      <c r="F127" s="26"/>
      <c r="G127" s="27"/>
      <c r="H127" s="64"/>
    </row>
    <row r="128" spans="1:8" ht="6" customHeight="1">
      <c r="A128" s="62"/>
      <c r="B128" s="842"/>
      <c r="C128" s="50"/>
      <c r="D128" s="98"/>
      <c r="E128" s="52"/>
      <c r="F128" s="111"/>
      <c r="G128" s="54"/>
      <c r="H128" s="101"/>
    </row>
    <row r="129" spans="1:9" ht="99.75" customHeight="1">
      <c r="A129" s="37"/>
      <c r="B129" s="3" t="s">
        <v>5</v>
      </c>
      <c r="C129" s="37"/>
      <c r="D129" s="38"/>
      <c r="E129" s="1" t="s">
        <v>72</v>
      </c>
      <c r="F129" s="26"/>
      <c r="G129" s="84" t="s">
        <v>1096</v>
      </c>
      <c r="H129" s="92" t="s">
        <v>901</v>
      </c>
      <c r="I129" s="65"/>
    </row>
    <row r="130" spans="1:9" ht="8.25" customHeight="1">
      <c r="A130" s="11"/>
      <c r="B130" s="10"/>
      <c r="C130" s="11"/>
      <c r="D130" s="12"/>
      <c r="E130" s="337"/>
      <c r="F130" s="13"/>
      <c r="G130" s="42"/>
      <c r="H130" s="93"/>
      <c r="I130" s="65"/>
    </row>
    <row r="131" spans="1:9" ht="102" customHeight="1">
      <c r="A131" s="62"/>
      <c r="B131" s="842" t="s">
        <v>85</v>
      </c>
      <c r="C131" s="62"/>
      <c r="D131" s="38"/>
      <c r="E131" s="1" t="s">
        <v>70</v>
      </c>
      <c r="F131" s="99"/>
      <c r="G131" s="84" t="s">
        <v>1096</v>
      </c>
      <c r="H131" s="835" t="s">
        <v>902</v>
      </c>
    </row>
    <row r="132" spans="1:9" ht="6" customHeight="1">
      <c r="A132" s="49"/>
      <c r="B132" s="7"/>
      <c r="C132" s="203"/>
      <c r="D132" s="11"/>
      <c r="E132" s="10"/>
      <c r="F132" s="203"/>
      <c r="G132" s="144"/>
      <c r="H132" s="841"/>
    </row>
    <row r="133" spans="1:9" ht="93.75" customHeight="1">
      <c r="A133" s="34"/>
      <c r="B133" s="5"/>
      <c r="C133" s="40"/>
      <c r="D133" s="37"/>
      <c r="E133" s="3" t="s">
        <v>292</v>
      </c>
      <c r="F133" s="68"/>
      <c r="G133" s="21"/>
      <c r="H133" s="430" t="s">
        <v>1214</v>
      </c>
    </row>
    <row r="134" spans="1:9" ht="5.25" customHeight="1">
      <c r="A134" s="34"/>
      <c r="B134" s="5"/>
      <c r="C134" s="37"/>
      <c r="D134" s="90"/>
      <c r="E134" s="69" t="s">
        <v>121</v>
      </c>
      <c r="F134" s="26"/>
      <c r="G134" s="27"/>
      <c r="H134" s="430" t="s">
        <v>5</v>
      </c>
    </row>
    <row r="135" spans="1:9" ht="12" customHeight="1">
      <c r="A135" s="34"/>
      <c r="B135" s="5"/>
      <c r="C135" s="11"/>
      <c r="D135" s="12"/>
      <c r="E135" s="337"/>
      <c r="F135" s="13"/>
      <c r="G135" s="103"/>
      <c r="H135" s="430"/>
    </row>
    <row r="136" spans="1:9" ht="88.5" customHeight="1">
      <c r="A136" s="34"/>
      <c r="B136" s="5"/>
      <c r="C136" s="34"/>
      <c r="D136" s="91"/>
      <c r="E136" s="4" t="s">
        <v>73</v>
      </c>
      <c r="F136" s="63"/>
      <c r="G136" s="57" t="s">
        <v>1096</v>
      </c>
      <c r="H136" s="127" t="s">
        <v>903</v>
      </c>
    </row>
    <row r="137" spans="1:9" ht="6.75" customHeight="1">
      <c r="A137" s="34"/>
      <c r="B137" s="5"/>
      <c r="C137" s="40"/>
      <c r="D137" s="11"/>
      <c r="E137" s="10"/>
      <c r="F137" s="68"/>
      <c r="G137" s="103"/>
      <c r="H137" s="430"/>
    </row>
    <row r="138" spans="1:9" ht="43.5" customHeight="1">
      <c r="A138" s="34"/>
      <c r="B138" s="5"/>
      <c r="C138" s="40"/>
      <c r="D138" s="37"/>
      <c r="E138" s="3" t="s">
        <v>46</v>
      </c>
      <c r="F138" s="68"/>
      <c r="G138" s="21"/>
      <c r="H138" s="430" t="s">
        <v>1215</v>
      </c>
    </row>
    <row r="139" spans="1:9" ht="8.25" customHeight="1">
      <c r="A139" s="37"/>
      <c r="B139" s="3"/>
      <c r="C139" s="37"/>
      <c r="D139" s="90"/>
      <c r="E139" s="69"/>
      <c r="F139" s="26"/>
      <c r="G139" s="27"/>
      <c r="H139" s="431"/>
    </row>
    <row r="140" spans="1:9" ht="12.75" customHeight="1">
      <c r="A140" s="49"/>
      <c r="B140" s="7"/>
      <c r="C140" s="49"/>
      <c r="D140" s="71"/>
      <c r="E140" s="352"/>
      <c r="F140" s="72"/>
      <c r="G140" s="103"/>
      <c r="H140" s="203"/>
    </row>
    <row r="141" spans="1:9" ht="99.75" customHeight="1">
      <c r="A141" s="34"/>
      <c r="B141" s="5"/>
      <c r="C141" s="34"/>
      <c r="D141" s="91"/>
      <c r="E141" s="4" t="s">
        <v>71</v>
      </c>
      <c r="F141" s="63"/>
      <c r="G141" s="57" t="s">
        <v>1096</v>
      </c>
      <c r="H141" s="430" t="s">
        <v>904</v>
      </c>
    </row>
    <row r="142" spans="1:9" ht="263.25" customHeight="1">
      <c r="A142" s="34"/>
      <c r="B142" s="5"/>
      <c r="C142" s="40"/>
      <c r="D142" s="121"/>
      <c r="E142" s="260" t="s">
        <v>250</v>
      </c>
      <c r="F142" s="68"/>
      <c r="G142" s="103"/>
      <c r="H142" s="430" t="s">
        <v>22</v>
      </c>
    </row>
    <row r="143" spans="1:9" ht="39" customHeight="1">
      <c r="A143" s="34"/>
      <c r="B143" s="5"/>
      <c r="C143" s="40"/>
      <c r="D143" s="65"/>
      <c r="E143" s="293" t="s">
        <v>47</v>
      </c>
      <c r="F143" s="68"/>
      <c r="G143" s="21"/>
      <c r="H143" s="430" t="s">
        <v>268</v>
      </c>
    </row>
    <row r="144" spans="1:9" ht="6.75" customHeight="1">
      <c r="A144" s="34"/>
      <c r="B144" s="5"/>
      <c r="C144" s="40"/>
      <c r="D144" s="65"/>
      <c r="E144" s="261"/>
      <c r="F144" s="68"/>
      <c r="G144" s="21"/>
      <c r="H144" s="64"/>
      <c r="I144" s="65"/>
    </row>
    <row r="145" spans="1:8" ht="47.25" customHeight="1">
      <c r="A145" s="34"/>
      <c r="B145" s="5" t="s">
        <v>5</v>
      </c>
      <c r="C145" s="40"/>
      <c r="D145" s="65"/>
      <c r="E145" s="139" t="s">
        <v>48</v>
      </c>
      <c r="F145" s="68"/>
      <c r="G145" s="21"/>
      <c r="H145" s="430"/>
    </row>
    <row r="146" spans="1:8" ht="9" customHeight="1">
      <c r="A146" s="34"/>
      <c r="B146" s="5"/>
      <c r="C146" s="843"/>
      <c r="D146" s="114"/>
      <c r="E146" s="119"/>
      <c r="F146" s="58"/>
      <c r="G146" s="27"/>
      <c r="H146" s="430"/>
    </row>
    <row r="147" spans="1:8" ht="99" customHeight="1">
      <c r="A147" s="34"/>
      <c r="B147" s="5"/>
      <c r="C147" s="80"/>
      <c r="D147" s="90"/>
      <c r="E147" s="69" t="s">
        <v>136</v>
      </c>
      <c r="F147" s="102"/>
      <c r="G147" s="84" t="s">
        <v>1096</v>
      </c>
      <c r="H147" s="430" t="s">
        <v>905</v>
      </c>
    </row>
    <row r="148" spans="1:8" ht="17.25" customHeight="1">
      <c r="A148" s="37"/>
      <c r="B148" s="3"/>
      <c r="C148" s="37"/>
      <c r="D148" s="38"/>
      <c r="E148" s="1"/>
      <c r="F148" s="26"/>
      <c r="G148" s="84"/>
      <c r="H148" s="431"/>
    </row>
    <row r="149" spans="1:8" ht="9" customHeight="1">
      <c r="A149" s="11"/>
      <c r="B149" s="10"/>
      <c r="C149" s="11"/>
      <c r="D149" s="12"/>
      <c r="E149" s="337"/>
      <c r="F149" s="13"/>
      <c r="G149" s="14"/>
      <c r="H149" s="41"/>
    </row>
    <row r="150" spans="1:8" ht="72.75" customHeight="1">
      <c r="A150" s="37"/>
      <c r="B150" s="890" t="s">
        <v>1285</v>
      </c>
      <c r="C150" s="37"/>
      <c r="D150" s="38"/>
      <c r="E150" s="1" t="s">
        <v>99</v>
      </c>
      <c r="F150" s="26"/>
      <c r="G150" s="84" t="s">
        <v>1096</v>
      </c>
      <c r="H150" s="431" t="s">
        <v>906</v>
      </c>
    </row>
    <row r="151" spans="1:8" ht="9.75" customHeight="1">
      <c r="A151" s="11"/>
      <c r="B151" s="10"/>
      <c r="C151" s="11"/>
      <c r="D151" s="12"/>
      <c r="E151" s="337"/>
      <c r="F151" s="13"/>
      <c r="G151" s="14"/>
      <c r="H151" s="41"/>
    </row>
    <row r="152" spans="1:8" ht="57" customHeight="1">
      <c r="A152" s="34"/>
      <c r="B152" s="5" t="s">
        <v>142</v>
      </c>
      <c r="C152" s="37"/>
      <c r="D152" s="38"/>
      <c r="E152" s="1" t="s">
        <v>49</v>
      </c>
      <c r="F152" s="26"/>
      <c r="G152" s="84" t="s">
        <v>1096</v>
      </c>
      <c r="H152" s="430" t="s">
        <v>907</v>
      </c>
    </row>
    <row r="153" spans="1:8" ht="9.75" customHeight="1">
      <c r="A153" s="34"/>
      <c r="B153" s="5"/>
      <c r="C153" s="49"/>
      <c r="D153" s="71"/>
      <c r="E153" s="352"/>
      <c r="F153" s="72"/>
      <c r="G153" s="103"/>
      <c r="H153" s="430"/>
    </row>
    <row r="154" spans="1:8" ht="55.5" customHeight="1">
      <c r="A154" s="34"/>
      <c r="B154" s="5"/>
      <c r="C154" s="34"/>
      <c r="D154" s="35"/>
      <c r="E154" s="2" t="s">
        <v>50</v>
      </c>
      <c r="F154" s="63"/>
      <c r="G154" s="57" t="s">
        <v>1096</v>
      </c>
      <c r="H154" s="430" t="s">
        <v>908</v>
      </c>
    </row>
    <row r="155" spans="1:8" ht="4.5" customHeight="1">
      <c r="A155" s="37"/>
      <c r="B155" s="3"/>
      <c r="C155" s="37"/>
      <c r="D155" s="38"/>
      <c r="E155" s="1"/>
      <c r="F155" s="26"/>
      <c r="G155" s="84"/>
      <c r="H155" s="70"/>
    </row>
    <row r="156" spans="1:8" ht="9.75" customHeight="1">
      <c r="A156" s="11"/>
      <c r="B156" s="10"/>
      <c r="C156" s="11"/>
      <c r="D156" s="12"/>
      <c r="E156" s="337"/>
      <c r="F156" s="13"/>
      <c r="G156" s="14"/>
      <c r="H156" s="15"/>
    </row>
    <row r="157" spans="1:8" ht="78.75" customHeight="1">
      <c r="A157" s="34"/>
      <c r="B157" s="5" t="s">
        <v>141</v>
      </c>
      <c r="C157" s="34"/>
      <c r="D157" s="91"/>
      <c r="E157" s="4" t="s">
        <v>51</v>
      </c>
      <c r="F157" s="63"/>
      <c r="G157" s="57" t="s">
        <v>1096</v>
      </c>
      <c r="H157" s="430" t="s">
        <v>909</v>
      </c>
    </row>
    <row r="158" spans="1:8" ht="8.25" customHeight="1">
      <c r="A158" s="34"/>
      <c r="B158" s="5"/>
      <c r="C158" s="40"/>
      <c r="D158" s="65"/>
      <c r="E158" s="139"/>
      <c r="F158" s="68"/>
      <c r="G158" s="103"/>
      <c r="H158" s="430"/>
    </row>
    <row r="159" spans="1:8" ht="66" customHeight="1">
      <c r="A159" s="34"/>
      <c r="B159" s="5"/>
      <c r="C159" s="40"/>
      <c r="D159" s="65"/>
      <c r="E159" s="139" t="s">
        <v>52</v>
      </c>
      <c r="F159" s="68"/>
      <c r="G159" s="21"/>
      <c r="H159" s="430" t="s">
        <v>23</v>
      </c>
    </row>
    <row r="160" spans="1:8" ht="6.75" customHeight="1">
      <c r="A160" s="34"/>
      <c r="B160" s="5"/>
      <c r="C160" s="40"/>
      <c r="D160" s="65"/>
      <c r="E160" s="139"/>
      <c r="F160" s="68"/>
      <c r="G160" s="21"/>
      <c r="H160" s="430"/>
    </row>
    <row r="161" spans="1:8" ht="147" customHeight="1">
      <c r="A161" s="34"/>
      <c r="B161" s="5"/>
      <c r="C161" s="40"/>
      <c r="D161" s="65"/>
      <c r="E161" s="139" t="s">
        <v>251</v>
      </c>
      <c r="F161" s="68"/>
      <c r="G161" s="21"/>
      <c r="H161" s="534" t="s">
        <v>910</v>
      </c>
    </row>
    <row r="162" spans="1:8" ht="108">
      <c r="A162" s="34"/>
      <c r="B162" s="5"/>
      <c r="C162" s="370"/>
      <c r="D162" s="65"/>
      <c r="E162" s="139" t="s">
        <v>717</v>
      </c>
      <c r="F162" s="56"/>
      <c r="G162" s="57"/>
      <c r="H162" s="430" t="s">
        <v>24</v>
      </c>
    </row>
    <row r="163" spans="1:8" ht="6.75" customHeight="1">
      <c r="A163" s="34"/>
      <c r="B163" s="5"/>
      <c r="C163" s="37"/>
      <c r="D163" s="90"/>
      <c r="E163" s="69"/>
      <c r="F163" s="26"/>
      <c r="G163" s="27"/>
      <c r="H163" s="430"/>
    </row>
    <row r="164" spans="1:8" ht="9" customHeight="1">
      <c r="A164" s="34"/>
      <c r="B164" s="5"/>
      <c r="C164" s="11"/>
      <c r="D164" s="12"/>
      <c r="E164" s="337"/>
      <c r="F164" s="13"/>
      <c r="G164" s="54"/>
      <c r="H164" s="430"/>
    </row>
    <row r="165" spans="1:8" ht="72.75" customHeight="1">
      <c r="A165" s="34"/>
      <c r="B165" s="5"/>
      <c r="C165" s="34"/>
      <c r="D165" s="35"/>
      <c r="E165" s="2" t="s">
        <v>53</v>
      </c>
      <c r="F165" s="63"/>
      <c r="G165" s="54" t="s">
        <v>1096</v>
      </c>
      <c r="H165" s="430" t="s">
        <v>911</v>
      </c>
    </row>
    <row r="166" spans="1:8" ht="9" customHeight="1">
      <c r="A166" s="34"/>
      <c r="B166" s="5"/>
      <c r="C166" s="37"/>
      <c r="D166" s="38"/>
      <c r="E166" s="1"/>
      <c r="F166" s="26"/>
      <c r="G166" s="84"/>
      <c r="H166" s="430"/>
    </row>
    <row r="167" spans="1:8" ht="9" customHeight="1">
      <c r="A167" s="34"/>
      <c r="B167" s="5"/>
      <c r="C167" s="73"/>
      <c r="D167" s="74"/>
      <c r="E167" s="75"/>
      <c r="F167" s="76"/>
      <c r="G167" s="54"/>
      <c r="H167" s="430"/>
    </row>
    <row r="168" spans="1:8" ht="54.6" customHeight="1">
      <c r="A168" s="34"/>
      <c r="B168" s="5"/>
      <c r="C168" s="80"/>
      <c r="D168" s="90"/>
      <c r="E168" s="535" t="s">
        <v>565</v>
      </c>
      <c r="F168" s="536"/>
      <c r="G168" s="84" t="s">
        <v>1096</v>
      </c>
      <c r="H168" s="534" t="s">
        <v>912</v>
      </c>
    </row>
    <row r="169" spans="1:8" ht="9" customHeight="1">
      <c r="A169" s="34"/>
      <c r="B169" s="5"/>
      <c r="C169" s="50"/>
      <c r="D169" s="98"/>
      <c r="E169" s="523"/>
      <c r="F169" s="530"/>
      <c r="G169" s="538"/>
      <c r="H169" s="534"/>
    </row>
    <row r="170" spans="1:8" ht="56.45" customHeight="1">
      <c r="A170" s="34"/>
      <c r="B170" s="5"/>
      <c r="C170" s="50"/>
      <c r="D170" s="98"/>
      <c r="E170" s="523" t="s">
        <v>567</v>
      </c>
      <c r="F170" s="530"/>
      <c r="G170" s="84" t="s">
        <v>1096</v>
      </c>
      <c r="H170" s="534" t="s">
        <v>913</v>
      </c>
    </row>
    <row r="171" spans="1:8" ht="9.75" customHeight="1">
      <c r="A171" s="34"/>
      <c r="B171" s="5"/>
      <c r="C171" s="11"/>
      <c r="D171" s="12"/>
      <c r="E171" s="539"/>
      <c r="F171" s="540"/>
      <c r="G171" s="541"/>
      <c r="H171" s="534"/>
    </row>
    <row r="172" spans="1:8" ht="57.75" customHeight="1">
      <c r="A172" s="34"/>
      <c r="B172" s="5" t="s">
        <v>5</v>
      </c>
      <c r="C172" s="34"/>
      <c r="D172" s="91"/>
      <c r="E172" s="542" t="s">
        <v>914</v>
      </c>
      <c r="F172" s="543"/>
      <c r="G172" s="57" t="s">
        <v>1096</v>
      </c>
      <c r="H172" s="534" t="s">
        <v>915</v>
      </c>
    </row>
    <row r="173" spans="1:8" ht="7.5" customHeight="1">
      <c r="A173" s="62"/>
      <c r="B173" s="842"/>
      <c r="C173" s="370"/>
      <c r="D173" s="65"/>
      <c r="E173" s="139"/>
      <c r="F173" s="56"/>
      <c r="G173" s="54"/>
      <c r="H173" s="835"/>
    </row>
    <row r="174" spans="1:8" ht="50.25" customHeight="1">
      <c r="A174" s="11"/>
      <c r="B174" s="10"/>
      <c r="C174" s="89"/>
      <c r="D174" s="258"/>
      <c r="E174" s="106" t="s">
        <v>103</v>
      </c>
      <c r="F174" s="85"/>
      <c r="G174" s="14"/>
      <c r="H174" s="41"/>
    </row>
    <row r="175" spans="1:8" ht="81">
      <c r="A175" s="62"/>
      <c r="B175" s="842"/>
      <c r="C175" s="370"/>
      <c r="D175" s="460"/>
      <c r="E175" s="544" t="s">
        <v>718</v>
      </c>
      <c r="F175" s="545"/>
      <c r="G175" s="546"/>
      <c r="H175" s="834" t="s">
        <v>916</v>
      </c>
    </row>
    <row r="176" spans="1:8" ht="9" customHeight="1">
      <c r="A176" s="37"/>
      <c r="B176" s="3"/>
      <c r="C176" s="37"/>
      <c r="D176" s="547"/>
      <c r="E176" s="535"/>
      <c r="F176" s="527"/>
      <c r="G176" s="548"/>
      <c r="H176" s="529"/>
    </row>
    <row r="177" spans="1:8" ht="9" customHeight="1">
      <c r="A177" s="11"/>
      <c r="B177" s="10"/>
      <c r="C177" s="11"/>
      <c r="D177" s="549"/>
      <c r="E177" s="539"/>
      <c r="F177" s="540"/>
      <c r="G177" s="541"/>
      <c r="H177" s="550"/>
    </row>
    <row r="178" spans="1:8" ht="84.75" customHeight="1">
      <c r="A178" s="34"/>
      <c r="B178" s="5"/>
      <c r="C178" s="34"/>
      <c r="D178" s="551"/>
      <c r="E178" s="542" t="s">
        <v>917</v>
      </c>
      <c r="F178" s="543"/>
      <c r="G178" s="84" t="s">
        <v>1096</v>
      </c>
      <c r="H178" s="957" t="s">
        <v>918</v>
      </c>
    </row>
    <row r="179" spans="1:8" ht="111.6" customHeight="1">
      <c r="A179" s="34"/>
      <c r="B179" s="5"/>
      <c r="C179" s="40"/>
      <c r="D179" s="460"/>
      <c r="E179" s="552" t="s">
        <v>816</v>
      </c>
      <c r="F179" s="553"/>
      <c r="G179" s="554"/>
      <c r="H179" s="958"/>
    </row>
    <row r="180" spans="1:8" ht="85.5" customHeight="1">
      <c r="A180" s="34"/>
      <c r="B180" s="5"/>
      <c r="C180" s="40"/>
      <c r="D180" s="460"/>
      <c r="E180" s="552" t="s">
        <v>919</v>
      </c>
      <c r="F180" s="553"/>
      <c r="G180" s="554"/>
      <c r="H180" s="534"/>
    </row>
    <row r="181" spans="1:8" ht="6.95" customHeight="1">
      <c r="A181" s="49"/>
      <c r="B181" s="7"/>
      <c r="C181" s="110"/>
      <c r="D181" s="230"/>
      <c r="E181" s="138" t="s">
        <v>3</v>
      </c>
      <c r="F181" s="117"/>
      <c r="G181" s="103"/>
      <c r="H181" s="841"/>
    </row>
    <row r="182" spans="1:8" ht="6" customHeight="1">
      <c r="A182" s="11"/>
      <c r="B182" s="10"/>
      <c r="C182" s="11"/>
      <c r="D182" s="71"/>
      <c r="E182" s="352"/>
      <c r="F182" s="13"/>
      <c r="G182" s="14"/>
      <c r="H182" s="41"/>
    </row>
    <row r="183" spans="1:8" ht="114.75" customHeight="1">
      <c r="A183" s="34"/>
      <c r="B183" s="5" t="s">
        <v>185</v>
      </c>
      <c r="C183" s="34"/>
      <c r="D183" s="91"/>
      <c r="E183" s="4" t="s">
        <v>143</v>
      </c>
      <c r="F183" s="63"/>
      <c r="G183" s="84" t="s">
        <v>1096</v>
      </c>
      <c r="H183" s="430" t="s">
        <v>920</v>
      </c>
    </row>
    <row r="184" spans="1:8" ht="6.75" customHeight="1">
      <c r="A184" s="34"/>
      <c r="B184" s="5"/>
      <c r="C184" s="40"/>
      <c r="D184" s="65"/>
      <c r="E184" s="139"/>
      <c r="F184" s="68"/>
      <c r="G184" s="103"/>
      <c r="H184" s="430"/>
    </row>
    <row r="185" spans="1:8" ht="6.75" customHeight="1">
      <c r="A185" s="34"/>
      <c r="B185" s="5"/>
      <c r="C185" s="370"/>
      <c r="D185" s="65"/>
      <c r="E185" s="139"/>
      <c r="F185" s="56"/>
      <c r="G185" s="57"/>
      <c r="H185" s="835"/>
    </row>
    <row r="186" spans="1:8" ht="56.25" customHeight="1">
      <c r="A186" s="34"/>
      <c r="B186" s="5"/>
      <c r="C186" s="34"/>
      <c r="D186" s="91"/>
      <c r="E186" s="4" t="s">
        <v>54</v>
      </c>
      <c r="F186" s="63"/>
      <c r="G186" s="84" t="s">
        <v>1096</v>
      </c>
      <c r="H186" s="430" t="s">
        <v>921</v>
      </c>
    </row>
    <row r="187" spans="1:8" s="65" customFormat="1" ht="7.5" customHeight="1">
      <c r="A187" s="62"/>
      <c r="B187" s="842"/>
      <c r="C187" s="370"/>
      <c r="E187" s="139"/>
      <c r="F187" s="56"/>
      <c r="G187" s="54"/>
      <c r="H187" s="835"/>
    </row>
    <row r="188" spans="1:8" ht="72.95" customHeight="1">
      <c r="A188" s="62"/>
      <c r="B188" s="842"/>
      <c r="C188" s="62"/>
      <c r="D188" s="91"/>
      <c r="E188" s="542" t="s">
        <v>55</v>
      </c>
      <c r="F188" s="524"/>
      <c r="G188" s="54" t="s">
        <v>1096</v>
      </c>
      <c r="H188" s="834" t="s">
        <v>923</v>
      </c>
    </row>
    <row r="189" spans="1:8" ht="9" customHeight="1">
      <c r="A189" s="62"/>
      <c r="B189" s="842"/>
      <c r="C189" s="37"/>
      <c r="D189" s="90"/>
      <c r="E189" s="535"/>
      <c r="F189" s="527"/>
      <c r="G189" s="537"/>
      <c r="H189" s="555"/>
    </row>
    <row r="190" spans="1:8" ht="72.95" customHeight="1">
      <c r="A190" s="50"/>
      <c r="B190" s="115"/>
      <c r="C190" s="50"/>
      <c r="D190" s="98"/>
      <c r="E190" s="523" t="s">
        <v>566</v>
      </c>
      <c r="F190" s="530"/>
      <c r="G190" s="104" t="s">
        <v>1096</v>
      </c>
      <c r="H190" s="556" t="s">
        <v>922</v>
      </c>
    </row>
    <row r="191" spans="1:8" ht="9" customHeight="1">
      <c r="A191" s="49"/>
      <c r="B191" s="7"/>
      <c r="C191" s="49"/>
      <c r="D191" s="71"/>
      <c r="E191" s="557"/>
      <c r="F191" s="558"/>
      <c r="G191" s="559"/>
      <c r="H191" s="560"/>
    </row>
    <row r="192" spans="1:8" ht="4.5" customHeight="1">
      <c r="A192" s="49"/>
      <c r="B192" s="7"/>
      <c r="C192" s="110"/>
      <c r="D192" s="65"/>
      <c r="E192" s="552"/>
      <c r="F192" s="561"/>
      <c r="G192" s="559"/>
      <c r="H192" s="534"/>
    </row>
    <row r="193" spans="1:10" s="201" customFormat="1" ht="6.75" customHeight="1">
      <c r="A193" s="11"/>
      <c r="B193" s="10"/>
      <c r="C193" s="11"/>
      <c r="D193" s="12"/>
      <c r="E193" s="539"/>
      <c r="F193" s="540"/>
      <c r="G193" s="562"/>
      <c r="H193" s="550"/>
    </row>
    <row r="194" spans="1:10" s="201" customFormat="1" ht="96" customHeight="1">
      <c r="A194" s="59"/>
      <c r="B194" s="108"/>
      <c r="C194" s="59"/>
      <c r="D194" s="65"/>
      <c r="E194" s="552" t="s">
        <v>571</v>
      </c>
      <c r="F194" s="461"/>
      <c r="G194" s="563"/>
      <c r="H194" s="556" t="s">
        <v>924</v>
      </c>
    </row>
    <row r="195" spans="1:10" s="201" customFormat="1" ht="6.95" customHeight="1">
      <c r="A195" s="59"/>
      <c r="B195" s="108"/>
      <c r="C195" s="59"/>
      <c r="D195" s="65"/>
      <c r="E195" s="394"/>
      <c r="F195" s="53"/>
      <c r="G195" s="141"/>
      <c r="H195" s="840"/>
    </row>
    <row r="196" spans="1:10" s="201" customFormat="1" ht="84.6" customHeight="1">
      <c r="A196" s="59"/>
      <c r="B196" s="108"/>
      <c r="C196" s="59"/>
      <c r="D196" s="65"/>
      <c r="E196" s="552" t="s">
        <v>572</v>
      </c>
      <c r="F196" s="53"/>
      <c r="G196" s="141"/>
      <c r="H196" s="840"/>
    </row>
    <row r="197" spans="1:10" s="201" customFormat="1" ht="6.95" customHeight="1">
      <c r="A197" s="59"/>
      <c r="B197" s="108"/>
      <c r="C197" s="59"/>
      <c r="D197" s="65"/>
      <c r="E197" s="552"/>
      <c r="F197" s="53"/>
      <c r="G197" s="141"/>
      <c r="H197" s="840"/>
    </row>
    <row r="198" spans="1:10" s="201" customFormat="1" ht="302.25" customHeight="1">
      <c r="A198" s="59"/>
      <c r="B198" s="108"/>
      <c r="C198" s="59"/>
      <c r="D198" s="65"/>
      <c r="E198" s="552" t="s">
        <v>568</v>
      </c>
      <c r="F198" s="53"/>
      <c r="G198" s="141"/>
      <c r="H198" s="840"/>
    </row>
    <row r="199" spans="1:10" s="201" customFormat="1" ht="6.95" customHeight="1">
      <c r="A199" s="59"/>
      <c r="B199" s="108"/>
      <c r="C199" s="59"/>
      <c r="D199" s="65"/>
      <c r="E199" s="139"/>
      <c r="F199" s="53"/>
      <c r="G199" s="141"/>
      <c r="H199" s="840"/>
    </row>
    <row r="200" spans="1:10" s="201" customFormat="1" ht="147.6" customHeight="1">
      <c r="A200" s="59"/>
      <c r="B200" s="108"/>
      <c r="C200" s="59"/>
      <c r="D200" s="65"/>
      <c r="E200" s="552" t="s">
        <v>569</v>
      </c>
      <c r="F200" s="53"/>
      <c r="G200" s="141"/>
      <c r="H200" s="840"/>
    </row>
    <row r="201" spans="1:10" s="201" customFormat="1" ht="6.95" customHeight="1">
      <c r="A201" s="59"/>
      <c r="B201" s="108"/>
      <c r="C201" s="59"/>
      <c r="D201" s="65"/>
      <c r="E201" s="552"/>
      <c r="F201" s="53"/>
      <c r="G201" s="141"/>
      <c r="H201" s="840"/>
    </row>
    <row r="202" spans="1:10" s="201" customFormat="1" ht="135" customHeight="1">
      <c r="A202" s="60"/>
      <c r="B202" s="112"/>
      <c r="C202" s="60"/>
      <c r="D202" s="230"/>
      <c r="E202" s="564" t="s">
        <v>570</v>
      </c>
      <c r="F202" s="83"/>
      <c r="G202" s="142"/>
      <c r="H202" s="82"/>
    </row>
    <row r="203" spans="1:10" s="201" customFormat="1" ht="6.95" customHeight="1">
      <c r="A203" s="59"/>
      <c r="B203" s="108"/>
      <c r="C203" s="59"/>
      <c r="D203" s="65"/>
      <c r="E203" s="139"/>
      <c r="F203" s="53"/>
      <c r="G203" s="141"/>
      <c r="H203" s="840"/>
    </row>
    <row r="204" spans="1:10" s="201" customFormat="1" ht="40.5">
      <c r="A204" s="59"/>
      <c r="B204" s="108" t="s">
        <v>184</v>
      </c>
      <c r="C204" s="59"/>
      <c r="D204" s="65"/>
      <c r="E204" s="139" t="s">
        <v>527</v>
      </c>
      <c r="F204" s="53"/>
      <c r="G204" s="84" t="s">
        <v>1096</v>
      </c>
      <c r="H204" s="835" t="s">
        <v>925</v>
      </c>
    </row>
    <row r="205" spans="1:10" ht="52.5" customHeight="1">
      <c r="A205" s="50"/>
      <c r="B205" s="111"/>
      <c r="C205" s="121"/>
      <c r="D205" s="377" t="s">
        <v>169</v>
      </c>
      <c r="E205" s="295" t="s">
        <v>462</v>
      </c>
      <c r="F205" s="53"/>
      <c r="G205" s="104" t="s">
        <v>1096</v>
      </c>
      <c r="H205" s="840" t="s">
        <v>413</v>
      </c>
    </row>
    <row r="206" spans="1:10" ht="10.5" customHeight="1">
      <c r="A206" s="50"/>
      <c r="B206" s="111"/>
      <c r="C206" s="121"/>
      <c r="D206" s="378"/>
      <c r="E206" s="379"/>
      <c r="F206" s="53"/>
      <c r="G206" s="54"/>
      <c r="H206" s="840"/>
    </row>
    <row r="207" spans="1:10" ht="108.75" customHeight="1">
      <c r="A207" s="50"/>
      <c r="B207" s="111"/>
      <c r="C207" s="121"/>
      <c r="D207" s="355"/>
      <c r="E207" s="852" t="s">
        <v>776</v>
      </c>
      <c r="F207" s="53"/>
      <c r="G207" s="54"/>
      <c r="H207" s="840" t="s">
        <v>415</v>
      </c>
      <c r="J207" s="356"/>
    </row>
    <row r="208" spans="1:10" ht="270.75" customHeight="1">
      <c r="A208" s="50"/>
      <c r="B208" s="111"/>
      <c r="C208" s="121"/>
      <c r="D208" s="357"/>
      <c r="E208" s="853" t="s">
        <v>719</v>
      </c>
      <c r="F208" s="53"/>
      <c r="G208" s="54"/>
      <c r="H208" s="840"/>
      <c r="J208" s="356"/>
    </row>
    <row r="209" spans="1:10" ht="261.75" customHeight="1">
      <c r="A209" s="50"/>
      <c r="B209" s="111"/>
      <c r="C209" s="65"/>
      <c r="D209" s="358"/>
      <c r="E209" s="854" t="s">
        <v>1281</v>
      </c>
      <c r="F209" s="53"/>
      <c r="G209" s="54"/>
      <c r="H209" s="840"/>
      <c r="J209" s="359"/>
    </row>
    <row r="210" spans="1:10" ht="11.25" customHeight="1">
      <c r="A210" s="50"/>
      <c r="B210" s="111"/>
      <c r="C210" s="121"/>
      <c r="D210" s="377"/>
      <c r="E210" s="380"/>
      <c r="F210" s="53"/>
      <c r="G210" s="54"/>
      <c r="H210" s="840"/>
    </row>
    <row r="211" spans="1:10" ht="52.5" customHeight="1">
      <c r="A211" s="50"/>
      <c r="B211" s="111"/>
      <c r="C211" s="121"/>
      <c r="D211" s="377" t="s">
        <v>170</v>
      </c>
      <c r="E211" s="295" t="s">
        <v>463</v>
      </c>
      <c r="F211" s="53"/>
      <c r="G211" s="84" t="s">
        <v>1096</v>
      </c>
      <c r="H211" s="840" t="s">
        <v>412</v>
      </c>
    </row>
    <row r="212" spans="1:10" ht="179.25" customHeight="1">
      <c r="A212" s="50"/>
      <c r="B212" s="111"/>
      <c r="C212" s="121"/>
      <c r="D212" s="377"/>
      <c r="E212" s="295" t="s">
        <v>720</v>
      </c>
      <c r="F212" s="53"/>
      <c r="G212" s="54"/>
      <c r="H212" s="840" t="s">
        <v>416</v>
      </c>
    </row>
    <row r="213" spans="1:10" ht="52.5" customHeight="1">
      <c r="A213" s="50"/>
      <c r="B213" s="111"/>
      <c r="C213" s="121"/>
      <c r="D213" s="377" t="s">
        <v>410</v>
      </c>
      <c r="E213" s="295" t="s">
        <v>464</v>
      </c>
      <c r="F213" s="53"/>
      <c r="G213" s="84" t="s">
        <v>1096</v>
      </c>
      <c r="H213" s="840" t="s">
        <v>412</v>
      </c>
    </row>
    <row r="214" spans="1:10" ht="186" customHeight="1">
      <c r="A214" s="50"/>
      <c r="B214" s="111"/>
      <c r="C214" s="121"/>
      <c r="D214" s="377"/>
      <c r="E214" s="295" t="s">
        <v>1216</v>
      </c>
      <c r="F214" s="53"/>
      <c r="G214" s="54"/>
      <c r="H214" s="840" t="s">
        <v>414</v>
      </c>
    </row>
    <row r="215" spans="1:10" ht="52.5" customHeight="1">
      <c r="A215" s="50"/>
      <c r="B215" s="111"/>
      <c r="C215" s="121"/>
      <c r="D215" s="377" t="s">
        <v>411</v>
      </c>
      <c r="E215" s="295" t="s">
        <v>465</v>
      </c>
      <c r="F215" s="53"/>
      <c r="G215" s="54" t="s">
        <v>1096</v>
      </c>
      <c r="H215" s="840" t="s">
        <v>412</v>
      </c>
    </row>
    <row r="216" spans="1:10" ht="52.5" customHeight="1">
      <c r="A216" s="50"/>
      <c r="B216" s="111"/>
      <c r="C216" s="121"/>
      <c r="D216" s="377"/>
      <c r="E216" s="295" t="s">
        <v>777</v>
      </c>
      <c r="F216" s="53"/>
      <c r="G216" s="54"/>
      <c r="H216" s="840" t="s">
        <v>414</v>
      </c>
    </row>
    <row r="217" spans="1:10" s="201" customFormat="1" ht="6.95" customHeight="1">
      <c r="A217" s="49"/>
      <c r="B217" s="7"/>
      <c r="C217" s="49"/>
      <c r="D217" s="71"/>
      <c r="E217" s="352" t="s">
        <v>125</v>
      </c>
      <c r="F217" s="72"/>
      <c r="G217" s="54"/>
      <c r="H217" s="841"/>
    </row>
    <row r="218" spans="1:10" ht="6.95" customHeight="1">
      <c r="A218" s="11"/>
      <c r="B218" s="10"/>
      <c r="C218" s="11"/>
      <c r="D218" s="12"/>
      <c r="E218" s="337"/>
      <c r="F218" s="13"/>
      <c r="G218" s="14"/>
      <c r="H218" s="41"/>
    </row>
    <row r="219" spans="1:10" ht="65.099999999999994" customHeight="1">
      <c r="A219" s="34"/>
      <c r="B219" s="5" t="s">
        <v>183</v>
      </c>
      <c r="C219" s="34"/>
      <c r="D219" s="91"/>
      <c r="E219" s="4" t="s">
        <v>188</v>
      </c>
      <c r="F219" s="63"/>
      <c r="G219" s="57" t="s">
        <v>712</v>
      </c>
      <c r="H219" s="930" t="s">
        <v>926</v>
      </c>
    </row>
    <row r="220" spans="1:10" ht="6.95" customHeight="1">
      <c r="A220" s="34"/>
      <c r="B220" s="5"/>
      <c r="C220" s="40"/>
      <c r="D220" s="65"/>
      <c r="E220" s="139"/>
      <c r="F220" s="68"/>
      <c r="G220" s="103"/>
      <c r="H220" s="950"/>
    </row>
    <row r="221" spans="1:10" ht="45.75" customHeight="1">
      <c r="A221" s="34"/>
      <c r="B221" s="5"/>
      <c r="C221" s="40"/>
      <c r="D221" s="65"/>
      <c r="E221" s="139" t="s">
        <v>56</v>
      </c>
      <c r="F221" s="68"/>
      <c r="G221" s="21"/>
      <c r="H221" s="959"/>
    </row>
    <row r="222" spans="1:10" ht="37.5" customHeight="1">
      <c r="A222" s="62"/>
      <c r="B222" s="842"/>
      <c r="C222" s="370"/>
      <c r="D222" s="65"/>
      <c r="E222" s="139" t="s">
        <v>74</v>
      </c>
      <c r="F222" s="56"/>
      <c r="G222" s="57"/>
      <c r="H222" s="835"/>
    </row>
    <row r="223" spans="1:10" ht="6.95" customHeight="1">
      <c r="A223" s="80"/>
      <c r="B223" s="61"/>
      <c r="C223" s="60"/>
      <c r="D223" s="114"/>
      <c r="E223" s="119"/>
      <c r="F223" s="83"/>
      <c r="G223" s="84"/>
      <c r="H223" s="82"/>
    </row>
    <row r="224" spans="1:10" ht="7.5" hidden="1" customHeight="1">
      <c r="A224" s="11"/>
      <c r="B224" s="10"/>
      <c r="C224" s="11"/>
      <c r="D224" s="12"/>
      <c r="E224" s="337"/>
      <c r="F224" s="13"/>
      <c r="G224" s="14"/>
      <c r="H224" s="41"/>
    </row>
    <row r="225" spans="1:8" ht="81" customHeight="1">
      <c r="A225" s="37"/>
      <c r="B225" s="3" t="s">
        <v>182</v>
      </c>
      <c r="C225" s="37"/>
      <c r="D225" s="38"/>
      <c r="E225" s="1" t="s">
        <v>9</v>
      </c>
      <c r="F225" s="26"/>
      <c r="G225" s="84" t="s">
        <v>1096</v>
      </c>
      <c r="H225" s="431" t="s">
        <v>927</v>
      </c>
    </row>
    <row r="226" spans="1:8" ht="9" customHeight="1">
      <c r="A226" s="11"/>
      <c r="B226" s="10"/>
      <c r="C226" s="11"/>
      <c r="D226" s="12"/>
      <c r="E226" s="337"/>
      <c r="F226" s="13"/>
      <c r="G226" s="104"/>
      <c r="H226" s="41"/>
    </row>
    <row r="227" spans="1:8" ht="86.45" customHeight="1">
      <c r="A227" s="34"/>
      <c r="B227" s="5" t="s">
        <v>181</v>
      </c>
      <c r="C227" s="34"/>
      <c r="D227" s="35"/>
      <c r="E227" s="2" t="s">
        <v>57</v>
      </c>
      <c r="F227" s="63"/>
      <c r="G227" s="54" t="s">
        <v>1096</v>
      </c>
      <c r="H227" s="430" t="s">
        <v>1217</v>
      </c>
    </row>
    <row r="228" spans="1:8" ht="0.75" customHeight="1">
      <c r="A228" s="62"/>
      <c r="B228" s="842"/>
      <c r="C228" s="37"/>
      <c r="D228" s="38"/>
      <c r="E228" s="1"/>
      <c r="F228" s="26"/>
      <c r="G228" s="84"/>
      <c r="H228" s="835"/>
    </row>
    <row r="229" spans="1:8" ht="9.75" customHeight="1">
      <c r="A229" s="49"/>
      <c r="B229" s="7"/>
      <c r="C229" s="49"/>
      <c r="D229" s="71"/>
      <c r="E229" s="352"/>
      <c r="F229" s="72"/>
      <c r="G229" s="103"/>
      <c r="H229" s="841"/>
    </row>
    <row r="230" spans="1:8" ht="64.5" customHeight="1">
      <c r="A230" s="34"/>
      <c r="B230" s="5"/>
      <c r="C230" s="34"/>
      <c r="D230" s="35"/>
      <c r="E230" s="2" t="s">
        <v>137</v>
      </c>
      <c r="F230" s="63"/>
      <c r="G230" s="57" t="s">
        <v>1096</v>
      </c>
      <c r="H230" s="430" t="s">
        <v>928</v>
      </c>
    </row>
    <row r="231" spans="1:8" ht="5.0999999999999996" customHeight="1">
      <c r="A231" s="37"/>
      <c r="B231" s="3"/>
      <c r="C231" s="37"/>
      <c r="D231" s="38"/>
      <c r="E231" s="1"/>
      <c r="F231" s="26"/>
      <c r="G231" s="84"/>
      <c r="H231" s="431"/>
    </row>
    <row r="232" spans="1:8" ht="9" customHeight="1">
      <c r="A232" s="11"/>
      <c r="B232" s="10"/>
      <c r="C232" s="11"/>
      <c r="D232" s="12"/>
      <c r="E232" s="337"/>
      <c r="F232" s="13"/>
      <c r="G232" s="14"/>
      <c r="H232" s="41"/>
    </row>
    <row r="233" spans="1:8" ht="45.75" customHeight="1">
      <c r="A233" s="34"/>
      <c r="B233" s="5" t="s">
        <v>180</v>
      </c>
      <c r="C233" s="34"/>
      <c r="D233" s="91"/>
      <c r="E233" s="4" t="s">
        <v>176</v>
      </c>
      <c r="F233" s="63"/>
      <c r="G233" s="57" t="s">
        <v>1096</v>
      </c>
      <c r="H233" s="430" t="s">
        <v>929</v>
      </c>
    </row>
    <row r="234" spans="1:8" ht="6" customHeight="1">
      <c r="A234" s="34"/>
      <c r="B234" s="5"/>
      <c r="C234" s="40"/>
      <c r="D234" s="11"/>
      <c r="E234" s="10"/>
      <c r="F234" s="68"/>
      <c r="G234" s="103"/>
      <c r="H234" s="430"/>
    </row>
    <row r="235" spans="1:8" ht="207.75" customHeight="1">
      <c r="A235" s="34"/>
      <c r="B235" s="5"/>
      <c r="C235" s="40"/>
      <c r="D235" s="37"/>
      <c r="E235" s="3" t="s">
        <v>1218</v>
      </c>
      <c r="F235" s="68"/>
      <c r="G235" s="21"/>
      <c r="H235" s="430"/>
    </row>
    <row r="236" spans="1:8" ht="7.5" customHeight="1">
      <c r="A236" s="34"/>
      <c r="B236" s="5"/>
      <c r="C236" s="40"/>
      <c r="D236" s="211"/>
      <c r="E236" s="212"/>
      <c r="F236" s="68"/>
      <c r="G236" s="21"/>
      <c r="H236" s="430"/>
    </row>
    <row r="237" spans="1:8" ht="98.45" customHeight="1">
      <c r="A237" s="34"/>
      <c r="B237" s="5"/>
      <c r="C237" s="40"/>
      <c r="D237" s="121"/>
      <c r="E237" s="116" t="s">
        <v>721</v>
      </c>
      <c r="F237" s="68"/>
      <c r="G237" s="21"/>
      <c r="H237" s="430" t="s">
        <v>466</v>
      </c>
    </row>
    <row r="238" spans="1:8">
      <c r="A238" s="34"/>
      <c r="B238" s="5"/>
      <c r="C238" s="40"/>
      <c r="D238" s="121"/>
      <c r="E238" s="116"/>
      <c r="F238" s="68"/>
      <c r="G238" s="21"/>
      <c r="H238" s="430"/>
    </row>
    <row r="239" spans="1:8" ht="65.25" customHeight="1">
      <c r="A239" s="34"/>
      <c r="B239" s="5"/>
      <c r="C239" s="40"/>
      <c r="D239" s="121"/>
      <c r="E239" s="116" t="s">
        <v>58</v>
      </c>
      <c r="F239" s="68"/>
      <c r="G239" s="21"/>
      <c r="H239" s="430" t="s">
        <v>490</v>
      </c>
    </row>
    <row r="240" spans="1:8" ht="8.25" customHeight="1">
      <c r="A240" s="34"/>
      <c r="B240" s="5"/>
      <c r="C240" s="40"/>
      <c r="D240" s="121"/>
      <c r="E240" s="116"/>
      <c r="F240" s="68"/>
      <c r="G240" s="21"/>
      <c r="H240" s="430"/>
    </row>
    <row r="241" spans="1:8" ht="54" customHeight="1">
      <c r="A241" s="62"/>
      <c r="B241" s="842"/>
      <c r="C241" s="370"/>
      <c r="D241" s="121"/>
      <c r="E241" s="116" t="s">
        <v>100</v>
      </c>
      <c r="F241" s="56"/>
      <c r="G241" s="57"/>
      <c r="H241" s="835" t="s">
        <v>491</v>
      </c>
    </row>
    <row r="242" spans="1:8" ht="9" customHeight="1">
      <c r="A242" s="50"/>
      <c r="B242" s="115"/>
      <c r="C242" s="59"/>
      <c r="D242" s="121"/>
      <c r="E242" s="116"/>
      <c r="F242" s="53"/>
      <c r="G242" s="54"/>
      <c r="H242" s="840"/>
    </row>
    <row r="243" spans="1:8" ht="155.25" customHeight="1">
      <c r="A243" s="49"/>
      <c r="B243" s="7"/>
      <c r="C243" s="110"/>
      <c r="D243" s="121"/>
      <c r="E243" s="116" t="s">
        <v>293</v>
      </c>
      <c r="F243" s="117"/>
      <c r="G243" s="103"/>
      <c r="H243" s="841" t="s">
        <v>492</v>
      </c>
    </row>
    <row r="244" spans="1:8" ht="9" customHeight="1">
      <c r="A244" s="34"/>
      <c r="B244" s="5"/>
      <c r="C244" s="40"/>
      <c r="D244" s="121"/>
      <c r="E244" s="116"/>
      <c r="F244" s="68"/>
      <c r="G244" s="21"/>
      <c r="H244" s="430"/>
    </row>
    <row r="245" spans="1:8" ht="62.25" customHeight="1">
      <c r="A245" s="34"/>
      <c r="B245" s="5"/>
      <c r="C245" s="40"/>
      <c r="D245" s="121"/>
      <c r="E245" s="116" t="s">
        <v>59</v>
      </c>
      <c r="F245" s="68"/>
      <c r="G245" s="21"/>
      <c r="H245" s="430" t="s">
        <v>1219</v>
      </c>
    </row>
    <row r="246" spans="1:8" ht="6" customHeight="1">
      <c r="A246" s="34"/>
      <c r="B246" s="5"/>
      <c r="C246" s="40"/>
      <c r="D246" s="121"/>
      <c r="E246" s="116"/>
      <c r="F246" s="68"/>
      <c r="G246" s="21"/>
      <c r="H246" s="430"/>
    </row>
    <row r="247" spans="1:8" ht="65.25" customHeight="1">
      <c r="A247" s="62"/>
      <c r="B247" s="842"/>
      <c r="C247" s="370"/>
      <c r="D247" s="65"/>
      <c r="E247" s="227" t="s">
        <v>60</v>
      </c>
      <c r="F247" s="56"/>
      <c r="G247" s="57"/>
      <c r="H247" s="835" t="s">
        <v>493</v>
      </c>
    </row>
    <row r="248" spans="1:8" ht="8.25" customHeight="1">
      <c r="A248" s="49"/>
      <c r="B248" s="7"/>
      <c r="C248" s="110"/>
      <c r="D248" s="65"/>
      <c r="E248" s="139"/>
      <c r="F248" s="117"/>
      <c r="G248" s="103"/>
      <c r="H248" s="841"/>
    </row>
    <row r="249" spans="1:8" ht="54">
      <c r="A249" s="34"/>
      <c r="B249" s="5"/>
      <c r="C249" s="40"/>
      <c r="D249" s="65"/>
      <c r="E249" s="139" t="s">
        <v>494</v>
      </c>
      <c r="F249" s="68"/>
      <c r="G249" s="21"/>
      <c r="H249" s="430" t="s">
        <v>495</v>
      </c>
    </row>
    <row r="250" spans="1:8" ht="6" customHeight="1">
      <c r="A250" s="37"/>
      <c r="B250" s="3"/>
      <c r="C250" s="37"/>
      <c r="D250" s="90"/>
      <c r="E250" s="69"/>
      <c r="F250" s="26"/>
      <c r="G250" s="27"/>
      <c r="H250" s="431"/>
    </row>
    <row r="251" spans="1:8" ht="11.25" customHeight="1">
      <c r="A251" s="11"/>
      <c r="B251" s="10"/>
      <c r="C251" s="11"/>
      <c r="D251" s="12"/>
      <c r="E251" s="337"/>
      <c r="F251" s="13"/>
      <c r="G251" s="14"/>
      <c r="H251" s="41"/>
    </row>
    <row r="252" spans="1:8" ht="64.5" customHeight="1">
      <c r="A252" s="34"/>
      <c r="B252" s="5" t="s">
        <v>179</v>
      </c>
      <c r="C252" s="34"/>
      <c r="D252" s="91"/>
      <c r="E252" s="4" t="s">
        <v>144</v>
      </c>
      <c r="F252" s="63"/>
      <c r="G252" s="57" t="s">
        <v>1096</v>
      </c>
      <c r="H252" s="930" t="s">
        <v>930</v>
      </c>
    </row>
    <row r="253" spans="1:8" ht="6.75" customHeight="1">
      <c r="A253" s="34"/>
      <c r="B253" s="5"/>
      <c r="C253" s="40"/>
      <c r="D253" s="11"/>
      <c r="E253" s="10"/>
      <c r="F253" s="68"/>
      <c r="G253" s="103"/>
      <c r="H253" s="931"/>
    </row>
    <row r="254" spans="1:8" ht="77.25" customHeight="1">
      <c r="A254" s="34"/>
      <c r="B254" s="5"/>
      <c r="C254" s="40"/>
      <c r="D254" s="37"/>
      <c r="E254" s="3" t="s">
        <v>101</v>
      </c>
      <c r="F254" s="68"/>
      <c r="G254" s="21"/>
      <c r="H254" s="932"/>
    </row>
    <row r="255" spans="1:8" ht="7.5" customHeight="1">
      <c r="A255" s="62"/>
      <c r="B255" s="842"/>
      <c r="C255" s="37"/>
      <c r="D255" s="90"/>
      <c r="E255" s="69"/>
      <c r="F255" s="26"/>
      <c r="G255" s="27"/>
      <c r="H255" s="835"/>
    </row>
    <row r="256" spans="1:8" ht="7.5" customHeight="1">
      <c r="A256" s="49"/>
      <c r="B256" s="7"/>
      <c r="C256" s="49"/>
      <c r="D256" s="71"/>
      <c r="E256" s="352"/>
      <c r="F256" s="72"/>
      <c r="G256" s="54"/>
      <c r="H256" s="841"/>
    </row>
    <row r="257" spans="1:10" ht="40.5">
      <c r="A257" s="34"/>
      <c r="B257" s="94"/>
      <c r="C257" s="34"/>
      <c r="D257" s="35"/>
      <c r="E257" s="2" t="s">
        <v>61</v>
      </c>
      <c r="F257" s="63"/>
      <c r="G257" s="103" t="s">
        <v>1096</v>
      </c>
      <c r="H257" s="430" t="s">
        <v>931</v>
      </c>
    </row>
    <row r="258" spans="1:10" ht="4.5" customHeight="1">
      <c r="A258" s="34"/>
      <c r="B258" s="5"/>
      <c r="C258" s="34"/>
      <c r="D258" s="91"/>
      <c r="E258" s="4"/>
      <c r="F258" s="63"/>
      <c r="G258" s="21"/>
      <c r="H258" s="430"/>
    </row>
    <row r="259" spans="1:10" ht="47.25" customHeight="1">
      <c r="A259" s="34"/>
      <c r="B259" s="5"/>
      <c r="C259" s="40"/>
      <c r="D259" s="65"/>
      <c r="E259" s="227" t="s">
        <v>257</v>
      </c>
      <c r="F259" s="68"/>
      <c r="G259" s="21"/>
      <c r="H259" s="430"/>
    </row>
    <row r="260" spans="1:10" ht="6" customHeight="1">
      <c r="A260" s="34"/>
      <c r="B260" s="5"/>
      <c r="C260" s="40"/>
      <c r="D260" s="65"/>
      <c r="E260" s="139"/>
      <c r="F260" s="68"/>
      <c r="G260" s="21"/>
      <c r="H260" s="430"/>
    </row>
    <row r="261" spans="1:10" ht="44.25" customHeight="1">
      <c r="A261" s="34"/>
      <c r="B261" s="5"/>
      <c r="C261" s="40"/>
      <c r="D261" s="65"/>
      <c r="E261" s="139" t="s">
        <v>62</v>
      </c>
      <c r="F261" s="68"/>
      <c r="G261" s="21"/>
      <c r="H261" s="430" t="s">
        <v>25</v>
      </c>
    </row>
    <row r="262" spans="1:10" ht="8.25" customHeight="1">
      <c r="A262" s="34"/>
      <c r="B262" s="5"/>
      <c r="C262" s="37"/>
      <c r="D262" s="90"/>
      <c r="E262" s="69"/>
      <c r="F262" s="26"/>
      <c r="G262" s="27"/>
      <c r="H262" s="64"/>
    </row>
    <row r="263" spans="1:10" ht="9" customHeight="1">
      <c r="A263" s="34"/>
      <c r="B263" s="5"/>
      <c r="C263" s="11"/>
      <c r="D263" s="12"/>
      <c r="E263" s="337"/>
      <c r="F263" s="13"/>
      <c r="G263" s="103"/>
      <c r="H263" s="64"/>
    </row>
    <row r="264" spans="1:10" ht="53.25" customHeight="1">
      <c r="A264" s="34"/>
      <c r="B264" s="5"/>
      <c r="C264" s="34"/>
      <c r="D264" s="91"/>
      <c r="E264" s="4" t="s">
        <v>63</v>
      </c>
      <c r="F264" s="63"/>
      <c r="G264" s="103" t="s">
        <v>1096</v>
      </c>
      <c r="H264" s="930" t="s">
        <v>932</v>
      </c>
      <c r="J264" s="95"/>
    </row>
    <row r="265" spans="1:10" ht="7.5" customHeight="1">
      <c r="A265" s="34"/>
      <c r="B265" s="5"/>
      <c r="C265" s="40"/>
      <c r="D265" s="65"/>
      <c r="E265" s="139"/>
      <c r="F265" s="68"/>
      <c r="G265" s="21"/>
      <c r="H265" s="950"/>
    </row>
    <row r="266" spans="1:10" ht="30" customHeight="1">
      <c r="A266" s="34"/>
      <c r="B266" s="5"/>
      <c r="C266" s="40"/>
      <c r="D266" s="65"/>
      <c r="E266" s="139" t="s">
        <v>10</v>
      </c>
      <c r="F266" s="68"/>
      <c r="G266" s="21"/>
      <c r="H266" s="959"/>
    </row>
    <row r="267" spans="1:10" ht="6" customHeight="1">
      <c r="A267" s="34"/>
      <c r="B267" s="5"/>
      <c r="C267" s="40"/>
      <c r="D267" s="11"/>
      <c r="E267" s="10"/>
      <c r="F267" s="68"/>
      <c r="G267" s="97"/>
      <c r="H267" s="430"/>
    </row>
    <row r="268" spans="1:10" ht="47.25" customHeight="1">
      <c r="A268" s="34"/>
      <c r="B268" s="5"/>
      <c r="C268" s="40"/>
      <c r="D268" s="37"/>
      <c r="E268" s="3" t="s">
        <v>105</v>
      </c>
      <c r="F268" s="68"/>
      <c r="G268" s="21"/>
      <c r="H268" s="430"/>
    </row>
    <row r="269" spans="1:10" ht="18.75" customHeight="1">
      <c r="A269" s="62"/>
      <c r="B269" s="842"/>
      <c r="C269" s="370"/>
      <c r="D269" s="121"/>
      <c r="E269" s="116"/>
      <c r="F269" s="56"/>
      <c r="G269" s="57"/>
      <c r="H269" s="835"/>
    </row>
    <row r="270" spans="1:10" ht="65.099999999999994" customHeight="1">
      <c r="A270" s="62"/>
      <c r="B270" s="842"/>
      <c r="C270" s="365"/>
      <c r="D270" s="353"/>
      <c r="E270" s="217" t="s">
        <v>1220</v>
      </c>
      <c r="F270" s="366"/>
      <c r="G270" s="84" t="s">
        <v>1096</v>
      </c>
      <c r="H270" s="135" t="s">
        <v>255</v>
      </c>
    </row>
    <row r="271" spans="1:10" ht="75" customHeight="1">
      <c r="A271" s="50"/>
      <c r="B271" s="115"/>
      <c r="C271" s="121"/>
      <c r="D271" s="98"/>
      <c r="E271" s="139" t="s">
        <v>1221</v>
      </c>
      <c r="F271" s="65"/>
      <c r="G271" s="104" t="s">
        <v>1096</v>
      </c>
      <c r="H271" s="840" t="s">
        <v>417</v>
      </c>
    </row>
    <row r="272" spans="1:10" ht="9" customHeight="1">
      <c r="A272" s="50"/>
      <c r="B272" s="115"/>
      <c r="C272" s="121"/>
      <c r="D272" s="98"/>
      <c r="E272" s="139"/>
      <c r="F272" s="65"/>
      <c r="G272" s="54"/>
      <c r="H272" s="840"/>
    </row>
    <row r="273" spans="1:8" ht="71.099999999999994" customHeight="1">
      <c r="A273" s="50"/>
      <c r="B273" s="115"/>
      <c r="C273" s="53"/>
      <c r="D273" s="211"/>
      <c r="E273" s="106" t="s">
        <v>817</v>
      </c>
      <c r="F273" s="109"/>
      <c r="G273" s="54"/>
      <c r="H273" s="840" t="s">
        <v>418</v>
      </c>
    </row>
    <row r="274" spans="1:8" ht="177" customHeight="1">
      <c r="A274" s="50"/>
      <c r="B274" s="115"/>
      <c r="C274" s="53"/>
      <c r="D274" s="121"/>
      <c r="E274" s="139" t="s">
        <v>818</v>
      </c>
      <c r="F274" s="109"/>
      <c r="G274" s="54"/>
      <c r="H274" s="840"/>
    </row>
    <row r="275" spans="1:8" ht="15.6" hidden="1" customHeight="1">
      <c r="A275" s="50"/>
      <c r="B275" s="115"/>
      <c r="C275" s="53"/>
      <c r="D275" s="121"/>
      <c r="E275" s="847"/>
      <c r="F275" s="109"/>
      <c r="G275" s="54"/>
      <c r="H275" s="840"/>
    </row>
    <row r="276" spans="1:8" ht="11.25" customHeight="1">
      <c r="A276" s="50"/>
      <c r="B276" s="115"/>
      <c r="C276" s="121"/>
      <c r="D276" s="74"/>
      <c r="E276" s="106"/>
      <c r="F276" s="65"/>
      <c r="G276" s="54"/>
      <c r="H276" s="840"/>
    </row>
    <row r="277" spans="1:8" ht="84.6" customHeight="1">
      <c r="A277" s="50"/>
      <c r="B277" s="115"/>
      <c r="C277" s="211"/>
      <c r="D277" s="74"/>
      <c r="E277" s="106" t="s">
        <v>722</v>
      </c>
      <c r="F277" s="258"/>
      <c r="G277" s="104" t="s">
        <v>1096</v>
      </c>
      <c r="H277" s="105" t="s">
        <v>933</v>
      </c>
    </row>
    <row r="278" spans="1:8" ht="9.75" customHeight="1">
      <c r="A278" s="50"/>
      <c r="B278" s="115"/>
      <c r="C278" s="121"/>
      <c r="D278" s="230"/>
      <c r="E278" s="230"/>
      <c r="F278" s="65"/>
      <c r="G278" s="54"/>
      <c r="H278" s="840"/>
    </row>
    <row r="279" spans="1:8" ht="102.6" customHeight="1">
      <c r="A279" s="50"/>
      <c r="B279" s="115"/>
      <c r="C279" s="53"/>
      <c r="D279" s="121"/>
      <c r="E279" s="847" t="s">
        <v>723</v>
      </c>
      <c r="F279" s="109"/>
      <c r="G279" s="253"/>
      <c r="H279" s="840" t="s">
        <v>419</v>
      </c>
    </row>
    <row r="280" spans="1:8" ht="123" customHeight="1">
      <c r="A280" s="50"/>
      <c r="B280" s="115"/>
      <c r="C280" s="53"/>
      <c r="D280" s="121"/>
      <c r="E280" s="847" t="s">
        <v>724</v>
      </c>
      <c r="F280" s="109"/>
      <c r="G280" s="54"/>
      <c r="H280" s="840"/>
    </row>
    <row r="281" spans="1:8" ht="6.75" customHeight="1">
      <c r="A281" s="50"/>
      <c r="B281" s="115"/>
      <c r="C281" s="53"/>
      <c r="D281" s="121"/>
      <c r="E281" s="847"/>
      <c r="F281" s="109"/>
      <c r="G281" s="54"/>
      <c r="H281" s="840"/>
    </row>
    <row r="282" spans="1:8" ht="126.75" customHeight="1">
      <c r="A282" s="50"/>
      <c r="B282" s="115"/>
      <c r="C282" s="53"/>
      <c r="D282" s="121"/>
      <c r="E282" s="847" t="s">
        <v>456</v>
      </c>
      <c r="F282" s="109"/>
      <c r="G282" s="54"/>
      <c r="H282" s="840"/>
    </row>
    <row r="283" spans="1:8">
      <c r="A283" s="50"/>
      <c r="B283" s="115"/>
      <c r="C283" s="53"/>
      <c r="D283" s="121"/>
      <c r="E283" s="847"/>
      <c r="F283" s="109"/>
      <c r="G283" s="54"/>
      <c r="H283" s="840"/>
    </row>
    <row r="284" spans="1:8" ht="140.1" customHeight="1">
      <c r="A284" s="50"/>
      <c r="B284" s="115"/>
      <c r="C284" s="53"/>
      <c r="D284" s="121"/>
      <c r="E284" s="847" t="s">
        <v>725</v>
      </c>
      <c r="F284" s="109"/>
      <c r="G284" s="54"/>
      <c r="H284" s="840"/>
    </row>
    <row r="285" spans="1:8" ht="6.75" customHeight="1">
      <c r="A285" s="50"/>
      <c r="B285" s="115"/>
      <c r="C285" s="53"/>
      <c r="D285" s="121"/>
      <c r="E285" s="847"/>
      <c r="F285" s="109"/>
      <c r="G285" s="54"/>
      <c r="H285" s="840"/>
    </row>
    <row r="286" spans="1:8" ht="117" customHeight="1">
      <c r="A286" s="50"/>
      <c r="B286" s="115"/>
      <c r="C286" s="53"/>
      <c r="D286" s="121"/>
      <c r="E286" s="847" t="s">
        <v>713</v>
      </c>
      <c r="F286" s="109"/>
      <c r="G286" s="54"/>
      <c r="H286" s="840"/>
    </row>
    <row r="287" spans="1:8" ht="6.75" customHeight="1">
      <c r="A287" s="50"/>
      <c r="B287" s="115"/>
      <c r="C287" s="65"/>
      <c r="D287" s="50"/>
      <c r="E287" s="381"/>
      <c r="F287" s="53"/>
      <c r="G287" s="54"/>
      <c r="H287" s="840"/>
    </row>
    <row r="288" spans="1:8" ht="203.1" customHeight="1">
      <c r="A288" s="50"/>
      <c r="B288" s="115"/>
      <c r="C288" s="65"/>
      <c r="D288" s="80"/>
      <c r="E288" s="305" t="s">
        <v>726</v>
      </c>
      <c r="F288" s="53"/>
      <c r="G288" s="54"/>
      <c r="H288" s="840"/>
    </row>
    <row r="289" spans="1:8" ht="6" customHeight="1">
      <c r="A289" s="50"/>
      <c r="B289" s="115"/>
      <c r="C289" s="121"/>
      <c r="D289" s="74"/>
      <c r="E289" s="75"/>
      <c r="F289" s="111"/>
      <c r="G289" s="54"/>
      <c r="H289" s="840"/>
    </row>
    <row r="290" spans="1:8" ht="4.5" customHeight="1">
      <c r="A290" s="327"/>
      <c r="B290" s="5"/>
      <c r="C290" s="110"/>
      <c r="D290" s="65"/>
      <c r="E290" s="65"/>
      <c r="F290" s="210"/>
      <c r="G290" s="103"/>
      <c r="H290" s="841"/>
    </row>
    <row r="291" spans="1:8" ht="86.25" customHeight="1">
      <c r="A291" s="11"/>
      <c r="B291" s="10" t="s">
        <v>778</v>
      </c>
      <c r="C291" s="11"/>
      <c r="D291" s="12"/>
      <c r="E291" s="337" t="s">
        <v>135</v>
      </c>
      <c r="F291" s="13"/>
      <c r="G291" s="104" t="s">
        <v>1096</v>
      </c>
      <c r="H291" s="41" t="s">
        <v>934</v>
      </c>
    </row>
    <row r="292" spans="1:8" ht="30" customHeight="1">
      <c r="A292" s="37"/>
      <c r="B292" s="3"/>
      <c r="C292" s="37"/>
      <c r="D292" s="38"/>
      <c r="E292" s="1"/>
      <c r="F292" s="26"/>
      <c r="G292" s="27"/>
      <c r="H292" s="431"/>
    </row>
    <row r="293" spans="1:8" ht="104.45" customHeight="1">
      <c r="A293" s="362"/>
      <c r="B293" s="115" t="s">
        <v>779</v>
      </c>
      <c r="C293" s="211" t="s">
        <v>169</v>
      </c>
      <c r="D293" s="74"/>
      <c r="E293" s="75" t="s">
        <v>819</v>
      </c>
      <c r="F293" s="76"/>
      <c r="G293" s="104" t="s">
        <v>1096</v>
      </c>
      <c r="H293" s="41" t="s">
        <v>426</v>
      </c>
    </row>
    <row r="294" spans="1:8" ht="3" customHeight="1">
      <c r="A294" s="50"/>
      <c r="B294" s="115"/>
      <c r="C294" s="121"/>
      <c r="D294" s="98"/>
      <c r="E294" s="52"/>
      <c r="F294" s="111"/>
      <c r="G294" s="54"/>
      <c r="H294" s="840"/>
    </row>
    <row r="295" spans="1:8" ht="4.5" customHeight="1">
      <c r="A295" s="50"/>
      <c r="B295" s="115"/>
      <c r="C295" s="121"/>
      <c r="D295" s="121"/>
      <c r="E295" s="116"/>
      <c r="F295" s="111"/>
      <c r="G295" s="54"/>
      <c r="H295" s="840"/>
    </row>
    <row r="296" spans="1:8" ht="294.75" customHeight="1">
      <c r="A296" s="50"/>
      <c r="B296" s="115"/>
      <c r="C296" s="121"/>
      <c r="D296" s="48"/>
      <c r="E296" s="382" t="s">
        <v>1222</v>
      </c>
      <c r="F296" s="111"/>
      <c r="G296" s="54"/>
      <c r="H296" s="835" t="s">
        <v>427</v>
      </c>
    </row>
    <row r="297" spans="1:8" ht="15" customHeight="1">
      <c r="A297" s="50"/>
      <c r="B297" s="115"/>
      <c r="C297" s="114"/>
      <c r="D297" s="90"/>
      <c r="E297" s="383"/>
      <c r="F297" s="102"/>
      <c r="G297" s="84"/>
      <c r="H297" s="840"/>
    </row>
    <row r="298" spans="1:8" ht="48" customHeight="1">
      <c r="A298" s="50"/>
      <c r="B298" s="115"/>
      <c r="C298" s="121" t="s">
        <v>170</v>
      </c>
      <c r="D298" s="98"/>
      <c r="E298" s="52" t="s">
        <v>423</v>
      </c>
      <c r="F298" s="111"/>
      <c r="G298" s="104" t="s">
        <v>1096</v>
      </c>
      <c r="H298" s="105" t="s">
        <v>457</v>
      </c>
    </row>
    <row r="299" spans="1:8">
      <c r="A299" s="50"/>
      <c r="B299" s="115"/>
      <c r="C299" s="121"/>
      <c r="D299" s="98"/>
      <c r="E299" s="52"/>
      <c r="F299" s="111"/>
      <c r="G299" s="54"/>
      <c r="H299" s="840"/>
    </row>
    <row r="300" spans="1:8" ht="119.1" customHeight="1">
      <c r="A300" s="50"/>
      <c r="B300" s="115"/>
      <c r="C300" s="121"/>
      <c r="D300" s="48"/>
      <c r="E300" s="382" t="s">
        <v>1223</v>
      </c>
      <c r="F300" s="111"/>
      <c r="G300" s="54"/>
      <c r="H300" s="835" t="s">
        <v>1224</v>
      </c>
    </row>
    <row r="301" spans="1:8" ht="7.5" customHeight="1">
      <c r="A301" s="50"/>
      <c r="B301" s="115"/>
      <c r="C301" s="121"/>
      <c r="D301" s="121"/>
      <c r="E301" s="844"/>
      <c r="F301" s="111"/>
      <c r="G301" s="54"/>
      <c r="H301" s="840"/>
    </row>
    <row r="302" spans="1:8" ht="12.75" customHeight="1">
      <c r="A302" s="50"/>
      <c r="B302" s="115"/>
      <c r="C302" s="121"/>
      <c r="D302" s="98"/>
      <c r="E302" s="52"/>
      <c r="F302" s="111"/>
      <c r="G302" s="54"/>
      <c r="H302" s="840"/>
    </row>
    <row r="303" spans="1:8" ht="157.5" customHeight="1">
      <c r="A303" s="50"/>
      <c r="B303" s="115"/>
      <c r="C303" s="121"/>
      <c r="D303" s="48"/>
      <c r="E303" s="382" t="s">
        <v>727</v>
      </c>
      <c r="F303" s="111"/>
      <c r="G303" s="54"/>
      <c r="H303" s="835" t="s">
        <v>1224</v>
      </c>
    </row>
    <row r="304" spans="1:8" ht="12.75" customHeight="1">
      <c r="A304" s="50"/>
      <c r="B304" s="115"/>
      <c r="C304" s="121"/>
      <c r="D304" s="98"/>
      <c r="E304" s="52"/>
      <c r="F304" s="111"/>
      <c r="G304" s="54"/>
      <c r="H304" s="840"/>
    </row>
    <row r="305" spans="1:8" ht="49.5" customHeight="1">
      <c r="A305" s="50"/>
      <c r="B305" s="115"/>
      <c r="C305" s="121"/>
      <c r="D305" s="98"/>
      <c r="E305" s="52" t="s">
        <v>424</v>
      </c>
      <c r="F305" s="111"/>
      <c r="G305" s="54"/>
      <c r="H305" s="840"/>
    </row>
    <row r="306" spans="1:8" ht="12.75" customHeight="1">
      <c r="A306" s="50"/>
      <c r="B306" s="115"/>
      <c r="C306" s="121"/>
      <c r="D306" s="98"/>
      <c r="E306" s="52"/>
      <c r="F306" s="111"/>
      <c r="G306" s="54"/>
      <c r="H306" s="840"/>
    </row>
    <row r="307" spans="1:8" ht="54">
      <c r="A307" s="50"/>
      <c r="B307" s="115"/>
      <c r="C307" s="211" t="s">
        <v>410</v>
      </c>
      <c r="D307" s="74"/>
      <c r="E307" s="75" t="s">
        <v>425</v>
      </c>
      <c r="F307" s="76"/>
      <c r="G307" s="104" t="s">
        <v>1096</v>
      </c>
      <c r="H307" s="105" t="s">
        <v>428</v>
      </c>
    </row>
    <row r="308" spans="1:8">
      <c r="A308" s="80"/>
      <c r="B308" s="61"/>
      <c r="C308" s="114"/>
      <c r="D308" s="90"/>
      <c r="E308" s="69"/>
      <c r="F308" s="102"/>
      <c r="G308" s="84"/>
      <c r="H308" s="82"/>
    </row>
    <row r="309" spans="1:8" ht="9" customHeight="1">
      <c r="A309" s="11"/>
      <c r="B309" s="10"/>
      <c r="C309" s="11"/>
      <c r="D309" s="12"/>
      <c r="E309" s="337"/>
      <c r="F309" s="13"/>
      <c r="G309" s="104"/>
      <c r="H309" s="41"/>
    </row>
    <row r="310" spans="1:8" ht="72.75" customHeight="1">
      <c r="A310" s="34"/>
      <c r="B310" s="5" t="s">
        <v>780</v>
      </c>
      <c r="C310" s="34"/>
      <c r="D310" s="91"/>
      <c r="E310" s="4" t="s">
        <v>420</v>
      </c>
      <c r="F310" s="63"/>
      <c r="G310" s="103" t="s">
        <v>1096</v>
      </c>
      <c r="H310" s="430" t="s">
        <v>935</v>
      </c>
    </row>
    <row r="311" spans="1:8" ht="59.25" customHeight="1">
      <c r="A311" s="62"/>
      <c r="B311" s="842"/>
      <c r="C311" s="370"/>
      <c r="D311" s="65"/>
      <c r="E311" s="139" t="s">
        <v>313</v>
      </c>
      <c r="F311" s="56"/>
      <c r="G311" s="57"/>
      <c r="H311" s="835" t="s">
        <v>1225</v>
      </c>
    </row>
    <row r="312" spans="1:8" ht="87.75" customHeight="1">
      <c r="A312" s="34"/>
      <c r="B312" s="5"/>
      <c r="C312" s="40"/>
      <c r="D312" s="65"/>
      <c r="E312" s="139" t="s">
        <v>314</v>
      </c>
      <c r="F312" s="68"/>
      <c r="G312" s="21"/>
      <c r="H312" s="430"/>
    </row>
    <row r="313" spans="1:8" ht="63.75" customHeight="1">
      <c r="A313" s="110"/>
      <c r="B313" s="210"/>
      <c r="C313" s="110"/>
      <c r="D313" s="65"/>
      <c r="E313" s="139" t="s">
        <v>315</v>
      </c>
      <c r="F313" s="117"/>
      <c r="G313" s="103"/>
      <c r="H313" s="841"/>
    </row>
    <row r="314" spans="1:8" ht="76.5" customHeight="1">
      <c r="A314" s="34"/>
      <c r="B314" s="5"/>
      <c r="C314" s="370"/>
      <c r="D314" s="65"/>
      <c r="E314" s="139" t="s">
        <v>316</v>
      </c>
      <c r="F314" s="56"/>
      <c r="G314" s="57"/>
      <c r="H314" s="835"/>
    </row>
    <row r="315" spans="1:8" ht="3" customHeight="1">
      <c r="A315" s="62"/>
      <c r="B315" s="842"/>
      <c r="C315" s="59"/>
      <c r="D315" s="65"/>
      <c r="E315" s="139"/>
      <c r="F315" s="53"/>
      <c r="G315" s="54"/>
      <c r="H315" s="840"/>
    </row>
    <row r="316" spans="1:8" ht="40.5">
      <c r="A316" s="62"/>
      <c r="B316" s="842"/>
      <c r="C316" s="59"/>
      <c r="D316" s="65"/>
      <c r="E316" s="139" t="s">
        <v>467</v>
      </c>
      <c r="F316" s="53"/>
      <c r="G316" s="103" t="s">
        <v>1096</v>
      </c>
      <c r="H316" s="840" t="s">
        <v>421</v>
      </c>
    </row>
    <row r="317" spans="1:8" ht="69" customHeight="1">
      <c r="A317" s="328"/>
      <c r="B317" s="842"/>
      <c r="C317" s="360"/>
      <c r="D317" s="48"/>
      <c r="E317" s="384" t="s">
        <v>728</v>
      </c>
      <c r="F317" s="56"/>
      <c r="G317" s="850"/>
      <c r="H317" s="835" t="s">
        <v>422</v>
      </c>
    </row>
    <row r="318" spans="1:8" ht="5.25" customHeight="1">
      <c r="A318" s="62"/>
      <c r="B318" s="298"/>
      <c r="C318" s="59"/>
      <c r="D318" s="258"/>
      <c r="E318" s="106"/>
      <c r="F318" s="53"/>
      <c r="G318" s="361"/>
      <c r="H318" s="840"/>
    </row>
    <row r="319" spans="1:8" ht="9.75" customHeight="1">
      <c r="A319" s="11"/>
      <c r="B319" s="10"/>
      <c r="C319" s="11"/>
      <c r="D319" s="12"/>
      <c r="E319" s="337"/>
      <c r="F319" s="13"/>
      <c r="G319" s="14"/>
      <c r="H319" s="15"/>
    </row>
    <row r="320" spans="1:8" ht="68.25" customHeight="1">
      <c r="A320" s="34"/>
      <c r="B320" s="5" t="s">
        <v>781</v>
      </c>
      <c r="C320" s="34"/>
      <c r="D320" s="35"/>
      <c r="E320" s="2" t="s">
        <v>350</v>
      </c>
      <c r="F320" s="63"/>
      <c r="G320" s="103" t="s">
        <v>1096</v>
      </c>
      <c r="H320" s="430" t="s">
        <v>936</v>
      </c>
    </row>
    <row r="321" spans="1:8" ht="49.5" customHeight="1">
      <c r="A321" s="34"/>
      <c r="B321" s="5"/>
      <c r="C321" s="40"/>
      <c r="D321" s="65"/>
      <c r="E321" s="139" t="s">
        <v>351</v>
      </c>
      <c r="F321" s="68"/>
      <c r="G321" s="103"/>
      <c r="H321" s="430" t="s">
        <v>26</v>
      </c>
    </row>
    <row r="322" spans="1:8" ht="12.75" customHeight="1">
      <c r="A322" s="62"/>
      <c r="B322" s="842"/>
      <c r="C322" s="843"/>
      <c r="D322" s="90"/>
      <c r="E322" s="69"/>
      <c r="F322" s="58"/>
      <c r="G322" s="27"/>
      <c r="H322" s="431"/>
    </row>
    <row r="323" spans="1:8" ht="6.75" customHeight="1">
      <c r="A323" s="49"/>
      <c r="B323" s="7"/>
      <c r="C323" s="59"/>
      <c r="D323" s="98"/>
      <c r="E323" s="52"/>
      <c r="F323" s="53"/>
      <c r="G323" s="103"/>
      <c r="H323" s="841"/>
    </row>
    <row r="324" spans="1:8" ht="53.1" customHeight="1">
      <c r="A324" s="34"/>
      <c r="B324" s="5"/>
      <c r="C324" s="110"/>
      <c r="D324" s="98"/>
      <c r="E324" s="52" t="s">
        <v>496</v>
      </c>
      <c r="F324" s="117"/>
      <c r="G324" s="103" t="s">
        <v>1096</v>
      </c>
      <c r="H324" s="430" t="s">
        <v>937</v>
      </c>
    </row>
    <row r="325" spans="1:8" ht="93.75" customHeight="1">
      <c r="A325" s="34"/>
      <c r="B325" s="5"/>
      <c r="C325" s="110"/>
      <c r="D325" s="65"/>
      <c r="E325" s="139" t="s">
        <v>461</v>
      </c>
      <c r="F325" s="117"/>
      <c r="G325" s="21"/>
      <c r="H325" s="430"/>
    </row>
    <row r="326" spans="1:8" ht="7.5" customHeight="1">
      <c r="A326" s="34"/>
      <c r="B326" s="5"/>
      <c r="C326" s="110"/>
      <c r="D326" s="65"/>
      <c r="E326" s="139"/>
      <c r="F326" s="117"/>
      <c r="G326" s="21"/>
      <c r="H326" s="430"/>
    </row>
    <row r="327" spans="1:8" ht="50.25" customHeight="1">
      <c r="A327" s="34"/>
      <c r="B327" s="5"/>
      <c r="C327" s="110"/>
      <c r="D327" s="65"/>
      <c r="E327" s="139" t="s">
        <v>793</v>
      </c>
      <c r="F327" s="117"/>
      <c r="G327" s="21"/>
      <c r="H327" s="430"/>
    </row>
    <row r="328" spans="1:8">
      <c r="A328" s="34"/>
      <c r="B328" s="5"/>
      <c r="C328" s="110"/>
      <c r="D328" s="65"/>
      <c r="E328" s="139"/>
      <c r="F328" s="117"/>
      <c r="G328" s="21"/>
      <c r="H328" s="430"/>
    </row>
    <row r="329" spans="1:8" ht="58.5" customHeight="1">
      <c r="A329" s="34"/>
      <c r="B329" s="5"/>
      <c r="C329" s="110"/>
      <c r="D329" s="65"/>
      <c r="E329" s="139" t="s">
        <v>458</v>
      </c>
      <c r="F329" s="117"/>
      <c r="G329" s="21"/>
      <c r="H329" s="430"/>
    </row>
    <row r="330" spans="1:8" ht="9" customHeight="1">
      <c r="A330" s="34"/>
      <c r="B330" s="5"/>
      <c r="C330" s="40"/>
      <c r="D330" s="65"/>
      <c r="E330" s="139"/>
      <c r="F330" s="68"/>
      <c r="G330" s="21"/>
      <c r="H330" s="64"/>
    </row>
    <row r="331" spans="1:8" ht="49.5" customHeight="1">
      <c r="A331" s="62"/>
      <c r="B331" s="842"/>
      <c r="C331" s="370"/>
      <c r="D331" s="65"/>
      <c r="E331" s="139" t="s">
        <v>349</v>
      </c>
      <c r="F331" s="56"/>
      <c r="G331" s="57"/>
      <c r="H331" s="835" t="s">
        <v>27</v>
      </c>
    </row>
    <row r="332" spans="1:8" ht="4.5" customHeight="1">
      <c r="A332" s="50"/>
      <c r="B332" s="115"/>
      <c r="C332" s="59"/>
      <c r="D332" s="65"/>
      <c r="E332" s="139"/>
      <c r="F332" s="53"/>
      <c r="G332" s="54"/>
      <c r="H332" s="109"/>
    </row>
    <row r="333" spans="1:8" ht="77.25" customHeight="1">
      <c r="A333" s="49"/>
      <c r="B333" s="7"/>
      <c r="C333" s="110"/>
      <c r="D333" s="65"/>
      <c r="E333" s="139" t="s">
        <v>317</v>
      </c>
      <c r="F333" s="117"/>
      <c r="G333" s="103"/>
      <c r="H333" s="841" t="s">
        <v>1226</v>
      </c>
    </row>
    <row r="334" spans="1:8" ht="36" customHeight="1">
      <c r="A334" s="62"/>
      <c r="B334" s="842"/>
      <c r="C334" s="370"/>
      <c r="D334" s="65"/>
      <c r="E334" s="139" t="s">
        <v>318</v>
      </c>
      <c r="F334" s="56"/>
      <c r="G334" s="57"/>
      <c r="H334" s="835" t="s">
        <v>28</v>
      </c>
    </row>
    <row r="335" spans="1:8" ht="12.75" customHeight="1">
      <c r="A335" s="80"/>
      <c r="B335" s="61"/>
      <c r="C335" s="60"/>
      <c r="D335" s="114"/>
      <c r="E335" s="119"/>
      <c r="F335" s="83"/>
      <c r="G335" s="84"/>
      <c r="H335" s="82"/>
    </row>
    <row r="336" spans="1:8" ht="7.5" customHeight="1">
      <c r="A336" s="11"/>
      <c r="B336" s="10"/>
      <c r="C336" s="11"/>
      <c r="D336" s="12"/>
      <c r="E336" s="337"/>
      <c r="F336" s="13"/>
      <c r="G336" s="14"/>
      <c r="H336" s="41"/>
    </row>
    <row r="337" spans="1:8" ht="92.25" customHeight="1">
      <c r="A337" s="34"/>
      <c r="B337" s="5" t="s">
        <v>782</v>
      </c>
      <c r="C337" s="34"/>
      <c r="D337" s="91"/>
      <c r="E337" s="4" t="s">
        <v>497</v>
      </c>
      <c r="F337" s="63"/>
      <c r="G337" s="103" t="s">
        <v>1096</v>
      </c>
      <c r="H337" s="930" t="s">
        <v>938</v>
      </c>
    </row>
    <row r="338" spans="1:8" ht="12" customHeight="1">
      <c r="A338" s="34"/>
      <c r="B338" s="5"/>
      <c r="C338" s="40"/>
      <c r="D338" s="65"/>
      <c r="E338" s="139"/>
      <c r="F338" s="68"/>
      <c r="G338" s="21"/>
      <c r="H338" s="947"/>
    </row>
    <row r="339" spans="1:8" ht="80.45" customHeight="1">
      <c r="A339" s="364"/>
      <c r="B339" s="108"/>
      <c r="C339" s="65"/>
      <c r="D339" s="385" t="s">
        <v>453</v>
      </c>
      <c r="E339" s="382" t="s">
        <v>1227</v>
      </c>
      <c r="F339" s="53"/>
      <c r="G339" s="86"/>
      <c r="H339" s="108" t="s">
        <v>454</v>
      </c>
    </row>
    <row r="340" spans="1:8" ht="6.95" customHeight="1">
      <c r="A340" s="364"/>
      <c r="B340" s="108"/>
      <c r="C340" s="65"/>
      <c r="D340" s="428"/>
      <c r="E340" s="844"/>
      <c r="F340" s="53"/>
      <c r="G340" s="86"/>
      <c r="H340" s="108"/>
    </row>
    <row r="341" spans="1:8" ht="48" customHeight="1">
      <c r="A341" s="37"/>
      <c r="B341" s="3"/>
      <c r="C341" s="37"/>
      <c r="D341" s="38"/>
      <c r="E341" s="526" t="s">
        <v>783</v>
      </c>
      <c r="F341" s="26"/>
      <c r="G341" s="103" t="s">
        <v>1096</v>
      </c>
      <c r="H341" s="431"/>
    </row>
    <row r="342" spans="1:8" ht="9" customHeight="1">
      <c r="A342" s="11"/>
      <c r="B342" s="10"/>
      <c r="C342" s="11"/>
      <c r="D342" s="12"/>
      <c r="E342" s="337"/>
      <c r="F342" s="13"/>
      <c r="G342" s="14"/>
      <c r="H342" s="15"/>
    </row>
    <row r="343" spans="1:8" ht="54.75" customHeight="1">
      <c r="A343" s="34"/>
      <c r="B343" s="5" t="s">
        <v>784</v>
      </c>
      <c r="C343" s="34"/>
      <c r="D343" s="91"/>
      <c r="E343" s="4" t="s">
        <v>319</v>
      </c>
      <c r="F343" s="63"/>
      <c r="G343" s="103" t="s">
        <v>1096</v>
      </c>
      <c r="H343" s="930" t="s">
        <v>939</v>
      </c>
    </row>
    <row r="344" spans="1:8" ht="33" customHeight="1">
      <c r="A344" s="34"/>
      <c r="B344" s="5"/>
      <c r="C344" s="40"/>
      <c r="D344" s="65"/>
      <c r="E344" s="139" t="s">
        <v>320</v>
      </c>
      <c r="F344" s="68"/>
      <c r="G344" s="21"/>
      <c r="H344" s="921"/>
    </row>
    <row r="345" spans="1:8" ht="11.25" customHeight="1">
      <c r="A345" s="34"/>
      <c r="B345" s="5"/>
      <c r="C345" s="40"/>
      <c r="D345" s="65"/>
      <c r="E345" s="139"/>
      <c r="F345" s="68"/>
      <c r="G345" s="21"/>
      <c r="H345" s="64"/>
    </row>
    <row r="346" spans="1:8" ht="3" customHeight="1">
      <c r="A346" s="62"/>
      <c r="B346" s="842"/>
      <c r="C346" s="37"/>
      <c r="D346" s="90"/>
      <c r="E346" s="69"/>
      <c r="F346" s="58"/>
      <c r="G346" s="27"/>
      <c r="H346" s="101"/>
    </row>
    <row r="347" spans="1:8" ht="8.25" customHeight="1">
      <c r="A347" s="50"/>
      <c r="B347" s="115"/>
      <c r="C347" s="50"/>
      <c r="D347" s="98"/>
      <c r="E347" s="52"/>
      <c r="F347" s="53"/>
      <c r="G347" s="54"/>
      <c r="H347" s="109"/>
    </row>
    <row r="348" spans="1:8" ht="72" customHeight="1">
      <c r="A348" s="50"/>
      <c r="B348" s="115"/>
      <c r="C348" s="50"/>
      <c r="D348" s="91"/>
      <c r="E348" s="4" t="s">
        <v>321</v>
      </c>
      <c r="F348" s="111"/>
      <c r="G348" s="103" t="s">
        <v>1096</v>
      </c>
      <c r="H348" s="840" t="s">
        <v>940</v>
      </c>
    </row>
    <row r="349" spans="1:8" ht="56.25" customHeight="1">
      <c r="A349" s="34"/>
      <c r="B349" s="5"/>
      <c r="C349" s="40"/>
      <c r="D349" s="65"/>
      <c r="E349" s="139" t="s">
        <v>322</v>
      </c>
      <c r="F349" s="68"/>
      <c r="G349" s="21"/>
      <c r="H349" s="430" t="s">
        <v>294</v>
      </c>
    </row>
    <row r="350" spans="1:8" ht="3.75" customHeight="1">
      <c r="A350" s="34"/>
      <c r="B350" s="5"/>
      <c r="C350" s="37"/>
      <c r="D350" s="90"/>
      <c r="E350" s="69" t="s">
        <v>12</v>
      </c>
      <c r="F350" s="26"/>
      <c r="G350" s="27"/>
      <c r="H350" s="430"/>
    </row>
    <row r="351" spans="1:8" ht="9.75" customHeight="1">
      <c r="A351" s="34"/>
      <c r="B351" s="5"/>
      <c r="C351" s="11"/>
      <c r="D351" s="12"/>
      <c r="E351" s="337"/>
      <c r="F351" s="13"/>
      <c r="G351" s="103"/>
      <c r="H351" s="430"/>
    </row>
    <row r="352" spans="1:8" ht="89.25" customHeight="1">
      <c r="A352" s="34"/>
      <c r="B352" s="5"/>
      <c r="C352" s="34"/>
      <c r="D352" s="91"/>
      <c r="E352" s="4" t="s">
        <v>323</v>
      </c>
      <c r="F352" s="63"/>
      <c r="G352" s="103" t="s">
        <v>1096</v>
      </c>
      <c r="H352" s="430" t="s">
        <v>941</v>
      </c>
    </row>
    <row r="353" spans="1:8" ht="48" customHeight="1">
      <c r="A353" s="34"/>
      <c r="B353" s="5"/>
      <c r="C353" s="40"/>
      <c r="D353" s="65"/>
      <c r="E353" s="139" t="s">
        <v>324</v>
      </c>
      <c r="F353" s="68"/>
      <c r="G353" s="21"/>
      <c r="H353" s="430" t="s">
        <v>295</v>
      </c>
    </row>
    <row r="354" spans="1:8" ht="1.5" customHeight="1">
      <c r="A354" s="62"/>
      <c r="B354" s="842"/>
      <c r="C354" s="37"/>
      <c r="D354" s="90"/>
      <c r="E354" s="69"/>
      <c r="F354" s="26"/>
      <c r="G354" s="27"/>
      <c r="H354" s="835"/>
    </row>
    <row r="355" spans="1:8" ht="9.75" customHeight="1">
      <c r="A355" s="11"/>
      <c r="B355" s="10"/>
      <c r="C355" s="11"/>
      <c r="D355" s="12"/>
      <c r="E355" s="337"/>
      <c r="F355" s="13"/>
      <c r="G355" s="14"/>
      <c r="H355" s="41"/>
    </row>
    <row r="356" spans="1:8" ht="76.5" customHeight="1">
      <c r="A356" s="34"/>
      <c r="B356" s="5" t="s">
        <v>785</v>
      </c>
      <c r="C356" s="34"/>
      <c r="D356" s="35"/>
      <c r="E356" s="2" t="s">
        <v>145</v>
      </c>
      <c r="F356" s="63"/>
      <c r="G356" s="103" t="s">
        <v>1096</v>
      </c>
      <c r="H356" s="430" t="s">
        <v>942</v>
      </c>
    </row>
    <row r="357" spans="1:8" ht="3" customHeight="1">
      <c r="A357" s="37"/>
      <c r="B357" s="3"/>
      <c r="C357" s="37"/>
      <c r="D357" s="38"/>
      <c r="E357" s="1"/>
      <c r="F357" s="26"/>
      <c r="G357" s="27"/>
      <c r="H357" s="431"/>
    </row>
    <row r="358" spans="1:8" ht="0.75" hidden="1" customHeight="1">
      <c r="A358" s="11"/>
      <c r="B358" s="10"/>
      <c r="C358" s="11"/>
      <c r="D358" s="12"/>
      <c r="E358" s="337"/>
      <c r="F358" s="13"/>
      <c r="G358" s="14"/>
      <c r="H358" s="41"/>
    </row>
    <row r="359" spans="1:8" ht="105.75" customHeight="1">
      <c r="A359" s="34"/>
      <c r="B359" s="5" t="s">
        <v>786</v>
      </c>
      <c r="C359" s="34"/>
      <c r="D359" s="91"/>
      <c r="E359" s="4" t="s">
        <v>479</v>
      </c>
      <c r="F359" s="63"/>
      <c r="G359" s="103" t="s">
        <v>1096</v>
      </c>
      <c r="H359" s="430" t="s">
        <v>943</v>
      </c>
    </row>
    <row r="360" spans="1:8" ht="18.75" customHeight="1">
      <c r="A360" s="34"/>
      <c r="B360" s="5"/>
      <c r="C360" s="40"/>
      <c r="D360" s="65"/>
      <c r="E360" s="657"/>
      <c r="F360" s="658"/>
      <c r="G360" s="659"/>
      <c r="H360" s="661"/>
    </row>
    <row r="361" spans="1:8" ht="95.25" customHeight="1">
      <c r="A361" s="34"/>
      <c r="B361" s="5"/>
      <c r="C361" s="34"/>
      <c r="D361" s="91"/>
      <c r="E361" s="4" t="s">
        <v>523</v>
      </c>
      <c r="F361" s="63"/>
      <c r="G361" s="103" t="s">
        <v>1096</v>
      </c>
      <c r="H361" s="948" t="s">
        <v>944</v>
      </c>
    </row>
    <row r="362" spans="1:8" ht="32.25" customHeight="1">
      <c r="A362" s="34"/>
      <c r="B362" s="5"/>
      <c r="C362" s="40"/>
      <c r="D362" s="65"/>
      <c r="E362" s="139"/>
      <c r="F362" s="68"/>
      <c r="G362" s="21"/>
      <c r="H362" s="949"/>
    </row>
    <row r="363" spans="1:8" ht="61.5" customHeight="1">
      <c r="A363" s="34"/>
      <c r="B363" s="5"/>
      <c r="C363" s="40"/>
      <c r="D363" s="65"/>
      <c r="E363" s="139" t="s">
        <v>335</v>
      </c>
      <c r="F363" s="68"/>
      <c r="G363" s="21"/>
      <c r="H363" s="232" t="s">
        <v>1228</v>
      </c>
    </row>
    <row r="364" spans="1:8" ht="5.25" customHeight="1">
      <c r="A364" s="34"/>
      <c r="B364" s="5"/>
      <c r="C364" s="40"/>
      <c r="D364" s="65"/>
      <c r="E364" s="139"/>
      <c r="F364" s="68"/>
      <c r="G364" s="21"/>
      <c r="H364" s="64"/>
    </row>
    <row r="365" spans="1:8" ht="8.25" customHeight="1">
      <c r="A365" s="62"/>
      <c r="B365" s="842"/>
      <c r="C365" s="37"/>
      <c r="D365" s="90"/>
      <c r="E365" s="69"/>
      <c r="F365" s="26"/>
      <c r="G365" s="27"/>
      <c r="H365" s="835"/>
    </row>
    <row r="366" spans="1:8" ht="9" customHeight="1">
      <c r="A366" s="49"/>
      <c r="B366" s="7"/>
      <c r="C366" s="49"/>
      <c r="D366" s="71"/>
      <c r="E366" s="352"/>
      <c r="F366" s="72"/>
      <c r="G366" s="103"/>
      <c r="H366" s="841"/>
    </row>
    <row r="367" spans="1:8" ht="89.25" customHeight="1">
      <c r="A367" s="34"/>
      <c r="B367" s="5"/>
      <c r="C367" s="37"/>
      <c r="D367" s="38"/>
      <c r="E367" s="1" t="s">
        <v>336</v>
      </c>
      <c r="F367" s="26"/>
      <c r="G367" s="103" t="s">
        <v>1096</v>
      </c>
      <c r="H367" s="232" t="s">
        <v>945</v>
      </c>
    </row>
    <row r="368" spans="1:8">
      <c r="A368" s="34"/>
      <c r="B368" s="5"/>
      <c r="C368" s="11"/>
      <c r="D368" s="12"/>
      <c r="E368" s="337"/>
      <c r="F368" s="13"/>
      <c r="G368" s="42"/>
      <c r="H368" s="948" t="s">
        <v>946</v>
      </c>
    </row>
    <row r="369" spans="1:8" ht="69.95" customHeight="1">
      <c r="A369" s="34"/>
      <c r="B369" s="5"/>
      <c r="C369" s="37"/>
      <c r="D369" s="38"/>
      <c r="E369" s="1" t="s">
        <v>337</v>
      </c>
      <c r="F369" s="26"/>
      <c r="G369" s="103" t="s">
        <v>1096</v>
      </c>
      <c r="H369" s="964"/>
    </row>
    <row r="370" spans="1:8" ht="9" customHeight="1">
      <c r="A370" s="34"/>
      <c r="B370" s="5"/>
      <c r="C370" s="11"/>
      <c r="D370" s="12"/>
      <c r="E370" s="337"/>
      <c r="F370" s="13"/>
      <c r="G370" s="14"/>
      <c r="H370" s="430"/>
    </row>
    <row r="371" spans="1:8" ht="78" customHeight="1">
      <c r="A371" s="34"/>
      <c r="B371" s="5"/>
      <c r="C371" s="62"/>
      <c r="D371" s="35"/>
      <c r="E371" s="2" t="s">
        <v>338</v>
      </c>
      <c r="F371" s="63"/>
      <c r="G371" s="103" t="s">
        <v>1096</v>
      </c>
      <c r="H371" s="232" t="s">
        <v>947</v>
      </c>
    </row>
    <row r="372" spans="1:8" ht="7.5" customHeight="1">
      <c r="A372" s="34"/>
      <c r="B372" s="5"/>
      <c r="C372" s="49"/>
      <c r="D372" s="71"/>
      <c r="E372" s="352"/>
      <c r="F372" s="72"/>
      <c r="G372" s="103"/>
      <c r="H372" s="430"/>
    </row>
    <row r="373" spans="1:8" ht="82.5" customHeight="1">
      <c r="A373" s="62"/>
      <c r="B373" s="842"/>
      <c r="C373" s="62"/>
      <c r="D373" s="91"/>
      <c r="E373" s="4" t="s">
        <v>339</v>
      </c>
      <c r="F373" s="99"/>
      <c r="G373" s="103" t="s">
        <v>1096</v>
      </c>
      <c r="H373" s="839" t="s">
        <v>948</v>
      </c>
    </row>
    <row r="374" spans="1:8" ht="8.25" customHeight="1">
      <c r="A374" s="73"/>
      <c r="B374" s="55"/>
      <c r="C374" s="73"/>
      <c r="D374" s="74"/>
      <c r="E374" s="75"/>
      <c r="F374" s="76"/>
      <c r="G374" s="104"/>
      <c r="H374" s="234"/>
    </row>
    <row r="375" spans="1:8" ht="163.5" customHeight="1">
      <c r="A375" s="80"/>
      <c r="B375" s="61" t="s">
        <v>787</v>
      </c>
      <c r="C375" s="80"/>
      <c r="D375" s="90"/>
      <c r="E375" s="69" t="s">
        <v>498</v>
      </c>
      <c r="F375" s="102"/>
      <c r="G375" s="103" t="s">
        <v>1096</v>
      </c>
      <c r="H375" s="296" t="s">
        <v>1282</v>
      </c>
    </row>
    <row r="376" spans="1:8" ht="11.25" customHeight="1">
      <c r="A376" s="73"/>
      <c r="B376" s="55"/>
      <c r="C376" s="73"/>
      <c r="D376" s="74"/>
      <c r="E376" s="75"/>
      <c r="F376" s="76"/>
      <c r="G376" s="104"/>
      <c r="H376" s="125"/>
    </row>
    <row r="377" spans="1:8" ht="90" customHeight="1">
      <c r="A377" s="50"/>
      <c r="B377" s="115" t="s">
        <v>788</v>
      </c>
      <c r="C377" s="50"/>
      <c r="D377" s="98"/>
      <c r="E377" s="52" t="s">
        <v>352</v>
      </c>
      <c r="F377" s="111"/>
      <c r="G377" s="103" t="s">
        <v>1096</v>
      </c>
      <c r="H377" s="233" t="s">
        <v>949</v>
      </c>
    </row>
    <row r="378" spans="1:8" ht="5.25" customHeight="1">
      <c r="A378" s="62"/>
      <c r="B378" s="842"/>
      <c r="C378" s="37"/>
      <c r="D378" s="663"/>
      <c r="E378" s="664"/>
      <c r="F378" s="656"/>
      <c r="G378" s="660"/>
      <c r="H378" s="665"/>
    </row>
    <row r="379" spans="1:8" ht="9" customHeight="1">
      <c r="A379" s="49"/>
      <c r="B379" s="7"/>
      <c r="C379" s="11"/>
      <c r="D379" s="666"/>
      <c r="E379" s="667"/>
      <c r="F379" s="668"/>
      <c r="G379" s="669"/>
      <c r="H379" s="662"/>
    </row>
    <row r="380" spans="1:8" ht="36" customHeight="1">
      <c r="A380" s="34"/>
      <c r="B380" s="5"/>
      <c r="C380" s="34"/>
      <c r="D380" s="91"/>
      <c r="E380" s="4" t="s">
        <v>1229</v>
      </c>
      <c r="F380" s="63"/>
      <c r="G380" s="36"/>
      <c r="H380" s="930" t="s">
        <v>950</v>
      </c>
    </row>
    <row r="381" spans="1:8" ht="36" customHeight="1">
      <c r="A381" s="34"/>
      <c r="B381" s="5"/>
      <c r="C381" s="40"/>
      <c r="D381" s="65"/>
      <c r="E381" s="139" t="s">
        <v>356</v>
      </c>
      <c r="F381" s="68"/>
      <c r="G381" s="21"/>
      <c r="H381" s="931"/>
    </row>
    <row r="382" spans="1:8" ht="14.25" customHeight="1">
      <c r="A382" s="34"/>
      <c r="B382" s="5"/>
      <c r="C382" s="34"/>
      <c r="D382" s="145"/>
      <c r="E382" s="139"/>
      <c r="F382" s="68"/>
      <c r="G382" s="21"/>
      <c r="H382" s="959"/>
    </row>
    <row r="383" spans="1:8" ht="13.5" customHeight="1">
      <c r="A383" s="34"/>
      <c r="B383" s="5"/>
      <c r="C383" s="11"/>
      <c r="D383" s="12"/>
      <c r="E383" s="337"/>
      <c r="F383" s="13"/>
      <c r="G383" s="14"/>
      <c r="H383" s="930" t="s">
        <v>951</v>
      </c>
    </row>
    <row r="384" spans="1:8" ht="85.5" customHeight="1">
      <c r="A384" s="34"/>
      <c r="B384" s="5"/>
      <c r="C384" s="34"/>
      <c r="D384" s="91"/>
      <c r="E384" s="4" t="s">
        <v>1230</v>
      </c>
      <c r="F384" s="63"/>
      <c r="G384" s="103" t="s">
        <v>1096</v>
      </c>
      <c r="H384" s="932"/>
    </row>
    <row r="385" spans="1:8" ht="48.75" customHeight="1">
      <c r="A385" s="34"/>
      <c r="B385" s="5"/>
      <c r="C385" s="40"/>
      <c r="D385" s="65"/>
      <c r="E385" s="139" t="s">
        <v>357</v>
      </c>
      <c r="F385" s="68"/>
      <c r="G385" s="21"/>
      <c r="H385" s="430" t="s">
        <v>296</v>
      </c>
    </row>
    <row r="386" spans="1:8" ht="6" customHeight="1">
      <c r="A386" s="34"/>
      <c r="B386" s="5"/>
      <c r="C386" s="37"/>
      <c r="D386" s="90"/>
      <c r="E386" s="69"/>
      <c r="F386" s="26"/>
      <c r="G386" s="27"/>
      <c r="H386" s="430"/>
    </row>
    <row r="387" spans="1:8" ht="7.5" customHeight="1">
      <c r="A387" s="34"/>
      <c r="B387" s="5"/>
      <c r="C387" s="11"/>
      <c r="D387" s="12"/>
      <c r="E387" s="337"/>
      <c r="F387" s="13"/>
      <c r="G387" s="14"/>
      <c r="H387" s="430"/>
    </row>
    <row r="388" spans="1:8" ht="48" customHeight="1">
      <c r="A388" s="37"/>
      <c r="B388" s="3"/>
      <c r="C388" s="37"/>
      <c r="D388" s="38"/>
      <c r="E388" s="1" t="s">
        <v>1231</v>
      </c>
      <c r="F388" s="26"/>
      <c r="G388" s="103" t="s">
        <v>1096</v>
      </c>
      <c r="H388" s="835" t="s">
        <v>297</v>
      </c>
    </row>
    <row r="389" spans="1:8" ht="6.75" customHeight="1">
      <c r="A389" s="49"/>
      <c r="B389" s="7"/>
      <c r="C389" s="49"/>
      <c r="D389" s="71"/>
      <c r="E389" s="352"/>
      <c r="F389" s="72"/>
      <c r="G389" s="103"/>
      <c r="H389" s="841"/>
    </row>
    <row r="390" spans="1:8" ht="79.5" customHeight="1">
      <c r="A390" s="62"/>
      <c r="B390" s="842" t="s">
        <v>789</v>
      </c>
      <c r="C390" s="37"/>
      <c r="D390" s="38"/>
      <c r="E390" s="1" t="s">
        <v>358</v>
      </c>
      <c r="F390" s="26"/>
      <c r="G390" s="103" t="s">
        <v>1096</v>
      </c>
      <c r="H390" s="835" t="s">
        <v>952</v>
      </c>
    </row>
    <row r="391" spans="1:8" ht="9.75" customHeight="1">
      <c r="A391" s="50"/>
      <c r="B391" s="115"/>
      <c r="C391" s="50"/>
      <c r="D391" s="98"/>
      <c r="E391" s="52"/>
      <c r="F391" s="111"/>
      <c r="G391" s="54"/>
      <c r="H391" s="840"/>
    </row>
    <row r="392" spans="1:8" ht="90.75" customHeight="1">
      <c r="A392" s="37"/>
      <c r="B392" s="3"/>
      <c r="C392" s="80"/>
      <c r="D392" s="90"/>
      <c r="E392" s="69" t="s">
        <v>1232</v>
      </c>
      <c r="F392" s="102"/>
      <c r="G392" s="103" t="s">
        <v>1096</v>
      </c>
      <c r="H392" s="835" t="s">
        <v>1233</v>
      </c>
    </row>
    <row r="393" spans="1:8" ht="9.75" customHeight="1">
      <c r="A393" s="62"/>
      <c r="B393" s="842"/>
      <c r="C393" s="73"/>
      <c r="D393" s="74"/>
      <c r="E393" s="75"/>
      <c r="F393" s="76"/>
      <c r="G393" s="104"/>
      <c r="H393" s="835"/>
    </row>
    <row r="394" spans="1:8" ht="68.25" customHeight="1">
      <c r="A394" s="62"/>
      <c r="B394" s="842" t="s">
        <v>790</v>
      </c>
      <c r="C394" s="50"/>
      <c r="D394" s="98"/>
      <c r="E394" s="52" t="s">
        <v>359</v>
      </c>
      <c r="F394" s="111"/>
      <c r="G394" s="103" t="s">
        <v>1096</v>
      </c>
      <c r="H394" s="835" t="s">
        <v>953</v>
      </c>
    </row>
    <row r="395" spans="1:8" ht="94.5">
      <c r="A395" s="34"/>
      <c r="B395" s="5"/>
      <c r="C395" s="34"/>
      <c r="D395" s="35"/>
      <c r="E395" s="2" t="s">
        <v>1234</v>
      </c>
      <c r="F395" s="63"/>
      <c r="G395" s="103" t="s">
        <v>1096</v>
      </c>
      <c r="H395" s="930" t="s">
        <v>954</v>
      </c>
    </row>
    <row r="396" spans="1:8">
      <c r="A396" s="34"/>
      <c r="B396" s="5"/>
      <c r="C396" s="34"/>
      <c r="D396" s="91"/>
      <c r="E396" s="4"/>
      <c r="F396" s="63"/>
      <c r="G396" s="21"/>
      <c r="H396" s="947"/>
    </row>
    <row r="397" spans="1:8" ht="16.5" customHeight="1">
      <c r="A397" s="34"/>
      <c r="B397" s="5"/>
      <c r="C397" s="40"/>
      <c r="D397" s="65"/>
      <c r="E397" s="139" t="s">
        <v>29</v>
      </c>
      <c r="F397" s="68"/>
      <c r="G397" s="21"/>
      <c r="H397" s="921"/>
    </row>
    <row r="398" spans="1:8" ht="29.25" customHeight="1">
      <c r="A398" s="34"/>
      <c r="B398" s="5"/>
      <c r="C398" s="40"/>
      <c r="D398" s="65"/>
      <c r="E398" s="139" t="s">
        <v>573</v>
      </c>
      <c r="F398" s="68"/>
      <c r="G398" s="21"/>
      <c r="H398" s="64" t="s">
        <v>1097</v>
      </c>
    </row>
    <row r="399" spans="1:8" ht="66" customHeight="1">
      <c r="A399" s="34"/>
      <c r="B399" s="5"/>
      <c r="C399" s="40"/>
      <c r="D399" s="460"/>
      <c r="E399" s="552" t="s">
        <v>955</v>
      </c>
      <c r="F399" s="68"/>
      <c r="G399" s="21"/>
      <c r="H399" s="64"/>
    </row>
    <row r="400" spans="1:8" ht="29.25" customHeight="1">
      <c r="A400" s="34"/>
      <c r="B400" s="5"/>
      <c r="C400" s="40"/>
      <c r="D400" s="460"/>
      <c r="E400" s="552" t="s">
        <v>956</v>
      </c>
      <c r="F400" s="68"/>
      <c r="G400" s="21"/>
      <c r="H400" s="64"/>
    </row>
    <row r="401" spans="1:8" ht="30" customHeight="1">
      <c r="A401" s="34"/>
      <c r="B401" s="5"/>
      <c r="C401" s="40"/>
      <c r="D401" s="460"/>
      <c r="E401" s="552" t="s">
        <v>957</v>
      </c>
      <c r="F401" s="68"/>
      <c r="G401" s="21"/>
      <c r="H401" s="64"/>
    </row>
    <row r="402" spans="1:8" ht="6.95" customHeight="1">
      <c r="A402" s="62"/>
      <c r="B402" s="842"/>
      <c r="C402" s="370"/>
      <c r="D402" s="65"/>
      <c r="E402" s="139"/>
      <c r="F402" s="56"/>
      <c r="G402" s="57"/>
      <c r="H402" s="101"/>
    </row>
    <row r="403" spans="1:8" ht="83.1" customHeight="1">
      <c r="A403" s="49"/>
      <c r="B403" s="7"/>
      <c r="C403" s="110"/>
      <c r="D403" s="230"/>
      <c r="E403" s="564" t="s">
        <v>958</v>
      </c>
      <c r="F403" s="561"/>
      <c r="G403" s="537"/>
      <c r="H403" s="82" t="s">
        <v>1235</v>
      </c>
    </row>
    <row r="404" spans="1:8" ht="10.5" customHeight="1">
      <c r="A404" s="73"/>
      <c r="B404" s="55"/>
      <c r="C404" s="73"/>
      <c r="D404" s="74"/>
      <c r="E404" s="75"/>
      <c r="F404" s="76"/>
      <c r="G404" s="303"/>
      <c r="H404" s="125"/>
    </row>
    <row r="405" spans="1:8" ht="135">
      <c r="A405" s="362"/>
      <c r="B405" s="115" t="s">
        <v>791</v>
      </c>
      <c r="C405" s="121"/>
      <c r="D405" s="98"/>
      <c r="E405" s="386" t="s">
        <v>429</v>
      </c>
      <c r="F405" s="363"/>
      <c r="G405" s="103" t="s">
        <v>1096</v>
      </c>
      <c r="H405" s="371" t="s">
        <v>959</v>
      </c>
    </row>
    <row r="406" spans="1:8">
      <c r="A406" s="362"/>
      <c r="B406" s="115"/>
      <c r="C406" s="121"/>
      <c r="D406" s="51"/>
      <c r="E406" s="227"/>
      <c r="F406" s="363"/>
      <c r="G406" s="373"/>
      <c r="H406" s="372"/>
    </row>
    <row r="407" spans="1:8" ht="40.5">
      <c r="A407" s="50"/>
      <c r="B407" s="115"/>
      <c r="C407" s="121"/>
      <c r="D407" s="51"/>
      <c r="E407" s="105" t="s">
        <v>430</v>
      </c>
      <c r="F407" s="363"/>
      <c r="G407" s="103" t="s">
        <v>1096</v>
      </c>
      <c r="H407" s="372" t="s">
        <v>468</v>
      </c>
    </row>
    <row r="408" spans="1:8" ht="6.75" customHeight="1">
      <c r="A408" s="50"/>
      <c r="B408" s="115"/>
      <c r="C408" s="121"/>
      <c r="D408" s="51"/>
      <c r="E408" s="840"/>
      <c r="F408" s="363"/>
      <c r="G408" s="373"/>
      <c r="H408" s="374"/>
    </row>
    <row r="409" spans="1:8" ht="135">
      <c r="A409" s="50"/>
      <c r="B409" s="115"/>
      <c r="C409" s="121"/>
      <c r="D409" s="51"/>
      <c r="E409" s="840" t="s">
        <v>432</v>
      </c>
      <c r="F409" s="363"/>
      <c r="G409" s="103" t="s">
        <v>1096</v>
      </c>
      <c r="H409" s="374"/>
    </row>
    <row r="410" spans="1:8" ht="40.5">
      <c r="A410" s="50"/>
      <c r="B410" s="115"/>
      <c r="C410" s="121"/>
      <c r="D410" s="51"/>
      <c r="E410" s="840" t="s">
        <v>433</v>
      </c>
      <c r="F410" s="363"/>
      <c r="G410" s="103" t="s">
        <v>1096</v>
      </c>
      <c r="H410" s="374"/>
    </row>
    <row r="411" spans="1:8" ht="7.5" customHeight="1">
      <c r="A411" s="50"/>
      <c r="B411" s="115"/>
      <c r="C411" s="121"/>
      <c r="D411" s="51"/>
      <c r="E411" s="840"/>
      <c r="F411" s="363"/>
      <c r="G411" s="373"/>
      <c r="H411" s="374"/>
    </row>
    <row r="412" spans="1:8" ht="72" customHeight="1">
      <c r="A412" s="50"/>
      <c r="B412" s="115"/>
      <c r="C412" s="121"/>
      <c r="D412" s="51"/>
      <c r="E412" s="82" t="s">
        <v>434</v>
      </c>
      <c r="F412" s="363"/>
      <c r="G412" s="103" t="s">
        <v>1096</v>
      </c>
      <c r="H412" s="374"/>
    </row>
    <row r="413" spans="1:8" ht="11.25" customHeight="1">
      <c r="A413" s="50"/>
      <c r="B413" s="115"/>
      <c r="C413" s="121"/>
      <c r="D413" s="51"/>
      <c r="E413" s="139"/>
      <c r="F413" s="363"/>
      <c r="G413" s="373"/>
      <c r="H413" s="374"/>
    </row>
    <row r="414" spans="1:8" ht="94.5">
      <c r="A414" s="59"/>
      <c r="B414" s="139"/>
      <c r="C414" s="59"/>
      <c r="D414" s="65"/>
      <c r="E414" s="139" t="s">
        <v>435</v>
      </c>
      <c r="F414" s="53"/>
      <c r="G414" s="103" t="s">
        <v>1096</v>
      </c>
      <c r="H414" s="372" t="s">
        <v>960</v>
      </c>
    </row>
    <row r="415" spans="1:8" ht="13.5" customHeight="1">
      <c r="A415" s="50"/>
      <c r="B415" s="115"/>
      <c r="C415" s="121"/>
      <c r="D415" s="98"/>
      <c r="E415" s="69"/>
      <c r="F415" s="51"/>
      <c r="G415" s="54"/>
      <c r="H415" s="53"/>
    </row>
    <row r="416" spans="1:8" ht="67.5">
      <c r="A416" s="59"/>
      <c r="B416" s="139"/>
      <c r="C416" s="59"/>
      <c r="D416" s="53"/>
      <c r="E416" s="139" t="s">
        <v>470</v>
      </c>
      <c r="F416" s="59"/>
      <c r="G416" s="103" t="s">
        <v>1096</v>
      </c>
      <c r="H416" s="372" t="s">
        <v>469</v>
      </c>
    </row>
    <row r="417" spans="1:8" ht="71.45" customHeight="1">
      <c r="A417" s="59"/>
      <c r="B417" s="139"/>
      <c r="C417" s="59"/>
      <c r="D417" s="53"/>
      <c r="E417" s="139" t="s">
        <v>794</v>
      </c>
      <c r="F417" s="59"/>
      <c r="G417" s="109"/>
      <c r="H417" s="53"/>
    </row>
    <row r="418" spans="1:8" ht="6" customHeight="1">
      <c r="A418" s="59"/>
      <c r="B418" s="139"/>
      <c r="C418" s="59"/>
      <c r="D418" s="53"/>
      <c r="E418" s="139"/>
      <c r="F418" s="59"/>
      <c r="G418" s="109"/>
      <c r="H418" s="53"/>
    </row>
    <row r="419" spans="1:8" ht="83.45" customHeight="1">
      <c r="A419" s="59"/>
      <c r="B419" s="139"/>
      <c r="C419" s="59"/>
      <c r="D419" s="53"/>
      <c r="E419" s="139" t="s">
        <v>795</v>
      </c>
      <c r="F419" s="59"/>
      <c r="G419" s="109"/>
      <c r="H419" s="53"/>
    </row>
    <row r="420" spans="1:8" ht="6" customHeight="1">
      <c r="A420" s="59"/>
      <c r="B420" s="139"/>
      <c r="C420" s="59"/>
      <c r="D420" s="53"/>
      <c r="E420" s="139"/>
      <c r="F420" s="59"/>
      <c r="G420" s="109"/>
      <c r="H420" s="53"/>
    </row>
    <row r="421" spans="1:8" ht="84.6" customHeight="1">
      <c r="A421" s="59"/>
      <c r="B421" s="139"/>
      <c r="C421" s="59"/>
      <c r="D421" s="53"/>
      <c r="E421" s="139" t="s">
        <v>796</v>
      </c>
      <c r="F421" s="59"/>
      <c r="G421" s="109"/>
      <c r="H421" s="53"/>
    </row>
    <row r="422" spans="1:8" ht="71.25" customHeight="1">
      <c r="A422" s="50"/>
      <c r="B422" s="116"/>
      <c r="C422" s="59"/>
      <c r="D422" s="53"/>
      <c r="E422" s="82" t="s">
        <v>436</v>
      </c>
      <c r="F422" s="59"/>
      <c r="G422" s="103" t="s">
        <v>1096</v>
      </c>
      <c r="H422" s="53"/>
    </row>
    <row r="423" spans="1:8" ht="6.75" customHeight="1">
      <c r="A423" s="50"/>
      <c r="B423" s="115"/>
      <c r="C423" s="65"/>
      <c r="D423" s="65"/>
      <c r="E423" s="139"/>
      <c r="F423" s="230"/>
      <c r="G423" s="54"/>
      <c r="H423" s="53"/>
    </row>
    <row r="424" spans="1:8" ht="94.5" hidden="1">
      <c r="A424" s="59"/>
      <c r="B424" s="108"/>
      <c r="C424" s="65"/>
      <c r="D424" s="65"/>
      <c r="E424" s="139" t="s">
        <v>437</v>
      </c>
      <c r="F424" s="230"/>
      <c r="G424" s="54" t="s">
        <v>21</v>
      </c>
      <c r="H424" s="450" t="s">
        <v>431</v>
      </c>
    </row>
    <row r="425" spans="1:8" ht="5.25" customHeight="1">
      <c r="A425" s="80"/>
      <c r="B425" s="119"/>
      <c r="C425" s="257"/>
      <c r="D425" s="257"/>
      <c r="E425" s="300"/>
      <c r="F425" s="81"/>
      <c r="G425" s="84"/>
      <c r="H425" s="83"/>
    </row>
    <row r="426" spans="1:8" ht="33.75" customHeight="1">
      <c r="A426" s="80"/>
      <c r="B426" s="348" t="s">
        <v>792</v>
      </c>
      <c r="C426" s="348" t="s">
        <v>134</v>
      </c>
      <c r="D426" s="349"/>
      <c r="E426" s="350"/>
      <c r="F426" s="90"/>
      <c r="G426" s="351"/>
      <c r="H426" s="864"/>
    </row>
    <row r="427" spans="1:8" ht="7.5" customHeight="1" thickBot="1">
      <c r="A427" s="865"/>
      <c r="B427" s="180"/>
      <c r="C427" s="275"/>
      <c r="D427" s="276"/>
      <c r="E427" s="180"/>
      <c r="F427" s="277"/>
      <c r="G427" s="278"/>
      <c r="H427" s="866"/>
    </row>
    <row r="428" spans="1:8" ht="52.5" customHeight="1" thickBot="1">
      <c r="A428" s="867"/>
      <c r="B428" s="961" t="s">
        <v>86</v>
      </c>
      <c r="C428" s="279"/>
      <c r="D428" s="280"/>
      <c r="E428" s="272" t="s">
        <v>406</v>
      </c>
      <c r="F428" s="281"/>
      <c r="G428" s="103" t="s">
        <v>1096</v>
      </c>
      <c r="H428" s="868" t="s">
        <v>961</v>
      </c>
    </row>
    <row r="429" spans="1:8" ht="9.75" customHeight="1" thickBot="1">
      <c r="A429" s="867"/>
      <c r="B429" s="962"/>
      <c r="C429" s="164"/>
      <c r="D429" s="148"/>
      <c r="E429" s="270"/>
      <c r="F429" s="282"/>
      <c r="G429" s="286"/>
      <c r="H429" s="869"/>
    </row>
    <row r="430" spans="1:8" ht="48.75" customHeight="1" thickBot="1">
      <c r="A430" s="867"/>
      <c r="B430" s="962"/>
      <c r="C430" s="178"/>
      <c r="D430" s="153"/>
      <c r="E430" s="154" t="s">
        <v>325</v>
      </c>
      <c r="F430" s="155"/>
      <c r="G430" s="103" t="s">
        <v>1096</v>
      </c>
      <c r="H430" s="868" t="s">
        <v>962</v>
      </c>
    </row>
    <row r="431" spans="1:8" ht="9.75" customHeight="1" thickBot="1">
      <c r="A431" s="870"/>
      <c r="B431" s="283"/>
      <c r="C431" s="192"/>
      <c r="D431" s="268"/>
      <c r="E431" s="267"/>
      <c r="F431" s="158"/>
      <c r="G431" s="174"/>
      <c r="H431" s="869"/>
    </row>
    <row r="432" spans="1:8" ht="61.5" customHeight="1" thickBot="1">
      <c r="A432" s="867"/>
      <c r="B432" s="838"/>
      <c r="C432" s="208"/>
      <c r="D432" s="268"/>
      <c r="E432" s="267" t="s">
        <v>326</v>
      </c>
      <c r="F432" s="158"/>
      <c r="G432" s="174"/>
      <c r="H432" s="868" t="s">
        <v>1236</v>
      </c>
    </row>
    <row r="433" spans="1:8" ht="8.25" customHeight="1">
      <c r="A433" s="871"/>
      <c r="B433" s="283"/>
      <c r="C433" s="44"/>
      <c r="D433" s="160"/>
      <c r="E433" s="161"/>
      <c r="F433" s="162"/>
      <c r="G433" s="266"/>
      <c r="H433" s="872"/>
    </row>
    <row r="434" spans="1:8" ht="9" customHeight="1" thickBot="1">
      <c r="A434" s="873"/>
      <c r="B434" s="838"/>
      <c r="C434" s="169"/>
      <c r="D434" s="170"/>
      <c r="E434" s="171"/>
      <c r="F434" s="172"/>
      <c r="G434" s="286"/>
      <c r="H434" s="860"/>
    </row>
    <row r="435" spans="1:8" ht="96.75" customHeight="1" thickBot="1">
      <c r="A435" s="867"/>
      <c r="B435" s="838"/>
      <c r="C435" s="152"/>
      <c r="D435" s="153"/>
      <c r="E435" s="154" t="s">
        <v>405</v>
      </c>
      <c r="F435" s="155"/>
      <c r="G435" s="103" t="s">
        <v>1096</v>
      </c>
      <c r="H435" s="868" t="s">
        <v>963</v>
      </c>
    </row>
    <row r="436" spans="1:8" ht="12" customHeight="1">
      <c r="A436" s="871"/>
      <c r="B436" s="283"/>
      <c r="C436" s="176"/>
      <c r="D436" s="45"/>
      <c r="E436" s="46"/>
      <c r="F436" s="155"/>
      <c r="G436" s="174"/>
      <c r="H436" s="868"/>
    </row>
    <row r="437" spans="1:8" ht="104.25" customHeight="1">
      <c r="A437" s="192"/>
      <c r="B437" s="283"/>
      <c r="C437" s="208"/>
      <c r="D437" s="195"/>
      <c r="E437" s="287" t="s">
        <v>404</v>
      </c>
      <c r="F437" s="193"/>
      <c r="G437" s="286"/>
      <c r="H437" s="860" t="s">
        <v>298</v>
      </c>
    </row>
    <row r="438" spans="1:8" ht="5.25" customHeight="1">
      <c r="A438" s="192"/>
      <c r="B438" s="283"/>
      <c r="C438" s="44"/>
      <c r="D438" s="160"/>
      <c r="E438" s="161"/>
      <c r="F438" s="162"/>
      <c r="G438" s="266"/>
      <c r="H438" s="872"/>
    </row>
    <row r="439" spans="1:8" ht="8.25" customHeight="1">
      <c r="A439" s="192"/>
      <c r="B439" s="283"/>
      <c r="C439" s="169"/>
      <c r="D439" s="170"/>
      <c r="E439" s="171"/>
      <c r="F439" s="188"/>
      <c r="G439" s="285"/>
      <c r="H439" s="860"/>
    </row>
    <row r="440" spans="1:8" ht="64.5" customHeight="1">
      <c r="A440" s="192"/>
      <c r="B440" s="283"/>
      <c r="C440" s="176"/>
      <c r="D440" s="153"/>
      <c r="E440" s="154" t="s">
        <v>327</v>
      </c>
      <c r="F440" s="188"/>
      <c r="G440" s="103" t="s">
        <v>1096</v>
      </c>
      <c r="H440" s="872" t="s">
        <v>964</v>
      </c>
    </row>
    <row r="441" spans="1:8" ht="5.25" customHeight="1">
      <c r="A441" s="192"/>
      <c r="B441" s="283"/>
      <c r="C441" s="147"/>
      <c r="D441" s="165"/>
      <c r="E441" s="166"/>
      <c r="F441" s="150"/>
      <c r="G441" s="342"/>
      <c r="H441" s="874"/>
    </row>
    <row r="442" spans="1:8" ht="114.75" customHeight="1">
      <c r="A442" s="192"/>
      <c r="B442" s="283"/>
      <c r="C442" s="157"/>
      <c r="D442" s="268"/>
      <c r="E442" s="269" t="s">
        <v>328</v>
      </c>
      <c r="F442" s="158"/>
      <c r="G442" s="285"/>
      <c r="H442" s="868" t="s">
        <v>1237</v>
      </c>
    </row>
    <row r="443" spans="1:8" ht="3.75" customHeight="1">
      <c r="A443" s="192"/>
      <c r="B443" s="283"/>
      <c r="C443" s="176"/>
      <c r="D443" s="184"/>
      <c r="E443" s="185"/>
      <c r="F443" s="237"/>
      <c r="G443" s="285"/>
      <c r="H443" s="872"/>
    </row>
    <row r="444" spans="1:8" ht="8.25" customHeight="1">
      <c r="A444" s="192"/>
      <c r="B444" s="283"/>
      <c r="C444" s="169"/>
      <c r="D444" s="170"/>
      <c r="E444" s="171"/>
      <c r="F444" s="188"/>
      <c r="G444" s="286"/>
      <c r="H444" s="860"/>
    </row>
    <row r="445" spans="1:8" ht="64.5" customHeight="1">
      <c r="A445" s="192"/>
      <c r="B445" s="283"/>
      <c r="C445" s="152"/>
      <c r="D445" s="153"/>
      <c r="E445" s="154" t="s">
        <v>329</v>
      </c>
      <c r="F445" s="188"/>
      <c r="G445" s="103" t="s">
        <v>1096</v>
      </c>
      <c r="H445" s="868" t="s">
        <v>965</v>
      </c>
    </row>
    <row r="446" spans="1:8" ht="8.25" customHeight="1">
      <c r="A446" s="192"/>
      <c r="B446" s="283"/>
      <c r="C446" s="157"/>
      <c r="D446" s="268"/>
      <c r="E446" s="267"/>
      <c r="F446" s="181"/>
      <c r="G446" s="285"/>
      <c r="H446" s="868"/>
    </row>
    <row r="447" spans="1:8" ht="75" customHeight="1">
      <c r="A447" s="192"/>
      <c r="B447" s="283"/>
      <c r="C447" s="157"/>
      <c r="D447" s="268"/>
      <c r="E447" s="267" t="s">
        <v>403</v>
      </c>
      <c r="F447" s="181"/>
      <c r="G447" s="285"/>
      <c r="H447" s="868" t="s">
        <v>1238</v>
      </c>
    </row>
    <row r="448" spans="1:8" ht="9" customHeight="1">
      <c r="A448" s="279"/>
      <c r="B448" s="284"/>
      <c r="C448" s="44"/>
      <c r="D448" s="160"/>
      <c r="E448" s="161"/>
      <c r="F448" s="229"/>
      <c r="G448" s="290"/>
      <c r="H448" s="43"/>
    </row>
    <row r="449" spans="1:8" ht="9.75" customHeight="1">
      <c r="A449" s="147"/>
      <c r="B449" s="146"/>
      <c r="C449" s="147"/>
      <c r="D449" s="148"/>
      <c r="E449" s="149"/>
      <c r="F449" s="150"/>
      <c r="G449" s="278"/>
      <c r="H449" s="874"/>
    </row>
    <row r="450" spans="1:8" ht="67.5">
      <c r="A450" s="176"/>
      <c r="B450" s="175" t="s">
        <v>87</v>
      </c>
      <c r="C450" s="44"/>
      <c r="D450" s="45" t="s">
        <v>361</v>
      </c>
      <c r="E450" s="46" t="s">
        <v>360</v>
      </c>
      <c r="F450" s="162"/>
      <c r="G450" s="103" t="s">
        <v>1096</v>
      </c>
      <c r="H450" s="872" t="s">
        <v>966</v>
      </c>
    </row>
    <row r="451" spans="1:8" ht="9.75" customHeight="1">
      <c r="A451" s="169"/>
      <c r="B451" s="168"/>
      <c r="C451" s="169"/>
      <c r="D451" s="170"/>
      <c r="E451" s="171"/>
      <c r="F451" s="172"/>
      <c r="G451" s="286"/>
      <c r="H451" s="860"/>
    </row>
    <row r="452" spans="1:8" ht="174" customHeight="1">
      <c r="A452" s="152"/>
      <c r="B452" s="6"/>
      <c r="C452" s="44"/>
      <c r="D452" s="153" t="s">
        <v>362</v>
      </c>
      <c r="E452" s="154" t="s">
        <v>797</v>
      </c>
      <c r="F452" s="237"/>
      <c r="G452" s="103" t="s">
        <v>1096</v>
      </c>
      <c r="H452" s="868" t="s">
        <v>967</v>
      </c>
    </row>
    <row r="453" spans="1:8" ht="7.5" customHeight="1">
      <c r="A453" s="169"/>
      <c r="B453" s="168"/>
      <c r="C453" s="169"/>
      <c r="D453" s="148"/>
      <c r="E453" s="149"/>
      <c r="F453" s="150"/>
      <c r="G453" s="286"/>
      <c r="H453" s="868"/>
    </row>
    <row r="454" spans="1:8" ht="55.5" customHeight="1">
      <c r="A454" s="176"/>
      <c r="B454" s="175"/>
      <c r="C454" s="176"/>
      <c r="D454" s="153" t="s">
        <v>1098</v>
      </c>
      <c r="E454" s="154" t="s">
        <v>363</v>
      </c>
      <c r="F454" s="237"/>
      <c r="G454" s="103" t="s">
        <v>1096</v>
      </c>
      <c r="H454" s="872" t="s">
        <v>968</v>
      </c>
    </row>
    <row r="455" spans="1:8" ht="6.75" customHeight="1">
      <c r="A455" s="169"/>
      <c r="B455" s="168"/>
      <c r="C455" s="208"/>
      <c r="D455" s="147"/>
      <c r="E455" s="146"/>
      <c r="F455" s="193"/>
      <c r="G455" s="286"/>
      <c r="H455" s="860"/>
    </row>
    <row r="456" spans="1:8" ht="79.5" customHeight="1">
      <c r="A456" s="152"/>
      <c r="B456" s="6"/>
      <c r="C456" s="157"/>
      <c r="D456" s="44" t="s">
        <v>366</v>
      </c>
      <c r="E456" s="294" t="s">
        <v>365</v>
      </c>
      <c r="F456" s="158"/>
      <c r="G456" s="174"/>
      <c r="H456" s="868" t="s">
        <v>1239</v>
      </c>
    </row>
    <row r="457" spans="1:8" ht="6" customHeight="1">
      <c r="A457" s="152"/>
      <c r="B457" s="6"/>
      <c r="C457" s="44"/>
      <c r="D457" s="160"/>
      <c r="E457" s="161"/>
      <c r="F457" s="162"/>
      <c r="G457" s="266"/>
      <c r="H457" s="868"/>
    </row>
    <row r="458" spans="1:8" ht="7.5" customHeight="1">
      <c r="A458" s="169"/>
      <c r="B458" s="168"/>
      <c r="C458" s="169"/>
      <c r="D458" s="170"/>
      <c r="E458" s="171"/>
      <c r="F458" s="172"/>
      <c r="G458" s="285"/>
      <c r="H458" s="860"/>
    </row>
    <row r="459" spans="1:8" ht="81" customHeight="1">
      <c r="A459" s="176"/>
      <c r="B459" s="175"/>
      <c r="C459" s="176"/>
      <c r="D459" s="153" t="s">
        <v>1099</v>
      </c>
      <c r="E459" s="154" t="s">
        <v>402</v>
      </c>
      <c r="F459" s="237"/>
      <c r="G459" s="103" t="s">
        <v>1096</v>
      </c>
      <c r="H459" s="872" t="s">
        <v>969</v>
      </c>
    </row>
    <row r="460" spans="1:8" ht="9" customHeight="1">
      <c r="A460" s="169"/>
      <c r="B460" s="168"/>
      <c r="C460" s="178"/>
      <c r="D460" s="184"/>
      <c r="E460" s="185"/>
      <c r="F460" s="188"/>
      <c r="G460" s="289"/>
      <c r="H460" s="963" t="s">
        <v>1240</v>
      </c>
    </row>
    <row r="461" spans="1:8" ht="51.75" customHeight="1">
      <c r="A461" s="176"/>
      <c r="B461" s="175"/>
      <c r="C461" s="164"/>
      <c r="D461" s="165" t="s">
        <v>1100</v>
      </c>
      <c r="E461" s="166" t="s">
        <v>368</v>
      </c>
      <c r="F461" s="167"/>
      <c r="G461" s="103" t="s">
        <v>1096</v>
      </c>
      <c r="H461" s="963"/>
    </row>
    <row r="462" spans="1:8" ht="9" customHeight="1">
      <c r="A462" s="169"/>
      <c r="B462" s="168"/>
      <c r="C462" s="178"/>
      <c r="D462" s="184"/>
      <c r="E462" s="185"/>
      <c r="F462" s="188"/>
      <c r="G462" s="285"/>
      <c r="H462" s="875"/>
    </row>
    <row r="463" spans="1:8" ht="66" customHeight="1">
      <c r="A463" s="169"/>
      <c r="B463" s="168"/>
      <c r="C463" s="308"/>
      <c r="D463" s="309" t="s">
        <v>1101</v>
      </c>
      <c r="E463" s="341" t="s">
        <v>1102</v>
      </c>
      <c r="F463" s="312"/>
      <c r="G463" s="103" t="s">
        <v>1096</v>
      </c>
      <c r="H463" s="875"/>
    </row>
    <row r="464" spans="1:8" ht="49.5" customHeight="1">
      <c r="A464" s="169"/>
      <c r="B464" s="168"/>
      <c r="C464" s="178"/>
      <c r="D464" s="309" t="s">
        <v>1104</v>
      </c>
      <c r="E464" s="185" t="s">
        <v>1103</v>
      </c>
      <c r="F464" s="188"/>
      <c r="G464" s="103" t="s">
        <v>1096</v>
      </c>
      <c r="H464" s="875"/>
    </row>
    <row r="465" spans="1:8" ht="72.75" customHeight="1">
      <c r="A465" s="152"/>
      <c r="B465" s="6"/>
      <c r="C465" s="308"/>
      <c r="D465" s="309" t="s">
        <v>438</v>
      </c>
      <c r="E465" s="341" t="s">
        <v>369</v>
      </c>
      <c r="F465" s="312"/>
      <c r="G465" s="103" t="s">
        <v>1096</v>
      </c>
      <c r="H465" s="875" t="s">
        <v>1241</v>
      </c>
    </row>
    <row r="466" spans="1:8" ht="9" customHeight="1">
      <c r="A466" s="152"/>
      <c r="B466" s="6"/>
      <c r="C466" s="147"/>
      <c r="D466" s="148"/>
      <c r="E466" s="149"/>
      <c r="F466" s="150"/>
      <c r="G466" s="285"/>
      <c r="H466" s="860"/>
    </row>
    <row r="467" spans="1:8" ht="56.25" customHeight="1">
      <c r="A467" s="152"/>
      <c r="B467" s="6"/>
      <c r="C467" s="152"/>
      <c r="D467" s="153" t="s">
        <v>439</v>
      </c>
      <c r="E467" s="154" t="s">
        <v>370</v>
      </c>
      <c r="F467" s="155"/>
      <c r="G467" s="103" t="s">
        <v>1096</v>
      </c>
      <c r="H467" s="920" t="s">
        <v>1242</v>
      </c>
    </row>
    <row r="468" spans="1:8" ht="8.25" customHeight="1">
      <c r="A468" s="152"/>
      <c r="B468" s="6"/>
      <c r="C468" s="157"/>
      <c r="D468" s="147"/>
      <c r="E468" s="146"/>
      <c r="F468" s="158"/>
      <c r="G468" s="286"/>
      <c r="H468" s="963"/>
    </row>
    <row r="469" spans="1:8" ht="34.5" customHeight="1">
      <c r="A469" s="152"/>
      <c r="B469" s="6"/>
      <c r="C469" s="157"/>
      <c r="D469" s="44"/>
      <c r="E469" s="47" t="s">
        <v>401</v>
      </c>
      <c r="F469" s="158"/>
      <c r="G469" s="174"/>
      <c r="H469" s="968"/>
    </row>
    <row r="470" spans="1:8" ht="9" customHeight="1">
      <c r="A470" s="152"/>
      <c r="B470" s="6"/>
      <c r="C470" s="44"/>
      <c r="D470" s="160"/>
      <c r="E470" s="161"/>
      <c r="F470" s="162"/>
      <c r="G470" s="266"/>
      <c r="H470" s="869"/>
    </row>
    <row r="471" spans="1:8" ht="9" customHeight="1">
      <c r="A471" s="178"/>
      <c r="B471" s="846"/>
      <c r="C471" s="178"/>
      <c r="D471" s="184"/>
      <c r="E471" s="185"/>
      <c r="F471" s="188"/>
      <c r="G471" s="285"/>
      <c r="H471" s="876"/>
    </row>
    <row r="472" spans="1:8" ht="153.75" customHeight="1">
      <c r="A472" s="178"/>
      <c r="B472" s="846"/>
      <c r="C472" s="195"/>
      <c r="D472" s="160" t="s">
        <v>440</v>
      </c>
      <c r="E472" s="445" t="s">
        <v>371</v>
      </c>
      <c r="F472" s="446"/>
      <c r="G472" s="103" t="s">
        <v>1096</v>
      </c>
      <c r="H472" s="875" t="s">
        <v>1243</v>
      </c>
    </row>
    <row r="473" spans="1:8" ht="67.5" customHeight="1">
      <c r="A473" s="152"/>
      <c r="B473" s="6"/>
      <c r="C473" s="152"/>
      <c r="D473" s="153" t="s">
        <v>441</v>
      </c>
      <c r="E473" s="154" t="s">
        <v>372</v>
      </c>
      <c r="F473" s="155"/>
      <c r="G473" s="103" t="s">
        <v>1096</v>
      </c>
      <c r="H473" s="868" t="s">
        <v>1244</v>
      </c>
    </row>
    <row r="474" spans="1:8" ht="9" customHeight="1">
      <c r="A474" s="152"/>
      <c r="B474" s="6"/>
      <c r="C474" s="157"/>
      <c r="D474" s="147"/>
      <c r="E474" s="146"/>
      <c r="F474" s="158"/>
      <c r="G474" s="174"/>
      <c r="H474" s="868"/>
    </row>
    <row r="475" spans="1:8" ht="85.5" customHeight="1">
      <c r="A475" s="152"/>
      <c r="B475" s="6"/>
      <c r="C475" s="157"/>
      <c r="D475" s="44"/>
      <c r="E475" s="47" t="s">
        <v>340</v>
      </c>
      <c r="F475" s="158"/>
      <c r="G475" s="174"/>
      <c r="H475" s="868" t="s">
        <v>499</v>
      </c>
    </row>
    <row r="476" spans="1:8" ht="12" customHeight="1">
      <c r="A476" s="176"/>
      <c r="B476" s="175"/>
      <c r="C476" s="176"/>
      <c r="D476" s="184"/>
      <c r="E476" s="185"/>
      <c r="F476" s="237"/>
      <c r="G476" s="266"/>
      <c r="H476" s="877"/>
    </row>
    <row r="477" spans="1:8" ht="9" customHeight="1">
      <c r="A477" s="169"/>
      <c r="B477" s="168"/>
      <c r="C477" s="164"/>
      <c r="D477" s="165"/>
      <c r="E477" s="166"/>
      <c r="F477" s="167"/>
      <c r="G477" s="286"/>
      <c r="H477" s="860"/>
    </row>
    <row r="478" spans="1:8" ht="66" customHeight="1">
      <c r="A478" s="152"/>
      <c r="B478" s="6"/>
      <c r="C478" s="178"/>
      <c r="D478" s="184" t="s">
        <v>442</v>
      </c>
      <c r="E478" s="185" t="s">
        <v>373</v>
      </c>
      <c r="F478" s="188"/>
      <c r="G478" s="103" t="s">
        <v>1096</v>
      </c>
      <c r="H478" s="868" t="s">
        <v>1245</v>
      </c>
    </row>
    <row r="479" spans="1:8" ht="65.25" customHeight="1">
      <c r="A479" s="152"/>
      <c r="B479" s="6"/>
      <c r="C479" s="157"/>
      <c r="D479" s="268"/>
      <c r="E479" s="267" t="s">
        <v>341</v>
      </c>
      <c r="F479" s="158"/>
      <c r="G479" s="174"/>
      <c r="H479" s="868" t="s">
        <v>499</v>
      </c>
    </row>
    <row r="480" spans="1:8" ht="7.5" customHeight="1">
      <c r="A480" s="192"/>
      <c r="B480" s="267"/>
      <c r="C480" s="192"/>
      <c r="D480" s="268"/>
      <c r="E480" s="267"/>
      <c r="F480" s="268"/>
      <c r="G480" s="285"/>
      <c r="H480" s="283"/>
    </row>
    <row r="481" spans="1:8" ht="61.5" customHeight="1">
      <c r="A481" s="195"/>
      <c r="B481" s="196"/>
      <c r="C481" s="195"/>
      <c r="D481" s="160"/>
      <c r="E481" s="161" t="s">
        <v>1246</v>
      </c>
      <c r="F481" s="229"/>
      <c r="G481" s="103" t="s">
        <v>1096</v>
      </c>
      <c r="H481" s="875" t="s">
        <v>1247</v>
      </c>
    </row>
    <row r="482" spans="1:8" ht="9.75" customHeight="1">
      <c r="A482" s="178"/>
      <c r="B482" s="846"/>
      <c r="C482" s="178"/>
      <c r="D482" s="184"/>
      <c r="E482" s="185"/>
      <c r="F482" s="188"/>
      <c r="G482" s="286"/>
      <c r="H482" s="875"/>
    </row>
    <row r="483" spans="1:8" ht="52.5" customHeight="1">
      <c r="A483" s="169"/>
      <c r="B483" s="940" t="s">
        <v>88</v>
      </c>
      <c r="C483" s="169"/>
      <c r="D483" s="184"/>
      <c r="E483" s="185" t="s">
        <v>291</v>
      </c>
      <c r="F483" s="172"/>
      <c r="G483" s="103" t="s">
        <v>1096</v>
      </c>
      <c r="H483" s="860" t="s">
        <v>970</v>
      </c>
    </row>
    <row r="484" spans="1:8" ht="75" customHeight="1">
      <c r="A484" s="152"/>
      <c r="B484" s="934"/>
      <c r="C484" s="157"/>
      <c r="D484" s="268" t="s">
        <v>353</v>
      </c>
      <c r="E484" s="267" t="s">
        <v>374</v>
      </c>
      <c r="F484" s="158"/>
      <c r="G484" s="174"/>
      <c r="H484" s="868" t="s">
        <v>971</v>
      </c>
    </row>
    <row r="485" spans="1:8" ht="59.25" customHeight="1">
      <c r="A485" s="176"/>
      <c r="B485" s="175"/>
      <c r="C485" s="190"/>
      <c r="D485" s="268" t="s">
        <v>354</v>
      </c>
      <c r="E485" s="267" t="s">
        <v>375</v>
      </c>
      <c r="F485" s="191"/>
      <c r="G485" s="177"/>
      <c r="H485" s="872" t="s">
        <v>972</v>
      </c>
    </row>
    <row r="486" spans="1:8" ht="90.75" customHeight="1">
      <c r="A486" s="195"/>
      <c r="B486" s="196"/>
      <c r="C486" s="279"/>
      <c r="D486" s="273" t="s">
        <v>355</v>
      </c>
      <c r="E486" s="272" t="s">
        <v>376</v>
      </c>
      <c r="F486" s="281"/>
      <c r="G486" s="289"/>
      <c r="H486" s="878" t="s">
        <v>973</v>
      </c>
    </row>
    <row r="487" spans="1:8" ht="6.75" customHeight="1">
      <c r="A487" s="178"/>
      <c r="B487" s="846"/>
      <c r="C487" s="178"/>
      <c r="D487" s="184"/>
      <c r="E487" s="179"/>
      <c r="F487" s="181"/>
      <c r="G487" s="285"/>
      <c r="H487" s="875"/>
    </row>
    <row r="488" spans="1:8" ht="88.5" customHeight="1" thickBot="1">
      <c r="A488" s="873"/>
      <c r="B488" s="288" t="s">
        <v>89</v>
      </c>
      <c r="C488" s="279"/>
      <c r="D488" s="273" t="s">
        <v>361</v>
      </c>
      <c r="E488" s="272" t="s">
        <v>377</v>
      </c>
      <c r="F488" s="281"/>
      <c r="G488" s="103" t="s">
        <v>1096</v>
      </c>
      <c r="H488" s="860" t="s">
        <v>974</v>
      </c>
    </row>
    <row r="489" spans="1:8" ht="4.5" customHeight="1" thickBot="1">
      <c r="A489" s="867"/>
      <c r="B489" s="838"/>
      <c r="C489" s="169"/>
      <c r="D489" s="170"/>
      <c r="E489" s="171"/>
      <c r="F489" s="172"/>
      <c r="G489" s="285"/>
      <c r="H489" s="868"/>
    </row>
    <row r="490" spans="1:8" ht="27.75" thickBot="1">
      <c r="A490" s="867"/>
      <c r="B490" s="838"/>
      <c r="C490" s="44"/>
      <c r="D490" s="45" t="s">
        <v>362</v>
      </c>
      <c r="E490" s="46" t="s">
        <v>378</v>
      </c>
      <c r="F490" s="162"/>
      <c r="G490" s="103" t="s">
        <v>1096</v>
      </c>
      <c r="H490" s="868" t="s">
        <v>975</v>
      </c>
    </row>
    <row r="491" spans="1:8" ht="6.75" customHeight="1" thickBot="1">
      <c r="A491" s="867"/>
      <c r="B491" s="838"/>
      <c r="C491" s="164"/>
      <c r="D491" s="170"/>
      <c r="E491" s="171"/>
      <c r="F491" s="172"/>
      <c r="G491" s="285"/>
      <c r="H491" s="869"/>
    </row>
    <row r="492" spans="1:8" ht="64.5" customHeight="1">
      <c r="A492" s="879"/>
      <c r="B492" s="855"/>
      <c r="C492" s="195"/>
      <c r="D492" s="45" t="s">
        <v>364</v>
      </c>
      <c r="E492" s="46" t="s">
        <v>379</v>
      </c>
      <c r="F492" s="162"/>
      <c r="G492" s="103" t="s">
        <v>1096</v>
      </c>
      <c r="H492" s="868" t="s">
        <v>976</v>
      </c>
    </row>
    <row r="493" spans="1:8" ht="6.75" customHeight="1" thickBot="1">
      <c r="A493" s="873"/>
      <c r="B493" s="838"/>
      <c r="C493" s="169"/>
      <c r="D493" s="170"/>
      <c r="E493" s="171"/>
      <c r="F493" s="172"/>
      <c r="G493" s="286"/>
      <c r="H493" s="868"/>
    </row>
    <row r="494" spans="1:8" ht="78.75" customHeight="1">
      <c r="A494" s="879"/>
      <c r="B494" s="855"/>
      <c r="C494" s="44"/>
      <c r="D494" s="45" t="s">
        <v>367</v>
      </c>
      <c r="E494" s="46" t="s">
        <v>380</v>
      </c>
      <c r="F494" s="162"/>
      <c r="G494" s="84" t="s">
        <v>1096</v>
      </c>
      <c r="H494" s="43" t="s">
        <v>977</v>
      </c>
    </row>
    <row r="495" spans="1:8" ht="33.75" customHeight="1">
      <c r="A495" s="195"/>
      <c r="B495" s="856" t="s">
        <v>798</v>
      </c>
      <c r="C495" s="857"/>
      <c r="D495" s="857"/>
      <c r="E495" s="69"/>
      <c r="F495" s="90"/>
      <c r="G495" s="351"/>
      <c r="H495" s="102"/>
    </row>
    <row r="496" spans="1:8" ht="11.25" customHeight="1">
      <c r="A496" s="169"/>
      <c r="B496" s="204"/>
      <c r="C496" s="49"/>
      <c r="D496" s="71"/>
      <c r="E496" s="352"/>
      <c r="F496" s="72"/>
      <c r="G496" s="54"/>
      <c r="H496" s="203"/>
    </row>
    <row r="497" spans="1:8" ht="76.5" customHeight="1">
      <c r="A497" s="152"/>
      <c r="B497" s="5" t="s">
        <v>115</v>
      </c>
      <c r="C497" s="34"/>
      <c r="D497" s="91"/>
      <c r="E497" s="4" t="s">
        <v>1248</v>
      </c>
      <c r="F497" s="63"/>
      <c r="G497" s="103" t="s">
        <v>1096</v>
      </c>
      <c r="H497" s="430" t="s">
        <v>7</v>
      </c>
    </row>
    <row r="498" spans="1:8" ht="66" customHeight="1">
      <c r="A498" s="152"/>
      <c r="B498" s="5"/>
      <c r="C498" s="40"/>
      <c r="D498" s="48"/>
      <c r="E498" s="221" t="s">
        <v>1249</v>
      </c>
      <c r="F498" s="68"/>
      <c r="G498" s="21"/>
      <c r="H498" s="430" t="s">
        <v>8</v>
      </c>
    </row>
    <row r="499" spans="1:8" ht="9.75" customHeight="1">
      <c r="A499" s="37"/>
      <c r="B499" s="3"/>
      <c r="C499" s="37"/>
      <c r="D499" s="90"/>
      <c r="E499" s="69"/>
      <c r="F499" s="26"/>
      <c r="G499" s="27"/>
      <c r="H499" s="70"/>
    </row>
    <row r="500" spans="1:8" ht="33.75" customHeight="1">
      <c r="A500" s="48"/>
      <c r="B500" s="215" t="s">
        <v>799</v>
      </c>
      <c r="C500" s="216"/>
      <c r="D500" s="31"/>
      <c r="E500" s="30"/>
      <c r="F500" s="31"/>
      <c r="G500" s="32"/>
      <c r="H500" s="33"/>
    </row>
    <row r="501" spans="1:8">
      <c r="A501" s="49"/>
      <c r="B501" s="205"/>
      <c r="C501" s="49"/>
      <c r="D501" s="71"/>
      <c r="E501" s="352"/>
      <c r="F501" s="72"/>
      <c r="G501" s="103"/>
      <c r="H501" s="203"/>
    </row>
    <row r="502" spans="1:8" ht="65.25" customHeight="1">
      <c r="A502" s="34"/>
      <c r="B502" s="5" t="s">
        <v>299</v>
      </c>
      <c r="C502" s="34"/>
      <c r="D502" s="91"/>
      <c r="E502" s="4" t="s">
        <v>382</v>
      </c>
      <c r="F502" s="63"/>
      <c r="G502" s="103" t="s">
        <v>1096</v>
      </c>
      <c r="H502" s="430"/>
    </row>
    <row r="503" spans="1:8" ht="4.5" customHeight="1">
      <c r="A503" s="34"/>
      <c r="B503" s="5"/>
      <c r="C503" s="40"/>
      <c r="D503" s="11"/>
      <c r="E503" s="10"/>
      <c r="F503" s="68"/>
      <c r="G503" s="21"/>
      <c r="H503" s="430"/>
    </row>
    <row r="504" spans="1:8" ht="48" customHeight="1">
      <c r="A504" s="34"/>
      <c r="B504" s="5"/>
      <c r="C504" s="40"/>
      <c r="D504" s="37"/>
      <c r="E504" s="3" t="s">
        <v>383</v>
      </c>
      <c r="F504" s="68"/>
      <c r="G504" s="21"/>
      <c r="H504" s="430" t="s">
        <v>300</v>
      </c>
    </row>
    <row r="505" spans="1:8" ht="29.25" customHeight="1">
      <c r="A505" s="34"/>
      <c r="B505" s="5"/>
      <c r="C505" s="62"/>
      <c r="D505" s="98"/>
      <c r="E505" s="52"/>
      <c r="F505" s="99"/>
      <c r="G505" s="57"/>
      <c r="H505" s="430"/>
    </row>
    <row r="506" spans="1:8" ht="10.5" customHeight="1">
      <c r="A506" s="34"/>
      <c r="B506" s="5"/>
      <c r="C506" s="49"/>
      <c r="D506" s="71"/>
      <c r="E506" s="352"/>
      <c r="F506" s="72"/>
      <c r="G506" s="103"/>
      <c r="H506" s="430"/>
    </row>
    <row r="507" spans="1:8" ht="73.5" customHeight="1">
      <c r="A507" s="34"/>
      <c r="B507" s="5"/>
      <c r="C507" s="62"/>
      <c r="D507" s="91"/>
      <c r="E507" s="4" t="s">
        <v>384</v>
      </c>
      <c r="F507" s="99"/>
      <c r="G507" s="103" t="s">
        <v>1096</v>
      </c>
      <c r="H507" s="430" t="s">
        <v>301</v>
      </c>
    </row>
    <row r="508" spans="1:8" ht="6.75" customHeight="1">
      <c r="A508" s="34"/>
      <c r="B508" s="5"/>
      <c r="C508" s="49"/>
      <c r="D508" s="71"/>
      <c r="E508" s="352"/>
      <c r="F508" s="72"/>
      <c r="G508" s="103"/>
      <c r="H508" s="64"/>
    </row>
    <row r="509" spans="1:8" ht="68.25" customHeight="1">
      <c r="A509" s="936"/>
      <c r="B509" s="937"/>
      <c r="C509" s="37"/>
      <c r="D509" s="38"/>
      <c r="E509" s="1" t="s">
        <v>385</v>
      </c>
      <c r="F509" s="26"/>
      <c r="G509" s="103" t="s">
        <v>1096</v>
      </c>
      <c r="H509" s="431" t="s">
        <v>302</v>
      </c>
    </row>
    <row r="510" spans="1:8" ht="7.5" customHeight="1">
      <c r="A510" s="49"/>
      <c r="B510" s="7"/>
      <c r="C510" s="49"/>
      <c r="D510" s="71"/>
      <c r="E510" s="352"/>
      <c r="F510" s="72"/>
      <c r="G510" s="354"/>
      <c r="H510" s="841"/>
    </row>
    <row r="511" spans="1:8" ht="62.25" customHeight="1">
      <c r="A511" s="62"/>
      <c r="B511" s="842" t="s">
        <v>90</v>
      </c>
      <c r="C511" s="62"/>
      <c r="D511" s="91"/>
      <c r="E511" s="4" t="s">
        <v>381</v>
      </c>
      <c r="F511" s="99"/>
      <c r="G511" s="103" t="s">
        <v>1096</v>
      </c>
      <c r="H511" s="835" t="s">
        <v>106</v>
      </c>
    </row>
    <row r="512" spans="1:8" ht="9" customHeight="1">
      <c r="A512" s="49"/>
      <c r="B512" s="7"/>
      <c r="C512" s="59"/>
      <c r="D512" s="73"/>
      <c r="E512" s="55"/>
      <c r="F512" s="53"/>
      <c r="G512" s="86"/>
      <c r="H512" s="841"/>
    </row>
    <row r="513" spans="1:10" ht="193.5" customHeight="1">
      <c r="A513" s="49"/>
      <c r="B513" s="7"/>
      <c r="C513" s="59"/>
      <c r="D513" s="59"/>
      <c r="E513" s="108" t="s">
        <v>391</v>
      </c>
      <c r="F513" s="53"/>
      <c r="G513" s="86"/>
      <c r="H513" s="841"/>
    </row>
    <row r="514" spans="1:10" ht="192" customHeight="1">
      <c r="A514" s="34"/>
      <c r="B514" s="5"/>
      <c r="C514" s="370"/>
      <c r="D514" s="60"/>
      <c r="E514" s="112" t="s">
        <v>392</v>
      </c>
      <c r="F514" s="56"/>
      <c r="G514" s="8"/>
      <c r="H514" s="430"/>
    </row>
    <row r="515" spans="1:10" s="230" customFormat="1" ht="9" hidden="1" customHeight="1">
      <c r="A515" s="80"/>
      <c r="B515" s="61"/>
      <c r="C515" s="60"/>
      <c r="D515" s="114"/>
      <c r="E515" s="119"/>
      <c r="F515" s="83"/>
      <c r="G515" s="256"/>
      <c r="H515" s="82"/>
    </row>
    <row r="516" spans="1:10" ht="9" customHeight="1">
      <c r="A516" s="50"/>
      <c r="B516" s="115"/>
      <c r="C516" s="59"/>
      <c r="D516" s="121"/>
      <c r="E516" s="116"/>
      <c r="F516" s="53"/>
      <c r="G516" s="86"/>
      <c r="H516" s="840"/>
    </row>
    <row r="517" spans="1:10" ht="116.25" customHeight="1">
      <c r="A517" s="50"/>
      <c r="B517" s="115"/>
      <c r="C517" s="59"/>
      <c r="D517" s="65"/>
      <c r="E517" s="139" t="s">
        <v>393</v>
      </c>
      <c r="F517" s="53"/>
      <c r="G517" s="54"/>
      <c r="H517" s="840"/>
    </row>
    <row r="518" spans="1:10" ht="123" customHeight="1">
      <c r="A518" s="49"/>
      <c r="B518" s="7"/>
      <c r="C518" s="59"/>
      <c r="D518" s="65"/>
      <c r="E518" s="139" t="s">
        <v>394</v>
      </c>
      <c r="F518" s="53"/>
      <c r="G518" s="86"/>
      <c r="H518" s="203"/>
    </row>
    <row r="519" spans="1:10" ht="6" customHeight="1">
      <c r="A519" s="80"/>
      <c r="B519" s="61"/>
      <c r="C519" s="37"/>
      <c r="D519" s="90"/>
      <c r="E519" s="69"/>
      <c r="F519" s="58"/>
      <c r="G519" s="118"/>
      <c r="H519" s="82"/>
    </row>
    <row r="520" spans="1:10" ht="11.25" customHeight="1">
      <c r="A520" s="50"/>
      <c r="B520" s="115"/>
      <c r="C520" s="50"/>
      <c r="D520" s="98"/>
      <c r="E520" s="52"/>
      <c r="F520" s="53"/>
      <c r="G520" s="218"/>
      <c r="H520" s="840"/>
    </row>
    <row r="521" spans="1:10" ht="81.75" customHeight="1">
      <c r="A521" s="49"/>
      <c r="B521" s="7"/>
      <c r="C521" s="49"/>
      <c r="D521" s="98"/>
      <c r="E521" s="52" t="s">
        <v>395</v>
      </c>
      <c r="F521" s="72"/>
      <c r="G521" s="103" t="s">
        <v>1096</v>
      </c>
      <c r="H521" s="203"/>
    </row>
    <row r="522" spans="1:10" ht="32.25" customHeight="1">
      <c r="A522" s="34"/>
      <c r="B522" s="5"/>
      <c r="C522" s="40"/>
      <c r="D522" s="65"/>
      <c r="E522" s="227" t="s">
        <v>396</v>
      </c>
      <c r="F522" s="68"/>
      <c r="G522" s="126"/>
      <c r="H522" s="64"/>
    </row>
    <row r="523" spans="1:10" ht="50.25" customHeight="1">
      <c r="A523" s="34"/>
      <c r="B523" s="5"/>
      <c r="C523" s="40"/>
      <c r="D523" s="65"/>
      <c r="E523" s="227" t="s">
        <v>397</v>
      </c>
      <c r="F523" s="68"/>
      <c r="G523" s="96"/>
      <c r="H523" s="430" t="s">
        <v>30</v>
      </c>
    </row>
    <row r="524" spans="1:10" ht="53.25" customHeight="1">
      <c r="A524" s="34"/>
      <c r="B524" s="5"/>
      <c r="C524" s="40"/>
      <c r="D524" s="65"/>
      <c r="E524" s="227" t="s">
        <v>398</v>
      </c>
      <c r="F524" s="68"/>
      <c r="G524" s="96"/>
      <c r="H524" s="430" t="s">
        <v>31</v>
      </c>
    </row>
    <row r="525" spans="1:10" ht="116.45" customHeight="1">
      <c r="A525" s="567">
        <v>3</v>
      </c>
      <c r="B525" s="821" t="s">
        <v>669</v>
      </c>
      <c r="C525" s="568"/>
      <c r="D525" s="569"/>
      <c r="E525" s="106" t="s">
        <v>1250</v>
      </c>
      <c r="F525" s="570"/>
      <c r="G525" s="103" t="s">
        <v>1096</v>
      </c>
      <c r="H525" s="572" t="s">
        <v>487</v>
      </c>
    </row>
    <row r="526" spans="1:10" ht="15.75" customHeight="1">
      <c r="A526" s="573"/>
      <c r="B526" s="574"/>
      <c r="C526" s="575"/>
      <c r="D526" s="576"/>
      <c r="E526" s="552" t="s">
        <v>528</v>
      </c>
      <c r="F526" s="530"/>
      <c r="G526" s="538"/>
      <c r="H526" s="556"/>
    </row>
    <row r="527" spans="1:10" ht="47.25" customHeight="1">
      <c r="A527" s="573"/>
      <c r="B527" s="574"/>
      <c r="C527" s="575"/>
      <c r="D527" s="577" t="s">
        <v>529</v>
      </c>
      <c r="E527" s="552" t="s">
        <v>530</v>
      </c>
      <c r="F527" s="530"/>
      <c r="G527" s="538"/>
      <c r="H527" s="556" t="s">
        <v>574</v>
      </c>
      <c r="J527" s="395"/>
    </row>
    <row r="528" spans="1:10" ht="19.5" customHeight="1">
      <c r="A528" s="573"/>
      <c r="B528" s="574"/>
      <c r="C528" s="575"/>
      <c r="D528" s="577" t="s">
        <v>529</v>
      </c>
      <c r="E528" s="552" t="s">
        <v>531</v>
      </c>
      <c r="F528" s="530"/>
      <c r="G528" s="538"/>
      <c r="H528" s="556"/>
      <c r="J528" s="395"/>
    </row>
    <row r="529" spans="1:11" ht="33.75" customHeight="1">
      <c r="A529" s="573"/>
      <c r="B529" s="574"/>
      <c r="C529" s="575"/>
      <c r="D529" s="577" t="s">
        <v>529</v>
      </c>
      <c r="E529" s="552" t="s">
        <v>532</v>
      </c>
      <c r="F529" s="530"/>
      <c r="G529" s="538"/>
      <c r="H529" s="461"/>
      <c r="J529" s="395"/>
    </row>
    <row r="530" spans="1:11" ht="27">
      <c r="A530" s="573"/>
      <c r="B530" s="574"/>
      <c r="C530" s="575"/>
      <c r="D530" s="577" t="s">
        <v>529</v>
      </c>
      <c r="E530" s="552" t="s">
        <v>533</v>
      </c>
      <c r="F530" s="530"/>
      <c r="G530" s="538"/>
      <c r="H530" s="556"/>
      <c r="J530" s="395"/>
    </row>
    <row r="531" spans="1:11" ht="3.95" customHeight="1">
      <c r="A531" s="50"/>
      <c r="B531" s="393"/>
      <c r="C531" s="397"/>
      <c r="D531" s="401"/>
      <c r="E531" s="394"/>
      <c r="F531" s="398"/>
      <c r="G531" s="399"/>
      <c r="H531" s="400"/>
      <c r="J531" s="395"/>
    </row>
    <row r="532" spans="1:11" ht="6.95" customHeight="1">
      <c r="A532" s="50"/>
      <c r="B532" s="393"/>
      <c r="C532" s="397"/>
      <c r="D532" s="401"/>
      <c r="E532" s="394"/>
      <c r="F532" s="398"/>
      <c r="G532" s="399"/>
      <c r="H532" s="400"/>
      <c r="J532" s="395"/>
    </row>
    <row r="533" spans="1:11" ht="81" customHeight="1">
      <c r="A533" s="50"/>
      <c r="B533" s="393"/>
      <c r="C533" s="397"/>
      <c r="D533" s="401"/>
      <c r="E533" s="552" t="s">
        <v>689</v>
      </c>
      <c r="F533" s="530"/>
      <c r="G533" s="538"/>
      <c r="H533" s="556" t="s">
        <v>688</v>
      </c>
      <c r="J533" s="395"/>
    </row>
    <row r="534" spans="1:11" ht="6.95" customHeight="1">
      <c r="A534" s="50"/>
      <c r="B534" s="393"/>
      <c r="C534" s="397"/>
      <c r="D534" s="401"/>
      <c r="E534" s="552"/>
      <c r="F534" s="530"/>
      <c r="G534" s="538"/>
      <c r="H534" s="556"/>
      <c r="J534" s="395"/>
    </row>
    <row r="535" spans="1:11" ht="69.599999999999994" customHeight="1">
      <c r="A535" s="50"/>
      <c r="B535" s="393"/>
      <c r="C535" s="397"/>
      <c r="D535" s="401"/>
      <c r="E535" s="552" t="s">
        <v>691</v>
      </c>
      <c r="F535" s="530"/>
      <c r="G535" s="538"/>
      <c r="H535" s="556" t="s">
        <v>690</v>
      </c>
      <c r="J535" s="395"/>
    </row>
    <row r="536" spans="1:11" ht="6.95" customHeight="1">
      <c r="A536" s="50"/>
      <c r="B536" s="393"/>
      <c r="C536" s="397"/>
      <c r="D536" s="401"/>
      <c r="E536" s="552"/>
      <c r="F536" s="530"/>
      <c r="G536" s="538"/>
      <c r="H536" s="556"/>
      <c r="J536" s="395"/>
    </row>
    <row r="537" spans="1:11" ht="212.25" customHeight="1">
      <c r="A537" s="50"/>
      <c r="B537" s="393"/>
      <c r="C537" s="397"/>
      <c r="D537" s="401"/>
      <c r="E537" s="552" t="s">
        <v>693</v>
      </c>
      <c r="F537" s="530"/>
      <c r="G537" s="538"/>
      <c r="H537" s="556" t="s">
        <v>692</v>
      </c>
      <c r="J537" s="395"/>
    </row>
    <row r="538" spans="1:11" ht="6.95" customHeight="1">
      <c r="A538" s="80"/>
      <c r="B538" s="402"/>
      <c r="C538" s="396"/>
      <c r="D538" s="403"/>
      <c r="E538" s="404"/>
      <c r="F538" s="405"/>
      <c r="G538" s="406"/>
      <c r="H538" s="407"/>
      <c r="J538" s="395"/>
    </row>
    <row r="539" spans="1:11" ht="99.75" customHeight="1">
      <c r="A539" s="567">
        <v>4</v>
      </c>
      <c r="B539" s="821" t="s">
        <v>670</v>
      </c>
      <c r="C539" s="578"/>
      <c r="D539" s="579"/>
      <c r="E539" s="580" t="s">
        <v>1286</v>
      </c>
      <c r="F539" s="581"/>
      <c r="G539" s="103" t="s">
        <v>1096</v>
      </c>
      <c r="H539" s="582" t="s">
        <v>1287</v>
      </c>
      <c r="K539" s="52"/>
    </row>
    <row r="540" spans="1:11" ht="6.95" customHeight="1">
      <c r="A540" s="573"/>
      <c r="B540" s="574"/>
      <c r="C540" s="575"/>
      <c r="D540" s="523"/>
      <c r="E540" s="552"/>
      <c r="F540" s="530"/>
      <c r="G540" s="563"/>
      <c r="H540" s="583"/>
      <c r="K540" s="52"/>
    </row>
    <row r="541" spans="1:11" ht="28.5" customHeight="1">
      <c r="A541" s="573"/>
      <c r="B541" s="574"/>
      <c r="C541" s="575"/>
      <c r="D541" s="576"/>
      <c r="E541" s="552" t="s">
        <v>528</v>
      </c>
      <c r="F541" s="530"/>
      <c r="G541" s="538"/>
      <c r="H541" s="556"/>
      <c r="K541" s="75"/>
    </row>
    <row r="542" spans="1:11" ht="68.099999999999994" customHeight="1">
      <c r="A542" s="573"/>
      <c r="B542" s="574"/>
      <c r="C542" s="575"/>
      <c r="D542" s="577" t="s">
        <v>529</v>
      </c>
      <c r="E542" s="139" t="s">
        <v>1251</v>
      </c>
      <c r="F542" s="530"/>
      <c r="G542" s="538"/>
      <c r="H542" s="556" t="s">
        <v>575</v>
      </c>
    </row>
    <row r="543" spans="1:11" ht="102" hidden="1" customHeight="1">
      <c r="A543" s="573"/>
      <c r="B543" s="574"/>
      <c r="C543" s="575"/>
      <c r="D543" s="577"/>
      <c r="E543" s="552"/>
      <c r="F543" s="530"/>
      <c r="G543" s="538"/>
      <c r="H543" s="556"/>
    </row>
    <row r="544" spans="1:11" ht="6.95" customHeight="1">
      <c r="A544" s="573"/>
      <c r="B544" s="574"/>
      <c r="C544" s="460"/>
      <c r="D544" s="577"/>
      <c r="E544" s="552"/>
      <c r="F544" s="461"/>
      <c r="G544" s="538"/>
      <c r="H544" s="556"/>
    </row>
    <row r="545" spans="1:8" ht="108" customHeight="1">
      <c r="A545" s="573"/>
      <c r="B545" s="574"/>
      <c r="C545" s="460"/>
      <c r="D545" s="577"/>
      <c r="E545" s="552" t="s">
        <v>695</v>
      </c>
      <c r="F545" s="461"/>
      <c r="G545" s="538"/>
      <c r="H545" s="556" t="s">
        <v>694</v>
      </c>
    </row>
    <row r="546" spans="1:8" ht="6.95" customHeight="1">
      <c r="A546" s="50"/>
      <c r="B546" s="393"/>
      <c r="C546" s="408"/>
      <c r="D546" s="401"/>
      <c r="E546" s="394"/>
      <c r="F546" s="409"/>
      <c r="G546" s="399"/>
      <c r="H546" s="400"/>
    </row>
    <row r="547" spans="1:8" ht="68.45" customHeight="1">
      <c r="A547" s="50"/>
      <c r="B547" s="393"/>
      <c r="C547" s="408"/>
      <c r="D547" s="577"/>
      <c r="E547" s="552" t="s">
        <v>697</v>
      </c>
      <c r="F547" s="461"/>
      <c r="G547" s="538"/>
      <c r="H547" s="556" t="s">
        <v>696</v>
      </c>
    </row>
    <row r="548" spans="1:8" ht="6.95" customHeight="1">
      <c r="A548" s="50"/>
      <c r="B548" s="393"/>
      <c r="C548" s="408"/>
      <c r="D548" s="577"/>
      <c r="E548" s="552"/>
      <c r="F548" s="461"/>
      <c r="G548" s="538"/>
      <c r="H548" s="556"/>
    </row>
    <row r="549" spans="1:8" ht="147.75" customHeight="1">
      <c r="A549" s="50"/>
      <c r="B549" s="393"/>
      <c r="C549" s="408"/>
      <c r="D549" s="577"/>
      <c r="E549" s="552" t="s">
        <v>699</v>
      </c>
      <c r="F549" s="461"/>
      <c r="G549" s="538"/>
      <c r="H549" s="556" t="s">
        <v>698</v>
      </c>
    </row>
    <row r="550" spans="1:8" ht="6.95" customHeight="1">
      <c r="A550" s="50"/>
      <c r="B550" s="115"/>
      <c r="C550" s="59"/>
      <c r="D550" s="121"/>
      <c r="E550" s="116"/>
      <c r="F550" s="53"/>
      <c r="G550" s="122"/>
      <c r="H550" s="840"/>
    </row>
    <row r="551" spans="1:8" ht="174" customHeight="1">
      <c r="A551" s="48">
        <v>5</v>
      </c>
      <c r="B551" s="822" t="s">
        <v>534</v>
      </c>
      <c r="C551" s="365"/>
      <c r="D551" s="353"/>
      <c r="E551" s="217" t="s">
        <v>177</v>
      </c>
      <c r="F551" s="366"/>
      <c r="G551" s="103" t="s">
        <v>1096</v>
      </c>
      <c r="H551" s="529" t="s">
        <v>978</v>
      </c>
    </row>
    <row r="552" spans="1:8" ht="8.25" customHeight="1">
      <c r="A552" s="73"/>
      <c r="B552" s="55"/>
      <c r="C552" s="73"/>
      <c r="D552" s="74"/>
      <c r="E552" s="75"/>
      <c r="F552" s="76"/>
      <c r="G552" s="124"/>
      <c r="H552" s="125"/>
    </row>
    <row r="553" spans="1:8" ht="51.75" customHeight="1">
      <c r="A553" s="49">
        <v>6</v>
      </c>
      <c r="B553" s="7" t="s">
        <v>535</v>
      </c>
      <c r="C553" s="80"/>
      <c r="D553" s="90"/>
      <c r="E553" s="69" t="s">
        <v>178</v>
      </c>
      <c r="F553" s="102"/>
      <c r="G553" s="123"/>
      <c r="H553" s="82"/>
    </row>
    <row r="554" spans="1:8" ht="94.5" customHeight="1">
      <c r="A554" s="62"/>
      <c r="B554" s="842" t="s">
        <v>269</v>
      </c>
      <c r="C554" s="80"/>
      <c r="D554" s="90"/>
      <c r="E554" s="320" t="s">
        <v>114</v>
      </c>
      <c r="F554" s="33"/>
      <c r="G554" s="103" t="s">
        <v>1096</v>
      </c>
      <c r="H554" s="67" t="s">
        <v>270</v>
      </c>
    </row>
    <row r="555" spans="1:8" ht="9.75" customHeight="1">
      <c r="A555" s="49"/>
      <c r="B555" s="7"/>
      <c r="C555" s="50"/>
      <c r="D555" s="98"/>
      <c r="E555" s="52"/>
      <c r="F555" s="111"/>
      <c r="G555" s="126"/>
      <c r="H555" s="841"/>
    </row>
    <row r="556" spans="1:8" ht="101.25" customHeight="1">
      <c r="A556" s="34"/>
      <c r="B556" s="5" t="s">
        <v>536</v>
      </c>
      <c r="C556" s="34"/>
      <c r="D556" s="35"/>
      <c r="E556" s="2" t="s">
        <v>1252</v>
      </c>
      <c r="F556" s="63"/>
      <c r="G556" s="103" t="s">
        <v>1096</v>
      </c>
      <c r="H556" s="430" t="s">
        <v>271</v>
      </c>
    </row>
    <row r="557" spans="1:8" ht="9" hidden="1" customHeight="1">
      <c r="A557" s="49"/>
      <c r="B557" s="7"/>
      <c r="C557" s="11"/>
      <c r="D557" s="12"/>
      <c r="E557" s="337"/>
      <c r="F557" s="255"/>
      <c r="G557" s="333"/>
      <c r="H557" s="367"/>
    </row>
    <row r="558" spans="1:8" ht="6.75" customHeight="1">
      <c r="A558" s="37"/>
      <c r="B558" s="3"/>
      <c r="C558" s="37"/>
      <c r="D558" s="38"/>
      <c r="E558" s="1"/>
      <c r="F558" s="140"/>
      <c r="G558" s="123"/>
      <c r="H558" s="332"/>
    </row>
    <row r="559" spans="1:8" ht="12" customHeight="1">
      <c r="A559" s="50"/>
      <c r="B559" s="115"/>
      <c r="C559" s="59"/>
      <c r="D559" s="121"/>
      <c r="E559" s="116"/>
      <c r="F559" s="53"/>
      <c r="G559" s="122"/>
      <c r="H559" s="840"/>
    </row>
    <row r="560" spans="1:8" ht="219.75" customHeight="1">
      <c r="A560" s="50"/>
      <c r="B560" s="823" t="s">
        <v>272</v>
      </c>
      <c r="C560" s="59"/>
      <c r="D560" s="65"/>
      <c r="E560" s="139" t="s">
        <v>252</v>
      </c>
      <c r="F560" s="53"/>
      <c r="G560" s="122"/>
      <c r="H560" s="556" t="s">
        <v>979</v>
      </c>
    </row>
    <row r="561" spans="1:8" ht="136.5" customHeight="1">
      <c r="A561" s="50"/>
      <c r="B561" s="115"/>
      <c r="C561" s="59"/>
      <c r="D561" s="65"/>
      <c r="E561" s="139" t="s">
        <v>253</v>
      </c>
      <c r="F561" s="53"/>
      <c r="G561" s="122"/>
      <c r="H561" s="840"/>
    </row>
    <row r="562" spans="1:8" ht="265.5" customHeight="1">
      <c r="A562" s="50"/>
      <c r="B562" s="115"/>
      <c r="C562" s="59"/>
      <c r="D562" s="65"/>
      <c r="E562" s="139" t="s">
        <v>273</v>
      </c>
      <c r="F562" s="53"/>
      <c r="G562" s="122"/>
      <c r="H562" s="840"/>
    </row>
    <row r="563" spans="1:8" ht="9" customHeight="1">
      <c r="A563" s="49"/>
      <c r="B563" s="7"/>
      <c r="C563" s="110"/>
      <c r="D563" s="65"/>
      <c r="E563" s="139" t="s">
        <v>5</v>
      </c>
      <c r="F563" s="117"/>
      <c r="G563" s="103"/>
      <c r="H563" s="841"/>
    </row>
    <row r="564" spans="1:8" ht="113.25" customHeight="1">
      <c r="A564" s="62"/>
      <c r="B564" s="842"/>
      <c r="C564" s="370"/>
      <c r="D564" s="65"/>
      <c r="E564" s="139" t="s">
        <v>1253</v>
      </c>
      <c r="F564" s="56"/>
      <c r="G564" s="57"/>
      <c r="H564" s="101"/>
    </row>
    <row r="565" spans="1:8" ht="7.5" customHeight="1">
      <c r="A565" s="11"/>
      <c r="B565" s="10"/>
      <c r="C565" s="89"/>
      <c r="D565" s="258"/>
      <c r="E565" s="106"/>
      <c r="F565" s="85"/>
      <c r="G565" s="14"/>
      <c r="H565" s="15"/>
    </row>
    <row r="566" spans="1:8" ht="99" customHeight="1">
      <c r="A566" s="34"/>
      <c r="B566" s="5"/>
      <c r="C566" s="40"/>
      <c r="D566" s="65"/>
      <c r="E566" s="139" t="s">
        <v>258</v>
      </c>
      <c r="F566" s="68"/>
      <c r="G566" s="21"/>
      <c r="H566" s="430"/>
    </row>
    <row r="567" spans="1:8" ht="204.75" customHeight="1">
      <c r="A567" s="59"/>
      <c r="B567" s="108"/>
      <c r="C567" s="59"/>
      <c r="D567" s="65"/>
      <c r="E567" s="552" t="s">
        <v>576</v>
      </c>
      <c r="F567" s="53"/>
      <c r="G567" s="57"/>
      <c r="H567" s="835"/>
    </row>
    <row r="568" spans="1:8" ht="152.25" customHeight="1">
      <c r="A568" s="59"/>
      <c r="B568" s="108"/>
      <c r="C568" s="59"/>
      <c r="D568" s="65"/>
      <c r="E568" s="552" t="s">
        <v>980</v>
      </c>
      <c r="F568" s="53"/>
      <c r="G568" s="57"/>
      <c r="H568" s="835"/>
    </row>
    <row r="569" spans="1:8" ht="6.95" customHeight="1">
      <c r="A569" s="59"/>
      <c r="B569" s="108"/>
      <c r="C569" s="59"/>
      <c r="D569" s="65"/>
      <c r="E569" s="552"/>
      <c r="F569" s="53"/>
      <c r="G569" s="57"/>
      <c r="H569" s="835"/>
    </row>
    <row r="570" spans="1:8" ht="154.5" customHeight="1">
      <c r="A570" s="60"/>
      <c r="B570" s="338"/>
      <c r="C570" s="80"/>
      <c r="D570" s="90"/>
      <c r="E570" s="69" t="s">
        <v>455</v>
      </c>
      <c r="F570" s="102"/>
      <c r="G570" s="27"/>
      <c r="H570" s="529" t="s">
        <v>981</v>
      </c>
    </row>
    <row r="571" spans="1:8" ht="4.5" hidden="1" customHeight="1">
      <c r="A571" s="37"/>
      <c r="B571" s="3"/>
      <c r="C571" s="37"/>
      <c r="D571" s="90"/>
      <c r="E571" s="69"/>
      <c r="F571" s="26"/>
      <c r="G571" s="27"/>
      <c r="H571" s="70"/>
    </row>
    <row r="572" spans="1:8" ht="7.5" customHeight="1">
      <c r="A572" s="11"/>
      <c r="B572" s="10"/>
      <c r="C572" s="11"/>
      <c r="D572" s="12"/>
      <c r="E572" s="337"/>
      <c r="F572" s="13"/>
      <c r="G572" s="14"/>
      <c r="H572" s="15"/>
    </row>
    <row r="573" spans="1:8" ht="78.75" customHeight="1">
      <c r="A573" s="62">
        <v>7</v>
      </c>
      <c r="B573" s="842" t="s">
        <v>631</v>
      </c>
      <c r="C573" s="62"/>
      <c r="D573" s="91"/>
      <c r="E573" s="4" t="s">
        <v>708</v>
      </c>
      <c r="F573" s="99"/>
      <c r="G573" s="103" t="s">
        <v>1096</v>
      </c>
      <c r="H573" s="834" t="s">
        <v>982</v>
      </c>
    </row>
    <row r="574" spans="1:8" ht="161.25" customHeight="1">
      <c r="A574" s="50"/>
      <c r="B574" s="115"/>
      <c r="C574" s="59"/>
      <c r="D574" s="121"/>
      <c r="E574" s="116" t="s">
        <v>707</v>
      </c>
      <c r="F574" s="53"/>
      <c r="G574" s="141" t="s">
        <v>1254</v>
      </c>
      <c r="H574" s="840"/>
    </row>
    <row r="575" spans="1:8" ht="6.75" customHeight="1">
      <c r="A575" s="50"/>
      <c r="B575" s="115"/>
      <c r="C575" s="59"/>
      <c r="D575" s="73"/>
      <c r="E575" s="55"/>
      <c r="F575" s="53"/>
      <c r="G575" s="122"/>
      <c r="H575" s="840"/>
    </row>
    <row r="576" spans="1:8" ht="279" customHeight="1">
      <c r="A576" s="49"/>
      <c r="B576" s="7"/>
      <c r="C576" s="110"/>
      <c r="D576" s="60"/>
      <c r="E576" s="112" t="s">
        <v>274</v>
      </c>
      <c r="F576" s="117"/>
      <c r="G576" s="126"/>
      <c r="H576" s="584" t="s">
        <v>486</v>
      </c>
    </row>
    <row r="577" spans="1:8" ht="7.5" customHeight="1">
      <c r="A577" s="37"/>
      <c r="B577" s="3"/>
      <c r="C577" s="37"/>
      <c r="D577" s="90"/>
      <c r="E577" s="69" t="s">
        <v>3</v>
      </c>
      <c r="F577" s="26"/>
      <c r="G577" s="120"/>
      <c r="H577" s="431"/>
    </row>
    <row r="578" spans="1:8" ht="7.5" customHeight="1">
      <c r="A578" s="73"/>
      <c r="B578" s="55"/>
      <c r="C578" s="202"/>
      <c r="D578" s="211"/>
      <c r="E578" s="212"/>
      <c r="F578" s="107"/>
      <c r="G578" s="333"/>
      <c r="H578" s="105"/>
    </row>
    <row r="579" spans="1:8" ht="112.5" customHeight="1">
      <c r="A579" s="62">
        <v>8</v>
      </c>
      <c r="B579" s="824" t="s">
        <v>581</v>
      </c>
      <c r="C579" s="370"/>
      <c r="D579" s="121"/>
      <c r="E579" s="116" t="s">
        <v>1255</v>
      </c>
      <c r="F579" s="56"/>
      <c r="G579" s="103" t="s">
        <v>1096</v>
      </c>
      <c r="H579" s="534" t="s">
        <v>983</v>
      </c>
    </row>
    <row r="580" spans="1:8" ht="88.5" customHeight="1">
      <c r="A580" s="50"/>
      <c r="B580" s="7"/>
      <c r="C580" s="59"/>
      <c r="D580" s="121"/>
      <c r="E580" s="116" t="s">
        <v>260</v>
      </c>
      <c r="F580" s="53"/>
      <c r="G580" s="103" t="s">
        <v>1096</v>
      </c>
      <c r="H580" s="840"/>
    </row>
    <row r="581" spans="1:8" ht="121.5">
      <c r="A581" s="50"/>
      <c r="B581" s="7"/>
      <c r="C581" s="59"/>
      <c r="D581" s="65"/>
      <c r="E581" s="67" t="s">
        <v>800</v>
      </c>
      <c r="F581" s="53"/>
      <c r="G581" s="122"/>
      <c r="H581" s="840" t="s">
        <v>500</v>
      </c>
    </row>
    <row r="582" spans="1:8" ht="15.75" customHeight="1">
      <c r="A582" s="80"/>
      <c r="B582" s="61"/>
      <c r="C582" s="60"/>
      <c r="D582" s="230"/>
      <c r="E582" s="300"/>
      <c r="F582" s="83"/>
      <c r="G582" s="123"/>
      <c r="H582" s="82"/>
    </row>
    <row r="583" spans="1:8" ht="7.5" customHeight="1">
      <c r="A583" s="11"/>
      <c r="B583" s="10"/>
      <c r="C583" s="89"/>
      <c r="D583" s="211"/>
      <c r="E583" s="212" t="s">
        <v>261</v>
      </c>
      <c r="F583" s="85"/>
      <c r="G583" s="14"/>
      <c r="H583" s="15"/>
    </row>
    <row r="584" spans="1:8" ht="70.5" customHeight="1">
      <c r="A584" s="34">
        <v>9</v>
      </c>
      <c r="B584" s="5" t="s">
        <v>632</v>
      </c>
      <c r="C584" s="40"/>
      <c r="D584" s="121"/>
      <c r="E584" s="116" t="s">
        <v>471</v>
      </c>
      <c r="F584" s="56"/>
      <c r="G584" s="103" t="s">
        <v>1096</v>
      </c>
      <c r="H584" s="834" t="s">
        <v>984</v>
      </c>
    </row>
    <row r="585" spans="1:8" ht="41.1" customHeight="1">
      <c r="A585" s="49"/>
      <c r="B585" s="7"/>
      <c r="C585" s="110"/>
      <c r="D585" s="121"/>
      <c r="E585" s="116" t="s">
        <v>801</v>
      </c>
      <c r="F585" s="53"/>
      <c r="G585" s="103" t="s">
        <v>1096</v>
      </c>
      <c r="H585" s="834" t="s">
        <v>985</v>
      </c>
    </row>
    <row r="586" spans="1:8" ht="113.1" customHeight="1">
      <c r="A586" s="49"/>
      <c r="B586" s="7"/>
      <c r="C586" s="110"/>
      <c r="D586" s="121"/>
      <c r="E586" s="116" t="s">
        <v>802</v>
      </c>
      <c r="F586" s="53"/>
      <c r="G586" s="103" t="s">
        <v>1096</v>
      </c>
      <c r="H586" s="834" t="s">
        <v>986</v>
      </c>
    </row>
    <row r="587" spans="1:8" ht="50.1" customHeight="1">
      <c r="A587" s="49"/>
      <c r="B587" s="7"/>
      <c r="C587" s="110"/>
      <c r="D587" s="121"/>
      <c r="E587" s="116" t="s">
        <v>803</v>
      </c>
      <c r="F587" s="53"/>
      <c r="G587" s="103" t="s">
        <v>1096</v>
      </c>
      <c r="H587" s="834" t="s">
        <v>987</v>
      </c>
    </row>
    <row r="588" spans="1:8" ht="86.1" customHeight="1">
      <c r="A588" s="49"/>
      <c r="B588" s="7"/>
      <c r="C588" s="110"/>
      <c r="D588" s="121"/>
      <c r="E588" s="116" t="s">
        <v>804</v>
      </c>
      <c r="F588" s="53"/>
      <c r="G588" s="103" t="s">
        <v>1096</v>
      </c>
      <c r="H588" s="556" t="s">
        <v>988</v>
      </c>
    </row>
    <row r="589" spans="1:8" ht="99.95" customHeight="1">
      <c r="A589" s="49"/>
      <c r="B589" s="7"/>
      <c r="C589" s="110"/>
      <c r="D589" s="121"/>
      <c r="E589" s="116" t="s">
        <v>805</v>
      </c>
      <c r="F589" s="53"/>
      <c r="G589" s="103" t="s">
        <v>1096</v>
      </c>
      <c r="H589" s="556" t="s">
        <v>989</v>
      </c>
    </row>
    <row r="590" spans="1:8" ht="96" customHeight="1">
      <c r="A590" s="49"/>
      <c r="B590" s="7"/>
      <c r="C590" s="110"/>
      <c r="D590" s="121"/>
      <c r="E590" s="116" t="s">
        <v>806</v>
      </c>
      <c r="F590" s="53"/>
      <c r="G590" s="103" t="s">
        <v>1096</v>
      </c>
      <c r="H590" s="556" t="s">
        <v>990</v>
      </c>
    </row>
    <row r="591" spans="1:8" ht="96.6" customHeight="1">
      <c r="A591" s="49"/>
      <c r="B591" s="7"/>
      <c r="C591" s="110"/>
      <c r="D591" s="121"/>
      <c r="E591" s="585" t="s">
        <v>991</v>
      </c>
      <c r="F591" s="461"/>
      <c r="G591" s="103" t="s">
        <v>1096</v>
      </c>
      <c r="H591" s="556" t="s">
        <v>992</v>
      </c>
    </row>
    <row r="592" spans="1:8" ht="6.75" customHeight="1">
      <c r="A592" s="11"/>
      <c r="B592" s="10"/>
      <c r="C592" s="11"/>
      <c r="D592" s="12"/>
      <c r="E592" s="337"/>
      <c r="F592" s="13"/>
      <c r="G592" s="14"/>
      <c r="H592" s="41"/>
    </row>
    <row r="593" spans="1:9" ht="83.25" customHeight="1">
      <c r="A593" s="34">
        <v>10</v>
      </c>
      <c r="B593" s="5" t="s">
        <v>633</v>
      </c>
      <c r="C593" s="34"/>
      <c r="D593" s="35"/>
      <c r="E593" s="2" t="s">
        <v>189</v>
      </c>
      <c r="F593" s="63"/>
      <c r="G593" s="103" t="s">
        <v>1096</v>
      </c>
      <c r="H593" s="834" t="s">
        <v>993</v>
      </c>
    </row>
    <row r="594" spans="1:9" ht="21.75" customHeight="1">
      <c r="A594" s="49"/>
      <c r="B594" s="7"/>
      <c r="C594" s="49"/>
      <c r="D594" s="98"/>
      <c r="E594" s="52"/>
      <c r="F594" s="72"/>
      <c r="G594" s="103"/>
      <c r="H594" s="841"/>
    </row>
    <row r="595" spans="1:9" ht="46.5" customHeight="1">
      <c r="A595" s="34"/>
      <c r="B595" s="5" t="s">
        <v>146</v>
      </c>
      <c r="C595" s="40"/>
      <c r="D595" s="114"/>
      <c r="E595" s="119"/>
      <c r="F595" s="68"/>
      <c r="G595" s="21"/>
      <c r="H595" s="64" t="s">
        <v>482</v>
      </c>
      <c r="I595" s="95"/>
    </row>
    <row r="596" spans="1:9" ht="40.5" customHeight="1">
      <c r="A596" s="34"/>
      <c r="B596" s="5" t="s">
        <v>5</v>
      </c>
      <c r="C596" s="40"/>
      <c r="D596" s="843"/>
      <c r="E596" s="447" t="s">
        <v>13</v>
      </c>
      <c r="F596" s="68"/>
      <c r="G596" s="21"/>
      <c r="H596" s="534" t="s">
        <v>994</v>
      </c>
      <c r="I596" s="95"/>
    </row>
    <row r="597" spans="1:9" ht="6.95" customHeight="1">
      <c r="A597" s="11"/>
      <c r="B597" s="10"/>
      <c r="C597" s="11"/>
      <c r="D597" s="12"/>
      <c r="E597" s="337"/>
      <c r="F597" s="13"/>
      <c r="G597" s="14"/>
      <c r="H597" s="550"/>
    </row>
    <row r="598" spans="1:9" ht="35.25" customHeight="1">
      <c r="A598" s="34">
        <v>11</v>
      </c>
      <c r="B598" s="824" t="s">
        <v>634</v>
      </c>
      <c r="C598" s="34"/>
      <c r="D598" s="941" t="s">
        <v>330</v>
      </c>
      <c r="E598" s="942"/>
      <c r="F598" s="63"/>
      <c r="G598" s="96"/>
      <c r="H598" s="534" t="s">
        <v>995</v>
      </c>
    </row>
    <row r="599" spans="1:9" ht="29.25" customHeight="1">
      <c r="A599" s="34"/>
      <c r="B599" s="5"/>
      <c r="C599" s="40"/>
      <c r="D599" s="943" t="s">
        <v>400</v>
      </c>
      <c r="E599" s="944"/>
      <c r="F599" s="68"/>
      <c r="G599" s="96"/>
      <c r="H599" s="534"/>
    </row>
    <row r="600" spans="1:9" ht="187.5" customHeight="1">
      <c r="A600" s="34"/>
      <c r="B600" s="5"/>
      <c r="C600" s="40"/>
      <c r="D600" s="945" t="s">
        <v>1256</v>
      </c>
      <c r="E600" s="946"/>
      <c r="F600" s="68"/>
      <c r="G600" s="103" t="s">
        <v>1096</v>
      </c>
      <c r="H600" s="556" t="s">
        <v>996</v>
      </c>
    </row>
    <row r="601" spans="1:9" ht="125.1" customHeight="1">
      <c r="A601" s="62"/>
      <c r="B601" s="842"/>
      <c r="C601" s="62"/>
      <c r="D601" s="938" t="s">
        <v>807</v>
      </c>
      <c r="E601" s="939"/>
      <c r="F601" s="99"/>
      <c r="G601" s="103" t="s">
        <v>1096</v>
      </c>
      <c r="H601" s="835"/>
    </row>
    <row r="602" spans="1:9" ht="318.95" customHeight="1">
      <c r="A602" s="50"/>
      <c r="B602" s="115"/>
      <c r="C602" s="50"/>
      <c r="D602" s="927" t="s">
        <v>997</v>
      </c>
      <c r="E602" s="935"/>
      <c r="F602" s="111"/>
      <c r="G602" s="54"/>
      <c r="H602" s="840"/>
    </row>
    <row r="603" spans="1:9" ht="9.9499999999999993" customHeight="1">
      <c r="A603" s="50"/>
      <c r="B603" s="115"/>
      <c r="C603" s="50"/>
      <c r="D603" s="844"/>
      <c r="E603" s="845"/>
      <c r="F603" s="111"/>
      <c r="G603" s="54"/>
      <c r="H603" s="840"/>
    </row>
    <row r="604" spans="1:9" ht="76.5" customHeight="1">
      <c r="A604" s="50"/>
      <c r="B604" s="115"/>
      <c r="C604" s="50"/>
      <c r="D604" s="938" t="s">
        <v>729</v>
      </c>
      <c r="E604" s="939"/>
      <c r="F604" s="111"/>
      <c r="G604" s="54"/>
      <c r="H604" s="840"/>
    </row>
    <row r="605" spans="1:9" ht="125.45" customHeight="1">
      <c r="A605" s="50"/>
      <c r="B605" s="115"/>
      <c r="C605" s="50"/>
      <c r="D605" s="927" t="s">
        <v>998</v>
      </c>
      <c r="E605" s="935"/>
      <c r="F605" s="111"/>
      <c r="G605" s="54"/>
      <c r="H605" s="840"/>
    </row>
    <row r="606" spans="1:9" ht="105.6" customHeight="1">
      <c r="A606" s="50"/>
      <c r="B606" s="115"/>
      <c r="C606" s="50"/>
      <c r="D606" s="927" t="s">
        <v>730</v>
      </c>
      <c r="E606" s="928"/>
      <c r="F606" s="111"/>
      <c r="G606" s="54"/>
      <c r="H606" s="840"/>
    </row>
    <row r="607" spans="1:9" ht="68.099999999999994" customHeight="1">
      <c r="A607" s="50"/>
      <c r="B607" s="115"/>
      <c r="C607" s="50"/>
      <c r="D607" s="927" t="s">
        <v>731</v>
      </c>
      <c r="E607" s="928"/>
      <c r="F607" s="111"/>
      <c r="G607" s="54"/>
      <c r="H607" s="840"/>
    </row>
    <row r="608" spans="1:9" ht="6.95" customHeight="1">
      <c r="A608" s="50"/>
      <c r="B608" s="115"/>
      <c r="C608" s="50"/>
      <c r="D608" s="844"/>
      <c r="E608" s="845"/>
      <c r="F608" s="111"/>
      <c r="G608" s="54"/>
      <c r="H608" s="840"/>
    </row>
    <row r="609" spans="1:14" ht="13.5" customHeight="1">
      <c r="A609" s="11"/>
      <c r="B609" s="10"/>
      <c r="C609" s="11"/>
      <c r="D609" s="343"/>
      <c r="E609" s="344" t="s">
        <v>303</v>
      </c>
      <c r="F609" s="13"/>
      <c r="G609" s="14"/>
      <c r="H609" s="41"/>
    </row>
    <row r="610" spans="1:14" ht="110.1" customHeight="1">
      <c r="A610" s="34">
        <v>12</v>
      </c>
      <c r="B610" s="824" t="s">
        <v>635</v>
      </c>
      <c r="C610" s="34"/>
      <c r="D610" s="91"/>
      <c r="E610" s="4" t="s">
        <v>1257</v>
      </c>
      <c r="F610" s="543"/>
      <c r="G610" s="103" t="s">
        <v>1096</v>
      </c>
      <c r="H610" s="534" t="s">
        <v>999</v>
      </c>
    </row>
    <row r="611" spans="1:14" ht="147.94999999999999" customHeight="1">
      <c r="A611" s="34"/>
      <c r="B611" s="5"/>
      <c r="C611" s="40"/>
      <c r="D611" s="121"/>
      <c r="E611" s="585" t="s">
        <v>577</v>
      </c>
      <c r="F611" s="553"/>
      <c r="G611" s="103" t="s">
        <v>1096</v>
      </c>
      <c r="H611" s="534"/>
    </row>
    <row r="612" spans="1:14" ht="129.75" customHeight="1">
      <c r="A612" s="34"/>
      <c r="B612" s="5"/>
      <c r="C612" s="40"/>
      <c r="D612" s="121"/>
      <c r="E612" s="587" t="s">
        <v>1000</v>
      </c>
      <c r="F612" s="553"/>
      <c r="G612" s="525" t="s">
        <v>537</v>
      </c>
      <c r="H612" s="534"/>
    </row>
    <row r="613" spans="1:14" ht="124.5" customHeight="1">
      <c r="A613" s="34"/>
      <c r="B613" s="5"/>
      <c r="C613" s="40"/>
      <c r="D613" s="121"/>
      <c r="E613" s="587" t="s">
        <v>1001</v>
      </c>
      <c r="F613" s="68"/>
      <c r="G613" s="850" t="s">
        <v>538</v>
      </c>
      <c r="H613" s="430"/>
    </row>
    <row r="614" spans="1:14" ht="152.25" customHeight="1">
      <c r="A614" s="34"/>
      <c r="B614" s="5"/>
      <c r="C614" s="40"/>
      <c r="D614" s="121"/>
      <c r="E614" s="585" t="s">
        <v>1002</v>
      </c>
      <c r="F614" s="68"/>
      <c r="G614" s="850" t="s">
        <v>539</v>
      </c>
      <c r="H614" s="430"/>
    </row>
    <row r="615" spans="1:14" ht="54">
      <c r="A615" s="49"/>
      <c r="B615" s="7"/>
      <c r="C615" s="110"/>
      <c r="D615" s="121"/>
      <c r="E615" s="386" t="s">
        <v>732</v>
      </c>
      <c r="F615" s="117"/>
      <c r="G615" s="126" t="s">
        <v>3</v>
      </c>
      <c r="H615" s="841" t="s">
        <v>275</v>
      </c>
    </row>
    <row r="616" spans="1:14" ht="41.45" customHeight="1">
      <c r="A616" s="62"/>
      <c r="B616" s="842"/>
      <c r="C616" s="370"/>
      <c r="D616" s="121"/>
      <c r="E616" s="116" t="s">
        <v>540</v>
      </c>
      <c r="F616" s="56"/>
      <c r="G616" s="369"/>
      <c r="H616" s="835"/>
    </row>
    <row r="617" spans="1:14" ht="93" customHeight="1">
      <c r="A617" s="50"/>
      <c r="B617" s="115"/>
      <c r="C617" s="59"/>
      <c r="D617" s="65"/>
      <c r="E617" s="552" t="s">
        <v>1003</v>
      </c>
      <c r="F617" s="53"/>
      <c r="G617" s="122"/>
      <c r="H617" s="840"/>
      <c r="N617"/>
    </row>
    <row r="618" spans="1:14" ht="68.099999999999994" customHeight="1">
      <c r="A618" s="50"/>
      <c r="B618" s="115"/>
      <c r="C618" s="59"/>
      <c r="D618" s="65"/>
      <c r="E618" s="139" t="s">
        <v>541</v>
      </c>
      <c r="F618" s="53"/>
      <c r="G618" s="122"/>
      <c r="H618" s="840"/>
    </row>
    <row r="619" spans="1:14" ht="57.6" customHeight="1">
      <c r="A619" s="34"/>
      <c r="B619" s="5"/>
      <c r="C619" s="40"/>
      <c r="D619" s="121"/>
      <c r="E619" s="116" t="s">
        <v>1283</v>
      </c>
      <c r="F619" s="68"/>
      <c r="G619" s="96"/>
      <c r="H619" s="430"/>
    </row>
    <row r="620" spans="1:14" ht="122.25" customHeight="1">
      <c r="A620" s="62"/>
      <c r="B620" s="842"/>
      <c r="C620" s="370"/>
      <c r="D620" s="65"/>
      <c r="E620" s="387" t="s">
        <v>542</v>
      </c>
      <c r="F620" s="56"/>
      <c r="G620" s="369"/>
      <c r="H620" s="835"/>
    </row>
    <row r="621" spans="1:14" ht="30.6" customHeight="1">
      <c r="A621" s="62"/>
      <c r="B621" s="842"/>
      <c r="C621" s="370"/>
      <c r="D621" s="65"/>
      <c r="E621" s="139" t="s">
        <v>543</v>
      </c>
      <c r="F621" s="56"/>
      <c r="G621" s="369"/>
      <c r="H621" s="835"/>
    </row>
    <row r="622" spans="1:14" ht="6.95" customHeight="1">
      <c r="A622" s="50"/>
      <c r="B622" s="115"/>
      <c r="C622" s="59"/>
      <c r="D622" s="65"/>
      <c r="E622" s="139"/>
      <c r="F622" s="53"/>
      <c r="G622" s="122"/>
      <c r="H622" s="840"/>
    </row>
    <row r="623" spans="1:14" ht="27">
      <c r="A623" s="49"/>
      <c r="B623" s="7"/>
      <c r="C623" s="110"/>
      <c r="D623" s="65"/>
      <c r="E623" s="139" t="s">
        <v>544</v>
      </c>
      <c r="F623" s="117"/>
      <c r="G623" s="126"/>
      <c r="H623" s="841"/>
    </row>
    <row r="624" spans="1:14" ht="71.45" customHeight="1">
      <c r="A624" s="62"/>
      <c r="B624" s="842"/>
      <c r="C624" s="370"/>
      <c r="D624" s="65"/>
      <c r="E624" s="139" t="s">
        <v>342</v>
      </c>
      <c r="F624" s="56"/>
      <c r="G624" s="369"/>
      <c r="H624" s="835"/>
    </row>
    <row r="625" spans="1:16" ht="5.25" customHeight="1">
      <c r="A625" s="50"/>
      <c r="B625" s="115"/>
      <c r="C625" s="59"/>
      <c r="D625" s="65"/>
      <c r="E625" s="116"/>
      <c r="F625" s="53"/>
      <c r="G625" s="122"/>
      <c r="H625" s="840"/>
    </row>
    <row r="626" spans="1:16" ht="391.5">
      <c r="A626" s="49"/>
      <c r="B626" s="7"/>
      <c r="C626" s="110"/>
      <c r="D626" s="65"/>
      <c r="E626" s="588" t="s">
        <v>578</v>
      </c>
      <c r="F626" s="117"/>
      <c r="G626" s="126"/>
      <c r="H626" s="841"/>
      <c r="I626"/>
      <c r="J626"/>
      <c r="K626"/>
      <c r="L626"/>
      <c r="P626" s="820"/>
    </row>
    <row r="627" spans="1:16" ht="14.1" customHeight="1">
      <c r="A627" s="34"/>
      <c r="B627" s="5"/>
      <c r="C627" s="370"/>
      <c r="D627" s="65"/>
      <c r="E627" s="345"/>
      <c r="F627" s="56"/>
      <c r="G627" s="96"/>
      <c r="H627" s="430"/>
    </row>
    <row r="628" spans="1:16" ht="120.95" customHeight="1">
      <c r="A628" s="34"/>
      <c r="B628" s="5"/>
      <c r="C628" s="110"/>
      <c r="D628" s="65"/>
      <c r="E628" s="552" t="s">
        <v>733</v>
      </c>
      <c r="F628" s="561"/>
      <c r="G628" s="586"/>
      <c r="H628" s="589" t="s">
        <v>1004</v>
      </c>
    </row>
    <row r="629" spans="1:16" ht="6.95" customHeight="1">
      <c r="A629" s="50"/>
      <c r="B629" s="139"/>
      <c r="C629" s="59"/>
      <c r="D629" s="65"/>
      <c r="E629" s="552"/>
      <c r="F629" s="461"/>
      <c r="G629" s="571"/>
      <c r="H629" s="590"/>
    </row>
    <row r="630" spans="1:16" ht="69" customHeight="1">
      <c r="A630" s="50"/>
      <c r="B630" s="139"/>
      <c r="C630" s="59"/>
      <c r="D630" s="65"/>
      <c r="E630" s="552" t="s">
        <v>808</v>
      </c>
      <c r="F630" s="461"/>
      <c r="G630" s="571"/>
      <c r="H630" s="589" t="s">
        <v>1005</v>
      </c>
    </row>
    <row r="631" spans="1:16" ht="6.95" customHeight="1">
      <c r="A631" s="50"/>
      <c r="B631" s="139"/>
      <c r="C631" s="59"/>
      <c r="D631" s="65"/>
      <c r="E631" s="552"/>
      <c r="F631" s="461"/>
      <c r="G631" s="571"/>
      <c r="H631" s="589"/>
    </row>
    <row r="632" spans="1:16" ht="183.6" customHeight="1">
      <c r="A632" s="50"/>
      <c r="B632" s="139"/>
      <c r="C632" s="59"/>
      <c r="D632" s="65"/>
      <c r="E632" s="552" t="s">
        <v>734</v>
      </c>
      <c r="F632" s="461"/>
      <c r="G632" s="571"/>
      <c r="H632" s="589" t="s">
        <v>1006</v>
      </c>
    </row>
    <row r="633" spans="1:16" ht="6.95" customHeight="1">
      <c r="A633" s="50"/>
      <c r="B633" s="139"/>
      <c r="C633" s="59"/>
      <c r="D633" s="65"/>
      <c r="E633" s="394"/>
      <c r="F633" s="53"/>
      <c r="G633" s="122"/>
      <c r="H633" s="433"/>
    </row>
    <row r="634" spans="1:16" ht="212.25" customHeight="1">
      <c r="A634" s="50"/>
      <c r="B634" s="139"/>
      <c r="C634" s="59"/>
      <c r="D634" s="65"/>
      <c r="E634" s="552" t="s">
        <v>735</v>
      </c>
      <c r="F634" s="461"/>
      <c r="G634" s="571"/>
      <c r="H634" s="590" t="s">
        <v>1007</v>
      </c>
    </row>
    <row r="635" spans="1:16" ht="6.95" customHeight="1">
      <c r="A635" s="50"/>
      <c r="B635" s="139"/>
      <c r="C635" s="59"/>
      <c r="D635" s="65"/>
      <c r="E635" s="552"/>
      <c r="F635" s="461"/>
      <c r="G635" s="571"/>
      <c r="H635" s="590"/>
    </row>
    <row r="636" spans="1:16" ht="150.6" customHeight="1">
      <c r="A636" s="50"/>
      <c r="B636" s="139"/>
      <c r="C636" s="59"/>
      <c r="D636" s="65"/>
      <c r="E636" s="552" t="s">
        <v>736</v>
      </c>
      <c r="F636" s="461"/>
      <c r="G636" s="571"/>
      <c r="H636" s="590" t="s">
        <v>1008</v>
      </c>
    </row>
    <row r="637" spans="1:16" ht="6.95" customHeight="1">
      <c r="A637" s="50"/>
      <c r="B637" s="139"/>
      <c r="C637" s="59"/>
      <c r="D637" s="65"/>
      <c r="E637" s="394"/>
      <c r="F637" s="53"/>
      <c r="G637" s="122"/>
      <c r="H637" s="433"/>
    </row>
    <row r="638" spans="1:16" ht="73.5" customHeight="1">
      <c r="A638" s="50"/>
      <c r="B638" s="139"/>
      <c r="C638" s="59"/>
      <c r="D638" s="65"/>
      <c r="E638" s="139" t="s">
        <v>809</v>
      </c>
      <c r="F638" s="53"/>
      <c r="G638" s="122"/>
      <c r="H638" s="590" t="s">
        <v>1009</v>
      </c>
    </row>
    <row r="639" spans="1:16" ht="6.95" customHeight="1">
      <c r="A639" s="50"/>
      <c r="B639" s="139"/>
      <c r="C639" s="59"/>
      <c r="D639" s="65"/>
      <c r="E639" s="394"/>
      <c r="F639" s="53"/>
      <c r="G639" s="122"/>
      <c r="H639" s="590"/>
    </row>
    <row r="640" spans="1:16" ht="96.95" customHeight="1">
      <c r="A640" s="50"/>
      <c r="B640" s="139"/>
      <c r="C640" s="59"/>
      <c r="D640" s="65"/>
      <c r="E640" s="139" t="s">
        <v>737</v>
      </c>
      <c r="F640" s="53"/>
      <c r="G640" s="54"/>
      <c r="H640" s="556" t="s">
        <v>700</v>
      </c>
    </row>
    <row r="641" spans="1:8" ht="6.95" customHeight="1">
      <c r="A641" s="50"/>
      <c r="B641" s="139"/>
      <c r="C641" s="59"/>
      <c r="D641" s="65"/>
      <c r="E641" s="139"/>
      <c r="F641" s="53"/>
      <c r="G641" s="54"/>
      <c r="H641" s="840"/>
    </row>
    <row r="642" spans="1:8" ht="159.6" customHeight="1">
      <c r="A642" s="50"/>
      <c r="B642" s="139"/>
      <c r="C642" s="59"/>
      <c r="D642" s="65"/>
      <c r="E642" s="552" t="s">
        <v>810</v>
      </c>
      <c r="F642" s="461"/>
      <c r="G642" s="538"/>
      <c r="H642" s="556" t="s">
        <v>701</v>
      </c>
    </row>
    <row r="643" spans="1:8" ht="6.95" customHeight="1">
      <c r="A643" s="50"/>
      <c r="B643" s="139"/>
      <c r="C643" s="59"/>
      <c r="D643" s="65"/>
      <c r="E643" s="139"/>
      <c r="F643" s="53"/>
      <c r="G643" s="54"/>
      <c r="H643" s="840"/>
    </row>
    <row r="644" spans="1:8" ht="149.1" customHeight="1">
      <c r="A644" s="50"/>
      <c r="B644" s="115"/>
      <c r="C644" s="59"/>
      <c r="D644" s="65"/>
      <c r="E644" s="552" t="s">
        <v>714</v>
      </c>
      <c r="F644" s="461"/>
      <c r="G644" s="571"/>
      <c r="H644" s="556" t="s">
        <v>715</v>
      </c>
    </row>
    <row r="645" spans="1:8" ht="8.25" customHeight="1">
      <c r="A645" s="73"/>
      <c r="B645" s="55"/>
      <c r="C645" s="73"/>
      <c r="D645" s="74"/>
      <c r="E645" s="591"/>
      <c r="F645" s="592"/>
      <c r="G645" s="593"/>
      <c r="H645" s="594"/>
    </row>
    <row r="646" spans="1:8" ht="96.75" customHeight="1">
      <c r="A646" s="49">
        <v>13</v>
      </c>
      <c r="B646" s="7" t="s">
        <v>636</v>
      </c>
      <c r="C646" s="49"/>
      <c r="D646" s="98"/>
      <c r="E646" s="523" t="s">
        <v>1010</v>
      </c>
      <c r="F646" s="558"/>
      <c r="G646" s="103" t="s">
        <v>1096</v>
      </c>
      <c r="H646" s="584" t="s">
        <v>1011</v>
      </c>
    </row>
    <row r="647" spans="1:8" ht="51" customHeight="1">
      <c r="A647" s="49"/>
      <c r="B647" s="7"/>
      <c r="C647" s="110"/>
      <c r="D647" s="48"/>
      <c r="E647" s="221" t="s">
        <v>190</v>
      </c>
      <c r="F647" s="117"/>
      <c r="G647" s="126"/>
      <c r="H647" s="841"/>
    </row>
    <row r="648" spans="1:8" ht="81" customHeight="1">
      <c r="A648" s="62"/>
      <c r="B648" s="842"/>
      <c r="C648" s="370"/>
      <c r="D648" s="65"/>
      <c r="E648" s="544" t="s">
        <v>738</v>
      </c>
      <c r="F648" s="545"/>
      <c r="G648" s="546"/>
      <c r="H648" s="834" t="s">
        <v>1012</v>
      </c>
    </row>
    <row r="649" spans="1:8" ht="78" customHeight="1">
      <c r="A649" s="59"/>
      <c r="B649" s="108"/>
      <c r="C649" s="65"/>
      <c r="D649" s="65"/>
      <c r="E649" s="544" t="s">
        <v>739</v>
      </c>
      <c r="F649" s="461"/>
      <c r="G649" s="538"/>
      <c r="H649" s="595"/>
    </row>
    <row r="650" spans="1:8" ht="6" customHeight="1">
      <c r="A650" s="80"/>
      <c r="B650" s="61"/>
      <c r="C650" s="80"/>
      <c r="D650" s="90"/>
      <c r="E650" s="535"/>
      <c r="F650" s="536"/>
      <c r="G650" s="537"/>
      <c r="H650" s="596"/>
    </row>
    <row r="651" spans="1:8" ht="126" customHeight="1">
      <c r="A651" s="50">
        <v>14</v>
      </c>
      <c r="B651" s="115" t="s">
        <v>637</v>
      </c>
      <c r="C651" s="50"/>
      <c r="D651" s="98"/>
      <c r="E651" s="597" t="s">
        <v>1013</v>
      </c>
      <c r="F651" s="530"/>
      <c r="G651" s="103" t="s">
        <v>1096</v>
      </c>
      <c r="H651" s="556" t="s">
        <v>1014</v>
      </c>
    </row>
    <row r="652" spans="1:8" ht="77.45" customHeight="1">
      <c r="A652" s="50"/>
      <c r="B652" s="115"/>
      <c r="C652" s="59"/>
      <c r="D652" s="65"/>
      <c r="E652" s="139" t="s">
        <v>740</v>
      </c>
      <c r="F652" s="53"/>
      <c r="G652" s="141" t="s">
        <v>709</v>
      </c>
      <c r="H652" s="840"/>
    </row>
    <row r="653" spans="1:8" ht="156.75" customHeight="1">
      <c r="A653" s="50"/>
      <c r="B653" s="115"/>
      <c r="C653" s="59"/>
      <c r="D653" s="65"/>
      <c r="E653" s="552" t="s">
        <v>1015</v>
      </c>
      <c r="F653" s="53"/>
      <c r="G653" s="54"/>
      <c r="H653" s="840" t="s">
        <v>304</v>
      </c>
    </row>
    <row r="654" spans="1:8" ht="4.5" customHeight="1">
      <c r="A654" s="49"/>
      <c r="B654" s="7"/>
      <c r="C654" s="110"/>
      <c r="D654" s="65"/>
      <c r="E654" s="139" t="s">
        <v>3</v>
      </c>
      <c r="F654" s="117"/>
      <c r="G654" s="103"/>
      <c r="H654" s="841"/>
    </row>
    <row r="655" spans="1:8" ht="113.45" customHeight="1">
      <c r="A655" s="34"/>
      <c r="B655" s="5"/>
      <c r="C655" s="110"/>
      <c r="D655" s="65"/>
      <c r="E655" s="322" t="s">
        <v>811</v>
      </c>
      <c r="F655" s="117"/>
      <c r="G655" s="21"/>
      <c r="H655" s="430"/>
    </row>
    <row r="656" spans="1:8" ht="6.75" customHeight="1">
      <c r="A656" s="34"/>
      <c r="B656" s="5"/>
      <c r="C656" s="110"/>
      <c r="D656" s="65"/>
      <c r="E656" s="261"/>
      <c r="F656" s="117"/>
      <c r="G656" s="21"/>
      <c r="H656" s="430"/>
    </row>
    <row r="657" spans="1:8" ht="104.25" customHeight="1">
      <c r="A657" s="34"/>
      <c r="B657" s="5"/>
      <c r="C657" s="40"/>
      <c r="D657" s="65"/>
      <c r="E657" s="139" t="s">
        <v>741</v>
      </c>
      <c r="F657" s="68"/>
      <c r="G657" s="21"/>
      <c r="H657" s="534" t="s">
        <v>1016</v>
      </c>
    </row>
    <row r="658" spans="1:8" ht="148.5">
      <c r="A658" s="62"/>
      <c r="B658" s="842"/>
      <c r="C658" s="370"/>
      <c r="D658" s="65"/>
      <c r="E658" s="139" t="s">
        <v>742</v>
      </c>
      <c r="F658" s="56"/>
      <c r="G658" s="57"/>
      <c r="H658" s="834" t="s">
        <v>1005</v>
      </c>
    </row>
    <row r="659" spans="1:8" ht="9.75" customHeight="1">
      <c r="A659" s="50"/>
      <c r="B659" s="115"/>
      <c r="C659" s="59"/>
      <c r="D659" s="65"/>
      <c r="E659" s="139"/>
      <c r="F659" s="53"/>
      <c r="G659" s="54"/>
      <c r="H659" s="556"/>
    </row>
    <row r="660" spans="1:8" ht="162.94999999999999" customHeight="1">
      <c r="A660" s="49"/>
      <c r="B660" s="7"/>
      <c r="C660" s="89"/>
      <c r="D660" s="258"/>
      <c r="E660" s="106" t="s">
        <v>743</v>
      </c>
      <c r="F660" s="85"/>
      <c r="G660" s="103"/>
      <c r="H660" s="584" t="s">
        <v>1017</v>
      </c>
    </row>
    <row r="661" spans="1:8" ht="96.75" customHeight="1">
      <c r="A661" s="49"/>
      <c r="B661" s="7"/>
      <c r="C661" s="110"/>
      <c r="D661" s="65"/>
      <c r="E661" s="552" t="s">
        <v>579</v>
      </c>
      <c r="F661" s="561"/>
      <c r="G661" s="559"/>
      <c r="H661" s="584" t="s">
        <v>580</v>
      </c>
    </row>
    <row r="662" spans="1:8" ht="96.75" customHeight="1">
      <c r="A662" s="34"/>
      <c r="B662" s="5"/>
      <c r="C662" s="40"/>
      <c r="D662" s="65"/>
      <c r="E662" s="544" t="s">
        <v>744</v>
      </c>
      <c r="F662" s="553"/>
      <c r="G662" s="554"/>
      <c r="H662" s="534" t="s">
        <v>1018</v>
      </c>
    </row>
    <row r="663" spans="1:8" ht="125.25" customHeight="1">
      <c r="A663" s="37"/>
      <c r="B663" s="3"/>
      <c r="C663" s="843"/>
      <c r="D663" s="230"/>
      <c r="E663" s="259" t="s">
        <v>745</v>
      </c>
      <c r="F663" s="58"/>
      <c r="G663" s="27"/>
      <c r="H663" s="529" t="s">
        <v>1019</v>
      </c>
    </row>
    <row r="664" spans="1:8" ht="9" customHeight="1">
      <c r="A664" s="49"/>
      <c r="B664" s="7"/>
      <c r="C664" s="110"/>
      <c r="D664" s="211"/>
      <c r="E664" s="212"/>
      <c r="F664" s="117"/>
      <c r="G664" s="103"/>
      <c r="H664" s="584"/>
    </row>
    <row r="665" spans="1:8" ht="57.75" customHeight="1">
      <c r="A665" s="34"/>
      <c r="B665" s="5"/>
      <c r="C665" s="40"/>
      <c r="D665" s="121"/>
      <c r="E665" s="116" t="s">
        <v>746</v>
      </c>
      <c r="F665" s="68"/>
      <c r="G665" s="21"/>
      <c r="H665" s="534" t="s">
        <v>1020</v>
      </c>
    </row>
    <row r="666" spans="1:8" ht="68.25" customHeight="1">
      <c r="A666" s="34"/>
      <c r="B666" s="5"/>
      <c r="C666" s="40"/>
      <c r="D666" s="65"/>
      <c r="E666" s="227" t="s">
        <v>747</v>
      </c>
      <c r="F666" s="68"/>
      <c r="G666" s="21"/>
      <c r="H666" s="534" t="s">
        <v>1021</v>
      </c>
    </row>
    <row r="667" spans="1:8" ht="122.45" customHeight="1">
      <c r="A667" s="34"/>
      <c r="B667" s="5"/>
      <c r="C667" s="40"/>
      <c r="D667" s="65"/>
      <c r="E667" s="227" t="s">
        <v>748</v>
      </c>
      <c r="F667" s="68"/>
      <c r="G667" s="21"/>
      <c r="H667" s="534" t="s">
        <v>1022</v>
      </c>
    </row>
    <row r="668" spans="1:8" ht="6.95" customHeight="1">
      <c r="A668" s="80"/>
      <c r="B668" s="61"/>
      <c r="C668" s="60"/>
      <c r="D668" s="114"/>
      <c r="E668" s="119"/>
      <c r="F668" s="83"/>
      <c r="G668" s="84"/>
      <c r="H668" s="82"/>
    </row>
    <row r="669" spans="1:8" ht="12" customHeight="1">
      <c r="A669" s="50"/>
      <c r="B669" s="115"/>
      <c r="C669" s="59"/>
      <c r="D669" s="121"/>
      <c r="E669" s="116"/>
      <c r="F669" s="53"/>
      <c r="G669" s="54"/>
      <c r="H669" s="840"/>
    </row>
    <row r="670" spans="1:8" ht="94.5">
      <c r="A670" s="49">
        <v>15</v>
      </c>
      <c r="B670" s="825" t="s">
        <v>638</v>
      </c>
      <c r="C670" s="49"/>
      <c r="D670" s="98"/>
      <c r="E670" s="52" t="s">
        <v>1258</v>
      </c>
      <c r="F670" s="72"/>
      <c r="G670" s="103" t="s">
        <v>1096</v>
      </c>
      <c r="H670" s="584" t="s">
        <v>1023</v>
      </c>
    </row>
    <row r="671" spans="1:8" ht="36.75" customHeight="1">
      <c r="A671" s="49"/>
      <c r="B671" s="7"/>
      <c r="C671" s="110"/>
      <c r="D671" s="121"/>
      <c r="E671" s="52" t="s">
        <v>749</v>
      </c>
      <c r="F671" s="117"/>
      <c r="G671" s="144" t="s">
        <v>3</v>
      </c>
      <c r="H671" s="841"/>
    </row>
    <row r="672" spans="1:8" ht="47.25" customHeight="1">
      <c r="A672" s="34"/>
      <c r="B672" s="5"/>
      <c r="C672" s="40"/>
      <c r="D672" s="225"/>
      <c r="E672" s="298" t="s">
        <v>750</v>
      </c>
      <c r="F672" s="68"/>
      <c r="G672" s="130"/>
      <c r="H672" s="841"/>
    </row>
    <row r="673" spans="1:8" ht="312.75" customHeight="1">
      <c r="A673" s="34"/>
      <c r="B673" s="5"/>
      <c r="C673" s="40"/>
      <c r="D673" s="225"/>
      <c r="E673" s="598" t="s">
        <v>1024</v>
      </c>
      <c r="F673" s="68"/>
      <c r="G673" s="130"/>
      <c r="H673" s="835" t="s">
        <v>276</v>
      </c>
    </row>
    <row r="674" spans="1:8" ht="5.25" customHeight="1">
      <c r="A674" s="62"/>
      <c r="B674" s="842"/>
      <c r="C674" s="370"/>
      <c r="D674" s="65"/>
      <c r="E674" s="139"/>
      <c r="F674" s="56"/>
      <c r="G674" s="263"/>
      <c r="H674" s="840"/>
    </row>
    <row r="675" spans="1:8" ht="66.95" customHeight="1">
      <c r="A675" s="73"/>
      <c r="B675" s="55"/>
      <c r="C675" s="202"/>
      <c r="D675" s="258"/>
      <c r="E675" s="106" t="s">
        <v>751</v>
      </c>
      <c r="F675" s="107"/>
      <c r="G675" s="368"/>
      <c r="H675" s="105"/>
    </row>
    <row r="676" spans="1:8" ht="5.25" customHeight="1">
      <c r="A676" s="34"/>
      <c r="B676" s="5"/>
      <c r="C676" s="40"/>
      <c r="D676" s="65"/>
      <c r="E676" s="139"/>
      <c r="F676" s="68"/>
      <c r="G676" s="130"/>
      <c r="H676" s="840"/>
    </row>
    <row r="677" spans="1:8" ht="45.6" customHeight="1">
      <c r="A677" s="37"/>
      <c r="B677" s="3"/>
      <c r="C677" s="843"/>
      <c r="D677" s="230"/>
      <c r="E677" s="138" t="s">
        <v>752</v>
      </c>
      <c r="F677" s="58"/>
      <c r="G677" s="131"/>
      <c r="H677" s="529" t="s">
        <v>1025</v>
      </c>
    </row>
    <row r="678" spans="1:8" ht="5.25" customHeight="1">
      <c r="A678" s="49"/>
      <c r="B678" s="7"/>
      <c r="C678" s="110"/>
      <c r="D678" s="258"/>
      <c r="E678" s="106"/>
      <c r="F678" s="117"/>
      <c r="G678" s="306"/>
      <c r="H678" s="556"/>
    </row>
    <row r="679" spans="1:8" ht="123" customHeight="1">
      <c r="A679" s="62"/>
      <c r="B679" s="842"/>
      <c r="C679" s="370"/>
      <c r="D679" s="65"/>
      <c r="E679" s="139" t="s">
        <v>753</v>
      </c>
      <c r="F679" s="56"/>
      <c r="G679" s="263"/>
      <c r="H679" s="534" t="s">
        <v>1026</v>
      </c>
    </row>
    <row r="680" spans="1:8" ht="5.25" customHeight="1">
      <c r="A680" s="34"/>
      <c r="B680" s="5"/>
      <c r="C680" s="40"/>
      <c r="D680" s="65"/>
      <c r="E680" s="139"/>
      <c r="F680" s="68"/>
      <c r="G680" s="130"/>
      <c r="H680" s="556"/>
    </row>
    <row r="681" spans="1:8" ht="83.1" customHeight="1">
      <c r="A681" s="62"/>
      <c r="B681" s="842"/>
      <c r="C681" s="370"/>
      <c r="D681" s="65"/>
      <c r="E681" s="139" t="s">
        <v>754</v>
      </c>
      <c r="F681" s="56"/>
      <c r="G681" s="263"/>
      <c r="H681" s="534" t="s">
        <v>1027</v>
      </c>
    </row>
    <row r="682" spans="1:8" ht="5.25" customHeight="1">
      <c r="A682" s="34"/>
      <c r="B682" s="5"/>
      <c r="C682" s="40"/>
      <c r="D682" s="65"/>
      <c r="E682" s="139"/>
      <c r="F682" s="68"/>
      <c r="G682" s="130"/>
      <c r="H682" s="840"/>
    </row>
    <row r="683" spans="1:8" ht="90" customHeight="1">
      <c r="A683" s="62"/>
      <c r="B683" s="842"/>
      <c r="C683" s="370"/>
      <c r="D683" s="65"/>
      <c r="E683" s="139" t="s">
        <v>755</v>
      </c>
      <c r="F683" s="56"/>
      <c r="G683" s="263"/>
      <c r="H683" s="534" t="s">
        <v>1028</v>
      </c>
    </row>
    <row r="684" spans="1:8" ht="5.25" customHeight="1">
      <c r="A684" s="34"/>
      <c r="B684" s="5"/>
      <c r="C684" s="40"/>
      <c r="D684" s="65"/>
      <c r="E684" s="139"/>
      <c r="F684" s="68"/>
      <c r="G684" s="130"/>
      <c r="H684" s="556"/>
    </row>
    <row r="685" spans="1:8" ht="111.6" customHeight="1">
      <c r="A685" s="62"/>
      <c r="B685" s="842"/>
      <c r="C685" s="370"/>
      <c r="D685" s="65"/>
      <c r="E685" s="139" t="s">
        <v>756</v>
      </c>
      <c r="F685" s="56"/>
      <c r="G685" s="263"/>
      <c r="H685" s="534" t="s">
        <v>1029</v>
      </c>
    </row>
    <row r="686" spans="1:8" ht="5.25" customHeight="1">
      <c r="A686" s="34"/>
      <c r="B686" s="5"/>
      <c r="C686" s="40"/>
      <c r="D686" s="65"/>
      <c r="E686" s="139"/>
      <c r="F686" s="68"/>
      <c r="G686" s="130"/>
      <c r="H686" s="840"/>
    </row>
    <row r="687" spans="1:8" ht="97.5" customHeight="1">
      <c r="A687" s="62"/>
      <c r="B687" s="842"/>
      <c r="C687" s="370"/>
      <c r="D687" s="65"/>
      <c r="E687" s="139" t="s">
        <v>757</v>
      </c>
      <c r="F687" s="56"/>
      <c r="G687" s="263"/>
      <c r="H687" s="534" t="s">
        <v>1030</v>
      </c>
    </row>
    <row r="688" spans="1:8" ht="5.25" customHeight="1">
      <c r="A688" s="34"/>
      <c r="B688" s="5"/>
      <c r="C688" s="40"/>
      <c r="D688" s="65"/>
      <c r="E688" s="139"/>
      <c r="F688" s="68"/>
      <c r="G688" s="130"/>
      <c r="H688" s="556"/>
    </row>
    <row r="689" spans="1:8" ht="6" customHeight="1">
      <c r="A689" s="37"/>
      <c r="B689" s="3"/>
      <c r="C689" s="37"/>
      <c r="D689" s="90"/>
      <c r="E689" s="69"/>
      <c r="F689" s="26"/>
      <c r="G689" s="131"/>
      <c r="H689" s="836"/>
    </row>
    <row r="690" spans="1:8" ht="9.75" customHeight="1">
      <c r="A690" s="73"/>
      <c r="B690" s="55"/>
      <c r="C690" s="202"/>
      <c r="D690" s="211"/>
      <c r="E690" s="212"/>
      <c r="F690" s="107"/>
      <c r="G690" s="104"/>
      <c r="H690" s="572"/>
    </row>
    <row r="691" spans="1:8" ht="70.5" customHeight="1">
      <c r="A691" s="49">
        <v>16</v>
      </c>
      <c r="B691" s="825" t="s">
        <v>639</v>
      </c>
      <c r="C691" s="49"/>
      <c r="D691" s="98"/>
      <c r="E691" s="52" t="s">
        <v>1259</v>
      </c>
      <c r="F691" s="72"/>
      <c r="G691" s="103" t="s">
        <v>1096</v>
      </c>
      <c r="H691" s="584" t="s">
        <v>1031</v>
      </c>
    </row>
    <row r="692" spans="1:8" ht="5.25" customHeight="1">
      <c r="A692" s="34"/>
      <c r="B692" s="5"/>
      <c r="C692" s="40"/>
      <c r="D692" s="11"/>
      <c r="E692" s="10"/>
      <c r="F692" s="68"/>
      <c r="G692" s="130"/>
      <c r="H692" s="64"/>
    </row>
    <row r="693" spans="1:8" ht="46.5" customHeight="1">
      <c r="A693" s="34"/>
      <c r="B693" s="5" t="s">
        <v>146</v>
      </c>
      <c r="C693" s="40"/>
      <c r="D693" s="37"/>
      <c r="E693" s="533" t="s">
        <v>758</v>
      </c>
      <c r="F693" s="553"/>
      <c r="G693" s="599"/>
      <c r="H693" s="957" t="s">
        <v>1032</v>
      </c>
    </row>
    <row r="694" spans="1:8" ht="15" customHeight="1">
      <c r="A694" s="37"/>
      <c r="B694" s="3"/>
      <c r="C694" s="37"/>
      <c r="D694" s="90"/>
      <c r="E694" s="535"/>
      <c r="F694" s="527"/>
      <c r="G694" s="600"/>
      <c r="H694" s="960"/>
    </row>
    <row r="695" spans="1:8" ht="15" customHeight="1">
      <c r="A695" s="50"/>
      <c r="B695" s="115"/>
      <c r="C695" s="50"/>
      <c r="D695" s="98"/>
      <c r="E695" s="523"/>
      <c r="F695" s="530"/>
      <c r="G695" s="601"/>
      <c r="H695" s="602"/>
    </row>
    <row r="696" spans="1:8" ht="112.5" customHeight="1">
      <c r="A696" s="50">
        <v>17</v>
      </c>
      <c r="B696" s="115" t="s">
        <v>640</v>
      </c>
      <c r="C696" s="50"/>
      <c r="D696" s="98"/>
      <c r="E696" s="523" t="s">
        <v>1033</v>
      </c>
      <c r="F696" s="530"/>
      <c r="G696" s="103" t="s">
        <v>1096</v>
      </c>
      <c r="H696" s="834" t="s">
        <v>1034</v>
      </c>
    </row>
    <row r="697" spans="1:8" ht="39.950000000000003" customHeight="1">
      <c r="A697" s="50"/>
      <c r="B697" s="115"/>
      <c r="C697" s="50"/>
      <c r="D697" s="98"/>
      <c r="E697" s="52" t="s">
        <v>306</v>
      </c>
      <c r="F697" s="111"/>
      <c r="G697" s="135"/>
      <c r="H697" s="840"/>
    </row>
    <row r="698" spans="1:8" ht="84" customHeight="1">
      <c r="A698" s="50"/>
      <c r="B698" s="115"/>
      <c r="C698" s="50"/>
      <c r="D698" s="98"/>
      <c r="E698" s="52" t="s">
        <v>307</v>
      </c>
      <c r="F698" s="111"/>
      <c r="G698" s="135"/>
      <c r="H698" s="840"/>
    </row>
    <row r="699" spans="1:8" ht="60" customHeight="1">
      <c r="A699" s="50"/>
      <c r="B699" s="115"/>
      <c r="C699" s="50"/>
      <c r="D699" s="98"/>
      <c r="E699" s="52" t="s">
        <v>308</v>
      </c>
      <c r="F699" s="111"/>
      <c r="G699" s="135"/>
      <c r="H699" s="840"/>
    </row>
    <row r="700" spans="1:8" ht="39.950000000000003" customHeight="1">
      <c r="A700" s="50"/>
      <c r="B700" s="115"/>
      <c r="C700" s="50"/>
      <c r="D700" s="98"/>
      <c r="E700" s="52" t="s">
        <v>309</v>
      </c>
      <c r="F700" s="111"/>
      <c r="G700" s="135"/>
      <c r="H700" s="840" t="s">
        <v>445</v>
      </c>
    </row>
    <row r="701" spans="1:8" ht="6.75" customHeight="1">
      <c r="A701" s="80"/>
      <c r="B701" s="61"/>
      <c r="C701" s="80"/>
      <c r="D701" s="90"/>
      <c r="E701" s="69"/>
      <c r="F701" s="102"/>
      <c r="G701" s="340"/>
      <c r="H701" s="429"/>
    </row>
    <row r="702" spans="1:8" s="65" customFormat="1" ht="9.75" customHeight="1">
      <c r="A702" s="50"/>
      <c r="B702" s="115"/>
      <c r="C702" s="50"/>
      <c r="D702" s="98"/>
      <c r="E702" s="52"/>
      <c r="F702" s="111"/>
      <c r="G702" s="339"/>
      <c r="H702" s="848"/>
    </row>
    <row r="703" spans="1:8" ht="96.75" customHeight="1">
      <c r="A703" s="62">
        <v>18</v>
      </c>
      <c r="B703" s="842" t="s">
        <v>641</v>
      </c>
      <c r="C703" s="62"/>
      <c r="D703" s="91"/>
      <c r="E703" s="4" t="s">
        <v>501</v>
      </c>
      <c r="F703" s="99"/>
      <c r="G703" s="103" t="s">
        <v>1096</v>
      </c>
      <c r="H703" s="834" t="s">
        <v>1035</v>
      </c>
    </row>
    <row r="704" spans="1:8" ht="60" customHeight="1">
      <c r="A704" s="62"/>
      <c r="B704" s="842"/>
      <c r="C704" s="370"/>
      <c r="D704" s="121"/>
      <c r="E704" s="116" t="s">
        <v>343</v>
      </c>
      <c r="F704" s="56"/>
      <c r="G704" s="850"/>
      <c r="H704" s="318"/>
    </row>
    <row r="705" spans="1:9" ht="20.100000000000001" customHeight="1">
      <c r="A705" s="11"/>
      <c r="B705" s="10"/>
      <c r="C705" s="89"/>
      <c r="D705" s="258"/>
      <c r="E705" s="106" t="s">
        <v>759</v>
      </c>
      <c r="F705" s="85"/>
      <c r="G705" s="262"/>
      <c r="H705" s="15"/>
    </row>
    <row r="706" spans="1:9" ht="30" customHeight="1">
      <c r="A706" s="34"/>
      <c r="B706" s="5"/>
      <c r="C706" s="40"/>
      <c r="D706" s="65" t="s">
        <v>354</v>
      </c>
      <c r="E706" s="139" t="s">
        <v>443</v>
      </c>
      <c r="F706" s="68"/>
      <c r="G706" s="130"/>
      <c r="H706" s="835" t="s">
        <v>277</v>
      </c>
      <c r="I706" s="23" t="s">
        <v>331</v>
      </c>
    </row>
    <row r="707" spans="1:9" ht="67.5">
      <c r="A707" s="34"/>
      <c r="B707" s="5"/>
      <c r="C707" s="40"/>
      <c r="D707" s="65" t="s">
        <v>386</v>
      </c>
      <c r="E707" s="139" t="s">
        <v>477</v>
      </c>
      <c r="F707" s="68"/>
      <c r="G707" s="130"/>
      <c r="H707" s="101"/>
    </row>
    <row r="708" spans="1:9" ht="54">
      <c r="A708" s="34"/>
      <c r="B708" s="5"/>
      <c r="C708" s="40"/>
      <c r="D708" s="65" t="s">
        <v>387</v>
      </c>
      <c r="E708" s="139" t="s">
        <v>502</v>
      </c>
      <c r="F708" s="68"/>
      <c r="G708" s="130"/>
      <c r="H708" s="101"/>
    </row>
    <row r="709" spans="1:9" ht="27">
      <c r="A709" s="34"/>
      <c r="B709" s="5"/>
      <c r="C709" s="40"/>
      <c r="D709" s="65" t="s">
        <v>388</v>
      </c>
      <c r="E709" s="139" t="s">
        <v>478</v>
      </c>
      <c r="F709" s="68"/>
      <c r="G709" s="130"/>
      <c r="H709" s="101"/>
    </row>
    <row r="710" spans="1:9" ht="15" customHeight="1">
      <c r="A710" s="34"/>
      <c r="B710" s="5"/>
      <c r="C710" s="40"/>
      <c r="D710" s="65" t="s">
        <v>389</v>
      </c>
      <c r="E710" s="139" t="s">
        <v>390</v>
      </c>
      <c r="F710" s="68"/>
      <c r="G710" s="130"/>
      <c r="H710" s="101"/>
    </row>
    <row r="711" spans="1:9" ht="9" customHeight="1">
      <c r="A711" s="34"/>
      <c r="B711" s="5"/>
      <c r="C711" s="40"/>
      <c r="D711" s="65"/>
      <c r="E711" s="139"/>
      <c r="F711" s="68"/>
      <c r="G711" s="130"/>
      <c r="H711" s="849" t="s">
        <v>331</v>
      </c>
    </row>
    <row r="712" spans="1:9" ht="15" customHeight="1">
      <c r="A712" s="62"/>
      <c r="B712" s="842"/>
      <c r="C712" s="62"/>
      <c r="D712" s="98"/>
      <c r="E712" s="321"/>
      <c r="F712" s="99"/>
      <c r="G712" s="850"/>
      <c r="H712" s="835"/>
    </row>
    <row r="713" spans="1:9" ht="6" customHeight="1">
      <c r="A713" s="49"/>
      <c r="B713" s="7"/>
      <c r="C713" s="49"/>
      <c r="D713" s="71"/>
      <c r="E713" s="352"/>
      <c r="F713" s="72"/>
      <c r="G713" s="144"/>
      <c r="H713" s="203"/>
    </row>
    <row r="714" spans="1:9" ht="49.5" customHeight="1">
      <c r="A714" s="34"/>
      <c r="B714" s="5"/>
      <c r="C714" s="34"/>
      <c r="D714" s="35"/>
      <c r="E714" s="566" t="s">
        <v>582</v>
      </c>
      <c r="F714" s="543"/>
      <c r="G714" s="103" t="s">
        <v>1096</v>
      </c>
      <c r="H714" s="534" t="s">
        <v>584</v>
      </c>
    </row>
    <row r="715" spans="1:9" ht="7.5" customHeight="1">
      <c r="A715" s="62"/>
      <c r="B715" s="842"/>
      <c r="C715" s="62"/>
      <c r="D715" s="91"/>
      <c r="E715" s="542"/>
      <c r="F715" s="524"/>
      <c r="G715" s="525"/>
      <c r="H715" s="603"/>
    </row>
    <row r="716" spans="1:9" ht="125.1" customHeight="1">
      <c r="A716" s="50"/>
      <c r="B716" s="115"/>
      <c r="C716" s="50"/>
      <c r="D716" s="98"/>
      <c r="E716" s="523" t="s">
        <v>583</v>
      </c>
      <c r="F716" s="530"/>
      <c r="G716" s="103" t="s">
        <v>1096</v>
      </c>
      <c r="H716" s="556" t="s">
        <v>585</v>
      </c>
    </row>
    <row r="717" spans="1:9" ht="9" customHeight="1">
      <c r="A717" s="49"/>
      <c r="B717" s="7"/>
      <c r="C717" s="49"/>
      <c r="D717" s="71"/>
      <c r="E717" s="557"/>
      <c r="F717" s="558"/>
      <c r="G717" s="604"/>
      <c r="H717" s="605"/>
    </row>
    <row r="718" spans="1:9" ht="42.75" customHeight="1">
      <c r="A718" s="34"/>
      <c r="B718" s="5"/>
      <c r="C718" s="34"/>
      <c r="D718" s="35"/>
      <c r="E718" s="566" t="s">
        <v>1036</v>
      </c>
      <c r="F718" s="543"/>
      <c r="G718" s="103" t="s">
        <v>1096</v>
      </c>
      <c r="H718" s="534" t="s">
        <v>586</v>
      </c>
    </row>
    <row r="719" spans="1:9" ht="11.25" customHeight="1">
      <c r="A719" s="34"/>
      <c r="B719" s="5"/>
      <c r="C719" s="34"/>
      <c r="D719" s="91"/>
      <c r="E719" s="4"/>
      <c r="F719" s="63"/>
      <c r="G719" s="127"/>
      <c r="H719" s="64"/>
    </row>
    <row r="720" spans="1:9" ht="26.25" customHeight="1">
      <c r="A720" s="34"/>
      <c r="B720" s="5"/>
      <c r="C720" s="40"/>
      <c r="D720" s="222"/>
      <c r="E720" s="606" t="s">
        <v>1037</v>
      </c>
      <c r="F720" s="68"/>
      <c r="G720" s="127"/>
      <c r="H720" s="64"/>
    </row>
    <row r="721" spans="1:8" ht="78" customHeight="1">
      <c r="A721" s="34"/>
      <c r="B721" s="5"/>
      <c r="C721" s="40"/>
      <c r="D721" s="224"/>
      <c r="E721" s="607" t="s">
        <v>1038</v>
      </c>
      <c r="F721" s="68"/>
      <c r="G721" s="127"/>
      <c r="H721" s="64"/>
    </row>
    <row r="722" spans="1:8" ht="25.5" customHeight="1">
      <c r="A722" s="34"/>
      <c r="B722" s="5"/>
      <c r="C722" s="40"/>
      <c r="D722" s="224"/>
      <c r="E722" s="607" t="s">
        <v>1039</v>
      </c>
      <c r="F722" s="68"/>
      <c r="G722" s="127"/>
      <c r="H722" s="430"/>
    </row>
    <row r="723" spans="1:8" ht="24" customHeight="1">
      <c r="A723" s="34"/>
      <c r="B723" s="5"/>
      <c r="C723" s="40"/>
      <c r="D723" s="224"/>
      <c r="E723" s="607" t="s">
        <v>1040</v>
      </c>
      <c r="F723" s="68"/>
      <c r="G723" s="127"/>
      <c r="H723" s="64"/>
    </row>
    <row r="724" spans="1:8" ht="35.450000000000003" customHeight="1">
      <c r="A724" s="62"/>
      <c r="B724" s="842"/>
      <c r="C724" s="370"/>
      <c r="D724" s="225"/>
      <c r="E724" s="608" t="s">
        <v>1041</v>
      </c>
      <c r="F724" s="56"/>
      <c r="G724" s="241"/>
      <c r="H724" s="101"/>
    </row>
    <row r="725" spans="1:8" ht="7.5" customHeight="1">
      <c r="A725" s="49"/>
      <c r="B725" s="7"/>
      <c r="C725" s="110"/>
      <c r="D725" s="222"/>
      <c r="E725" s="606"/>
      <c r="F725" s="117"/>
      <c r="G725" s="129"/>
      <c r="H725" s="203"/>
    </row>
    <row r="726" spans="1:8" ht="52.5" customHeight="1">
      <c r="A726" s="34"/>
      <c r="B726" s="5"/>
      <c r="C726" s="40"/>
      <c r="D726" s="224"/>
      <c r="E726" s="609" t="s">
        <v>1042</v>
      </c>
      <c r="F726" s="68"/>
      <c r="G726" s="127"/>
      <c r="H726" s="430"/>
    </row>
    <row r="727" spans="1:8" ht="46.5" customHeight="1">
      <c r="A727" s="34"/>
      <c r="B727" s="5"/>
      <c r="C727" s="40"/>
      <c r="D727" s="224"/>
      <c r="E727" s="607" t="s">
        <v>587</v>
      </c>
      <c r="F727" s="68"/>
      <c r="G727" s="127"/>
      <c r="H727" s="430"/>
    </row>
    <row r="728" spans="1:8" ht="21" customHeight="1">
      <c r="A728" s="34"/>
      <c r="B728" s="5"/>
      <c r="C728" s="40"/>
      <c r="D728" s="224"/>
      <c r="E728" s="610" t="s">
        <v>588</v>
      </c>
      <c r="F728" s="68"/>
      <c r="G728" s="127"/>
      <c r="H728" s="430"/>
    </row>
    <row r="729" spans="1:8" ht="18.75" customHeight="1">
      <c r="A729" s="34"/>
      <c r="B729" s="5"/>
      <c r="C729" s="40"/>
      <c r="D729" s="224"/>
      <c r="E729" s="610" t="s">
        <v>589</v>
      </c>
      <c r="F729" s="68"/>
      <c r="G729" s="127"/>
      <c r="H729" s="64"/>
    </row>
    <row r="730" spans="1:8" ht="19.5" customHeight="1">
      <c r="A730" s="34"/>
      <c r="B730" s="5"/>
      <c r="C730" s="40"/>
      <c r="D730" s="224"/>
      <c r="E730" s="610" t="s">
        <v>590</v>
      </c>
      <c r="F730" s="68"/>
      <c r="G730" s="127"/>
      <c r="H730" s="64"/>
    </row>
    <row r="731" spans="1:8" ht="45.6" customHeight="1">
      <c r="A731" s="34"/>
      <c r="B731" s="5"/>
      <c r="C731" s="40"/>
      <c r="D731" s="224"/>
      <c r="E731" s="610" t="s">
        <v>591</v>
      </c>
      <c r="F731" s="68"/>
      <c r="G731" s="127"/>
      <c r="H731" s="430"/>
    </row>
    <row r="732" spans="1:8" ht="44.45" customHeight="1">
      <c r="A732" s="34"/>
      <c r="B732" s="5"/>
      <c r="C732" s="40"/>
      <c r="D732" s="224"/>
      <c r="E732" s="610" t="s">
        <v>592</v>
      </c>
      <c r="F732" s="68"/>
      <c r="G732" s="127"/>
      <c r="H732" s="430"/>
    </row>
    <row r="733" spans="1:8" ht="45" customHeight="1">
      <c r="A733" s="34"/>
      <c r="B733" s="5"/>
      <c r="C733" s="40"/>
      <c r="D733" s="225"/>
      <c r="E733" s="611" t="s">
        <v>593</v>
      </c>
      <c r="F733" s="68"/>
      <c r="G733" s="36"/>
      <c r="H733" s="430"/>
    </row>
    <row r="734" spans="1:8" ht="30.75" hidden="1" customHeight="1">
      <c r="A734" s="37"/>
      <c r="B734" s="3"/>
      <c r="C734" s="37"/>
      <c r="D734" s="90"/>
      <c r="E734" s="69"/>
      <c r="F734" s="26"/>
      <c r="G734" s="39"/>
      <c r="H734" s="431"/>
    </row>
    <row r="735" spans="1:8" ht="11.25" customHeight="1">
      <c r="A735" s="49"/>
      <c r="B735" s="7"/>
      <c r="C735" s="49"/>
      <c r="D735" s="71"/>
      <c r="E735" s="352"/>
      <c r="F735" s="72"/>
      <c r="G735" s="144"/>
      <c r="H735" s="841"/>
    </row>
    <row r="736" spans="1:8" ht="32.450000000000003" customHeight="1">
      <c r="A736" s="34"/>
      <c r="B736" s="5"/>
      <c r="C736" s="34"/>
      <c r="D736" s="35"/>
      <c r="E736" s="566" t="s">
        <v>594</v>
      </c>
      <c r="F736" s="543"/>
      <c r="G736" s="103" t="s">
        <v>1096</v>
      </c>
      <c r="H736" s="534" t="s">
        <v>598</v>
      </c>
    </row>
    <row r="737" spans="1:8" ht="12.75" customHeight="1">
      <c r="A737" s="34"/>
      <c r="B737" s="5"/>
      <c r="C737" s="34"/>
      <c r="D737" s="35"/>
      <c r="E737" s="566"/>
      <c r="F737" s="543"/>
      <c r="G737" s="612"/>
      <c r="H737" s="534"/>
    </row>
    <row r="738" spans="1:8" ht="41.25" customHeight="1">
      <c r="A738" s="34"/>
      <c r="B738" s="5"/>
      <c r="C738" s="34"/>
      <c r="D738" s="35"/>
      <c r="E738" s="566" t="s">
        <v>1043</v>
      </c>
      <c r="F738" s="543"/>
      <c r="G738" s="613"/>
      <c r="H738" s="534"/>
    </row>
    <row r="739" spans="1:8" ht="204" customHeight="1">
      <c r="A739" s="34"/>
      <c r="B739" s="132"/>
      <c r="C739" s="34"/>
      <c r="D739" s="35"/>
      <c r="E739" s="566" t="s">
        <v>1044</v>
      </c>
      <c r="F739" s="543"/>
      <c r="G739" s="613"/>
      <c r="H739" s="614"/>
    </row>
    <row r="740" spans="1:8" ht="60" customHeight="1">
      <c r="A740" s="34"/>
      <c r="B740" s="5"/>
      <c r="C740" s="34"/>
      <c r="D740" s="35"/>
      <c r="E740" s="566" t="s">
        <v>812</v>
      </c>
      <c r="F740" s="543"/>
      <c r="G740" s="613"/>
      <c r="H740" s="615"/>
    </row>
    <row r="741" spans="1:8" ht="99.6" customHeight="1">
      <c r="A741" s="50"/>
      <c r="B741" s="115"/>
      <c r="C741" s="50"/>
      <c r="D741" s="98"/>
      <c r="E741" s="523" t="s">
        <v>595</v>
      </c>
      <c r="F741" s="530"/>
      <c r="G741" s="613"/>
      <c r="H741" s="616"/>
    </row>
    <row r="742" spans="1:8" ht="72.95" customHeight="1">
      <c r="A742" s="49"/>
      <c r="B742" s="7"/>
      <c r="C742" s="50"/>
      <c r="D742" s="98"/>
      <c r="E742" s="523" t="s">
        <v>596</v>
      </c>
      <c r="F742" s="530"/>
      <c r="G742" s="613"/>
      <c r="H742" s="584"/>
    </row>
    <row r="743" spans="1:8" ht="84" customHeight="1">
      <c r="A743" s="49"/>
      <c r="B743" s="7"/>
      <c r="C743" s="50"/>
      <c r="D743" s="98"/>
      <c r="E743" s="523" t="s">
        <v>597</v>
      </c>
      <c r="F743" s="530"/>
      <c r="G743" s="617"/>
      <c r="H743" s="584"/>
    </row>
    <row r="744" spans="1:8" ht="9" customHeight="1">
      <c r="A744" s="34"/>
      <c r="B744" s="113"/>
      <c r="C744" s="50"/>
      <c r="D744" s="98"/>
      <c r="E744" s="523"/>
      <c r="F744" s="530"/>
      <c r="G744" s="617"/>
      <c r="H744" s="615"/>
    </row>
    <row r="745" spans="1:8" ht="60.95" customHeight="1">
      <c r="A745" s="62"/>
      <c r="B745" s="251"/>
      <c r="C745" s="50"/>
      <c r="D745" s="98"/>
      <c r="E745" s="523" t="s">
        <v>600</v>
      </c>
      <c r="F745" s="530"/>
      <c r="G745" s="617"/>
      <c r="H745" s="834" t="s">
        <v>599</v>
      </c>
    </row>
    <row r="746" spans="1:8" ht="73.5" customHeight="1">
      <c r="A746" s="50"/>
      <c r="B746" s="134"/>
      <c r="C746" s="50"/>
      <c r="D746" s="98"/>
      <c r="E746" s="523" t="s">
        <v>601</v>
      </c>
      <c r="F746" s="530"/>
      <c r="G746" s="617"/>
      <c r="H746" s="556" t="s">
        <v>602</v>
      </c>
    </row>
    <row r="747" spans="1:8" ht="159.94999999999999" customHeight="1">
      <c r="A747" s="73">
        <v>19</v>
      </c>
      <c r="B747" s="55" t="s">
        <v>547</v>
      </c>
      <c r="C747" s="50"/>
      <c r="D747" s="98"/>
      <c r="E747" s="618" t="s">
        <v>760</v>
      </c>
      <c r="F747" s="530"/>
      <c r="G747" s="103" t="s">
        <v>1096</v>
      </c>
      <c r="H747" s="619" t="s">
        <v>1045</v>
      </c>
    </row>
    <row r="748" spans="1:8" ht="40.5" customHeight="1">
      <c r="A748" s="50"/>
      <c r="B748" s="115"/>
      <c r="C748" s="50"/>
      <c r="D748" s="51"/>
      <c r="E748" s="387" t="s">
        <v>399</v>
      </c>
      <c r="F748" s="53"/>
      <c r="G748" s="924" t="s">
        <v>709</v>
      </c>
      <c r="H748" s="840" t="s">
        <v>444</v>
      </c>
    </row>
    <row r="749" spans="1:8" ht="50.25" customHeight="1">
      <c r="A749" s="50"/>
      <c r="B749" s="134"/>
      <c r="C749" s="50"/>
      <c r="D749" s="98"/>
      <c r="E749" s="387" t="s">
        <v>472</v>
      </c>
      <c r="F749" s="111"/>
      <c r="G749" s="925"/>
      <c r="H749" s="840"/>
    </row>
    <row r="750" spans="1:8" ht="3" customHeight="1">
      <c r="A750" s="50"/>
      <c r="B750" s="134"/>
      <c r="C750" s="50"/>
      <c r="D750" s="51"/>
      <c r="E750" s="387"/>
      <c r="F750" s="53"/>
      <c r="G750" s="135"/>
      <c r="H750" s="840"/>
    </row>
    <row r="751" spans="1:8" ht="3" customHeight="1">
      <c r="A751" s="50"/>
      <c r="B751" s="134"/>
      <c r="C751" s="50"/>
      <c r="D751" s="98"/>
      <c r="E751" s="387"/>
      <c r="F751" s="111"/>
      <c r="G751" s="135"/>
      <c r="H751" s="840"/>
    </row>
    <row r="752" spans="1:8" ht="6" customHeight="1">
      <c r="A752" s="73"/>
      <c r="B752" s="313"/>
      <c r="C752" s="73"/>
      <c r="D752" s="74"/>
      <c r="E752" s="75"/>
      <c r="F752" s="76"/>
      <c r="G752" s="206"/>
      <c r="H752" s="105"/>
    </row>
    <row r="753" spans="1:11" ht="152.44999999999999" customHeight="1">
      <c r="A753" s="49">
        <v>20</v>
      </c>
      <c r="B753" s="7" t="s">
        <v>642</v>
      </c>
      <c r="C753" s="49"/>
      <c r="D753" s="98"/>
      <c r="E753" s="523" t="s">
        <v>710</v>
      </c>
      <c r="F753" s="558"/>
      <c r="G753" s="103" t="s">
        <v>1096</v>
      </c>
      <c r="H753" s="584" t="s">
        <v>1046</v>
      </c>
    </row>
    <row r="754" spans="1:11" ht="51.95" customHeight="1">
      <c r="A754" s="49"/>
      <c r="B754" s="7"/>
      <c r="C754" s="110"/>
      <c r="D754" s="65"/>
      <c r="E754" s="552" t="s">
        <v>1047</v>
      </c>
      <c r="F754" s="561"/>
      <c r="G754" s="620" t="s">
        <v>1048</v>
      </c>
      <c r="H754" s="584"/>
    </row>
    <row r="755" spans="1:11" ht="6.95" customHeight="1">
      <c r="A755" s="34"/>
      <c r="B755" s="5"/>
      <c r="C755" s="40"/>
      <c r="D755" s="65"/>
      <c r="E755" s="139"/>
      <c r="F755" s="68"/>
      <c r="G755" s="130"/>
      <c r="H755" s="133"/>
    </row>
    <row r="756" spans="1:11" ht="67.5">
      <c r="A756" s="34"/>
      <c r="B756" s="5"/>
      <c r="C756" s="40"/>
      <c r="D756" s="65"/>
      <c r="E756" s="139" t="s">
        <v>310</v>
      </c>
      <c r="F756" s="68"/>
      <c r="G756" s="130"/>
      <c r="H756" s="430"/>
    </row>
    <row r="757" spans="1:11" ht="27">
      <c r="A757" s="34"/>
      <c r="B757" s="5"/>
      <c r="C757" s="40"/>
      <c r="D757" s="65"/>
      <c r="E757" s="139" t="s">
        <v>603</v>
      </c>
      <c r="F757" s="68"/>
      <c r="G757" s="130"/>
      <c r="H757" s="430"/>
    </row>
    <row r="758" spans="1:11" ht="189.95" customHeight="1">
      <c r="A758" s="37"/>
      <c r="B758" s="3"/>
      <c r="C758" s="843"/>
      <c r="D758" s="230"/>
      <c r="E758" s="564" t="s">
        <v>546</v>
      </c>
      <c r="F758" s="58"/>
      <c r="G758" s="340"/>
      <c r="H758" s="431" t="s">
        <v>545</v>
      </c>
    </row>
    <row r="759" spans="1:11" ht="27">
      <c r="A759" s="59"/>
      <c r="B759" s="139"/>
      <c r="C759" s="59"/>
      <c r="D759" s="65"/>
      <c r="E759" s="552" t="s">
        <v>1049</v>
      </c>
      <c r="F759" s="65"/>
      <c r="G759" s="54"/>
      <c r="H759" s="109"/>
    </row>
    <row r="760" spans="1:11" ht="108" customHeight="1">
      <c r="A760" s="59"/>
      <c r="B760" s="139"/>
      <c r="C760" s="59"/>
      <c r="D760" s="65"/>
      <c r="E760" s="552" t="s">
        <v>604</v>
      </c>
      <c r="F760" s="65"/>
      <c r="G760" s="54"/>
      <c r="H760" s="109"/>
      <c r="K760"/>
    </row>
    <row r="761" spans="1:11" ht="29.45" customHeight="1">
      <c r="A761" s="59"/>
      <c r="B761" s="139"/>
      <c r="C761" s="59"/>
      <c r="D761" s="65"/>
      <c r="E761" s="552" t="s">
        <v>705</v>
      </c>
      <c r="F761" s="460"/>
      <c r="G761" s="538"/>
      <c r="H761" s="595"/>
    </row>
    <row r="762" spans="1:11" ht="54.6" customHeight="1">
      <c r="A762" s="59"/>
      <c r="B762" s="139"/>
      <c r="C762" s="59"/>
      <c r="D762" s="65"/>
      <c r="E762" s="552" t="s">
        <v>761</v>
      </c>
      <c r="F762" s="460"/>
      <c r="G762" s="538"/>
      <c r="H762" s="595"/>
    </row>
    <row r="763" spans="1:11" ht="6.75" customHeight="1">
      <c r="A763" s="49"/>
      <c r="B763" s="7"/>
      <c r="C763" s="50"/>
      <c r="D763" s="98"/>
      <c r="E763" s="523"/>
      <c r="F763" s="530"/>
      <c r="G763" s="538"/>
      <c r="H763" s="621"/>
    </row>
    <row r="764" spans="1:11" ht="46.5" customHeight="1">
      <c r="A764" s="62"/>
      <c r="B764" s="5"/>
      <c r="C764" s="50"/>
      <c r="D764" s="98"/>
      <c r="E764" s="523" t="s">
        <v>606</v>
      </c>
      <c r="F764" s="622"/>
      <c r="G764" s="538"/>
      <c r="H764" s="534" t="s">
        <v>605</v>
      </c>
    </row>
    <row r="765" spans="1:11" ht="6.95" customHeight="1">
      <c r="A765" s="49"/>
      <c r="B765" s="7"/>
      <c r="C765" s="50"/>
      <c r="D765" s="98"/>
      <c r="E765" s="623"/>
      <c r="F765" s="622"/>
      <c r="G765" s="538"/>
      <c r="H765" s="584"/>
    </row>
    <row r="766" spans="1:11" ht="31.5" customHeight="1">
      <c r="A766" s="49"/>
      <c r="B766" s="7"/>
      <c r="C766" s="50"/>
      <c r="D766" s="98"/>
      <c r="E766" s="523" t="s">
        <v>607</v>
      </c>
      <c r="F766" s="622"/>
      <c r="G766" s="538"/>
      <c r="H766" s="534" t="s">
        <v>608</v>
      </c>
    </row>
    <row r="767" spans="1:11" ht="6.95" customHeight="1">
      <c r="A767" s="49"/>
      <c r="B767" s="7"/>
      <c r="C767" s="50"/>
      <c r="D767" s="98"/>
      <c r="E767" s="52"/>
      <c r="F767" s="410"/>
      <c r="G767" s="54"/>
      <c r="H767" s="841"/>
    </row>
    <row r="768" spans="1:11" ht="47.45" customHeight="1">
      <c r="A768" s="34"/>
      <c r="B768" s="5"/>
      <c r="C768" s="49"/>
      <c r="D768" s="98"/>
      <c r="E768" s="623" t="s">
        <v>1050</v>
      </c>
      <c r="F768" s="624"/>
      <c r="G768" s="538"/>
      <c r="H768" s="534" t="s">
        <v>609</v>
      </c>
    </row>
    <row r="769" spans="1:8" ht="30.95" customHeight="1">
      <c r="A769" s="34"/>
      <c r="B769" s="5"/>
      <c r="C769" s="40"/>
      <c r="D769" s="65"/>
      <c r="E769" s="552" t="s">
        <v>1051</v>
      </c>
      <c r="F769" s="625"/>
      <c r="G769" s="626"/>
      <c r="H769" s="614"/>
    </row>
    <row r="770" spans="1:8" ht="33.6" customHeight="1">
      <c r="A770" s="34"/>
      <c r="B770" s="113"/>
      <c r="C770" s="40"/>
      <c r="D770" s="65"/>
      <c r="E770" s="552" t="s">
        <v>610</v>
      </c>
      <c r="F770" s="625"/>
      <c r="G770" s="627"/>
      <c r="H770" s="615"/>
    </row>
    <row r="771" spans="1:8" ht="30.75" customHeight="1">
      <c r="A771" s="34"/>
      <c r="B771" s="113"/>
      <c r="C771" s="370"/>
      <c r="D771" s="65"/>
      <c r="E771" s="552" t="s">
        <v>611</v>
      </c>
      <c r="F771" s="628"/>
      <c r="G771" s="627"/>
      <c r="H771" s="615"/>
    </row>
    <row r="772" spans="1:8" ht="5.25" customHeight="1">
      <c r="A772" s="62"/>
      <c r="B772" s="842"/>
      <c r="C772" s="62"/>
      <c r="D772" s="98"/>
      <c r="E772" s="523"/>
      <c r="F772" s="524"/>
      <c r="G772" s="629"/>
      <c r="H772" s="630"/>
    </row>
    <row r="773" spans="1:8" ht="96" customHeight="1">
      <c r="A773" s="34"/>
      <c r="B773" s="5"/>
      <c r="C773" s="50"/>
      <c r="D773" s="91"/>
      <c r="E773" s="542" t="s">
        <v>1052</v>
      </c>
      <c r="F773" s="631"/>
      <c r="G773" s="627"/>
      <c r="H773" s="534" t="s">
        <v>612</v>
      </c>
    </row>
    <row r="774" spans="1:8" ht="6.75" customHeight="1">
      <c r="A774" s="34"/>
      <c r="B774" s="5"/>
      <c r="C774" s="110"/>
      <c r="D774" s="65"/>
      <c r="E774" s="632"/>
      <c r="F774" s="633"/>
      <c r="G774" s="626"/>
      <c r="H774" s="614"/>
    </row>
    <row r="775" spans="1:8" ht="137.44999999999999" customHeight="1">
      <c r="A775" s="34"/>
      <c r="B775" s="5"/>
      <c r="C775" s="110"/>
      <c r="D775" s="65"/>
      <c r="E775" s="552" t="s">
        <v>613</v>
      </c>
      <c r="F775" s="633"/>
      <c r="G775" s="627"/>
      <c r="H775" s="534" t="s">
        <v>614</v>
      </c>
    </row>
    <row r="776" spans="1:8" ht="31.5" customHeight="1">
      <c r="A776" s="34"/>
      <c r="B776" s="5"/>
      <c r="C776" s="40"/>
      <c r="D776" s="65"/>
      <c r="E776" s="552" t="s">
        <v>615</v>
      </c>
      <c r="F776" s="625"/>
      <c r="G776" s="626"/>
      <c r="H776" s="534"/>
    </row>
    <row r="777" spans="1:8" ht="6.95" customHeight="1">
      <c r="A777" s="34"/>
      <c r="B777" s="5"/>
      <c r="C777" s="40"/>
      <c r="D777" s="65"/>
      <c r="E777" s="552"/>
      <c r="F777" s="625"/>
      <c r="G777" s="626"/>
      <c r="H777" s="534"/>
    </row>
    <row r="778" spans="1:8" ht="173.45" customHeight="1">
      <c r="A778" s="34"/>
      <c r="B778" s="5"/>
      <c r="C778" s="40"/>
      <c r="D778" s="65"/>
      <c r="E778" s="552" t="s">
        <v>616</v>
      </c>
      <c r="F778" s="625"/>
      <c r="G778" s="626"/>
      <c r="H778" s="615"/>
    </row>
    <row r="779" spans="1:8" ht="6.95" customHeight="1">
      <c r="A779" s="34"/>
      <c r="B779" s="113"/>
      <c r="C779" s="62"/>
      <c r="D779" s="98"/>
      <c r="E779" s="634"/>
      <c r="F779" s="631"/>
      <c r="G779" s="635"/>
      <c r="H779" s="615"/>
    </row>
    <row r="780" spans="1:8" ht="69" customHeight="1">
      <c r="A780" s="34"/>
      <c r="B780" s="113"/>
      <c r="C780" s="50"/>
      <c r="D780" s="98"/>
      <c r="E780" s="523" t="s">
        <v>617</v>
      </c>
      <c r="F780" s="622"/>
      <c r="G780" s="636"/>
      <c r="H780" s="615"/>
    </row>
    <row r="781" spans="1:8" ht="6.95" customHeight="1">
      <c r="A781" s="34"/>
      <c r="B781" s="113"/>
      <c r="C781" s="50"/>
      <c r="D781" s="98"/>
      <c r="E781" s="634"/>
      <c r="F781" s="622"/>
      <c r="G781" s="636"/>
      <c r="H781" s="615"/>
    </row>
    <row r="782" spans="1:8" ht="69.95" customHeight="1">
      <c r="A782" s="34"/>
      <c r="B782" s="113"/>
      <c r="C782" s="50"/>
      <c r="D782" s="98"/>
      <c r="E782" s="523" t="s">
        <v>618</v>
      </c>
      <c r="F782" s="622"/>
      <c r="G782" s="636"/>
      <c r="H782" s="615"/>
    </row>
    <row r="783" spans="1:8" ht="6.95" customHeight="1">
      <c r="A783" s="34"/>
      <c r="B783" s="113"/>
      <c r="C783" s="50"/>
      <c r="D783" s="98"/>
      <c r="E783" s="634"/>
      <c r="F783" s="622"/>
      <c r="G783" s="636"/>
      <c r="H783" s="615"/>
    </row>
    <row r="784" spans="1:8" ht="96.95" customHeight="1">
      <c r="A784" s="34"/>
      <c r="B784" s="113"/>
      <c r="C784" s="50"/>
      <c r="D784" s="98"/>
      <c r="E784" s="523" t="s">
        <v>619</v>
      </c>
      <c r="F784" s="622"/>
      <c r="G784" s="636"/>
      <c r="H784" s="615"/>
    </row>
    <row r="785" spans="1:8" ht="6.95" customHeight="1">
      <c r="A785" s="34"/>
      <c r="B785" s="113"/>
      <c r="C785" s="49"/>
      <c r="D785" s="71"/>
      <c r="E785" s="637"/>
      <c r="F785" s="624"/>
      <c r="G785" s="638"/>
      <c r="H785" s="614"/>
    </row>
    <row r="786" spans="1:8" ht="147" customHeight="1">
      <c r="A786" s="34"/>
      <c r="B786" s="5"/>
      <c r="C786" s="62"/>
      <c r="D786" s="91"/>
      <c r="E786" s="542" t="s">
        <v>620</v>
      </c>
      <c r="F786" s="631"/>
      <c r="G786" s="636"/>
      <c r="H786" s="534" t="s">
        <v>702</v>
      </c>
    </row>
    <row r="787" spans="1:8" ht="6.75" customHeight="1">
      <c r="A787" s="34"/>
      <c r="B787" s="5"/>
      <c r="C787" s="110"/>
      <c r="D787" s="65"/>
      <c r="E787" s="632"/>
      <c r="F787" s="633"/>
      <c r="G787" s="636"/>
      <c r="H787" s="614"/>
    </row>
    <row r="788" spans="1:8" ht="56.45" customHeight="1">
      <c r="A788" s="62" t="s">
        <v>3</v>
      </c>
      <c r="B788" s="842"/>
      <c r="C788" s="370"/>
      <c r="D788" s="65"/>
      <c r="E788" s="552" t="s">
        <v>621</v>
      </c>
      <c r="F788" s="628"/>
      <c r="G788" s="636"/>
      <c r="H788" s="834" t="s">
        <v>703</v>
      </c>
    </row>
    <row r="789" spans="1:8" ht="6.95" customHeight="1">
      <c r="A789" s="50"/>
      <c r="B789" s="115"/>
      <c r="C789" s="59"/>
      <c r="D789" s="65"/>
      <c r="E789" s="394"/>
      <c r="F789" s="414"/>
      <c r="G789" s="432"/>
      <c r="H789" s="427"/>
    </row>
    <row r="790" spans="1:8" ht="215.1" customHeight="1">
      <c r="A790" s="49"/>
      <c r="B790" s="7"/>
      <c r="C790" s="110"/>
      <c r="D790" s="65"/>
      <c r="E790" s="552" t="s">
        <v>622</v>
      </c>
      <c r="F790" s="633"/>
      <c r="G790" s="636"/>
      <c r="H790" s="834" t="s">
        <v>704</v>
      </c>
    </row>
    <row r="791" spans="1:8" ht="6.95" customHeight="1">
      <c r="A791" s="37"/>
      <c r="B791" s="3"/>
      <c r="C791" s="843"/>
      <c r="D791" s="230"/>
      <c r="E791" s="411" t="s">
        <v>623</v>
      </c>
      <c r="F791" s="412"/>
      <c r="G791" s="413" t="s">
        <v>3</v>
      </c>
      <c r="H791" s="70"/>
    </row>
    <row r="792" spans="1:8" ht="6.95" customHeight="1">
      <c r="A792" s="73"/>
      <c r="B792" s="55"/>
      <c r="C792" s="202"/>
      <c r="D792" s="211"/>
      <c r="E792" s="212"/>
      <c r="F792" s="107"/>
      <c r="G792" s="206"/>
      <c r="H792" s="125"/>
    </row>
    <row r="793" spans="1:8" ht="104.25" customHeight="1">
      <c r="A793" s="49">
        <v>21</v>
      </c>
      <c r="B793" s="7" t="s">
        <v>643</v>
      </c>
      <c r="C793" s="49"/>
      <c r="D793" s="71"/>
      <c r="E793" s="557" t="s">
        <v>259</v>
      </c>
      <c r="F793" s="558"/>
      <c r="G793" s="103" t="s">
        <v>1096</v>
      </c>
      <c r="H793" s="584" t="s">
        <v>1053</v>
      </c>
    </row>
    <row r="794" spans="1:8" ht="6.95" customHeight="1">
      <c r="A794" s="73"/>
      <c r="B794" s="55"/>
      <c r="C794" s="73"/>
      <c r="D794" s="74"/>
      <c r="E794" s="591"/>
      <c r="F794" s="592"/>
      <c r="G794" s="593"/>
      <c r="H794" s="572"/>
    </row>
    <row r="795" spans="1:8" ht="94.5">
      <c r="A795" s="49">
        <v>22</v>
      </c>
      <c r="B795" s="7" t="s">
        <v>644</v>
      </c>
      <c r="C795" s="49"/>
      <c r="D795" s="71"/>
      <c r="E795" s="523" t="s">
        <v>191</v>
      </c>
      <c r="F795" s="558"/>
      <c r="G795" s="103" t="s">
        <v>1096</v>
      </c>
      <c r="H795" s="584" t="s">
        <v>1054</v>
      </c>
    </row>
    <row r="796" spans="1:8" ht="47.45" customHeight="1">
      <c r="A796" s="50"/>
      <c r="B796" s="115"/>
      <c r="C796" s="50"/>
      <c r="D796" s="51"/>
      <c r="E796" s="639" t="s">
        <v>1055</v>
      </c>
      <c r="F796" s="461"/>
      <c r="G796" s="538"/>
      <c r="H796" s="556"/>
    </row>
    <row r="797" spans="1:8" ht="10.5" customHeight="1">
      <c r="A797" s="50"/>
      <c r="B797" s="115"/>
      <c r="C797" s="50"/>
      <c r="D797" s="51"/>
      <c r="E797" s="139"/>
      <c r="F797" s="53"/>
      <c r="G797" s="54"/>
      <c r="H797" s="840"/>
    </row>
    <row r="798" spans="1:8" ht="234" customHeight="1">
      <c r="A798" s="50"/>
      <c r="B798" s="115"/>
      <c r="C798" s="50"/>
      <c r="D798" s="51"/>
      <c r="E798" s="139" t="s">
        <v>254</v>
      </c>
      <c r="F798" s="53"/>
      <c r="G798" s="54"/>
      <c r="H798" s="840" t="s">
        <v>278</v>
      </c>
    </row>
    <row r="799" spans="1:8" ht="5.25" customHeight="1">
      <c r="A799" s="50"/>
      <c r="B799" s="115"/>
      <c r="C799" s="50"/>
      <c r="D799" s="51"/>
      <c r="E799" s="139"/>
      <c r="F799" s="53"/>
      <c r="G799" s="54"/>
      <c r="H799" s="840"/>
    </row>
    <row r="800" spans="1:8" ht="38.450000000000003" customHeight="1">
      <c r="A800" s="80"/>
      <c r="B800" s="640"/>
      <c r="C800" s="641"/>
      <c r="D800" s="547"/>
      <c r="E800" s="526" t="s">
        <v>122</v>
      </c>
      <c r="F800" s="536"/>
      <c r="G800" s="84" t="s">
        <v>1096</v>
      </c>
      <c r="H800" s="565" t="s">
        <v>1056</v>
      </c>
    </row>
    <row r="801" spans="1:10" ht="6.95" customHeight="1">
      <c r="A801" s="50"/>
      <c r="B801" s="574"/>
      <c r="C801" s="642"/>
      <c r="D801" s="460"/>
      <c r="E801" s="552"/>
      <c r="F801" s="461"/>
      <c r="G801" s="538"/>
      <c r="H801" s="556"/>
    </row>
    <row r="802" spans="1:10" ht="162">
      <c r="A802" s="50">
        <v>23</v>
      </c>
      <c r="B802" s="826" t="s">
        <v>625</v>
      </c>
      <c r="C802" s="642"/>
      <c r="D802" s="460"/>
      <c r="E802" s="552" t="s">
        <v>706</v>
      </c>
      <c r="F802" s="461"/>
      <c r="G802" s="103" t="s">
        <v>1096</v>
      </c>
      <c r="H802" s="584" t="s">
        <v>548</v>
      </c>
      <c r="J802"/>
    </row>
    <row r="803" spans="1:10" ht="6.95" customHeight="1">
      <c r="A803" s="50"/>
      <c r="B803" s="574"/>
      <c r="C803" s="642"/>
      <c r="D803" s="460"/>
      <c r="E803" s="552"/>
      <c r="F803" s="461"/>
      <c r="G803" s="617"/>
      <c r="H803" s="595"/>
      <c r="J803"/>
    </row>
    <row r="804" spans="1:10" ht="6.95" customHeight="1">
      <c r="A804" s="50"/>
      <c r="B804" s="574"/>
      <c r="C804" s="642"/>
      <c r="D804" s="460"/>
      <c r="E804" s="552"/>
      <c r="F804" s="461"/>
      <c r="G804" s="617"/>
      <c r="H804" s="595"/>
      <c r="J804"/>
    </row>
    <row r="805" spans="1:10" ht="94.5" customHeight="1">
      <c r="A805" s="50"/>
      <c r="B805" s="574"/>
      <c r="C805" s="642"/>
      <c r="D805" s="460"/>
      <c r="E805" s="552" t="s">
        <v>627</v>
      </c>
      <c r="F805" s="461"/>
      <c r="G805" s="617"/>
      <c r="H805" s="556" t="s">
        <v>626</v>
      </c>
      <c r="J805"/>
    </row>
    <row r="806" spans="1:10" ht="6.95" customHeight="1">
      <c r="A806" s="50"/>
      <c r="B806" s="115"/>
      <c r="C806" s="59"/>
      <c r="D806" s="65"/>
      <c r="E806" s="394"/>
      <c r="F806" s="53"/>
      <c r="G806" s="135"/>
      <c r="H806" s="400"/>
      <c r="J806"/>
    </row>
    <row r="807" spans="1:10" ht="106.5" customHeight="1">
      <c r="A807" s="50"/>
      <c r="B807" s="115"/>
      <c r="C807" s="642"/>
      <c r="D807" s="460"/>
      <c r="E807" s="552" t="s">
        <v>628</v>
      </c>
      <c r="F807" s="53"/>
      <c r="G807" s="135"/>
      <c r="H807" s="400"/>
      <c r="J807"/>
    </row>
    <row r="808" spans="1:10" ht="6.95" customHeight="1">
      <c r="A808" s="59"/>
      <c r="B808" s="121"/>
      <c r="C808" s="642"/>
      <c r="D808" s="460"/>
      <c r="E808" s="460"/>
      <c r="F808" s="121"/>
      <c r="G808" s="109"/>
      <c r="H808" s="109"/>
      <c r="J808"/>
    </row>
    <row r="809" spans="1:10" ht="30.6" customHeight="1">
      <c r="A809" s="50"/>
      <c r="B809" s="115"/>
      <c r="C809" s="642"/>
      <c r="D809" s="460"/>
      <c r="E809" s="552" t="s">
        <v>629</v>
      </c>
      <c r="F809" s="53"/>
      <c r="G809" s="135"/>
      <c r="H809" s="109"/>
      <c r="J809"/>
    </row>
    <row r="810" spans="1:10" ht="6.95" customHeight="1">
      <c r="A810" s="50"/>
      <c r="B810" s="115"/>
      <c r="C810" s="642"/>
      <c r="D810" s="460"/>
      <c r="E810" s="552"/>
      <c r="F810" s="53"/>
      <c r="G810" s="135"/>
      <c r="H810" s="109"/>
      <c r="J810"/>
    </row>
    <row r="811" spans="1:10" ht="96.95" customHeight="1">
      <c r="A811" s="50"/>
      <c r="B811" s="115"/>
      <c r="C811" s="642"/>
      <c r="D811" s="460"/>
      <c r="E811" s="552" t="s">
        <v>630</v>
      </c>
      <c r="F811" s="53"/>
      <c r="G811" s="254"/>
      <c r="H811" s="109"/>
      <c r="J811"/>
    </row>
    <row r="812" spans="1:10" ht="6.95" customHeight="1">
      <c r="A812" s="73"/>
      <c r="B812" s="55"/>
      <c r="C812" s="202"/>
      <c r="D812" s="258"/>
      <c r="E812" s="106"/>
      <c r="F812" s="107"/>
      <c r="G812" s="135"/>
      <c r="H812" s="109"/>
      <c r="J812"/>
    </row>
    <row r="813" spans="1:10" ht="69.75" customHeight="1">
      <c r="A813" s="573">
        <v>24</v>
      </c>
      <c r="B813" s="827" t="s">
        <v>624</v>
      </c>
      <c r="C813" s="642"/>
      <c r="D813" s="460"/>
      <c r="E813" s="552" t="s">
        <v>311</v>
      </c>
      <c r="F813" s="461"/>
      <c r="G813" s="103" t="s">
        <v>1096</v>
      </c>
      <c r="H813" s="556" t="s">
        <v>1057</v>
      </c>
    </row>
    <row r="814" spans="1:10" ht="120" customHeight="1">
      <c r="A814" s="50"/>
      <c r="B814" s="115"/>
      <c r="C814" s="59"/>
      <c r="D814" s="65"/>
      <c r="E814" s="139" t="s">
        <v>312</v>
      </c>
      <c r="F814" s="53"/>
      <c r="G814" s="135"/>
      <c r="H814" s="109"/>
    </row>
    <row r="815" spans="1:10" ht="11.25" customHeight="1">
      <c r="A815" s="50"/>
      <c r="B815" s="115"/>
      <c r="C815" s="59"/>
      <c r="D815" s="65"/>
      <c r="E815" s="139"/>
      <c r="F815" s="53"/>
      <c r="G815" s="135"/>
      <c r="H815" s="109"/>
    </row>
    <row r="816" spans="1:10" ht="311.25" customHeight="1">
      <c r="A816" s="50"/>
      <c r="B816" s="115"/>
      <c r="C816" s="59"/>
      <c r="D816" s="65"/>
      <c r="E816" s="847" t="s">
        <v>813</v>
      </c>
      <c r="F816" s="53"/>
      <c r="G816" s="135"/>
      <c r="H816" s="556" t="s">
        <v>1058</v>
      </c>
    </row>
    <row r="817" spans="1:9" ht="12" customHeight="1">
      <c r="A817" s="80"/>
      <c r="B817" s="61"/>
      <c r="C817" s="60"/>
      <c r="D817" s="114"/>
      <c r="E817" s="119"/>
      <c r="F817" s="83"/>
      <c r="G817" s="254"/>
      <c r="H817" s="198"/>
    </row>
    <row r="818" spans="1:9" ht="9.75" customHeight="1">
      <c r="A818" s="73"/>
      <c r="B818" s="55"/>
      <c r="C818" s="73"/>
      <c r="D818" s="207"/>
      <c r="E818" s="106"/>
      <c r="F818" s="107"/>
      <c r="G818" s="104"/>
      <c r="H818" s="105"/>
    </row>
    <row r="819" spans="1:9" ht="87" customHeight="1">
      <c r="A819" s="49">
        <v>25</v>
      </c>
      <c r="B819" s="7" t="s">
        <v>645</v>
      </c>
      <c r="C819" s="49"/>
      <c r="D819" s="98"/>
      <c r="E819" s="52" t="s">
        <v>1260</v>
      </c>
      <c r="F819" s="72"/>
      <c r="G819" s="103" t="s">
        <v>1096</v>
      </c>
      <c r="H819" s="584" t="s">
        <v>1059</v>
      </c>
    </row>
    <row r="820" spans="1:9" ht="18.75" customHeight="1">
      <c r="A820" s="34"/>
      <c r="B820" s="5"/>
      <c r="C820" s="40"/>
      <c r="D820" s="222"/>
      <c r="E820" s="223" t="s">
        <v>759</v>
      </c>
      <c r="F820" s="68"/>
      <c r="G820" s="130"/>
      <c r="H820" s="922" t="s">
        <v>473</v>
      </c>
    </row>
    <row r="821" spans="1:9" ht="164.1" customHeight="1">
      <c r="A821" s="37"/>
      <c r="B821" s="3"/>
      <c r="C821" s="843"/>
      <c r="D821" s="87"/>
      <c r="E821" s="375" t="s">
        <v>1261</v>
      </c>
      <c r="F821" s="58"/>
      <c r="G821" s="131"/>
      <c r="H821" s="926"/>
    </row>
    <row r="822" spans="1:9" ht="6.95" customHeight="1">
      <c r="A822" s="73"/>
      <c r="B822" s="55"/>
      <c r="C822" s="89"/>
      <c r="D822" s="12"/>
      <c r="E822" s="337"/>
      <c r="F822" s="107"/>
      <c r="G822" s="104"/>
      <c r="H822" s="105"/>
      <c r="I822" s="95"/>
    </row>
    <row r="823" spans="1:9" ht="80.25" customHeight="1">
      <c r="A823" s="62">
        <v>26</v>
      </c>
      <c r="B823" s="842" t="s">
        <v>646</v>
      </c>
      <c r="C823" s="62"/>
      <c r="D823" s="91" t="s">
        <v>3</v>
      </c>
      <c r="E823" s="4" t="s">
        <v>123</v>
      </c>
      <c r="F823" s="99"/>
      <c r="G823" s="103" t="s">
        <v>1096</v>
      </c>
      <c r="H823" s="834" t="s">
        <v>1060</v>
      </c>
    </row>
    <row r="824" spans="1:9" ht="10.5" customHeight="1">
      <c r="A824" s="50"/>
      <c r="B824" s="115"/>
      <c r="C824" s="50"/>
      <c r="D824" s="98"/>
      <c r="E824" s="52"/>
      <c r="F824" s="111"/>
      <c r="G824" s="141"/>
      <c r="H824" s="556"/>
    </row>
    <row r="825" spans="1:9" ht="162" customHeight="1">
      <c r="A825" s="49"/>
      <c r="B825" s="7"/>
      <c r="C825" s="49"/>
      <c r="D825" s="145"/>
      <c r="E825" s="139" t="s">
        <v>116</v>
      </c>
      <c r="F825" s="117"/>
      <c r="G825" s="144"/>
      <c r="H825" s="584" t="s">
        <v>1061</v>
      </c>
    </row>
    <row r="826" spans="1:9" ht="162" customHeight="1">
      <c r="A826" s="37"/>
      <c r="B826" s="3"/>
      <c r="C826" s="37"/>
      <c r="D826" s="140"/>
      <c r="E826" s="259" t="s">
        <v>197</v>
      </c>
      <c r="F826" s="58"/>
      <c r="G826" s="39"/>
      <c r="H826" s="529" t="s">
        <v>1062</v>
      </c>
    </row>
    <row r="827" spans="1:9" ht="4.5" customHeight="1">
      <c r="A827" s="50"/>
      <c r="B827" s="115"/>
      <c r="C827" s="50"/>
      <c r="D827" s="51"/>
      <c r="E827" s="227"/>
      <c r="F827" s="53"/>
      <c r="G827" s="141"/>
      <c r="H827" s="840"/>
    </row>
    <row r="828" spans="1:9" ht="237.95" customHeight="1">
      <c r="A828" s="50"/>
      <c r="B828" s="115"/>
      <c r="C828" s="50"/>
      <c r="D828" s="51"/>
      <c r="E828" s="227" t="s">
        <v>124</v>
      </c>
      <c r="F828" s="53"/>
      <c r="G828" s="141"/>
      <c r="H828" s="556" t="s">
        <v>1063</v>
      </c>
    </row>
    <row r="829" spans="1:9" ht="6.75" customHeight="1">
      <c r="A829" s="80"/>
      <c r="B829" s="61"/>
      <c r="C829" s="80"/>
      <c r="D829" s="81"/>
      <c r="E829" s="138"/>
      <c r="F829" s="83"/>
      <c r="G829" s="142"/>
      <c r="H829" s="565"/>
    </row>
    <row r="830" spans="1:9" ht="6.95" customHeight="1">
      <c r="A830" s="73"/>
      <c r="B830" s="55"/>
      <c r="C830" s="89"/>
      <c r="D830" s="12"/>
      <c r="E830" s="337"/>
      <c r="F830" s="107"/>
      <c r="G830" s="104"/>
      <c r="H830" s="572"/>
      <c r="I830" s="95"/>
    </row>
    <row r="831" spans="1:9" ht="62.25" customHeight="1">
      <c r="A831" s="37">
        <v>27</v>
      </c>
      <c r="B831" s="3" t="s">
        <v>647</v>
      </c>
      <c r="C831" s="37"/>
      <c r="D831" s="38" t="s">
        <v>3</v>
      </c>
      <c r="E831" s="1" t="s">
        <v>149</v>
      </c>
      <c r="F831" s="26"/>
      <c r="G831" s="103" t="s">
        <v>1096</v>
      </c>
      <c r="H831" s="529" t="s">
        <v>1064</v>
      </c>
    </row>
    <row r="832" spans="1:9" ht="6.75" customHeight="1">
      <c r="A832" s="73"/>
      <c r="B832" s="55"/>
      <c r="C832" s="73"/>
      <c r="D832" s="207"/>
      <c r="E832" s="106"/>
      <c r="F832" s="107"/>
      <c r="G832" s="346"/>
      <c r="H832" s="105"/>
    </row>
    <row r="833" spans="1:9" ht="83.25" customHeight="1">
      <c r="A833" s="50">
        <v>28</v>
      </c>
      <c r="B833" s="824" t="s">
        <v>648</v>
      </c>
      <c r="C833" s="50"/>
      <c r="D833" s="51"/>
      <c r="E833" s="139" t="s">
        <v>1262</v>
      </c>
      <c r="F833" s="53"/>
      <c r="G833" s="103" t="s">
        <v>1096</v>
      </c>
      <c r="H833" s="835" t="s">
        <v>150</v>
      </c>
    </row>
    <row r="834" spans="1:9" ht="6" customHeight="1">
      <c r="A834" s="50"/>
      <c r="B834" s="115"/>
      <c r="C834" s="59"/>
      <c r="D834" s="65"/>
      <c r="E834" s="139"/>
      <c r="F834" s="53"/>
      <c r="G834" s="141"/>
      <c r="H834" s="840"/>
    </row>
    <row r="835" spans="1:9" ht="144" customHeight="1">
      <c r="A835" s="50"/>
      <c r="B835" s="115"/>
      <c r="C835" s="59"/>
      <c r="D835" s="65"/>
      <c r="E835" s="139" t="s">
        <v>762</v>
      </c>
      <c r="F835" s="53"/>
      <c r="G835" s="141"/>
      <c r="H835" s="840" t="s">
        <v>279</v>
      </c>
    </row>
    <row r="836" spans="1:9" ht="9" customHeight="1">
      <c r="A836" s="50"/>
      <c r="B836" s="115"/>
      <c r="C836" s="59"/>
      <c r="D836" s="65"/>
      <c r="E836" s="139"/>
      <c r="F836" s="53"/>
      <c r="G836" s="141"/>
      <c r="H836" s="840"/>
    </row>
    <row r="837" spans="1:9" ht="175.5">
      <c r="A837" s="59"/>
      <c r="B837" s="108"/>
      <c r="C837" s="65"/>
      <c r="D837" s="65"/>
      <c r="E837" s="139" t="s">
        <v>503</v>
      </c>
      <c r="F837" s="53"/>
      <c r="G837" s="141"/>
      <c r="H837" s="840"/>
    </row>
    <row r="838" spans="1:9" ht="64.5" customHeight="1">
      <c r="A838" s="50"/>
      <c r="B838" s="115"/>
      <c r="C838" s="59"/>
      <c r="D838" s="65"/>
      <c r="E838" s="139" t="s">
        <v>459</v>
      </c>
      <c r="F838" s="53"/>
      <c r="G838" s="141"/>
      <c r="H838" s="840"/>
    </row>
    <row r="839" spans="1:9" ht="48" customHeight="1">
      <c r="A839" s="73"/>
      <c r="B839" s="55"/>
      <c r="C839" s="202"/>
      <c r="D839" s="258"/>
      <c r="E839" s="106" t="s">
        <v>763</v>
      </c>
      <c r="F839" s="107"/>
      <c r="G839" s="346"/>
      <c r="H839" s="105" t="s">
        <v>280</v>
      </c>
    </row>
    <row r="840" spans="1:9" ht="79.5" customHeight="1">
      <c r="A840" s="50"/>
      <c r="B840" s="115"/>
      <c r="C840" s="59"/>
      <c r="D840" s="65"/>
      <c r="E840" s="139" t="s">
        <v>764</v>
      </c>
      <c r="F840" s="53"/>
      <c r="G840" s="141"/>
      <c r="H840" s="556" t="s">
        <v>1065</v>
      </c>
    </row>
    <row r="841" spans="1:9" ht="73.5" customHeight="1">
      <c r="A841" s="50"/>
      <c r="B841" s="115"/>
      <c r="C841" s="59"/>
      <c r="D841" s="65"/>
      <c r="E841" s="139" t="s">
        <v>765</v>
      </c>
      <c r="F841" s="53"/>
      <c r="G841" s="141"/>
      <c r="H841" s="556" t="s">
        <v>1066</v>
      </c>
    </row>
    <row r="842" spans="1:9" ht="359.25" customHeight="1">
      <c r="A842" s="80"/>
      <c r="B842" s="61"/>
      <c r="C842" s="60"/>
      <c r="D842" s="230"/>
      <c r="E842" s="138" t="s">
        <v>766</v>
      </c>
      <c r="F842" s="83"/>
      <c r="G842" s="142"/>
      <c r="H842" s="565" t="s">
        <v>1067</v>
      </c>
    </row>
    <row r="843" spans="1:9" ht="8.25" customHeight="1">
      <c r="A843" s="50"/>
      <c r="B843" s="115"/>
      <c r="C843" s="59"/>
      <c r="D843" s="65"/>
      <c r="E843" s="227"/>
      <c r="F843" s="53"/>
      <c r="G843" s="141"/>
      <c r="H843" s="840"/>
    </row>
    <row r="844" spans="1:9" ht="120" customHeight="1">
      <c r="A844" s="50"/>
      <c r="B844" s="115"/>
      <c r="C844" s="59"/>
      <c r="D844" s="65"/>
      <c r="E844" s="139" t="s">
        <v>767</v>
      </c>
      <c r="F844" s="53"/>
      <c r="G844" s="141"/>
      <c r="H844" s="840" t="s">
        <v>446</v>
      </c>
    </row>
    <row r="845" spans="1:9" ht="7.5" customHeight="1">
      <c r="A845" s="50"/>
      <c r="B845" s="115"/>
      <c r="C845" s="59"/>
      <c r="D845" s="65"/>
      <c r="E845" s="139"/>
      <c r="F845" s="53"/>
      <c r="G845" s="141"/>
      <c r="H845" s="840"/>
    </row>
    <row r="846" spans="1:9" ht="378">
      <c r="A846" s="50"/>
      <c r="B846" s="115"/>
      <c r="C846" s="59"/>
      <c r="D846" s="65"/>
      <c r="E846" s="139" t="s">
        <v>814</v>
      </c>
      <c r="F846" s="53"/>
      <c r="G846" s="141"/>
      <c r="H846" s="556" t="s">
        <v>1068</v>
      </c>
    </row>
    <row r="847" spans="1:9" ht="9.75" customHeight="1">
      <c r="A847" s="80"/>
      <c r="B847" s="61"/>
      <c r="C847" s="80"/>
      <c r="D847" s="81"/>
      <c r="E847" s="138"/>
      <c r="F847" s="83"/>
      <c r="G847" s="142"/>
      <c r="H847" s="82"/>
      <c r="I847" s="23" t="s">
        <v>174</v>
      </c>
    </row>
    <row r="848" spans="1:9" ht="15.75" customHeight="1">
      <c r="A848" s="73"/>
      <c r="B848" s="55"/>
      <c r="C848" s="73"/>
      <c r="D848" s="207"/>
      <c r="E848" s="106"/>
      <c r="F848" s="107"/>
      <c r="G848" s="346"/>
      <c r="H848" s="105"/>
      <c r="I848" s="23" t="s">
        <v>175</v>
      </c>
    </row>
    <row r="849" spans="1:8" ht="80.099999999999994" customHeight="1">
      <c r="A849" s="34">
        <v>29</v>
      </c>
      <c r="B849" s="824" t="s">
        <v>649</v>
      </c>
      <c r="C849" s="34"/>
      <c r="D849" s="35"/>
      <c r="E849" s="2" t="s">
        <v>1263</v>
      </c>
      <c r="F849" s="63"/>
      <c r="G849" s="127"/>
      <c r="H849" s="430" t="s">
        <v>281</v>
      </c>
    </row>
    <row r="850" spans="1:8" ht="33" customHeight="1">
      <c r="A850" s="34"/>
      <c r="B850" s="5"/>
      <c r="C850" s="34"/>
      <c r="D850" s="35"/>
      <c r="E850" s="2" t="s">
        <v>332</v>
      </c>
      <c r="F850" s="63"/>
      <c r="G850" s="103" t="s">
        <v>1096</v>
      </c>
      <c r="H850" s="143"/>
    </row>
    <row r="851" spans="1:8" ht="31.5" customHeight="1">
      <c r="A851" s="34"/>
      <c r="B851" s="5"/>
      <c r="C851" s="34"/>
      <c r="D851" s="35"/>
      <c r="E851" s="2" t="s">
        <v>333</v>
      </c>
      <c r="F851" s="63"/>
      <c r="G851" s="103" t="s">
        <v>1096</v>
      </c>
      <c r="H851" s="143"/>
    </row>
    <row r="852" spans="1:8" ht="33.75" customHeight="1">
      <c r="A852" s="34"/>
      <c r="B852" s="5"/>
      <c r="C852" s="34"/>
      <c r="D852" s="91"/>
      <c r="E852" s="4" t="s">
        <v>334</v>
      </c>
      <c r="F852" s="63"/>
      <c r="G852" s="103" t="s">
        <v>1096</v>
      </c>
      <c r="H852" s="133"/>
    </row>
    <row r="853" spans="1:8" ht="36" customHeight="1">
      <c r="A853" s="34"/>
      <c r="B853" s="5"/>
      <c r="C853" s="40"/>
      <c r="D853" s="65"/>
      <c r="E853" s="139" t="s">
        <v>172</v>
      </c>
      <c r="F853" s="68"/>
      <c r="G853" s="127"/>
      <c r="H853" s="430"/>
    </row>
    <row r="854" spans="1:8" ht="19.5" customHeight="1">
      <c r="A854" s="34"/>
      <c r="B854" s="113"/>
      <c r="C854" s="40"/>
      <c r="D854" s="65"/>
      <c r="E854" s="227" t="s">
        <v>504</v>
      </c>
      <c r="F854" s="68"/>
      <c r="G854" s="137"/>
      <c r="H854" s="922" t="s">
        <v>282</v>
      </c>
    </row>
    <row r="855" spans="1:8" ht="162" customHeight="1">
      <c r="A855" s="34"/>
      <c r="B855" s="113"/>
      <c r="C855" s="40"/>
      <c r="D855" s="65"/>
      <c r="E855" s="139" t="s">
        <v>1264</v>
      </c>
      <c r="F855" s="68"/>
      <c r="G855" s="137"/>
      <c r="H855" s="923"/>
    </row>
    <row r="856" spans="1:8" ht="19.5" customHeight="1">
      <c r="A856" s="34"/>
      <c r="B856" s="113"/>
      <c r="C856" s="40"/>
      <c r="D856" s="65"/>
      <c r="E856" s="227" t="s">
        <v>488</v>
      </c>
      <c r="F856" s="68"/>
      <c r="G856" s="137"/>
      <c r="H856" s="430"/>
    </row>
    <row r="857" spans="1:8" ht="99.6" customHeight="1">
      <c r="A857" s="34"/>
      <c r="B857" s="113"/>
      <c r="C857" s="40"/>
      <c r="D857" s="65"/>
      <c r="E857" s="139" t="s">
        <v>1106</v>
      </c>
      <c r="F857" s="68"/>
      <c r="G857" s="137"/>
      <c r="H857" s="430"/>
    </row>
    <row r="858" spans="1:8" ht="24.75" customHeight="1">
      <c r="A858" s="34"/>
      <c r="B858" s="5"/>
      <c r="C858" s="40"/>
      <c r="D858" s="65"/>
      <c r="E858" s="227" t="s">
        <v>505</v>
      </c>
      <c r="F858" s="68"/>
      <c r="G858" s="127"/>
      <c r="H858" s="133"/>
    </row>
    <row r="859" spans="1:8" ht="138.94999999999999" customHeight="1">
      <c r="A859" s="37"/>
      <c r="B859" s="3"/>
      <c r="C859" s="843"/>
      <c r="D859" s="230"/>
      <c r="E859" s="138" t="s">
        <v>1105</v>
      </c>
      <c r="F859" s="58"/>
      <c r="G859" s="128"/>
      <c r="H859" s="136"/>
    </row>
    <row r="860" spans="1:8" ht="19.5" customHeight="1">
      <c r="A860" s="73"/>
      <c r="B860" s="55"/>
      <c r="C860" s="202"/>
      <c r="D860" s="258"/>
      <c r="E860" s="106"/>
      <c r="F860" s="107"/>
      <c r="G860" s="206"/>
      <c r="H860" s="105"/>
    </row>
    <row r="861" spans="1:8" ht="192" customHeight="1">
      <c r="A861" s="50"/>
      <c r="B861" s="115"/>
      <c r="C861" s="59"/>
      <c r="D861" s="65"/>
      <c r="E861" s="139" t="s">
        <v>344</v>
      </c>
      <c r="F861" s="53"/>
      <c r="G861" s="135"/>
      <c r="H861" s="556" t="s">
        <v>1069</v>
      </c>
    </row>
    <row r="862" spans="1:8" ht="9" customHeight="1">
      <c r="A862" s="50"/>
      <c r="B862" s="115"/>
      <c r="C862" s="59"/>
      <c r="D862" s="65"/>
      <c r="E862" s="139"/>
      <c r="F862" s="53"/>
      <c r="G862" s="231"/>
      <c r="H862" s="556"/>
    </row>
    <row r="863" spans="1:8" ht="72" customHeight="1">
      <c r="A863" s="62"/>
      <c r="B863" s="842"/>
      <c r="C863" s="370"/>
      <c r="D863" s="65"/>
      <c r="E863" s="139" t="s">
        <v>345</v>
      </c>
      <c r="F863" s="56"/>
      <c r="G863" s="252"/>
      <c r="H863" s="834" t="s">
        <v>1070</v>
      </c>
    </row>
    <row r="864" spans="1:8" ht="55.5" customHeight="1">
      <c r="A864" s="50"/>
      <c r="B864" s="115"/>
      <c r="C864" s="59"/>
      <c r="D864" s="65"/>
      <c r="E864" s="139" t="s">
        <v>346</v>
      </c>
      <c r="F864" s="53"/>
      <c r="G864" s="213"/>
      <c r="H864" s="556" t="s">
        <v>1071</v>
      </c>
    </row>
    <row r="865" spans="1:8" ht="72" customHeight="1">
      <c r="A865" s="50"/>
      <c r="B865" s="115"/>
      <c r="C865" s="59"/>
      <c r="D865" s="65"/>
      <c r="E865" s="139" t="s">
        <v>506</v>
      </c>
      <c r="F865" s="53"/>
      <c r="G865" s="347"/>
      <c r="H865" s="556" t="s">
        <v>1072</v>
      </c>
    </row>
    <row r="866" spans="1:8" ht="63" customHeight="1">
      <c r="A866" s="49"/>
      <c r="B866" s="7"/>
      <c r="C866" s="110"/>
      <c r="D866" s="65"/>
      <c r="E866" s="139" t="s">
        <v>347</v>
      </c>
      <c r="F866" s="117"/>
      <c r="G866" s="297"/>
      <c r="H866" s="584" t="s">
        <v>1071</v>
      </c>
    </row>
    <row r="867" spans="1:8" ht="96.6" customHeight="1">
      <c r="A867" s="34"/>
      <c r="B867" s="113"/>
      <c r="C867" s="40"/>
      <c r="D867" s="65"/>
      <c r="E867" s="139" t="s">
        <v>348</v>
      </c>
      <c r="F867" s="68"/>
      <c r="G867" s="21"/>
      <c r="H867" s="534" t="s">
        <v>1073</v>
      </c>
    </row>
    <row r="868" spans="1:8" ht="6.95" customHeight="1">
      <c r="A868" s="37"/>
      <c r="B868" s="3"/>
      <c r="C868" s="37"/>
      <c r="D868" s="90"/>
      <c r="E868" s="69"/>
      <c r="F868" s="26"/>
      <c r="G868" s="39"/>
      <c r="H868" s="70"/>
    </row>
    <row r="869" spans="1:8" ht="9.75" customHeight="1">
      <c r="A869" s="50"/>
      <c r="B869" s="115"/>
      <c r="C869" s="50"/>
      <c r="D869" s="51"/>
      <c r="E869" s="139"/>
      <c r="F869" s="53"/>
      <c r="G869" s="54"/>
      <c r="H869" s="840"/>
    </row>
    <row r="870" spans="1:8" ht="93" customHeight="1">
      <c r="A870" s="50">
        <v>30</v>
      </c>
      <c r="B870" s="826" t="s">
        <v>1074</v>
      </c>
      <c r="C870" s="573"/>
      <c r="D870" s="576"/>
      <c r="E870" s="52" t="s">
        <v>1265</v>
      </c>
      <c r="F870" s="111"/>
      <c r="G870" s="103" t="s">
        <v>1096</v>
      </c>
      <c r="H870" s="840" t="s">
        <v>283</v>
      </c>
    </row>
    <row r="871" spans="1:8" ht="31.5" customHeight="1">
      <c r="A871" s="50"/>
      <c r="B871" s="842"/>
      <c r="C871" s="62"/>
      <c r="D871" s="91"/>
      <c r="E871" s="4"/>
      <c r="F871" s="99"/>
      <c r="G871" s="850" t="s">
        <v>711</v>
      </c>
      <c r="H871" s="835"/>
    </row>
    <row r="872" spans="1:8">
      <c r="A872" s="49"/>
      <c r="B872" s="7"/>
      <c r="C872" s="49"/>
      <c r="D872" s="71"/>
      <c r="E872" s="352"/>
      <c r="F872" s="72"/>
      <c r="G872" s="144"/>
      <c r="H872" s="841"/>
    </row>
    <row r="873" spans="1:8" ht="39.950000000000003" customHeight="1">
      <c r="A873" s="49"/>
      <c r="B873" s="7"/>
      <c r="C873" s="49"/>
      <c r="D873" s="71"/>
      <c r="E873" s="566" t="s">
        <v>650</v>
      </c>
      <c r="F873" s="72"/>
      <c r="G873" s="144" t="s">
        <v>524</v>
      </c>
      <c r="H873" s="841"/>
    </row>
    <row r="874" spans="1:8" ht="39.950000000000003" customHeight="1">
      <c r="A874" s="49"/>
      <c r="B874" s="7"/>
      <c r="C874" s="49"/>
      <c r="D874" s="71"/>
      <c r="E874" s="566" t="s">
        <v>651</v>
      </c>
      <c r="F874" s="72"/>
      <c r="G874" s="144" t="s">
        <v>525</v>
      </c>
      <c r="H874" s="841"/>
    </row>
    <row r="875" spans="1:8" ht="39.950000000000003" customHeight="1">
      <c r="A875" s="34"/>
      <c r="B875" s="5"/>
      <c r="C875" s="34"/>
      <c r="D875" s="35"/>
      <c r="E875" s="566" t="s">
        <v>652</v>
      </c>
      <c r="F875" s="63"/>
      <c r="G875" s="36" t="s">
        <v>526</v>
      </c>
      <c r="H875" s="430"/>
    </row>
    <row r="876" spans="1:8" ht="36">
      <c r="A876" s="34"/>
      <c r="B876" s="5"/>
      <c r="C876" s="50"/>
      <c r="D876" s="51"/>
      <c r="E876" s="566" t="s">
        <v>653</v>
      </c>
      <c r="F876" s="56"/>
      <c r="G876" s="218" t="s">
        <v>549</v>
      </c>
      <c r="H876" s="835"/>
    </row>
    <row r="877" spans="1:8">
      <c r="A877" s="34"/>
      <c r="B877" s="5"/>
      <c r="C877" s="50"/>
      <c r="D877" s="51"/>
      <c r="E877" s="552"/>
      <c r="F877" s="56"/>
      <c r="G877" s="218"/>
      <c r="H877" s="835"/>
    </row>
    <row r="878" spans="1:8" ht="39.950000000000003" customHeight="1">
      <c r="A878" s="34"/>
      <c r="B878" s="5"/>
      <c r="C878" s="50"/>
      <c r="D878" s="51"/>
      <c r="E878" s="643" t="s">
        <v>248</v>
      </c>
      <c r="F878" s="56" t="s">
        <v>151</v>
      </c>
      <c r="G878" s="103" t="s">
        <v>1096</v>
      </c>
      <c r="H878" s="835"/>
    </row>
    <row r="879" spans="1:8" ht="9.75" hidden="1" customHeight="1">
      <c r="A879" s="49"/>
      <c r="B879" s="7"/>
      <c r="C879" s="49"/>
      <c r="D879" s="51"/>
      <c r="E879" s="552"/>
      <c r="F879" s="117"/>
      <c r="G879" s="144"/>
      <c r="H879" s="841"/>
    </row>
    <row r="880" spans="1:8" ht="2.25" customHeight="1">
      <c r="A880" s="50"/>
      <c r="B880" s="116"/>
      <c r="C880" s="59"/>
      <c r="D880" s="391"/>
      <c r="E880" s="833"/>
      <c r="F880" s="53"/>
      <c r="G880" s="86"/>
      <c r="H880" s="392"/>
    </row>
    <row r="881" spans="1:11" ht="28.5" customHeight="1">
      <c r="A881" s="415"/>
      <c r="B881" s="416"/>
      <c r="C881" s="59"/>
      <c r="D881" s="417"/>
      <c r="E881" s="644" t="s">
        <v>550</v>
      </c>
      <c r="F881" s="461"/>
      <c r="G881" s="645"/>
      <c r="H881" s="646" t="s">
        <v>654</v>
      </c>
    </row>
    <row r="882" spans="1:11" ht="110.45" customHeight="1">
      <c r="A882" s="415"/>
      <c r="B882" s="416"/>
      <c r="C882" s="59"/>
      <c r="D882" s="649" t="s">
        <v>551</v>
      </c>
      <c r="E882" s="647" t="s">
        <v>664</v>
      </c>
      <c r="F882" s="461"/>
      <c r="G882" s="645"/>
      <c r="H882" s="648"/>
      <c r="J882"/>
      <c r="K882"/>
    </row>
    <row r="883" spans="1:11" s="426" customFormat="1" ht="62.1" customHeight="1">
      <c r="A883" s="420"/>
      <c r="B883" s="421"/>
      <c r="C883" s="422"/>
      <c r="D883" s="650"/>
      <c r="E883" s="651" t="s">
        <v>668</v>
      </c>
      <c r="F883" s="423"/>
      <c r="G883" s="424"/>
      <c r="H883" s="425"/>
      <c r="K883"/>
    </row>
    <row r="884" spans="1:11" s="426" customFormat="1" ht="79.5" customHeight="1">
      <c r="A884" s="420"/>
      <c r="B884" s="421"/>
      <c r="C884" s="422"/>
      <c r="D884" s="650"/>
      <c r="E884" s="651" t="s">
        <v>655</v>
      </c>
      <c r="F884" s="423"/>
      <c r="G884" s="424"/>
      <c r="H884" s="425"/>
      <c r="K884"/>
    </row>
    <row r="885" spans="1:11" ht="54" customHeight="1">
      <c r="A885" s="415"/>
      <c r="B885" s="416"/>
      <c r="C885" s="59"/>
      <c r="D885" s="649"/>
      <c r="E885" s="647" t="s">
        <v>552</v>
      </c>
      <c r="F885" s="53"/>
      <c r="G885" s="418"/>
      <c r="H885" s="419"/>
      <c r="J885"/>
    </row>
    <row r="886" spans="1:11" ht="68.45" customHeight="1">
      <c r="A886" s="415"/>
      <c r="B886" s="416"/>
      <c r="C886" s="59"/>
      <c r="D886" s="649"/>
      <c r="E886" s="647" t="s">
        <v>553</v>
      </c>
      <c r="F886" s="53"/>
      <c r="G886" s="418"/>
      <c r="H886" s="419"/>
      <c r="J886"/>
    </row>
    <row r="887" spans="1:11" ht="33" customHeight="1">
      <c r="A887" s="415"/>
      <c r="B887" s="416"/>
      <c r="C887" s="59"/>
      <c r="D887" s="649"/>
      <c r="E887" s="647" t="s">
        <v>554</v>
      </c>
      <c r="F887" s="53"/>
      <c r="G887" s="418"/>
      <c r="H887" s="419"/>
      <c r="J887"/>
    </row>
    <row r="888" spans="1:11" ht="54" customHeight="1">
      <c r="A888" s="415"/>
      <c r="B888" s="416"/>
      <c r="C888" s="59"/>
      <c r="D888" s="649"/>
      <c r="E888" s="647" t="s">
        <v>555</v>
      </c>
      <c r="F888" s="53"/>
      <c r="G888" s="418"/>
      <c r="H888" s="419"/>
    </row>
    <row r="889" spans="1:11" ht="30" customHeight="1">
      <c r="A889" s="415"/>
      <c r="B889" s="416"/>
      <c r="C889" s="59"/>
      <c r="D889" s="649"/>
      <c r="E889" s="647" t="s">
        <v>656</v>
      </c>
      <c r="F889" s="53"/>
      <c r="G889" s="418"/>
      <c r="H889" s="419"/>
    </row>
    <row r="890" spans="1:11" ht="18.95" customHeight="1">
      <c r="A890" s="415"/>
      <c r="B890" s="416"/>
      <c r="C890" s="59"/>
      <c r="D890" s="649"/>
      <c r="E890" s="647" t="s">
        <v>556</v>
      </c>
      <c r="F890" s="53"/>
      <c r="G890" s="418"/>
      <c r="H890" s="419"/>
    </row>
    <row r="891" spans="1:11" s="426" customFormat="1" ht="39.950000000000003" customHeight="1">
      <c r="A891" s="420"/>
      <c r="B891" s="421"/>
      <c r="C891" s="422"/>
      <c r="D891" s="650"/>
      <c r="E891" s="651" t="s">
        <v>657</v>
      </c>
      <c r="F891" s="423"/>
      <c r="G891" s="424"/>
      <c r="H891" s="425"/>
    </row>
    <row r="892" spans="1:11" s="426" customFormat="1" ht="30.6" customHeight="1">
      <c r="A892" s="420"/>
      <c r="B892" s="421"/>
      <c r="C892" s="422"/>
      <c r="D892" s="650"/>
      <c r="E892" s="651" t="s">
        <v>658</v>
      </c>
      <c r="F892" s="423"/>
      <c r="G892" s="424"/>
      <c r="H892" s="425"/>
    </row>
    <row r="893" spans="1:11" s="426" customFormat="1" ht="39.950000000000003" customHeight="1">
      <c r="A893" s="420"/>
      <c r="B893" s="421"/>
      <c r="C893" s="422"/>
      <c r="D893" s="650"/>
      <c r="E893" s="651" t="s">
        <v>659</v>
      </c>
      <c r="F893" s="423"/>
      <c r="G893" s="424"/>
      <c r="H893" s="425"/>
    </row>
    <row r="894" spans="1:11" ht="22.5" customHeight="1">
      <c r="A894" s="415"/>
      <c r="B894" s="416"/>
      <c r="C894" s="59"/>
      <c r="D894" s="652"/>
      <c r="E894" s="651" t="s">
        <v>660</v>
      </c>
      <c r="F894" s="53"/>
      <c r="G894" s="418"/>
      <c r="H894" s="419"/>
    </row>
    <row r="895" spans="1:11" ht="41.1" customHeight="1">
      <c r="A895" s="415"/>
      <c r="B895" s="416"/>
      <c r="C895" s="59"/>
      <c r="D895" s="652"/>
      <c r="E895" s="651" t="s">
        <v>661</v>
      </c>
      <c r="F895" s="53"/>
      <c r="G895" s="418"/>
      <c r="H895" s="419"/>
    </row>
    <row r="896" spans="1:11" ht="30.95" customHeight="1">
      <c r="A896" s="415"/>
      <c r="B896" s="416"/>
      <c r="C896" s="59"/>
      <c r="D896" s="652"/>
      <c r="E896" s="653" t="s">
        <v>662</v>
      </c>
      <c r="F896" s="53"/>
      <c r="G896" s="418"/>
      <c r="H896" s="419"/>
    </row>
    <row r="897" spans="1:8" ht="53.45" customHeight="1">
      <c r="A897" s="415"/>
      <c r="B897" s="416"/>
      <c r="C897" s="59"/>
      <c r="D897" s="652"/>
      <c r="E897" s="647" t="s">
        <v>663</v>
      </c>
      <c r="F897" s="53"/>
      <c r="G897" s="418"/>
      <c r="H897" s="419"/>
    </row>
    <row r="898" spans="1:8" ht="32.1" customHeight="1">
      <c r="A898" s="415"/>
      <c r="B898" s="416"/>
      <c r="C898" s="59"/>
      <c r="D898" s="652"/>
      <c r="E898" s="647" t="s">
        <v>557</v>
      </c>
      <c r="F898" s="53"/>
      <c r="G898" s="418"/>
      <c r="H898" s="419"/>
    </row>
    <row r="899" spans="1:8" ht="30.6" customHeight="1">
      <c r="A899" s="415"/>
      <c r="B899" s="416"/>
      <c r="C899" s="59"/>
      <c r="D899" s="652"/>
      <c r="E899" s="647" t="s">
        <v>558</v>
      </c>
      <c r="F899" s="53"/>
      <c r="G899" s="418"/>
      <c r="H899" s="419"/>
    </row>
    <row r="900" spans="1:8" ht="29.45" customHeight="1">
      <c r="A900" s="415"/>
      <c r="B900" s="416"/>
      <c r="C900" s="59"/>
      <c r="D900" s="649" t="s">
        <v>559</v>
      </c>
      <c r="E900" s="647" t="s">
        <v>665</v>
      </c>
      <c r="F900" s="53"/>
      <c r="G900" s="418"/>
      <c r="H900" s="419"/>
    </row>
    <row r="901" spans="1:8" ht="36">
      <c r="A901" s="415"/>
      <c r="B901" s="416"/>
      <c r="C901" s="59"/>
      <c r="D901" s="649" t="s">
        <v>560</v>
      </c>
      <c r="E901" s="647" t="s">
        <v>666</v>
      </c>
      <c r="F901" s="53"/>
      <c r="G901" s="418"/>
      <c r="H901" s="419"/>
    </row>
    <row r="902" spans="1:8" ht="41.45" customHeight="1">
      <c r="A902" s="415"/>
      <c r="B902" s="416"/>
      <c r="C902" s="59"/>
      <c r="D902" s="891" t="s">
        <v>561</v>
      </c>
      <c r="E902" s="892" t="s">
        <v>667</v>
      </c>
      <c r="F902" s="53"/>
      <c r="G902" s="418"/>
      <c r="H902" s="419"/>
    </row>
    <row r="903" spans="1:8">
      <c r="A903" s="50"/>
      <c r="B903" s="116"/>
      <c r="C903" s="59"/>
      <c r="D903" s="139"/>
      <c r="E903" s="139"/>
      <c r="F903" s="53"/>
      <c r="G903" s="86"/>
      <c r="H903" s="840"/>
    </row>
    <row r="904" spans="1:8" ht="33.75" customHeight="1">
      <c r="A904" s="48"/>
      <c r="B904" s="965" t="s">
        <v>820</v>
      </c>
      <c r="C904" s="966"/>
      <c r="D904" s="966"/>
      <c r="E904" s="966"/>
      <c r="F904" s="966"/>
      <c r="G904" s="967"/>
      <c r="H904" s="858"/>
    </row>
    <row r="905" spans="1:8" ht="11.25" customHeight="1">
      <c r="A905" s="59"/>
      <c r="B905" s="146"/>
      <c r="C905" s="147"/>
      <c r="D905" s="148"/>
      <c r="E905" s="149"/>
      <c r="F905" s="150"/>
      <c r="G905" s="151"/>
      <c r="H905" s="874"/>
    </row>
    <row r="906" spans="1:8" ht="44.25" customHeight="1">
      <c r="A906" s="49"/>
      <c r="B906" s="6" t="s">
        <v>286</v>
      </c>
      <c r="C906" s="152"/>
      <c r="D906" s="153"/>
      <c r="E906" s="154" t="s">
        <v>152</v>
      </c>
      <c r="F906" s="155"/>
      <c r="G906" s="103" t="s">
        <v>1096</v>
      </c>
      <c r="H906" s="868" t="s">
        <v>284</v>
      </c>
    </row>
    <row r="907" spans="1:8" ht="6" customHeight="1">
      <c r="A907" s="49"/>
      <c r="B907" s="6"/>
      <c r="C907" s="157"/>
      <c r="D907" s="228"/>
      <c r="E907" s="179"/>
      <c r="F907" s="158"/>
      <c r="G907" s="209"/>
      <c r="H907" s="868"/>
    </row>
    <row r="908" spans="1:8" ht="4.5" customHeight="1">
      <c r="A908" s="49"/>
      <c r="B908" s="6"/>
      <c r="C908" s="157"/>
      <c r="D908" s="164"/>
      <c r="E908" s="163"/>
      <c r="F908" s="158"/>
      <c r="G908" s="156"/>
      <c r="H908" s="868"/>
    </row>
    <row r="909" spans="1:8" ht="30" customHeight="1">
      <c r="A909" s="34"/>
      <c r="B909" s="6"/>
      <c r="C909" s="157"/>
      <c r="D909" s="192"/>
      <c r="E909" s="283" t="s">
        <v>153</v>
      </c>
      <c r="F909" s="158"/>
      <c r="G909" s="156"/>
      <c r="H909" s="868"/>
    </row>
    <row r="910" spans="1:8" ht="15.75" customHeight="1">
      <c r="A910" s="34"/>
      <c r="B910" s="159"/>
      <c r="C910" s="157"/>
      <c r="D910" s="192"/>
      <c r="E910" s="283" t="s">
        <v>1075</v>
      </c>
      <c r="F910" s="158"/>
      <c r="G910" s="156"/>
      <c r="H910" s="868"/>
    </row>
    <row r="911" spans="1:8" ht="21.75" customHeight="1">
      <c r="A911" s="34"/>
      <c r="B911" s="6"/>
      <c r="C911" s="157"/>
      <c r="D911" s="279"/>
      <c r="E911" s="284" t="s">
        <v>1076</v>
      </c>
      <c r="F911" s="158"/>
      <c r="G911" s="156"/>
      <c r="H911" s="869"/>
    </row>
    <row r="912" spans="1:8" ht="21" customHeight="1">
      <c r="A912" s="34"/>
      <c r="B912" s="6"/>
      <c r="C912" s="44"/>
      <c r="D912" s="160"/>
      <c r="E912" s="161"/>
      <c r="F912" s="162"/>
      <c r="G912" s="266"/>
      <c r="H912" s="880"/>
    </row>
    <row r="913" spans="1:8" ht="12" customHeight="1">
      <c r="A913" s="34"/>
      <c r="B913" s="6"/>
      <c r="C913" s="147"/>
      <c r="D913" s="148"/>
      <c r="E913" s="149"/>
      <c r="F913" s="150"/>
      <c r="G913" s="209"/>
      <c r="H913" s="881"/>
    </row>
    <row r="914" spans="1:8" ht="96.75" customHeight="1">
      <c r="A914" s="34"/>
      <c r="B914" s="6"/>
      <c r="C914" s="152"/>
      <c r="D914" s="153"/>
      <c r="E914" s="154" t="s">
        <v>154</v>
      </c>
      <c r="F914" s="155"/>
      <c r="G914" s="103" t="s">
        <v>1096</v>
      </c>
      <c r="H914" s="868" t="s">
        <v>285</v>
      </c>
    </row>
    <row r="915" spans="1:8" ht="11.25" customHeight="1">
      <c r="A915" s="34"/>
      <c r="B915" s="6"/>
      <c r="C915" s="157"/>
      <c r="D915" s="147"/>
      <c r="E915" s="146"/>
      <c r="F915" s="158"/>
      <c r="G915" s="156"/>
      <c r="H915" s="868"/>
    </row>
    <row r="916" spans="1:8" ht="30" customHeight="1">
      <c r="A916" s="62"/>
      <c r="B916" s="175"/>
      <c r="C916" s="190"/>
      <c r="D916" s="176"/>
      <c r="E916" s="175" t="s">
        <v>192</v>
      </c>
      <c r="F916" s="191"/>
      <c r="G916" s="194"/>
      <c r="H916" s="877"/>
    </row>
    <row r="917" spans="1:8" ht="44.25" customHeight="1">
      <c r="A917" s="49"/>
      <c r="B917" s="168"/>
      <c r="C917" s="208"/>
      <c r="D917" s="169"/>
      <c r="E917" s="168" t="s">
        <v>155</v>
      </c>
      <c r="F917" s="193"/>
      <c r="G917" s="209"/>
      <c r="H917" s="860"/>
    </row>
    <row r="918" spans="1:8" ht="89.25" customHeight="1">
      <c r="A918" s="34"/>
      <c r="B918" s="6"/>
      <c r="C918" s="157"/>
      <c r="D918" s="44"/>
      <c r="E918" s="47" t="s">
        <v>156</v>
      </c>
      <c r="F918" s="158"/>
      <c r="G918" s="156"/>
      <c r="H918" s="869"/>
    </row>
    <row r="919" spans="1:8" ht="11.25" customHeight="1">
      <c r="A919" s="34"/>
      <c r="B919" s="6"/>
      <c r="C919" s="235"/>
      <c r="D919" s="264"/>
      <c r="E919" s="265"/>
      <c r="F919" s="236"/>
      <c r="G919" s="266"/>
      <c r="H919" s="880"/>
    </row>
    <row r="920" spans="1:8" ht="6.75" customHeight="1">
      <c r="A920" s="34"/>
      <c r="B920" s="6"/>
      <c r="C920" s="192"/>
      <c r="D920" s="228"/>
      <c r="E920" s="179"/>
      <c r="F920" s="181"/>
      <c r="G920" s="209"/>
      <c r="H920" s="881"/>
    </row>
    <row r="921" spans="1:8" ht="104.25" customHeight="1">
      <c r="A921" s="34"/>
      <c r="B921" s="6"/>
      <c r="C921" s="44"/>
      <c r="D921" s="45"/>
      <c r="E921" s="46" t="s">
        <v>157</v>
      </c>
      <c r="F921" s="162"/>
      <c r="G921" s="103" t="s">
        <v>1096</v>
      </c>
      <c r="H921" s="43" t="s">
        <v>1077</v>
      </c>
    </row>
    <row r="922" spans="1:8" ht="7.5" customHeight="1">
      <c r="A922" s="62"/>
      <c r="B922" s="175"/>
      <c r="C922" s="164"/>
      <c r="D922" s="165"/>
      <c r="E922" s="166"/>
      <c r="F922" s="167"/>
      <c r="G922" s="182"/>
      <c r="H922" s="875"/>
    </row>
    <row r="923" spans="1:8" ht="120" customHeight="1">
      <c r="A923" s="62"/>
      <c r="B923" s="175"/>
      <c r="C923" s="178"/>
      <c r="D923" s="184"/>
      <c r="E923" s="185" t="s">
        <v>158</v>
      </c>
      <c r="F923" s="188"/>
      <c r="G923" s="54" t="s">
        <v>1096</v>
      </c>
      <c r="H923" s="872" t="s">
        <v>1078</v>
      </c>
    </row>
    <row r="924" spans="1:8" ht="12" customHeight="1">
      <c r="A924" s="73"/>
      <c r="B924" s="163"/>
      <c r="C924" s="164"/>
      <c r="D924" s="165"/>
      <c r="E924" s="166"/>
      <c r="F924" s="167"/>
      <c r="G924" s="444"/>
      <c r="H924" s="859"/>
    </row>
    <row r="925" spans="1:8" ht="90" customHeight="1">
      <c r="A925" s="49"/>
      <c r="B925" s="168" t="s">
        <v>159</v>
      </c>
      <c r="C925" s="169"/>
      <c r="D925" s="170"/>
      <c r="E925" s="171" t="s">
        <v>160</v>
      </c>
      <c r="F925" s="172"/>
      <c r="G925" s="103" t="s">
        <v>1096</v>
      </c>
      <c r="H925" s="860" t="s">
        <v>1079</v>
      </c>
    </row>
    <row r="926" spans="1:8" ht="36.75" customHeight="1">
      <c r="A926" s="37"/>
      <c r="B926" s="47"/>
      <c r="C926" s="44"/>
      <c r="D926" s="46" t="s">
        <v>161</v>
      </c>
      <c r="E926" s="46" t="s">
        <v>162</v>
      </c>
      <c r="F926" s="162"/>
      <c r="G926" s="266"/>
      <c r="H926" s="43"/>
    </row>
    <row r="927" spans="1:8" ht="69" customHeight="1">
      <c r="A927" s="50"/>
      <c r="B927" s="846"/>
      <c r="C927" s="178"/>
      <c r="D927" s="179"/>
      <c r="E927" s="267" t="s">
        <v>163</v>
      </c>
      <c r="F927" s="181"/>
      <c r="G927" s="285"/>
      <c r="H927" s="875"/>
    </row>
    <row r="928" spans="1:8" ht="5.25" customHeight="1">
      <c r="A928" s="11"/>
      <c r="B928" s="146"/>
      <c r="C928" s="147"/>
      <c r="D928" s="148"/>
      <c r="E928" s="149"/>
      <c r="F928" s="150"/>
      <c r="G928" s="151"/>
      <c r="H928" s="874"/>
    </row>
    <row r="929" spans="1:8" ht="72" customHeight="1">
      <c r="A929" s="37"/>
      <c r="B929" s="47" t="s">
        <v>164</v>
      </c>
      <c r="C929" s="44"/>
      <c r="D929" s="45"/>
      <c r="E929" s="46" t="s">
        <v>684</v>
      </c>
      <c r="F929" s="162"/>
      <c r="G929" s="27" t="s">
        <v>1096</v>
      </c>
      <c r="H929" s="43" t="s">
        <v>1080</v>
      </c>
    </row>
    <row r="930" spans="1:8" ht="8.25" customHeight="1">
      <c r="A930" s="50"/>
      <c r="B930" s="846"/>
      <c r="C930" s="178"/>
      <c r="D930" s="184"/>
      <c r="E930" s="311"/>
      <c r="F930" s="188"/>
      <c r="G930" s="182"/>
      <c r="H930" s="875"/>
    </row>
    <row r="931" spans="1:8" ht="189">
      <c r="A931" s="50"/>
      <c r="B931" s="828" t="s">
        <v>507</v>
      </c>
      <c r="C931" s="178"/>
      <c r="D931" s="184"/>
      <c r="E931" s="311" t="s">
        <v>508</v>
      </c>
      <c r="F931" s="188"/>
      <c r="G931" s="103" t="s">
        <v>1096</v>
      </c>
      <c r="H931" s="875" t="s">
        <v>1081</v>
      </c>
    </row>
    <row r="932" spans="1:8" ht="50.25" customHeight="1">
      <c r="A932" s="50"/>
      <c r="B932" s="846"/>
      <c r="C932" s="192"/>
      <c r="D932" s="181"/>
      <c r="E932" s="323" t="s">
        <v>262</v>
      </c>
      <c r="F932" s="181"/>
      <c r="G932" s="182"/>
      <c r="H932" s="875" t="s">
        <v>509</v>
      </c>
    </row>
    <row r="933" spans="1:8" ht="60" customHeight="1">
      <c r="A933" s="50"/>
      <c r="B933" s="846"/>
      <c r="C933" s="192"/>
      <c r="D933" s="181"/>
      <c r="E933" s="324" t="s">
        <v>263</v>
      </c>
      <c r="F933" s="181"/>
      <c r="G933" s="182"/>
      <c r="H933" s="875"/>
    </row>
    <row r="934" spans="1:8" ht="72" customHeight="1">
      <c r="A934" s="50"/>
      <c r="B934" s="846"/>
      <c r="C934" s="192"/>
      <c r="D934" s="181"/>
      <c r="E934" s="324" t="s">
        <v>264</v>
      </c>
      <c r="F934" s="181"/>
      <c r="G934" s="182"/>
      <c r="H934" s="875"/>
    </row>
    <row r="935" spans="1:8" ht="75" customHeight="1">
      <c r="A935" s="50"/>
      <c r="B935" s="846"/>
      <c r="C935" s="192"/>
      <c r="D935" s="181"/>
      <c r="E935" s="324" t="s">
        <v>287</v>
      </c>
      <c r="F935" s="181"/>
      <c r="G935" s="182"/>
      <c r="H935" s="875"/>
    </row>
    <row r="936" spans="1:8" ht="94.5">
      <c r="A936" s="50"/>
      <c r="B936" s="846"/>
      <c r="C936" s="192"/>
      <c r="D936" s="181"/>
      <c r="E936" s="324" t="s">
        <v>510</v>
      </c>
      <c r="F936" s="181"/>
      <c r="G936" s="182"/>
      <c r="H936" s="875"/>
    </row>
    <row r="937" spans="1:8" ht="9.75" customHeight="1">
      <c r="A937" s="73"/>
      <c r="B937" s="163"/>
      <c r="C937" s="192"/>
      <c r="D937" s="228"/>
      <c r="E937" s="861"/>
      <c r="F937" s="181"/>
      <c r="G937" s="444"/>
      <c r="H937" s="882"/>
    </row>
    <row r="938" spans="1:8" ht="87" customHeight="1">
      <c r="A938" s="50"/>
      <c r="B938" s="846"/>
      <c r="C938" s="178"/>
      <c r="D938" s="310"/>
      <c r="E938" s="325" t="s">
        <v>265</v>
      </c>
      <c r="F938" s="181"/>
      <c r="G938" s="182"/>
      <c r="H938" s="875"/>
    </row>
    <row r="939" spans="1:8" ht="8.25" customHeight="1">
      <c r="A939" s="50"/>
      <c r="B939" s="846"/>
      <c r="C939" s="178"/>
      <c r="D939" s="184"/>
      <c r="E939" s="311"/>
      <c r="F939" s="188"/>
      <c r="G939" s="289"/>
      <c r="H939" s="875"/>
    </row>
    <row r="940" spans="1:8" ht="119.45" customHeight="1">
      <c r="A940" s="48"/>
      <c r="B940" s="326" t="s">
        <v>511</v>
      </c>
      <c r="C940" s="308"/>
      <c r="D940" s="309"/>
      <c r="E940" s="388" t="s">
        <v>1082</v>
      </c>
      <c r="F940" s="312"/>
      <c r="G940" s="103" t="s">
        <v>1096</v>
      </c>
      <c r="H940" s="883" t="s">
        <v>1083</v>
      </c>
    </row>
    <row r="941" spans="1:8" ht="6.95" customHeight="1">
      <c r="A941" s="50"/>
      <c r="B941" s="846"/>
      <c r="C941" s="178"/>
      <c r="D941" s="184"/>
      <c r="E941" s="185"/>
      <c r="F941" s="188"/>
      <c r="G941" s="182"/>
      <c r="H941" s="875"/>
    </row>
    <row r="942" spans="1:8" ht="92.45" customHeight="1">
      <c r="A942" s="50"/>
      <c r="B942" s="846"/>
      <c r="C942" s="178"/>
      <c r="D942" s="184"/>
      <c r="E942" s="185" t="s">
        <v>672</v>
      </c>
      <c r="F942" s="188"/>
      <c r="G942" s="182"/>
      <c r="H942" s="875" t="s">
        <v>671</v>
      </c>
    </row>
    <row r="943" spans="1:8" ht="6.95" customHeight="1">
      <c r="A943" s="50"/>
      <c r="B943" s="846"/>
      <c r="C943" s="178"/>
      <c r="D943" s="184"/>
      <c r="E943" s="185"/>
      <c r="F943" s="188"/>
      <c r="G943" s="182"/>
      <c r="H943" s="875"/>
    </row>
    <row r="944" spans="1:8" ht="95.45" customHeight="1">
      <c r="A944" s="50"/>
      <c r="B944" s="846"/>
      <c r="C944" s="178"/>
      <c r="D944" s="184"/>
      <c r="E944" s="185" t="s">
        <v>673</v>
      </c>
      <c r="F944" s="188"/>
      <c r="G944" s="182"/>
      <c r="H944" s="875"/>
    </row>
    <row r="945" spans="1:8" ht="6.95" customHeight="1">
      <c r="A945" s="50"/>
      <c r="B945" s="846"/>
      <c r="C945" s="178"/>
      <c r="D945" s="184"/>
      <c r="E945" s="185"/>
      <c r="F945" s="188"/>
      <c r="G945" s="182"/>
      <c r="H945" s="875"/>
    </row>
    <row r="946" spans="1:8" ht="107.45" customHeight="1">
      <c r="A946" s="50"/>
      <c r="B946" s="846"/>
      <c r="C946" s="178"/>
      <c r="D946" s="184"/>
      <c r="E946" s="185" t="s">
        <v>674</v>
      </c>
      <c r="F946" s="188"/>
      <c r="G946" s="182"/>
      <c r="H946" s="875"/>
    </row>
    <row r="947" spans="1:8" ht="6.95" customHeight="1">
      <c r="A947" s="50"/>
      <c r="B947" s="846"/>
      <c r="C947" s="178"/>
      <c r="D947" s="184"/>
      <c r="E947" s="185"/>
      <c r="F947" s="188"/>
      <c r="G947" s="182"/>
      <c r="H947" s="875"/>
    </row>
    <row r="948" spans="1:8" ht="40.5" customHeight="1">
      <c r="A948" s="50"/>
      <c r="B948" s="846"/>
      <c r="C948" s="178"/>
      <c r="D948" s="184"/>
      <c r="E948" s="185" t="s">
        <v>675</v>
      </c>
      <c r="F948" s="188"/>
      <c r="G948" s="182"/>
      <c r="H948" s="875"/>
    </row>
    <row r="949" spans="1:8" ht="6.95" customHeight="1">
      <c r="A949" s="50"/>
      <c r="B949" s="846"/>
      <c r="C949" s="178"/>
      <c r="D949" s="184"/>
      <c r="E949" s="185"/>
      <c r="F949" s="188"/>
      <c r="G949" s="182"/>
      <c r="H949" s="875"/>
    </row>
    <row r="950" spans="1:8" ht="50.25" customHeight="1">
      <c r="A950" s="48"/>
      <c r="B950" s="326" t="s">
        <v>474</v>
      </c>
      <c r="C950" s="308"/>
      <c r="D950" s="309"/>
      <c r="E950" s="388" t="s">
        <v>676</v>
      </c>
      <c r="F950" s="312"/>
      <c r="G950" s="103" t="s">
        <v>1096</v>
      </c>
      <c r="H950" s="883" t="s">
        <v>1084</v>
      </c>
    </row>
    <row r="951" spans="1:8" ht="10.5" customHeight="1">
      <c r="A951" s="11"/>
      <c r="B951" s="146"/>
      <c r="C951" s="147"/>
      <c r="D951" s="148"/>
      <c r="E951" s="149"/>
      <c r="F951" s="150"/>
      <c r="G951" s="444"/>
      <c r="H951" s="874"/>
    </row>
    <row r="952" spans="1:8" ht="175.5" customHeight="1">
      <c r="A952" s="34"/>
      <c r="B952" s="6" t="s">
        <v>1085</v>
      </c>
      <c r="C952" s="152"/>
      <c r="D952" s="153"/>
      <c r="E952" s="154" t="s">
        <v>677</v>
      </c>
      <c r="F952" s="155"/>
      <c r="G952" s="103" t="s">
        <v>1096</v>
      </c>
      <c r="H952" s="868" t="s">
        <v>288</v>
      </c>
    </row>
    <row r="953" spans="1:8" ht="6.95" customHeight="1">
      <c r="A953" s="49"/>
      <c r="B953" s="168"/>
      <c r="C953" s="208"/>
      <c r="D953" s="268"/>
      <c r="E953" s="434"/>
      <c r="F953" s="329"/>
      <c r="G953" s="330"/>
      <c r="H953" s="884"/>
    </row>
    <row r="954" spans="1:8" ht="6.95" customHeight="1">
      <c r="A954" s="49"/>
      <c r="B954" s="168"/>
      <c r="C954" s="208"/>
      <c r="D954" s="268"/>
      <c r="E954" s="434"/>
      <c r="F954" s="329"/>
      <c r="G954" s="330"/>
      <c r="H954" s="884"/>
    </row>
    <row r="955" spans="1:8" ht="108.6" customHeight="1">
      <c r="A955" s="49"/>
      <c r="B955" s="168"/>
      <c r="C955" s="208"/>
      <c r="D955" s="268"/>
      <c r="E955" s="267" t="s">
        <v>679</v>
      </c>
      <c r="F955" s="329"/>
      <c r="G955" s="330"/>
      <c r="H955" s="884" t="s">
        <v>678</v>
      </c>
    </row>
    <row r="956" spans="1:8" ht="6.95" customHeight="1">
      <c r="A956" s="49"/>
      <c r="B956" s="168"/>
      <c r="C956" s="208"/>
      <c r="D956" s="268"/>
      <c r="E956" s="267"/>
      <c r="F956" s="329"/>
      <c r="G956" s="330"/>
      <c r="H956" s="884"/>
    </row>
    <row r="957" spans="1:8" ht="110.1" customHeight="1">
      <c r="A957" s="49"/>
      <c r="B957" s="168"/>
      <c r="C957" s="208"/>
      <c r="D957" s="268"/>
      <c r="E957" s="267" t="s">
        <v>680</v>
      </c>
      <c r="F957" s="329"/>
      <c r="G957" s="330"/>
      <c r="H957" s="884"/>
    </row>
    <row r="958" spans="1:8" ht="6.95" customHeight="1">
      <c r="A958" s="49"/>
      <c r="B958" s="168"/>
      <c r="C958" s="208"/>
      <c r="D958" s="268"/>
      <c r="E958" s="267"/>
      <c r="F958" s="329"/>
      <c r="G958" s="330"/>
      <c r="H958" s="884"/>
    </row>
    <row r="959" spans="1:8" ht="30.6" customHeight="1">
      <c r="A959" s="49"/>
      <c r="B959" s="168"/>
      <c r="C959" s="208"/>
      <c r="D959" s="268"/>
      <c r="E959" s="267" t="s">
        <v>681</v>
      </c>
      <c r="F959" s="329"/>
      <c r="G959" s="330"/>
      <c r="H959" s="884"/>
    </row>
    <row r="960" spans="1:8" ht="6.95" customHeight="1">
      <c r="A960" s="49"/>
      <c r="B960" s="168"/>
      <c r="C960" s="208"/>
      <c r="D960" s="268"/>
      <c r="E960" s="267"/>
      <c r="F960" s="329"/>
      <c r="G960" s="330"/>
      <c r="H960" s="884"/>
    </row>
    <row r="961" spans="1:8" ht="95.45" customHeight="1">
      <c r="A961" s="49"/>
      <c r="B961" s="168"/>
      <c r="C961" s="208"/>
      <c r="D961" s="268"/>
      <c r="E961" s="267" t="s">
        <v>682</v>
      </c>
      <c r="F961" s="329"/>
      <c r="G961" s="330"/>
      <c r="H961" s="884"/>
    </row>
    <row r="962" spans="1:8" ht="6.95" customHeight="1">
      <c r="A962" s="80"/>
      <c r="B962" s="196"/>
      <c r="C962" s="279"/>
      <c r="D962" s="273"/>
      <c r="E962" s="435"/>
      <c r="F962" s="273"/>
      <c r="G962" s="331"/>
      <c r="H962" s="884"/>
    </row>
    <row r="963" spans="1:8" ht="6.95" customHeight="1">
      <c r="A963" s="50"/>
      <c r="B963" s="846"/>
      <c r="C963" s="192"/>
      <c r="D963" s="268"/>
      <c r="E963" s="434"/>
      <c r="F963" s="268"/>
      <c r="G963" s="448"/>
      <c r="H963" s="884"/>
    </row>
    <row r="964" spans="1:8" ht="30.6" customHeight="1">
      <c r="A964" s="50"/>
      <c r="B964" s="846" t="s">
        <v>475</v>
      </c>
      <c r="C964" s="436"/>
      <c r="D964" s="437"/>
      <c r="E964" s="438"/>
      <c r="F964" s="439"/>
      <c r="G964" s="103" t="s">
        <v>1096</v>
      </c>
      <c r="H964" s="885"/>
    </row>
    <row r="965" spans="1:8" ht="6.95" customHeight="1">
      <c r="A965" s="50"/>
      <c r="B965" s="846"/>
      <c r="C965" s="436"/>
      <c r="D965" s="437"/>
      <c r="E965" s="438"/>
      <c r="F965" s="439"/>
      <c r="G965" s="440"/>
      <c r="H965" s="885"/>
    </row>
    <row r="966" spans="1:8" ht="391.5">
      <c r="A966" s="50"/>
      <c r="B966" s="846" t="s">
        <v>331</v>
      </c>
      <c r="C966" s="192"/>
      <c r="D966" s="228"/>
      <c r="E966" s="179" t="s">
        <v>768</v>
      </c>
      <c r="F966" s="181"/>
      <c r="G966" s="254"/>
      <c r="H966" s="875" t="s">
        <v>447</v>
      </c>
    </row>
    <row r="967" spans="1:8" ht="6.75" customHeight="1">
      <c r="A967" s="73"/>
      <c r="B967" s="163"/>
      <c r="C967" s="164"/>
      <c r="D967" s="165"/>
      <c r="E967" s="166"/>
      <c r="F967" s="167"/>
      <c r="G967" s="271"/>
      <c r="H967" s="859"/>
    </row>
    <row r="968" spans="1:8" ht="51.75" customHeight="1">
      <c r="A968" s="50"/>
      <c r="B968" s="267" t="s">
        <v>476</v>
      </c>
      <c r="C968" s="178"/>
      <c r="D968" s="185" t="s">
        <v>165</v>
      </c>
      <c r="E968" s="311" t="s">
        <v>769</v>
      </c>
      <c r="F968" s="188"/>
      <c r="G968" s="103" t="s">
        <v>1096</v>
      </c>
      <c r="H968" s="868" t="s">
        <v>512</v>
      </c>
    </row>
    <row r="969" spans="1:8" s="201" customFormat="1" ht="206.25" customHeight="1">
      <c r="A969" s="279" t="s">
        <v>166</v>
      </c>
      <c r="B969" s="284" t="s">
        <v>166</v>
      </c>
      <c r="C969" s="273"/>
      <c r="D969" s="273" t="s">
        <v>167</v>
      </c>
      <c r="E969" s="272" t="s">
        <v>147</v>
      </c>
      <c r="F969" s="281"/>
      <c r="G969" s="290"/>
      <c r="H969" s="284" t="s">
        <v>1086</v>
      </c>
    </row>
    <row r="970" spans="1:8" s="201" customFormat="1" ht="3.75" customHeight="1">
      <c r="A970" s="192"/>
      <c r="B970" s="283"/>
      <c r="C970" s="268"/>
      <c r="D970" s="268"/>
      <c r="E970" s="267"/>
      <c r="F970" s="181"/>
      <c r="G970" s="307"/>
      <c r="H970" s="283"/>
    </row>
    <row r="971" spans="1:8" s="201" customFormat="1" ht="84" customHeight="1">
      <c r="A971" s="279"/>
      <c r="B971" s="284" t="s">
        <v>1288</v>
      </c>
      <c r="C971" s="273"/>
      <c r="D971" s="161" t="s">
        <v>165</v>
      </c>
      <c r="E971" s="316" t="s">
        <v>683</v>
      </c>
      <c r="F971" s="281"/>
      <c r="G971" s="103" t="s">
        <v>1096</v>
      </c>
      <c r="H971" s="43" t="s">
        <v>513</v>
      </c>
    </row>
    <row r="972" spans="1:8" s="201" customFormat="1" ht="8.25" customHeight="1">
      <c r="A972" s="192"/>
      <c r="B972" s="283"/>
      <c r="C972" s="192"/>
      <c r="D972" s="268"/>
      <c r="E972" s="267"/>
      <c r="F972" s="181"/>
      <c r="G972" s="307"/>
      <c r="H972" s="181"/>
    </row>
    <row r="973" spans="1:8" s="201" customFormat="1" ht="47.25" customHeight="1">
      <c r="A973" s="192"/>
      <c r="B973" s="175" t="s">
        <v>481</v>
      </c>
      <c r="C973" s="268"/>
      <c r="D973" s="267" t="s">
        <v>448</v>
      </c>
      <c r="E973" s="317" t="s">
        <v>770</v>
      </c>
      <c r="F973" s="181"/>
      <c r="G973" s="103" t="s">
        <v>1096</v>
      </c>
      <c r="H973" s="872" t="s">
        <v>514</v>
      </c>
    </row>
    <row r="974" spans="1:8" ht="205.5" customHeight="1">
      <c r="A974" s="49"/>
      <c r="B974" s="168"/>
      <c r="C974" s="178"/>
      <c r="D974" s="185" t="s">
        <v>168</v>
      </c>
      <c r="E974" s="185" t="s">
        <v>148</v>
      </c>
      <c r="F974" s="188"/>
      <c r="G974" s="189"/>
      <c r="H974" s="875"/>
    </row>
    <row r="975" spans="1:8" ht="6.95" customHeight="1">
      <c r="A975" s="49"/>
      <c r="B975" s="846"/>
      <c r="C975" s="192"/>
      <c r="D975" s="170"/>
      <c r="E975" s="171"/>
      <c r="F975" s="181"/>
      <c r="G975" s="182"/>
      <c r="H975" s="875"/>
    </row>
    <row r="976" spans="1:8" ht="94.5" customHeight="1">
      <c r="A976" s="34"/>
      <c r="B976" s="175" t="s">
        <v>1087</v>
      </c>
      <c r="C976" s="190"/>
      <c r="D976" s="183"/>
      <c r="E976" s="173" t="s">
        <v>1088</v>
      </c>
      <c r="F976" s="191"/>
      <c r="G976" s="103" t="s">
        <v>1096</v>
      </c>
      <c r="H976" s="872" t="s">
        <v>515</v>
      </c>
    </row>
    <row r="977" spans="1:8" ht="6.95" customHeight="1">
      <c r="A977" s="50"/>
      <c r="B977" s="846"/>
      <c r="C977" s="192"/>
      <c r="D977" s="267"/>
      <c r="E977" s="267"/>
      <c r="F977" s="181"/>
      <c r="G977" s="182"/>
      <c r="H977" s="875"/>
    </row>
    <row r="978" spans="1:8" ht="175.5" customHeight="1">
      <c r="A978" s="50"/>
      <c r="B978" s="846"/>
      <c r="C978" s="192"/>
      <c r="D978" s="654" t="s">
        <v>685</v>
      </c>
      <c r="E978" s="655" t="s">
        <v>771</v>
      </c>
      <c r="F978" s="441"/>
      <c r="G978" s="182"/>
      <c r="H978" s="929" t="s">
        <v>305</v>
      </c>
    </row>
    <row r="979" spans="1:8" ht="6.95" customHeight="1">
      <c r="A979" s="50"/>
      <c r="B979" s="846"/>
      <c r="C979" s="192"/>
      <c r="D979" s="267"/>
      <c r="E979" s="267"/>
      <c r="F979" s="181"/>
      <c r="G979" s="182"/>
      <c r="H979" s="929"/>
    </row>
    <row r="980" spans="1:8" s="201" customFormat="1" ht="268.5" customHeight="1">
      <c r="A980" s="886"/>
      <c r="B980" s="829" t="s">
        <v>1089</v>
      </c>
      <c r="C980" s="279"/>
      <c r="D980" s="273"/>
      <c r="E980" s="449" t="s">
        <v>452</v>
      </c>
      <c r="F980" s="281"/>
      <c r="G980" s="103" t="s">
        <v>1096</v>
      </c>
      <c r="H980" s="878" t="s">
        <v>1090</v>
      </c>
    </row>
    <row r="981" spans="1:8" ht="10.5" customHeight="1">
      <c r="A981" s="49"/>
      <c r="B981" s="168"/>
      <c r="C981" s="169"/>
      <c r="D981" s="170"/>
      <c r="E981" s="171"/>
      <c r="F981" s="172"/>
      <c r="G981" s="209"/>
      <c r="H981" s="881"/>
    </row>
    <row r="982" spans="1:8" ht="90" customHeight="1">
      <c r="A982" s="34"/>
      <c r="B982" s="830" t="s">
        <v>1091</v>
      </c>
      <c r="C982" s="152"/>
      <c r="D982" s="183"/>
      <c r="E982" s="831" t="s">
        <v>1266</v>
      </c>
      <c r="F982" s="155"/>
      <c r="G982" s="156"/>
      <c r="H982" s="868" t="s">
        <v>1092</v>
      </c>
    </row>
    <row r="983" spans="1:8" ht="19.5" customHeight="1">
      <c r="A983" s="49"/>
      <c r="B983" s="6"/>
      <c r="C983" s="152"/>
      <c r="D983" s="183"/>
      <c r="E983" s="173" t="s">
        <v>449</v>
      </c>
      <c r="F983" s="155"/>
      <c r="G983" s="103" t="s">
        <v>1096</v>
      </c>
      <c r="H983" s="920"/>
    </row>
    <row r="984" spans="1:8" ht="21" customHeight="1">
      <c r="A984" s="34"/>
      <c r="B984" s="6"/>
      <c r="C984" s="152"/>
      <c r="D984" s="183"/>
      <c r="E984" s="173" t="s">
        <v>516</v>
      </c>
      <c r="F984" s="155"/>
      <c r="G984" s="103"/>
      <c r="H984" s="921"/>
    </row>
    <row r="985" spans="1:8" ht="19.5" customHeight="1">
      <c r="A985" s="49"/>
      <c r="B985" s="6"/>
      <c r="C985" s="152"/>
      <c r="D985" s="183"/>
      <c r="E985" s="173" t="s">
        <v>450</v>
      </c>
      <c r="F985" s="155"/>
      <c r="G985" s="103" t="s">
        <v>1096</v>
      </c>
      <c r="H985" s="920"/>
    </row>
    <row r="986" spans="1:8" ht="21" customHeight="1">
      <c r="A986" s="34"/>
      <c r="B986" s="6"/>
      <c r="C986" s="152"/>
      <c r="D986" s="183"/>
      <c r="E986" s="173" t="s">
        <v>517</v>
      </c>
      <c r="F986" s="155"/>
      <c r="G986" s="103"/>
      <c r="H986" s="921"/>
    </row>
    <row r="987" spans="1:8" ht="19.5" customHeight="1">
      <c r="A987" s="34"/>
      <c r="B987" s="6"/>
      <c r="C987" s="152"/>
      <c r="D987" s="183"/>
      <c r="E987" s="173" t="s">
        <v>451</v>
      </c>
      <c r="F987" s="155"/>
      <c r="G987" s="103" t="s">
        <v>1096</v>
      </c>
      <c r="H987" s="869"/>
    </row>
    <row r="988" spans="1:8" ht="24.75" customHeight="1">
      <c r="A988" s="34"/>
      <c r="B988" s="6"/>
      <c r="C988" s="152"/>
      <c r="D988" s="153"/>
      <c r="E988" s="154" t="s">
        <v>171</v>
      </c>
      <c r="F988" s="155"/>
      <c r="G988" s="103"/>
      <c r="H988" s="869"/>
    </row>
    <row r="989" spans="1:8" ht="10.5" customHeight="1">
      <c r="A989" s="62"/>
      <c r="B989" s="175"/>
      <c r="C989" s="190"/>
      <c r="D989" s="268"/>
      <c r="E989" s="267"/>
      <c r="F989" s="191"/>
      <c r="G989" s="194"/>
      <c r="H989" s="877"/>
    </row>
    <row r="990" spans="1:8" ht="51" customHeight="1">
      <c r="A990" s="59"/>
      <c r="B990" s="283"/>
      <c r="C990" s="268"/>
      <c r="D990" s="268"/>
      <c r="E990" s="267" t="s">
        <v>173</v>
      </c>
      <c r="F990" s="181"/>
      <c r="G990" s="285"/>
      <c r="H990" s="181"/>
    </row>
    <row r="991" spans="1:8" ht="10.5" customHeight="1">
      <c r="A991" s="49"/>
      <c r="B991" s="168"/>
      <c r="C991" s="208"/>
      <c r="D991" s="268"/>
      <c r="E991" s="267"/>
      <c r="F991" s="193"/>
      <c r="G991" s="209"/>
      <c r="H991" s="875" t="s">
        <v>460</v>
      </c>
    </row>
    <row r="992" spans="1:8" ht="27">
      <c r="A992" s="34"/>
      <c r="B992" s="6"/>
      <c r="C992" s="157"/>
      <c r="D992" s="268"/>
      <c r="E992" s="267" t="s">
        <v>518</v>
      </c>
      <c r="F992" s="158"/>
      <c r="G992" s="156"/>
      <c r="H992" s="875"/>
    </row>
    <row r="993" spans="1:8" ht="94.5">
      <c r="A993" s="34"/>
      <c r="B993" s="6"/>
      <c r="C993" s="157"/>
      <c r="D993" s="268"/>
      <c r="E993" s="267" t="s">
        <v>484</v>
      </c>
      <c r="F993" s="158"/>
      <c r="G993" s="156"/>
      <c r="H993" s="875" t="s">
        <v>483</v>
      </c>
    </row>
    <row r="994" spans="1:8" ht="6.75" customHeight="1">
      <c r="A994" s="34"/>
      <c r="B994" s="6"/>
      <c r="C994" s="157"/>
      <c r="D994" s="268"/>
      <c r="E994" s="267"/>
      <c r="F994" s="158"/>
      <c r="G994" s="156"/>
      <c r="H994" s="875"/>
    </row>
    <row r="995" spans="1:8" ht="49.5" customHeight="1">
      <c r="A995" s="34"/>
      <c r="B995" s="6"/>
      <c r="C995" s="157"/>
      <c r="D995" s="268"/>
      <c r="E995" s="267" t="s">
        <v>1267</v>
      </c>
      <c r="F995" s="158"/>
      <c r="G995" s="156"/>
      <c r="H995" s="875"/>
    </row>
    <row r="996" spans="1:8" ht="27">
      <c r="A996" s="49"/>
      <c r="B996" s="168"/>
      <c r="C996" s="208"/>
      <c r="D996" s="268"/>
      <c r="E996" s="267" t="s">
        <v>519</v>
      </c>
      <c r="F996" s="193"/>
      <c r="G996" s="209"/>
      <c r="H996" s="848"/>
    </row>
    <row r="997" spans="1:8" ht="43.5" customHeight="1">
      <c r="A997" s="34"/>
      <c r="B997" s="6"/>
      <c r="C997" s="157"/>
      <c r="D997" s="268"/>
      <c r="E997" s="267" t="s">
        <v>1268</v>
      </c>
      <c r="F997" s="158"/>
      <c r="G997" s="156"/>
      <c r="H997" s="837"/>
    </row>
    <row r="998" spans="1:8" ht="15.75" customHeight="1">
      <c r="A998" s="34"/>
      <c r="B998" s="6"/>
      <c r="C998" s="157"/>
      <c r="D998" s="268"/>
      <c r="E998" s="267" t="s">
        <v>485</v>
      </c>
      <c r="F998" s="158"/>
      <c r="G998" s="156"/>
      <c r="H998" s="869"/>
    </row>
    <row r="999" spans="1:8" ht="10.5" customHeight="1">
      <c r="A999" s="34"/>
      <c r="B999" s="6"/>
      <c r="C999" s="157"/>
      <c r="D999" s="268"/>
      <c r="E999" s="267"/>
      <c r="F999" s="158"/>
      <c r="G999" s="156"/>
      <c r="H999" s="869"/>
    </row>
    <row r="1000" spans="1:8" ht="40.5">
      <c r="A1000" s="34"/>
      <c r="B1000" s="6"/>
      <c r="C1000" s="157"/>
      <c r="D1000" s="268"/>
      <c r="E1000" s="267" t="s">
        <v>520</v>
      </c>
      <c r="F1000" s="158"/>
      <c r="G1000" s="156"/>
      <c r="H1000" s="869"/>
    </row>
    <row r="1001" spans="1:8" ht="94.5">
      <c r="A1001" s="34"/>
      <c r="B1001" s="6"/>
      <c r="C1001" s="157"/>
      <c r="D1001" s="268"/>
      <c r="E1001" s="267" t="s">
        <v>521</v>
      </c>
      <c r="F1001" s="158"/>
      <c r="G1001" s="156"/>
      <c r="H1001" s="869"/>
    </row>
    <row r="1002" spans="1:8">
      <c r="A1002" s="34"/>
      <c r="B1002" s="6"/>
      <c r="C1002" s="157"/>
      <c r="D1002" s="268"/>
      <c r="E1002" s="267" t="s">
        <v>1107</v>
      </c>
      <c r="F1002" s="158"/>
      <c r="G1002" s="156"/>
      <c r="H1002" s="869"/>
    </row>
    <row r="1003" spans="1:8" ht="10.5" customHeight="1">
      <c r="A1003" s="37"/>
      <c r="B1003" s="47"/>
      <c r="C1003" s="235"/>
      <c r="D1003" s="273"/>
      <c r="E1003" s="272"/>
      <c r="F1003" s="236"/>
      <c r="G1003" s="266"/>
      <c r="H1003" s="869"/>
    </row>
    <row r="1004" spans="1:8" ht="6.95" customHeight="1">
      <c r="A1004" s="50"/>
      <c r="B1004" s="846"/>
      <c r="C1004" s="192"/>
      <c r="D1004" s="228"/>
      <c r="E1004" s="179"/>
      <c r="F1004" s="181"/>
      <c r="G1004" s="182"/>
      <c r="H1004" s="875"/>
    </row>
    <row r="1005" spans="1:8" ht="51.95" customHeight="1">
      <c r="A1005" s="50"/>
      <c r="B1005" s="846" t="s">
        <v>686</v>
      </c>
      <c r="C1005" s="192"/>
      <c r="D1005" s="228"/>
      <c r="E1005" s="179" t="s">
        <v>687</v>
      </c>
      <c r="F1005" s="181"/>
      <c r="G1005" s="182"/>
      <c r="H1005" s="875" t="s">
        <v>1093</v>
      </c>
    </row>
    <row r="1006" spans="1:8" ht="6.95" customHeight="1">
      <c r="A1006" s="80"/>
      <c r="B1006" s="442"/>
      <c r="C1006" s="279"/>
      <c r="D1006" s="264"/>
      <c r="E1006" s="443"/>
      <c r="F1006" s="281"/>
      <c r="G1006" s="289"/>
      <c r="H1006" s="878"/>
    </row>
    <row r="1007" spans="1:8" ht="9.75" hidden="1" customHeight="1" thickBot="1">
      <c r="A1007" s="887"/>
      <c r="B1007" s="390"/>
      <c r="C1007" s="219"/>
      <c r="D1007" s="238"/>
      <c r="E1007" s="239"/>
      <c r="F1007" s="220"/>
      <c r="G1007" s="334"/>
      <c r="H1007" s="888"/>
    </row>
    <row r="1008" spans="1:8" ht="33" customHeight="1">
      <c r="A1008" s="80"/>
      <c r="B1008" s="954" t="s">
        <v>815</v>
      </c>
      <c r="C1008" s="955"/>
      <c r="D1008" s="955"/>
      <c r="E1008" s="956"/>
      <c r="F1008" s="90"/>
      <c r="G1008" s="197"/>
      <c r="H1008" s="83"/>
    </row>
    <row r="1009" spans="1:8" ht="10.5" customHeight="1">
      <c r="A1009" s="11"/>
      <c r="B1009" s="10"/>
      <c r="C1009" s="11"/>
      <c r="D1009" s="12"/>
      <c r="E1009" s="337"/>
      <c r="F1009" s="13"/>
      <c r="G1009" s="199"/>
      <c r="H1009" s="15"/>
    </row>
    <row r="1010" spans="1:8" ht="67.5" customHeight="1">
      <c r="A1010" s="34"/>
      <c r="B1010" s="5" t="s">
        <v>522</v>
      </c>
      <c r="C1010" s="34"/>
      <c r="D1010" s="91"/>
      <c r="E1010" s="4" t="s">
        <v>194</v>
      </c>
      <c r="F1010" s="63"/>
      <c r="G1010" s="103" t="s">
        <v>1096</v>
      </c>
      <c r="H1010" s="835" t="s">
        <v>290</v>
      </c>
    </row>
    <row r="1011" spans="1:8" ht="48.75" customHeight="1">
      <c r="A1011" s="34"/>
      <c r="B1011" s="5"/>
      <c r="C1011" s="40"/>
      <c r="D1011" s="65"/>
      <c r="E1011" s="227" t="s">
        <v>193</v>
      </c>
      <c r="F1011" s="68"/>
      <c r="G1011" s="451"/>
      <c r="H1011" s="430" t="s">
        <v>289</v>
      </c>
    </row>
    <row r="1012" spans="1:8" ht="7.5" customHeight="1">
      <c r="A1012" s="37"/>
      <c r="B1012" s="3"/>
      <c r="C1012" s="37"/>
      <c r="D1012" s="90"/>
      <c r="E1012" s="69"/>
      <c r="F1012" s="26"/>
      <c r="G1012" s="88"/>
      <c r="H1012" s="70"/>
    </row>
  </sheetData>
  <mergeCells count="37">
    <mergeCell ref="A2:B2"/>
    <mergeCell ref="B1008:E1008"/>
    <mergeCell ref="H178:H179"/>
    <mergeCell ref="H983:H984"/>
    <mergeCell ref="H264:H266"/>
    <mergeCell ref="H693:H694"/>
    <mergeCell ref="H343:H344"/>
    <mergeCell ref="B428:B430"/>
    <mergeCell ref="H460:H461"/>
    <mergeCell ref="H368:H369"/>
    <mergeCell ref="H380:H382"/>
    <mergeCell ref="D606:E606"/>
    <mergeCell ref="H219:H221"/>
    <mergeCell ref="B904:G904"/>
    <mergeCell ref="H467:H469"/>
    <mergeCell ref="H383:H384"/>
    <mergeCell ref="H252:H254"/>
    <mergeCell ref="B59:B60"/>
    <mergeCell ref="D605:E605"/>
    <mergeCell ref="A509:B509"/>
    <mergeCell ref="D601:E601"/>
    <mergeCell ref="D602:E602"/>
    <mergeCell ref="B483:B484"/>
    <mergeCell ref="D598:E598"/>
    <mergeCell ref="D599:E599"/>
    <mergeCell ref="D600:E600"/>
    <mergeCell ref="D604:E604"/>
    <mergeCell ref="H337:H338"/>
    <mergeCell ref="H361:H362"/>
    <mergeCell ref="H102:H104"/>
    <mergeCell ref="H395:H397"/>
    <mergeCell ref="H985:H986"/>
    <mergeCell ref="H854:H855"/>
    <mergeCell ref="G748:G749"/>
    <mergeCell ref="H820:H821"/>
    <mergeCell ref="D607:E607"/>
    <mergeCell ref="H978:H979"/>
  </mergeCells>
  <phoneticPr fontId="32"/>
  <dataValidations count="3">
    <dataValidation type="list" allowBlank="1" showInputMessage="1" showErrorMessage="1" sqref="G219 G380 G570" xr:uid="{00000000-0002-0000-0100-000000000000}">
      <formula1>"いる,いない"</formula1>
    </dataValidation>
    <dataValidation type="list" allowBlank="1" showInputMessage="1" showErrorMessage="1" sqref="G966" xr:uid="{00000000-0002-0000-0100-000003000000}">
      <formula1>"いる,いない,該当なし"</formula1>
    </dataValidation>
    <dataValidation type="list" allowBlank="1" showInputMessage="1" showErrorMessage="1" sqref="G6 G8 G10 G12 G18 G20 G37 G40 G45 G48 G53 G61 G63 G65 G67 G69 G71 G82 G89 G96 G98 G100 G102 G104 G106 G108 G110 G112 G114 G116 G119 G129 G131 G136 G141 G147 G150 G152 G154 G157 G165 G168 G170 G172 G178 G183 G190 G188 G186 G204:G205 G211 G213 G215 G225 G227 G230 G233 G252 G257 G264 G270:G271 G277 G291 G293 G298 G307 G310 G316 G320 G324 G337 G341 G343 G348 G352 G356 G359 G361 G367 G369 G371 G373 G375 G384 G388 G390 G414 G405 G1010 G394 G395 G407 G409:G410 G412 G416 G422 G428 G430 G435 G440 G452 G450 G445 G454 G461 G459 G467 G472:G473 G478 G481 G483 G488 G490 G492 G494 G497 G511 G507 G509 G502 G521 G525 G539 G551 G554 G573 G556 G579:G580 G584:G591 G593:G594 G610:G611 G600:G601 G646 G651 G670 G696 G691 G703 G714 G716 G718 G736 G747 G753 G793 G823 G800 G802 G795 G819 G813 G831 G833 G850:G852 G870 G878 G906 G914 G921 G923 G925 G929 G931 G940 G950 G964 G952 G968 G971 G973 G976 G980 G983 G985 G987 G392 G463:G465 G377" xr:uid="{01A2E905-95EB-4ED8-9AED-3C9A68449759}">
      <formula1>"はい,いいえ,該当なし"</formula1>
    </dataValidation>
  </dataValidations>
  <pageMargins left="0.59055118110236227" right="0.39370078740157483" top="0.6692913385826772" bottom="0.55118110236220474" header="0.31496062992125984" footer="0.31496062992125984"/>
  <pageSetup paperSize="9" scale="91" fitToHeight="0" orientation="portrait" useFirstPageNumber="1" r:id="rId1"/>
  <headerFooter alignWithMargins="0">
    <oddFooter>&amp;C&amp;P</oddFooter>
  </headerFooter>
  <rowBreaks count="33" manualBreakCount="33">
    <brk id="20" max="7" man="1"/>
    <brk id="46" max="7" man="1"/>
    <brk id="65" max="7" man="1"/>
    <brk id="79" max="7" man="1"/>
    <brk id="96" max="7" man="1"/>
    <brk id="112" max="7" man="1"/>
    <brk id="155" max="7" man="1"/>
    <brk id="163" max="7" man="1"/>
    <brk id="181" max="7" man="1"/>
    <brk id="208" max="7" man="1"/>
    <brk id="217" max="7" man="1"/>
    <brk id="239" max="7" man="1"/>
    <brk id="262" max="7" man="1"/>
    <brk id="350" max="7" man="1"/>
    <brk id="369" max="7" man="1"/>
    <brk id="382" max="7" man="1"/>
    <brk id="403" max="7" man="1"/>
    <brk id="481" max="7" man="1"/>
    <brk id="499" max="7" man="1"/>
    <brk id="516" max="7" man="1"/>
    <brk id="538" max="7" man="1"/>
    <brk id="551" max="7" man="1"/>
    <brk id="577" max="7" man="1"/>
    <brk id="608" max="7" man="1"/>
    <brk id="650" max="7" man="1"/>
    <brk id="668" max="7" man="1"/>
    <brk id="701" max="7" man="1"/>
    <brk id="756" max="7" man="1"/>
    <brk id="771" max="7" man="1"/>
    <brk id="800" max="7" man="1"/>
    <brk id="829" max="7" man="1"/>
    <brk id="859" max="7" man="1"/>
    <brk id="903"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E47DD-7824-42A2-8188-176E31C7FC89}">
  <sheetPr>
    <pageSetUpPr fitToPage="1"/>
  </sheetPr>
  <dimension ref="A1:BU78"/>
  <sheetViews>
    <sheetView showGridLines="0" view="pageBreakPreview" zoomScale="50" zoomScaleNormal="70" zoomScaleSheetLayoutView="50" workbookViewId="0"/>
  </sheetViews>
  <sheetFormatPr defaultColWidth="4.375" defaultRowHeight="20.25" customHeight="1"/>
  <cols>
    <col min="1" max="1" width="1.625" style="734" customWidth="1"/>
    <col min="2" max="5" width="5.75" style="734" customWidth="1"/>
    <col min="6" max="6" width="16.5" style="734" hidden="1" customWidth="1"/>
    <col min="7" max="58" width="5.625" style="734" customWidth="1"/>
    <col min="59" max="16384" width="4.375" style="734"/>
  </cols>
  <sheetData>
    <row r="1" spans="2:64" s="670" customFormat="1" ht="20.25" customHeight="1">
      <c r="C1" s="671" t="s">
        <v>1108</v>
      </c>
      <c r="D1" s="671"/>
      <c r="E1" s="671"/>
      <c r="F1" s="671"/>
      <c r="G1" s="671"/>
      <c r="H1" s="672" t="s">
        <v>1109</v>
      </c>
      <c r="J1" s="672"/>
      <c r="L1" s="671"/>
      <c r="M1" s="671"/>
      <c r="N1" s="671"/>
      <c r="O1" s="671"/>
      <c r="P1" s="671"/>
      <c r="Q1" s="671"/>
      <c r="R1" s="671"/>
      <c r="AM1" s="673"/>
      <c r="AN1" s="674"/>
      <c r="AO1" s="674" t="s">
        <v>1110</v>
      </c>
      <c r="AP1" s="1169" t="s">
        <v>1111</v>
      </c>
      <c r="AQ1" s="1170"/>
      <c r="AR1" s="1170"/>
      <c r="AS1" s="1170"/>
      <c r="AT1" s="1170"/>
      <c r="AU1" s="1170"/>
      <c r="AV1" s="1170"/>
      <c r="AW1" s="1170"/>
      <c r="AX1" s="1170"/>
      <c r="AY1" s="1170"/>
      <c r="AZ1" s="1170"/>
      <c r="BA1" s="1170"/>
      <c r="BB1" s="1170"/>
      <c r="BC1" s="1170"/>
      <c r="BD1" s="1170"/>
      <c r="BE1" s="1170"/>
      <c r="BF1" s="674" t="s">
        <v>1112</v>
      </c>
    </row>
    <row r="2" spans="2:64" s="670" customFormat="1" ht="20.25" customHeight="1">
      <c r="C2" s="671"/>
      <c r="D2" s="671"/>
      <c r="E2" s="671"/>
      <c r="F2" s="671"/>
      <c r="G2" s="671"/>
      <c r="J2" s="672"/>
      <c r="L2" s="671"/>
      <c r="M2" s="671"/>
      <c r="N2" s="671"/>
      <c r="O2" s="671"/>
      <c r="P2" s="671"/>
      <c r="Q2" s="671"/>
      <c r="R2" s="671"/>
      <c r="Y2" s="675" t="s">
        <v>1113</v>
      </c>
      <c r="Z2" s="1171">
        <v>6</v>
      </c>
      <c r="AA2" s="1171"/>
      <c r="AB2" s="675" t="s">
        <v>1114</v>
      </c>
      <c r="AC2" s="1172">
        <v>2024</v>
      </c>
      <c r="AD2" s="1172"/>
      <c r="AE2" s="676" t="s">
        <v>1115</v>
      </c>
      <c r="AF2" s="676" t="s">
        <v>1116</v>
      </c>
      <c r="AG2" s="1171">
        <v>4</v>
      </c>
      <c r="AH2" s="1171"/>
      <c r="AI2" s="676" t="s">
        <v>1117</v>
      </c>
      <c r="AM2" s="673"/>
      <c r="AN2" s="674"/>
      <c r="AO2" s="674" t="s">
        <v>1118</v>
      </c>
      <c r="AP2" s="1171"/>
      <c r="AQ2" s="1171"/>
      <c r="AR2" s="1171"/>
      <c r="AS2" s="1171"/>
      <c r="AT2" s="1171"/>
      <c r="AU2" s="1171"/>
      <c r="AV2" s="1171"/>
      <c r="AW2" s="1171"/>
      <c r="AX2" s="1171"/>
      <c r="AY2" s="1171"/>
      <c r="AZ2" s="1171"/>
      <c r="BA2" s="1171"/>
      <c r="BB2" s="1171"/>
      <c r="BC2" s="1171"/>
      <c r="BD2" s="1171"/>
      <c r="BE2" s="1171"/>
      <c r="BF2" s="674" t="s">
        <v>1112</v>
      </c>
    </row>
    <row r="3" spans="2:64" s="683" customFormat="1" ht="20.25" customHeight="1">
      <c r="B3" s="677"/>
      <c r="C3" s="677"/>
      <c r="D3" s="677"/>
      <c r="E3" s="677"/>
      <c r="F3" s="677"/>
      <c r="G3" s="678"/>
      <c r="H3" s="677"/>
      <c r="I3" s="677"/>
      <c r="J3" s="678"/>
      <c r="K3" s="677"/>
      <c r="L3" s="679"/>
      <c r="M3" s="679"/>
      <c r="N3" s="679"/>
      <c r="O3" s="679"/>
      <c r="P3" s="679"/>
      <c r="Q3" s="679"/>
      <c r="R3" s="679"/>
      <c r="S3" s="677"/>
      <c r="T3" s="677"/>
      <c r="U3" s="677"/>
      <c r="V3" s="677"/>
      <c r="W3" s="677"/>
      <c r="X3" s="677"/>
      <c r="Y3" s="677"/>
      <c r="Z3" s="680"/>
      <c r="AA3" s="680"/>
      <c r="AB3" s="681"/>
      <c r="AC3" s="682"/>
      <c r="AD3" s="681"/>
      <c r="AE3" s="677"/>
      <c r="AF3" s="677"/>
      <c r="AG3" s="677"/>
      <c r="AH3" s="677"/>
      <c r="AI3" s="677"/>
      <c r="AJ3" s="677"/>
      <c r="AK3" s="677"/>
      <c r="AL3" s="677"/>
      <c r="AM3" s="677"/>
      <c r="AN3" s="677"/>
      <c r="AO3" s="677"/>
      <c r="AP3" s="677"/>
      <c r="AQ3" s="677"/>
      <c r="AR3" s="677"/>
      <c r="AS3" s="677"/>
      <c r="AT3" s="677"/>
      <c r="BA3" s="684" t="s">
        <v>1119</v>
      </c>
      <c r="BB3" s="1160" t="s">
        <v>1120</v>
      </c>
      <c r="BC3" s="1161"/>
      <c r="BD3" s="1161"/>
      <c r="BE3" s="1162"/>
      <c r="BF3" s="674"/>
    </row>
    <row r="4" spans="2:64" s="683" customFormat="1" ht="18.75">
      <c r="B4" s="677"/>
      <c r="C4" s="677"/>
      <c r="D4" s="677"/>
      <c r="E4" s="677"/>
      <c r="F4" s="677"/>
      <c r="G4" s="678"/>
      <c r="H4" s="677"/>
      <c r="I4" s="677"/>
      <c r="J4" s="678"/>
      <c r="K4" s="677"/>
      <c r="L4" s="679"/>
      <c r="M4" s="679"/>
      <c r="N4" s="679"/>
      <c r="O4" s="679"/>
      <c r="P4" s="679"/>
      <c r="Q4" s="679"/>
      <c r="R4" s="679"/>
      <c r="S4" s="677"/>
      <c r="T4" s="677"/>
      <c r="U4" s="677"/>
      <c r="V4" s="677"/>
      <c r="W4" s="677"/>
      <c r="X4" s="677"/>
      <c r="Y4" s="677"/>
      <c r="Z4" s="685"/>
      <c r="AA4" s="685"/>
      <c r="AB4" s="677"/>
      <c r="AC4" s="677"/>
      <c r="AD4" s="677"/>
      <c r="AE4" s="677"/>
      <c r="AF4" s="677"/>
      <c r="AG4" s="686"/>
      <c r="AH4" s="686"/>
      <c r="AI4" s="686"/>
      <c r="AJ4" s="686"/>
      <c r="AK4" s="686"/>
      <c r="AL4" s="686"/>
      <c r="AM4" s="686"/>
      <c r="AN4" s="686"/>
      <c r="AO4" s="686"/>
      <c r="AP4" s="686"/>
      <c r="AQ4" s="686"/>
      <c r="AR4" s="686"/>
      <c r="AS4" s="686"/>
      <c r="AT4" s="686"/>
      <c r="AU4" s="670"/>
      <c r="AV4" s="670"/>
      <c r="AW4" s="670"/>
      <c r="AX4" s="670"/>
      <c r="AY4" s="670"/>
      <c r="AZ4" s="670"/>
      <c r="BA4" s="684" t="s">
        <v>1121</v>
      </c>
      <c r="BB4" s="1160" t="s">
        <v>1122</v>
      </c>
      <c r="BC4" s="1161"/>
      <c r="BD4" s="1161"/>
      <c r="BE4" s="1162"/>
      <c r="BF4" s="687"/>
    </row>
    <row r="5" spans="2:64" s="683" customFormat="1" ht="6.75" customHeight="1">
      <c r="B5" s="677"/>
      <c r="C5" s="688"/>
      <c r="D5" s="688"/>
      <c r="E5" s="688"/>
      <c r="F5" s="688"/>
      <c r="G5" s="689"/>
      <c r="H5" s="688"/>
      <c r="I5" s="688"/>
      <c r="J5" s="689"/>
      <c r="K5" s="688"/>
      <c r="L5" s="690"/>
      <c r="M5" s="690"/>
      <c r="N5" s="690"/>
      <c r="O5" s="690"/>
      <c r="P5" s="690"/>
      <c r="Q5" s="690"/>
      <c r="R5" s="690"/>
      <c r="S5" s="688"/>
      <c r="T5" s="688"/>
      <c r="U5" s="688"/>
      <c r="V5" s="688"/>
      <c r="W5" s="688"/>
      <c r="X5" s="688"/>
      <c r="Y5" s="688"/>
      <c r="Z5" s="691"/>
      <c r="AA5" s="691"/>
      <c r="AB5" s="688"/>
      <c r="AC5" s="688"/>
      <c r="AD5" s="688"/>
      <c r="AE5" s="688"/>
      <c r="AF5" s="677"/>
      <c r="AG5" s="686"/>
      <c r="AH5" s="686"/>
      <c r="AI5" s="686"/>
      <c r="AJ5" s="686"/>
      <c r="AK5" s="686"/>
      <c r="AL5" s="686"/>
      <c r="AM5" s="686"/>
      <c r="AN5" s="686"/>
      <c r="AO5" s="686"/>
      <c r="AP5" s="686"/>
      <c r="AQ5" s="686"/>
      <c r="AR5" s="686"/>
      <c r="AS5" s="686"/>
      <c r="AT5" s="686"/>
      <c r="AU5" s="670"/>
      <c r="AV5" s="670"/>
      <c r="AW5" s="670"/>
      <c r="AX5" s="670"/>
      <c r="AY5" s="670"/>
      <c r="AZ5" s="670"/>
      <c r="BA5" s="670"/>
      <c r="BB5" s="670"/>
      <c r="BC5" s="670"/>
      <c r="BD5" s="670"/>
      <c r="BE5" s="687"/>
      <c r="BF5" s="687"/>
    </row>
    <row r="6" spans="2:64" s="683" customFormat="1" ht="20.25" customHeight="1">
      <c r="B6" s="677"/>
      <c r="C6" s="688"/>
      <c r="D6" s="688"/>
      <c r="E6" s="688"/>
      <c r="F6" s="688"/>
      <c r="G6" s="689"/>
      <c r="H6" s="688"/>
      <c r="I6" s="688"/>
      <c r="J6" s="689"/>
      <c r="K6" s="688"/>
      <c r="L6" s="690"/>
      <c r="M6" s="690"/>
      <c r="N6" s="690"/>
      <c r="O6" s="690"/>
      <c r="P6" s="690"/>
      <c r="Q6" s="690"/>
      <c r="R6" s="690"/>
      <c r="S6" s="688"/>
      <c r="T6" s="688"/>
      <c r="U6" s="688"/>
      <c r="V6" s="688"/>
      <c r="W6" s="688"/>
      <c r="X6" s="688"/>
      <c r="Y6" s="688"/>
      <c r="Z6" s="691"/>
      <c r="AA6" s="691"/>
      <c r="AB6" s="688"/>
      <c r="AC6" s="688"/>
      <c r="AD6" s="688"/>
      <c r="AE6" s="688"/>
      <c r="AF6" s="677"/>
      <c r="AG6" s="686"/>
      <c r="AH6" s="686"/>
      <c r="AI6" s="686"/>
      <c r="AJ6" s="686"/>
      <c r="AK6" s="686"/>
      <c r="AL6" s="686" t="s">
        <v>1123</v>
      </c>
      <c r="AM6" s="686"/>
      <c r="AN6" s="686"/>
      <c r="AO6" s="686"/>
      <c r="AP6" s="686"/>
      <c r="AQ6" s="686"/>
      <c r="AR6" s="686"/>
      <c r="AS6" s="686"/>
      <c r="AT6" s="692"/>
      <c r="AU6" s="692"/>
      <c r="AV6" s="693"/>
      <c r="AW6" s="686"/>
      <c r="AX6" s="1163">
        <v>40</v>
      </c>
      <c r="AY6" s="1164"/>
      <c r="AZ6" s="693" t="s">
        <v>1124</v>
      </c>
      <c r="BA6" s="686"/>
      <c r="BB6" s="1163">
        <v>160</v>
      </c>
      <c r="BC6" s="1164"/>
      <c r="BD6" s="693" t="s">
        <v>1125</v>
      </c>
      <c r="BE6" s="686"/>
      <c r="BF6" s="687"/>
    </row>
    <row r="7" spans="2:64" s="683" customFormat="1" ht="6.75" customHeight="1">
      <c r="B7" s="677"/>
      <c r="C7" s="688"/>
      <c r="D7" s="688"/>
      <c r="E7" s="688"/>
      <c r="F7" s="688"/>
      <c r="G7" s="689"/>
      <c r="H7" s="688"/>
      <c r="I7" s="688"/>
      <c r="J7" s="689"/>
      <c r="K7" s="688"/>
      <c r="L7" s="690"/>
      <c r="M7" s="690"/>
      <c r="N7" s="690"/>
      <c r="O7" s="690"/>
      <c r="P7" s="690"/>
      <c r="Q7" s="690"/>
      <c r="R7" s="690"/>
      <c r="S7" s="688"/>
      <c r="T7" s="688"/>
      <c r="U7" s="688"/>
      <c r="V7" s="688"/>
      <c r="W7" s="688"/>
      <c r="X7" s="688"/>
      <c r="Y7" s="688"/>
      <c r="Z7" s="691"/>
      <c r="AA7" s="691"/>
      <c r="AB7" s="688"/>
      <c r="AC7" s="688"/>
      <c r="AD7" s="688"/>
      <c r="AE7" s="688"/>
      <c r="AF7" s="677"/>
      <c r="AG7" s="686"/>
      <c r="AH7" s="686"/>
      <c r="AI7" s="686"/>
      <c r="AJ7" s="686"/>
      <c r="AK7" s="686"/>
      <c r="AL7" s="686"/>
      <c r="AM7" s="686"/>
      <c r="AN7" s="686"/>
      <c r="AO7" s="686"/>
      <c r="AP7" s="686"/>
      <c r="AQ7" s="686"/>
      <c r="AR7" s="686"/>
      <c r="AS7" s="686"/>
      <c r="AT7" s="686"/>
      <c r="AU7" s="670"/>
      <c r="AV7" s="670"/>
      <c r="AW7" s="670"/>
      <c r="AX7" s="670"/>
      <c r="AY7" s="670"/>
      <c r="AZ7" s="670"/>
      <c r="BA7" s="670"/>
      <c r="BB7" s="670"/>
      <c r="BC7" s="670"/>
      <c r="BD7" s="670"/>
      <c r="BE7" s="687"/>
      <c r="BF7" s="687"/>
    </row>
    <row r="8" spans="2:64" s="683" customFormat="1" ht="20.25" customHeight="1">
      <c r="B8" s="694"/>
      <c r="C8" s="694"/>
      <c r="D8" s="694"/>
      <c r="E8" s="694"/>
      <c r="F8" s="694"/>
      <c r="G8" s="695"/>
      <c r="H8" s="695"/>
      <c r="I8" s="695"/>
      <c r="J8" s="694"/>
      <c r="K8" s="694"/>
      <c r="L8" s="695"/>
      <c r="M8" s="695"/>
      <c r="N8" s="695"/>
      <c r="O8" s="694"/>
      <c r="P8" s="695"/>
      <c r="Q8" s="695"/>
      <c r="R8" s="695"/>
      <c r="S8" s="696"/>
      <c r="T8" s="697"/>
      <c r="U8" s="697"/>
      <c r="V8" s="698"/>
      <c r="W8" s="677"/>
      <c r="X8" s="677"/>
      <c r="Y8" s="677"/>
      <c r="Z8" s="691"/>
      <c r="AA8" s="699"/>
      <c r="AB8" s="689"/>
      <c r="AC8" s="691"/>
      <c r="AD8" s="691"/>
      <c r="AE8" s="691"/>
      <c r="AF8" s="700"/>
      <c r="AG8" s="701"/>
      <c r="AH8" s="701"/>
      <c r="AI8" s="701"/>
      <c r="AJ8" s="702"/>
      <c r="AK8" s="690"/>
      <c r="AL8" s="699"/>
      <c r="AM8" s="699"/>
      <c r="AN8" s="689"/>
      <c r="AO8" s="692"/>
      <c r="AP8" s="692"/>
      <c r="AQ8" s="692"/>
      <c r="AR8" s="703"/>
      <c r="AS8" s="703"/>
      <c r="AT8" s="686"/>
      <c r="AU8" s="704"/>
      <c r="AV8" s="704"/>
      <c r="AW8" s="705"/>
      <c r="AX8" s="670"/>
      <c r="AY8" s="670" t="s">
        <v>1126</v>
      </c>
      <c r="AZ8" s="670"/>
      <c r="BA8" s="670"/>
      <c r="BB8" s="1165">
        <f>DAY(EOMONTH(DATE(AC2,AG2,1),0))</f>
        <v>30</v>
      </c>
      <c r="BC8" s="1166"/>
      <c r="BD8" s="670" t="s">
        <v>1127</v>
      </c>
      <c r="BE8" s="670"/>
      <c r="BF8" s="670"/>
      <c r="BJ8" s="674"/>
      <c r="BK8" s="674"/>
      <c r="BL8" s="674"/>
    </row>
    <row r="9" spans="2:64" s="683" customFormat="1" ht="6" customHeight="1">
      <c r="B9" s="706"/>
      <c r="C9" s="706"/>
      <c r="D9" s="706"/>
      <c r="E9" s="706"/>
      <c r="F9" s="706"/>
      <c r="G9" s="694"/>
      <c r="H9" s="695"/>
      <c r="I9" s="692"/>
      <c r="J9" s="692"/>
      <c r="K9" s="706"/>
      <c r="L9" s="694"/>
      <c r="M9" s="695"/>
      <c r="N9" s="692"/>
      <c r="O9" s="692"/>
      <c r="P9" s="694"/>
      <c r="Q9" s="692"/>
      <c r="R9" s="706"/>
      <c r="S9" s="692"/>
      <c r="T9" s="692"/>
      <c r="U9" s="692"/>
      <c r="V9" s="692"/>
      <c r="W9" s="677"/>
      <c r="X9" s="677"/>
      <c r="Y9" s="677"/>
      <c r="Z9" s="688"/>
      <c r="AA9" s="702"/>
      <c r="AB9" s="702"/>
      <c r="AC9" s="688"/>
      <c r="AD9" s="688"/>
      <c r="AE9" s="688"/>
      <c r="AF9" s="707"/>
      <c r="AG9" s="691"/>
      <c r="AH9" s="702"/>
      <c r="AI9" s="688"/>
      <c r="AJ9" s="701"/>
      <c r="AK9" s="702"/>
      <c r="AL9" s="702"/>
      <c r="AM9" s="702"/>
      <c r="AN9" s="702"/>
      <c r="AO9" s="688"/>
      <c r="AP9" s="686"/>
      <c r="AQ9" s="708"/>
      <c r="AR9" s="708"/>
      <c r="AS9" s="708"/>
      <c r="AT9" s="686"/>
      <c r="AU9" s="670"/>
      <c r="AV9" s="670"/>
      <c r="AW9" s="670"/>
      <c r="AX9" s="670"/>
      <c r="AY9" s="670"/>
      <c r="AZ9" s="670"/>
      <c r="BA9" s="670"/>
      <c r="BB9" s="670"/>
      <c r="BC9" s="670"/>
      <c r="BD9" s="670"/>
      <c r="BE9" s="670"/>
      <c r="BF9" s="670"/>
      <c r="BJ9" s="674"/>
      <c r="BK9" s="674"/>
      <c r="BL9" s="674"/>
    </row>
    <row r="10" spans="2:64" s="683" customFormat="1" ht="18.75">
      <c r="B10" s="694"/>
      <c r="C10" s="694"/>
      <c r="D10" s="694"/>
      <c r="E10" s="694"/>
      <c r="F10" s="694"/>
      <c r="G10" s="695"/>
      <c r="H10" s="695"/>
      <c r="I10" s="695"/>
      <c r="J10" s="694"/>
      <c r="K10" s="694"/>
      <c r="L10" s="695"/>
      <c r="M10" s="695"/>
      <c r="N10" s="695"/>
      <c r="O10" s="694"/>
      <c r="P10" s="695"/>
      <c r="Q10" s="695"/>
      <c r="R10" s="695"/>
      <c r="S10" s="696"/>
      <c r="T10" s="697"/>
      <c r="U10" s="697"/>
      <c r="V10" s="698"/>
      <c r="W10" s="677"/>
      <c r="X10" s="677"/>
      <c r="Y10" s="677"/>
      <c r="Z10" s="691"/>
      <c r="AA10" s="699"/>
      <c r="AB10" s="689"/>
      <c r="AC10" s="691"/>
      <c r="AD10" s="691"/>
      <c r="AE10" s="691"/>
      <c r="AF10" s="707"/>
      <c r="AG10" s="701"/>
      <c r="AH10" s="701"/>
      <c r="AI10" s="701"/>
      <c r="AJ10" s="702"/>
      <c r="AK10" s="690"/>
      <c r="AL10" s="699"/>
      <c r="AM10" s="686"/>
      <c r="AN10" s="686"/>
      <c r="AO10" s="709"/>
      <c r="AP10" s="709"/>
      <c r="AQ10" s="709"/>
      <c r="AR10" s="693"/>
      <c r="AS10" s="708"/>
      <c r="AT10" s="708"/>
      <c r="AU10" s="710"/>
      <c r="AV10" s="711"/>
      <c r="AW10" s="711"/>
      <c r="AX10" s="712"/>
      <c r="AY10" s="712"/>
      <c r="AZ10" s="687" t="s">
        <v>1128</v>
      </c>
      <c r="BA10" s="711"/>
      <c r="BB10" s="1163">
        <v>1</v>
      </c>
      <c r="BC10" s="1167"/>
      <c r="BD10" s="1164"/>
      <c r="BE10" s="713" t="s">
        <v>1129</v>
      </c>
      <c r="BF10" s="670"/>
      <c r="BJ10" s="674"/>
      <c r="BK10" s="674"/>
      <c r="BL10" s="674"/>
    </row>
    <row r="11" spans="2:64" s="683" customFormat="1" ht="6" customHeight="1">
      <c r="B11" s="706"/>
      <c r="C11" s="706"/>
      <c r="D11" s="706"/>
      <c r="E11" s="706"/>
      <c r="F11" s="714"/>
      <c r="G11" s="706"/>
      <c r="H11" s="706"/>
      <c r="I11" s="706"/>
      <c r="J11" s="706"/>
      <c r="K11" s="694"/>
      <c r="L11" s="695"/>
      <c r="M11" s="692"/>
      <c r="N11" s="692"/>
      <c r="O11" s="694"/>
      <c r="P11" s="692"/>
      <c r="Q11" s="706"/>
      <c r="R11" s="692"/>
      <c r="S11" s="692"/>
      <c r="T11" s="692"/>
      <c r="U11" s="692"/>
      <c r="V11" s="714"/>
      <c r="W11" s="677"/>
      <c r="X11" s="677"/>
      <c r="Y11" s="677"/>
      <c r="Z11" s="688"/>
      <c r="AA11" s="702"/>
      <c r="AB11" s="702"/>
      <c r="AC11" s="688"/>
      <c r="AD11" s="688"/>
      <c r="AE11" s="688"/>
      <c r="AF11" s="707"/>
      <c r="AG11" s="691"/>
      <c r="AH11" s="701"/>
      <c r="AI11" s="702"/>
      <c r="AJ11" s="701"/>
      <c r="AK11" s="702"/>
      <c r="AL11" s="702"/>
      <c r="AM11" s="702"/>
      <c r="AN11" s="702"/>
      <c r="AO11" s="706"/>
      <c r="AP11" s="706"/>
      <c r="AQ11" s="694"/>
      <c r="AR11" s="715"/>
      <c r="AS11" s="708"/>
      <c r="AT11" s="708"/>
      <c r="AU11" s="710"/>
      <c r="AV11" s="711"/>
      <c r="AW11" s="711"/>
      <c r="AX11" s="712"/>
      <c r="AY11" s="712"/>
      <c r="AZ11" s="711"/>
      <c r="BA11" s="711"/>
      <c r="BB11" s="716"/>
      <c r="BC11" s="716"/>
      <c r="BD11" s="716"/>
      <c r="BE11" s="713"/>
      <c r="BF11" s="670"/>
      <c r="BJ11" s="674"/>
      <c r="BK11" s="674"/>
      <c r="BL11" s="674"/>
    </row>
    <row r="12" spans="2:64" s="683" customFormat="1" ht="20.25" customHeight="1">
      <c r="B12" s="717"/>
      <c r="C12" s="717"/>
      <c r="D12" s="717"/>
      <c r="E12" s="717"/>
      <c r="F12" s="717"/>
      <c r="G12" s="717"/>
      <c r="H12" s="717"/>
      <c r="I12" s="717"/>
      <c r="J12" s="717"/>
      <c r="K12" s="717"/>
      <c r="L12" s="717"/>
      <c r="M12" s="717"/>
      <c r="N12" s="717"/>
      <c r="O12" s="717"/>
      <c r="P12" s="717"/>
      <c r="Q12" s="717"/>
      <c r="R12" s="717"/>
      <c r="S12" s="717"/>
      <c r="T12" s="717"/>
      <c r="U12" s="717"/>
      <c r="V12" s="717"/>
      <c r="W12" s="677"/>
      <c r="X12" s="677"/>
      <c r="Y12" s="677"/>
      <c r="Z12" s="694"/>
      <c r="AA12" s="718"/>
      <c r="AB12" s="718"/>
      <c r="AC12" s="694"/>
      <c r="AD12" s="691"/>
      <c r="AE12" s="691"/>
      <c r="AF12" s="700"/>
      <c r="AG12" s="689"/>
      <c r="AH12" s="701"/>
      <c r="AI12" s="702"/>
      <c r="AJ12" s="701"/>
      <c r="AK12" s="702"/>
      <c r="AL12" s="702"/>
      <c r="AM12" s="702"/>
      <c r="AN12" s="702"/>
      <c r="AO12" s="1168"/>
      <c r="AP12" s="1168"/>
      <c r="AQ12" s="1168"/>
      <c r="AR12" s="693"/>
      <c r="AS12" s="708"/>
      <c r="AT12" s="708"/>
      <c r="AU12" s="710"/>
      <c r="AV12" s="711"/>
      <c r="AW12" s="711"/>
      <c r="AX12" s="712"/>
      <c r="AY12" s="712"/>
      <c r="AZ12" s="711"/>
      <c r="BA12" s="711"/>
      <c r="BB12" s="1163">
        <v>1</v>
      </c>
      <c r="BC12" s="1167"/>
      <c r="BD12" s="1164"/>
      <c r="BE12" s="719" t="s">
        <v>1130</v>
      </c>
      <c r="BF12" s="670"/>
      <c r="BJ12" s="674"/>
      <c r="BK12" s="674"/>
      <c r="BL12" s="674"/>
    </row>
    <row r="13" spans="2:64" s="683" customFormat="1" ht="6.75" customHeight="1">
      <c r="B13" s="717"/>
      <c r="C13" s="717"/>
      <c r="D13" s="717"/>
      <c r="E13" s="717"/>
      <c r="F13" s="717"/>
      <c r="G13" s="717"/>
      <c r="H13" s="717"/>
      <c r="I13" s="717"/>
      <c r="J13" s="717"/>
      <c r="K13" s="717"/>
      <c r="L13" s="717"/>
      <c r="M13" s="717"/>
      <c r="N13" s="717"/>
      <c r="O13" s="717"/>
      <c r="P13" s="717"/>
      <c r="Q13" s="717"/>
      <c r="R13" s="717"/>
      <c r="S13" s="717"/>
      <c r="T13" s="717"/>
      <c r="U13" s="717"/>
      <c r="V13" s="717"/>
      <c r="W13" s="677"/>
      <c r="X13" s="677"/>
      <c r="Y13" s="677"/>
      <c r="Z13" s="695"/>
      <c r="AA13" s="720"/>
      <c r="AB13" s="720"/>
      <c r="AC13" s="695"/>
      <c r="AD13" s="701"/>
      <c r="AE13" s="701"/>
      <c r="AF13" s="707"/>
      <c r="AG13" s="686"/>
      <c r="AH13" s="686"/>
      <c r="AI13" s="686"/>
      <c r="AJ13" s="686"/>
      <c r="AK13" s="686"/>
      <c r="AL13" s="686"/>
      <c r="AM13" s="686"/>
      <c r="AN13" s="686"/>
      <c r="AO13" s="706"/>
      <c r="AP13" s="706"/>
      <c r="AQ13" s="706"/>
      <c r="AR13" s="686"/>
      <c r="AS13" s="708"/>
      <c r="AT13" s="708"/>
      <c r="AU13" s="710"/>
      <c r="AV13" s="711"/>
      <c r="AW13" s="711"/>
      <c r="AX13" s="712"/>
      <c r="AY13" s="712"/>
      <c r="AZ13" s="711"/>
      <c r="BA13" s="711"/>
      <c r="BB13" s="716"/>
      <c r="BC13" s="716"/>
      <c r="BD13" s="716"/>
      <c r="BE13" s="713"/>
      <c r="BF13" s="670"/>
      <c r="BJ13" s="674"/>
      <c r="BK13" s="674"/>
      <c r="BL13" s="674"/>
    </row>
    <row r="14" spans="2:64" s="683" customFormat="1" ht="18.75">
      <c r="B14" s="717"/>
      <c r="C14" s="717"/>
      <c r="D14" s="717"/>
      <c r="E14" s="717"/>
      <c r="F14" s="717"/>
      <c r="G14" s="717"/>
      <c r="H14" s="717"/>
      <c r="I14" s="717"/>
      <c r="J14" s="717"/>
      <c r="K14" s="717"/>
      <c r="L14" s="717"/>
      <c r="M14" s="717"/>
      <c r="N14" s="717"/>
      <c r="O14" s="717"/>
      <c r="P14" s="717"/>
      <c r="Q14" s="717"/>
      <c r="R14" s="717"/>
      <c r="S14" s="717"/>
      <c r="T14" s="717"/>
      <c r="U14" s="717"/>
      <c r="V14" s="717"/>
      <c r="W14" s="677"/>
      <c r="X14" s="677"/>
      <c r="Y14" s="677"/>
      <c r="Z14" s="694"/>
      <c r="AA14" s="718"/>
      <c r="AB14" s="718"/>
      <c r="AC14" s="694"/>
      <c r="AD14" s="691"/>
      <c r="AE14" s="691"/>
      <c r="AF14" s="707"/>
      <c r="AG14" s="686"/>
      <c r="AH14" s="686"/>
      <c r="AI14" s="686"/>
      <c r="AJ14" s="686"/>
      <c r="AK14" s="686"/>
      <c r="AL14" s="686"/>
      <c r="AM14" s="686"/>
      <c r="AN14" s="686"/>
      <c r="AO14" s="692"/>
      <c r="AP14" s="692"/>
      <c r="AQ14" s="692"/>
      <c r="AR14" s="686"/>
      <c r="AS14" s="708"/>
      <c r="AT14" s="721" t="s">
        <v>1131</v>
      </c>
      <c r="AU14" s="1122"/>
      <c r="AV14" s="1123"/>
      <c r="AW14" s="1124"/>
      <c r="AX14" s="716" t="s">
        <v>1132</v>
      </c>
      <c r="AY14" s="1122"/>
      <c r="AZ14" s="1123"/>
      <c r="BA14" s="1124"/>
      <c r="BB14" s="722" t="s">
        <v>1133</v>
      </c>
      <c r="BC14" s="1125">
        <f>(AY14-AU14)*24</f>
        <v>0</v>
      </c>
      <c r="BD14" s="1126"/>
      <c r="BE14" s="723" t="s">
        <v>1134</v>
      </c>
      <c r="BF14" s="716"/>
      <c r="BJ14" s="674"/>
      <c r="BK14" s="674"/>
      <c r="BL14" s="674"/>
    </row>
    <row r="15" spans="2:64" s="683" customFormat="1" ht="6.75" customHeight="1">
      <c r="B15" s="677"/>
      <c r="C15" s="703"/>
      <c r="D15" s="703"/>
      <c r="E15" s="703"/>
      <c r="F15" s="703"/>
      <c r="G15" s="688"/>
      <c r="H15" s="688"/>
      <c r="I15" s="690"/>
      <c r="J15" s="691"/>
      <c r="K15" s="701"/>
      <c r="L15" s="702"/>
      <c r="M15" s="702"/>
      <c r="N15" s="691"/>
      <c r="O15" s="702"/>
      <c r="P15" s="688"/>
      <c r="Q15" s="701"/>
      <c r="R15" s="702"/>
      <c r="S15" s="702"/>
      <c r="T15" s="702"/>
      <c r="U15" s="702"/>
      <c r="V15" s="688"/>
      <c r="W15" s="690"/>
      <c r="X15" s="724"/>
      <c r="Y15" s="724"/>
      <c r="Z15" s="689"/>
      <c r="AA15" s="691"/>
      <c r="AB15" s="690"/>
      <c r="AC15" s="691"/>
      <c r="AD15" s="701"/>
      <c r="AE15" s="702"/>
      <c r="AF15" s="707"/>
      <c r="AG15" s="700"/>
      <c r="AH15" s="725"/>
      <c r="AI15" s="707"/>
      <c r="AJ15" s="725"/>
      <c r="AK15" s="707"/>
      <c r="AL15" s="707"/>
      <c r="AM15" s="707"/>
      <c r="AN15" s="707"/>
      <c r="AO15" s="726"/>
      <c r="AP15" s="677"/>
      <c r="AQ15" s="685"/>
      <c r="AR15" s="685"/>
      <c r="AS15" s="685"/>
      <c r="AT15" s="685"/>
      <c r="AU15" s="727"/>
      <c r="AV15" s="728"/>
      <c r="AW15" s="728"/>
      <c r="AX15" s="729"/>
      <c r="AY15" s="729"/>
      <c r="AZ15" s="728"/>
      <c r="BA15" s="728"/>
      <c r="BB15" s="730"/>
      <c r="BC15" s="730"/>
      <c r="BD15" s="730"/>
      <c r="BE15" s="731"/>
      <c r="BJ15" s="674"/>
      <c r="BK15" s="674"/>
      <c r="BL15" s="674"/>
    </row>
    <row r="16" spans="2:64" ht="8.4499999999999993" customHeight="1" thickBot="1">
      <c r="B16" s="732"/>
      <c r="C16" s="733"/>
      <c r="D16" s="733"/>
      <c r="E16" s="733"/>
      <c r="F16" s="733"/>
      <c r="G16" s="733"/>
      <c r="H16" s="732"/>
      <c r="I16" s="732"/>
      <c r="J16" s="732"/>
      <c r="K16" s="732"/>
      <c r="L16" s="732"/>
      <c r="M16" s="732"/>
      <c r="N16" s="732"/>
      <c r="O16" s="732"/>
      <c r="P16" s="732"/>
      <c r="Q16" s="732"/>
      <c r="R16" s="732"/>
      <c r="S16" s="732"/>
      <c r="T16" s="732"/>
      <c r="U16" s="732"/>
      <c r="V16" s="732"/>
      <c r="W16" s="732"/>
      <c r="X16" s="733"/>
      <c r="Y16" s="732"/>
      <c r="Z16" s="732"/>
      <c r="AA16" s="732"/>
      <c r="AB16" s="732"/>
      <c r="AC16" s="732"/>
      <c r="AD16" s="732"/>
      <c r="AE16" s="732"/>
      <c r="AF16" s="732"/>
      <c r="AG16" s="732"/>
      <c r="AH16" s="732"/>
      <c r="AI16" s="732"/>
      <c r="AJ16" s="732"/>
      <c r="AK16" s="732"/>
      <c r="AL16" s="732"/>
      <c r="AM16" s="732"/>
      <c r="AN16" s="733"/>
      <c r="AO16" s="732"/>
      <c r="AP16" s="732"/>
      <c r="AQ16" s="732"/>
      <c r="AR16" s="732"/>
      <c r="AS16" s="732"/>
      <c r="AT16" s="732"/>
      <c r="BE16" s="735"/>
      <c r="BF16" s="735"/>
      <c r="BG16" s="735"/>
    </row>
    <row r="17" spans="2:58" ht="20.25" customHeight="1">
      <c r="B17" s="1127" t="s">
        <v>1135</v>
      </c>
      <c r="C17" s="1130" t="s">
        <v>1136</v>
      </c>
      <c r="D17" s="1131"/>
      <c r="E17" s="1132"/>
      <c r="F17" s="736"/>
      <c r="G17" s="1139" t="s">
        <v>1137</v>
      </c>
      <c r="H17" s="1142" t="s">
        <v>1138</v>
      </c>
      <c r="I17" s="1131"/>
      <c r="J17" s="1131"/>
      <c r="K17" s="1132"/>
      <c r="L17" s="1142" t="s">
        <v>1139</v>
      </c>
      <c r="M17" s="1131"/>
      <c r="N17" s="1131"/>
      <c r="O17" s="1145"/>
      <c r="P17" s="1148"/>
      <c r="Q17" s="1149"/>
      <c r="R17" s="1150"/>
      <c r="S17" s="1157" t="s">
        <v>1140</v>
      </c>
      <c r="T17" s="1158"/>
      <c r="U17" s="1158"/>
      <c r="V17" s="1158"/>
      <c r="W17" s="1158"/>
      <c r="X17" s="1158"/>
      <c r="Y17" s="1158"/>
      <c r="Z17" s="1158"/>
      <c r="AA17" s="1158"/>
      <c r="AB17" s="1158"/>
      <c r="AC17" s="1158"/>
      <c r="AD17" s="1158"/>
      <c r="AE17" s="1158"/>
      <c r="AF17" s="1158"/>
      <c r="AG17" s="1158"/>
      <c r="AH17" s="1158"/>
      <c r="AI17" s="1158"/>
      <c r="AJ17" s="1158"/>
      <c r="AK17" s="1158"/>
      <c r="AL17" s="1158"/>
      <c r="AM17" s="1158"/>
      <c r="AN17" s="1158"/>
      <c r="AO17" s="1158"/>
      <c r="AP17" s="1158"/>
      <c r="AQ17" s="1158"/>
      <c r="AR17" s="1158"/>
      <c r="AS17" s="1158"/>
      <c r="AT17" s="1158"/>
      <c r="AU17" s="1158"/>
      <c r="AV17" s="1158"/>
      <c r="AW17" s="1159"/>
      <c r="AX17" s="1088" t="str">
        <f>IF(BB3="４週","(11) 1～4週目の勤務時間数合計","(11) 1か月の勤務時間数   合計")</f>
        <v>(11) 1～4週目の勤務時間数合計</v>
      </c>
      <c r="AY17" s="1089"/>
      <c r="AZ17" s="1094" t="s">
        <v>1141</v>
      </c>
      <c r="BA17" s="1095"/>
      <c r="BB17" s="1100" t="s">
        <v>1142</v>
      </c>
      <c r="BC17" s="1101"/>
      <c r="BD17" s="1101"/>
      <c r="BE17" s="1101"/>
      <c r="BF17" s="1102"/>
    </row>
    <row r="18" spans="2:58" ht="20.25" customHeight="1">
      <c r="B18" s="1128"/>
      <c r="C18" s="1133"/>
      <c r="D18" s="1134"/>
      <c r="E18" s="1135"/>
      <c r="F18" s="737"/>
      <c r="G18" s="1140"/>
      <c r="H18" s="1143"/>
      <c r="I18" s="1134"/>
      <c r="J18" s="1134"/>
      <c r="K18" s="1135"/>
      <c r="L18" s="1143"/>
      <c r="M18" s="1134"/>
      <c r="N18" s="1134"/>
      <c r="O18" s="1146"/>
      <c r="P18" s="1151"/>
      <c r="Q18" s="1152"/>
      <c r="R18" s="1153"/>
      <c r="S18" s="1109" t="s">
        <v>1143</v>
      </c>
      <c r="T18" s="1110"/>
      <c r="U18" s="1110"/>
      <c r="V18" s="1110"/>
      <c r="W18" s="1110"/>
      <c r="X18" s="1110"/>
      <c r="Y18" s="1111"/>
      <c r="Z18" s="1109" t="s">
        <v>1144</v>
      </c>
      <c r="AA18" s="1110"/>
      <c r="AB18" s="1110"/>
      <c r="AC18" s="1110"/>
      <c r="AD18" s="1110"/>
      <c r="AE18" s="1110"/>
      <c r="AF18" s="1111"/>
      <c r="AG18" s="1109" t="s">
        <v>1145</v>
      </c>
      <c r="AH18" s="1110"/>
      <c r="AI18" s="1110"/>
      <c r="AJ18" s="1110"/>
      <c r="AK18" s="1110"/>
      <c r="AL18" s="1110"/>
      <c r="AM18" s="1111"/>
      <c r="AN18" s="1109" t="s">
        <v>1146</v>
      </c>
      <c r="AO18" s="1110"/>
      <c r="AP18" s="1110"/>
      <c r="AQ18" s="1110"/>
      <c r="AR18" s="1110"/>
      <c r="AS18" s="1110"/>
      <c r="AT18" s="1111"/>
      <c r="AU18" s="1112" t="s">
        <v>1147</v>
      </c>
      <c r="AV18" s="1113"/>
      <c r="AW18" s="1114"/>
      <c r="AX18" s="1090"/>
      <c r="AY18" s="1091"/>
      <c r="AZ18" s="1096"/>
      <c r="BA18" s="1097"/>
      <c r="BB18" s="1103"/>
      <c r="BC18" s="1104"/>
      <c r="BD18" s="1104"/>
      <c r="BE18" s="1104"/>
      <c r="BF18" s="1105"/>
    </row>
    <row r="19" spans="2:58" ht="20.25" customHeight="1">
      <c r="B19" s="1128"/>
      <c r="C19" s="1133"/>
      <c r="D19" s="1134"/>
      <c r="E19" s="1135"/>
      <c r="F19" s="737"/>
      <c r="G19" s="1140"/>
      <c r="H19" s="1143"/>
      <c r="I19" s="1134"/>
      <c r="J19" s="1134"/>
      <c r="K19" s="1135"/>
      <c r="L19" s="1143"/>
      <c r="M19" s="1134"/>
      <c r="N19" s="1134"/>
      <c r="O19" s="1146"/>
      <c r="P19" s="1151"/>
      <c r="Q19" s="1152"/>
      <c r="R19" s="1153"/>
      <c r="S19" s="738">
        <v>1</v>
      </c>
      <c r="T19" s="739">
        <v>2</v>
      </c>
      <c r="U19" s="739">
        <v>3</v>
      </c>
      <c r="V19" s="739">
        <v>4</v>
      </c>
      <c r="W19" s="739">
        <v>5</v>
      </c>
      <c r="X19" s="739">
        <v>6</v>
      </c>
      <c r="Y19" s="740">
        <v>7</v>
      </c>
      <c r="Z19" s="738">
        <v>8</v>
      </c>
      <c r="AA19" s="739">
        <v>9</v>
      </c>
      <c r="AB19" s="739">
        <v>10</v>
      </c>
      <c r="AC19" s="739">
        <v>11</v>
      </c>
      <c r="AD19" s="739">
        <v>12</v>
      </c>
      <c r="AE19" s="739">
        <v>13</v>
      </c>
      <c r="AF19" s="740">
        <v>14</v>
      </c>
      <c r="AG19" s="741">
        <v>15</v>
      </c>
      <c r="AH19" s="739">
        <v>16</v>
      </c>
      <c r="AI19" s="739">
        <v>17</v>
      </c>
      <c r="AJ19" s="739">
        <v>18</v>
      </c>
      <c r="AK19" s="739">
        <v>19</v>
      </c>
      <c r="AL19" s="739">
        <v>20</v>
      </c>
      <c r="AM19" s="740">
        <v>21</v>
      </c>
      <c r="AN19" s="738">
        <v>22</v>
      </c>
      <c r="AO19" s="739">
        <v>23</v>
      </c>
      <c r="AP19" s="739">
        <v>24</v>
      </c>
      <c r="AQ19" s="739">
        <v>25</v>
      </c>
      <c r="AR19" s="739">
        <v>26</v>
      </c>
      <c r="AS19" s="739">
        <v>27</v>
      </c>
      <c r="AT19" s="740">
        <v>28</v>
      </c>
      <c r="AU19" s="742" t="str">
        <f>IF($BB$3="暦月",IF(DAY(DATE($AC$2,$AG$2,29))=29,29,""),"")</f>
        <v/>
      </c>
      <c r="AV19" s="743" t="str">
        <f>IF($BB$3="暦月",IF(DAY(DATE($AC$2,$AG$2,30))=30,30,""),"")</f>
        <v/>
      </c>
      <c r="AW19" s="744" t="str">
        <f>IF($BB$3="暦月",IF(DAY(DATE($AC$2,$AG$2,31))=31,31,""),"")</f>
        <v/>
      </c>
      <c r="AX19" s="1090"/>
      <c r="AY19" s="1091"/>
      <c r="AZ19" s="1096"/>
      <c r="BA19" s="1097"/>
      <c r="BB19" s="1103"/>
      <c r="BC19" s="1104"/>
      <c r="BD19" s="1104"/>
      <c r="BE19" s="1104"/>
      <c r="BF19" s="1105"/>
    </row>
    <row r="20" spans="2:58" ht="20.25" hidden="1" customHeight="1">
      <c r="B20" s="1128"/>
      <c r="C20" s="1133"/>
      <c r="D20" s="1134"/>
      <c r="E20" s="1135"/>
      <c r="F20" s="737"/>
      <c r="G20" s="1140"/>
      <c r="H20" s="1143"/>
      <c r="I20" s="1134"/>
      <c r="J20" s="1134"/>
      <c r="K20" s="1135"/>
      <c r="L20" s="1143"/>
      <c r="M20" s="1134"/>
      <c r="N20" s="1134"/>
      <c r="O20" s="1146"/>
      <c r="P20" s="1151"/>
      <c r="Q20" s="1152"/>
      <c r="R20" s="1153"/>
      <c r="S20" s="738">
        <f>WEEKDAY(DATE($AC$2,$AG$2,1))</f>
        <v>2</v>
      </c>
      <c r="T20" s="739">
        <f>WEEKDAY(DATE($AC$2,$AG$2,2))</f>
        <v>3</v>
      </c>
      <c r="U20" s="739">
        <f>WEEKDAY(DATE($AC$2,$AG$2,3))</f>
        <v>4</v>
      </c>
      <c r="V20" s="739">
        <f>WEEKDAY(DATE($AC$2,$AG$2,4))</f>
        <v>5</v>
      </c>
      <c r="W20" s="739">
        <f>WEEKDAY(DATE($AC$2,$AG$2,5))</f>
        <v>6</v>
      </c>
      <c r="X20" s="739">
        <f>WEEKDAY(DATE($AC$2,$AG$2,6))</f>
        <v>7</v>
      </c>
      <c r="Y20" s="740">
        <f>WEEKDAY(DATE($AC$2,$AG$2,7))</f>
        <v>1</v>
      </c>
      <c r="Z20" s="738">
        <f>WEEKDAY(DATE($AC$2,$AG$2,8))</f>
        <v>2</v>
      </c>
      <c r="AA20" s="739">
        <f>WEEKDAY(DATE($AC$2,$AG$2,9))</f>
        <v>3</v>
      </c>
      <c r="AB20" s="739">
        <f>WEEKDAY(DATE($AC$2,$AG$2,10))</f>
        <v>4</v>
      </c>
      <c r="AC20" s="739">
        <f>WEEKDAY(DATE($AC$2,$AG$2,11))</f>
        <v>5</v>
      </c>
      <c r="AD20" s="739">
        <f>WEEKDAY(DATE($AC$2,$AG$2,12))</f>
        <v>6</v>
      </c>
      <c r="AE20" s="739">
        <f>WEEKDAY(DATE($AC$2,$AG$2,13))</f>
        <v>7</v>
      </c>
      <c r="AF20" s="740">
        <f>WEEKDAY(DATE($AC$2,$AG$2,14))</f>
        <v>1</v>
      </c>
      <c r="AG20" s="738">
        <f>WEEKDAY(DATE($AC$2,$AG$2,15))</f>
        <v>2</v>
      </c>
      <c r="AH20" s="739">
        <f>WEEKDAY(DATE($AC$2,$AG$2,16))</f>
        <v>3</v>
      </c>
      <c r="AI20" s="739">
        <f>WEEKDAY(DATE($AC$2,$AG$2,17))</f>
        <v>4</v>
      </c>
      <c r="AJ20" s="739">
        <f>WEEKDAY(DATE($AC$2,$AG$2,18))</f>
        <v>5</v>
      </c>
      <c r="AK20" s="739">
        <f>WEEKDAY(DATE($AC$2,$AG$2,19))</f>
        <v>6</v>
      </c>
      <c r="AL20" s="739">
        <f>WEEKDAY(DATE($AC$2,$AG$2,20))</f>
        <v>7</v>
      </c>
      <c r="AM20" s="740">
        <f>WEEKDAY(DATE($AC$2,$AG$2,21))</f>
        <v>1</v>
      </c>
      <c r="AN20" s="738">
        <f>WEEKDAY(DATE($AC$2,$AG$2,22))</f>
        <v>2</v>
      </c>
      <c r="AO20" s="739">
        <f>WEEKDAY(DATE($AC$2,$AG$2,23))</f>
        <v>3</v>
      </c>
      <c r="AP20" s="739">
        <f>WEEKDAY(DATE($AC$2,$AG$2,24))</f>
        <v>4</v>
      </c>
      <c r="AQ20" s="739">
        <f>WEEKDAY(DATE($AC$2,$AG$2,25))</f>
        <v>5</v>
      </c>
      <c r="AR20" s="739">
        <f>WEEKDAY(DATE($AC$2,$AG$2,26))</f>
        <v>6</v>
      </c>
      <c r="AS20" s="739">
        <f>WEEKDAY(DATE($AC$2,$AG$2,27))</f>
        <v>7</v>
      </c>
      <c r="AT20" s="740">
        <f>WEEKDAY(DATE($AC$2,$AG$2,28))</f>
        <v>1</v>
      </c>
      <c r="AU20" s="738">
        <f>IF(AU19=29,WEEKDAY(DATE($AC$2,$AG$2,29)),0)</f>
        <v>0</v>
      </c>
      <c r="AV20" s="739">
        <f>IF(AV19=30,WEEKDAY(DATE($AC$2,$AG$2,30)),0)</f>
        <v>0</v>
      </c>
      <c r="AW20" s="740">
        <f>IF(AW19=31,WEEKDAY(DATE($AC$2,$AG$2,31)),0)</f>
        <v>0</v>
      </c>
      <c r="AX20" s="1090"/>
      <c r="AY20" s="1091"/>
      <c r="AZ20" s="1096"/>
      <c r="BA20" s="1097"/>
      <c r="BB20" s="1103"/>
      <c r="BC20" s="1104"/>
      <c r="BD20" s="1104"/>
      <c r="BE20" s="1104"/>
      <c r="BF20" s="1105"/>
    </row>
    <row r="21" spans="2:58" ht="22.5" customHeight="1" thickBot="1">
      <c r="B21" s="1129"/>
      <c r="C21" s="1136"/>
      <c r="D21" s="1137"/>
      <c r="E21" s="1138"/>
      <c r="F21" s="745"/>
      <c r="G21" s="1141"/>
      <c r="H21" s="1144"/>
      <c r="I21" s="1137"/>
      <c r="J21" s="1137"/>
      <c r="K21" s="1138"/>
      <c r="L21" s="1144"/>
      <c r="M21" s="1137"/>
      <c r="N21" s="1137"/>
      <c r="O21" s="1147"/>
      <c r="P21" s="1154"/>
      <c r="Q21" s="1155"/>
      <c r="R21" s="1156"/>
      <c r="S21" s="746" t="str">
        <f>IF(S20=1,"日",IF(S20=2,"月",IF(S20=3,"火",IF(S20=4,"水",IF(S20=5,"木",IF(S20=6,"金","土"))))))</f>
        <v>月</v>
      </c>
      <c r="T21" s="747" t="str">
        <f t="shared" ref="T21:AT21" si="0">IF(T20=1,"日",IF(T20=2,"月",IF(T20=3,"火",IF(T20=4,"水",IF(T20=5,"木",IF(T20=6,"金","土"))))))</f>
        <v>火</v>
      </c>
      <c r="U21" s="747" t="str">
        <f t="shared" si="0"/>
        <v>水</v>
      </c>
      <c r="V21" s="747" t="str">
        <f t="shared" si="0"/>
        <v>木</v>
      </c>
      <c r="W21" s="747" t="str">
        <f t="shared" si="0"/>
        <v>金</v>
      </c>
      <c r="X21" s="747" t="str">
        <f t="shared" si="0"/>
        <v>土</v>
      </c>
      <c r="Y21" s="748" t="str">
        <f t="shared" si="0"/>
        <v>日</v>
      </c>
      <c r="Z21" s="746" t="str">
        <f>IF(Z20=1,"日",IF(Z20=2,"月",IF(Z20=3,"火",IF(Z20=4,"水",IF(Z20=5,"木",IF(Z20=6,"金","土"))))))</f>
        <v>月</v>
      </c>
      <c r="AA21" s="747" t="str">
        <f t="shared" si="0"/>
        <v>火</v>
      </c>
      <c r="AB21" s="747" t="str">
        <f t="shared" si="0"/>
        <v>水</v>
      </c>
      <c r="AC21" s="747" t="str">
        <f t="shared" si="0"/>
        <v>木</v>
      </c>
      <c r="AD21" s="747" t="str">
        <f t="shared" si="0"/>
        <v>金</v>
      </c>
      <c r="AE21" s="747" t="str">
        <f t="shared" si="0"/>
        <v>土</v>
      </c>
      <c r="AF21" s="748" t="str">
        <f t="shared" si="0"/>
        <v>日</v>
      </c>
      <c r="AG21" s="746" t="str">
        <f>IF(AG20=1,"日",IF(AG20=2,"月",IF(AG20=3,"火",IF(AG20=4,"水",IF(AG20=5,"木",IF(AG20=6,"金","土"))))))</f>
        <v>月</v>
      </c>
      <c r="AH21" s="747" t="str">
        <f t="shared" si="0"/>
        <v>火</v>
      </c>
      <c r="AI21" s="747" t="str">
        <f t="shared" si="0"/>
        <v>水</v>
      </c>
      <c r="AJ21" s="747" t="str">
        <f t="shared" si="0"/>
        <v>木</v>
      </c>
      <c r="AK21" s="747" t="str">
        <f t="shared" si="0"/>
        <v>金</v>
      </c>
      <c r="AL21" s="747" t="str">
        <f t="shared" si="0"/>
        <v>土</v>
      </c>
      <c r="AM21" s="748" t="str">
        <f t="shared" si="0"/>
        <v>日</v>
      </c>
      <c r="AN21" s="746" t="str">
        <f>IF(AN20=1,"日",IF(AN20=2,"月",IF(AN20=3,"火",IF(AN20=4,"水",IF(AN20=5,"木",IF(AN20=6,"金","土"))))))</f>
        <v>月</v>
      </c>
      <c r="AO21" s="747" t="str">
        <f t="shared" si="0"/>
        <v>火</v>
      </c>
      <c r="AP21" s="747" t="str">
        <f t="shared" si="0"/>
        <v>水</v>
      </c>
      <c r="AQ21" s="747" t="str">
        <f t="shared" si="0"/>
        <v>木</v>
      </c>
      <c r="AR21" s="747" t="str">
        <f t="shared" si="0"/>
        <v>金</v>
      </c>
      <c r="AS21" s="747" t="str">
        <f t="shared" si="0"/>
        <v>土</v>
      </c>
      <c r="AT21" s="748" t="str">
        <f t="shared" si="0"/>
        <v>日</v>
      </c>
      <c r="AU21" s="747" t="str">
        <f>IF(AU20=1,"日",IF(AU20=2,"月",IF(AU20=3,"火",IF(AU20=4,"水",IF(AU20=5,"木",IF(AU20=6,"金",IF(AU20=0,"","土")))))))</f>
        <v/>
      </c>
      <c r="AV21" s="747" t="str">
        <f>IF(AV20=1,"日",IF(AV20=2,"月",IF(AV20=3,"火",IF(AV20=4,"水",IF(AV20=5,"木",IF(AV20=6,"金",IF(AV20=0,"","土")))))))</f>
        <v/>
      </c>
      <c r="AW21" s="747" t="str">
        <f>IF(AW20=1,"日",IF(AW20=2,"月",IF(AW20=3,"火",IF(AW20=4,"水",IF(AW20=5,"木",IF(AW20=6,"金",IF(AW20=0,"","土")))))))</f>
        <v/>
      </c>
      <c r="AX21" s="1092"/>
      <c r="AY21" s="1093"/>
      <c r="AZ21" s="1098"/>
      <c r="BA21" s="1099"/>
      <c r="BB21" s="1106"/>
      <c r="BC21" s="1107"/>
      <c r="BD21" s="1107"/>
      <c r="BE21" s="1107"/>
      <c r="BF21" s="1108"/>
    </row>
    <row r="22" spans="2:58" ht="20.25" customHeight="1">
      <c r="B22" s="1074">
        <v>1</v>
      </c>
      <c r="C22" s="1075"/>
      <c r="D22" s="1076"/>
      <c r="E22" s="1077"/>
      <c r="F22" s="749"/>
      <c r="G22" s="1078"/>
      <c r="H22" s="1079"/>
      <c r="I22" s="1080"/>
      <c r="J22" s="1080"/>
      <c r="K22" s="1081"/>
      <c r="L22" s="1082"/>
      <c r="M22" s="1083"/>
      <c r="N22" s="1083"/>
      <c r="O22" s="1084"/>
      <c r="P22" s="1085" t="s">
        <v>1148</v>
      </c>
      <c r="Q22" s="1086"/>
      <c r="R22" s="1087"/>
      <c r="S22" s="750"/>
      <c r="T22" s="751"/>
      <c r="U22" s="751"/>
      <c r="V22" s="751"/>
      <c r="W22" s="751"/>
      <c r="X22" s="751"/>
      <c r="Y22" s="752"/>
      <c r="Z22" s="750"/>
      <c r="AA22" s="751"/>
      <c r="AB22" s="751"/>
      <c r="AC22" s="751"/>
      <c r="AD22" s="751"/>
      <c r="AE22" s="751"/>
      <c r="AF22" s="752"/>
      <c r="AG22" s="750"/>
      <c r="AH22" s="751"/>
      <c r="AI22" s="751"/>
      <c r="AJ22" s="751"/>
      <c r="AK22" s="751"/>
      <c r="AL22" s="751"/>
      <c r="AM22" s="752"/>
      <c r="AN22" s="750"/>
      <c r="AO22" s="751"/>
      <c r="AP22" s="751"/>
      <c r="AQ22" s="751"/>
      <c r="AR22" s="751"/>
      <c r="AS22" s="751"/>
      <c r="AT22" s="752"/>
      <c r="AU22" s="750"/>
      <c r="AV22" s="751"/>
      <c r="AW22" s="751"/>
      <c r="AX22" s="1115"/>
      <c r="AY22" s="1116"/>
      <c r="AZ22" s="1117"/>
      <c r="BA22" s="1118"/>
      <c r="BB22" s="1119"/>
      <c r="BC22" s="1120"/>
      <c r="BD22" s="1120"/>
      <c r="BE22" s="1120"/>
      <c r="BF22" s="1121"/>
    </row>
    <row r="23" spans="2:58" ht="20.25" customHeight="1">
      <c r="B23" s="1057"/>
      <c r="C23" s="1062"/>
      <c r="D23" s="1063"/>
      <c r="E23" s="1064"/>
      <c r="F23" s="753"/>
      <c r="G23" s="990"/>
      <c r="H23" s="995"/>
      <c r="I23" s="993"/>
      <c r="J23" s="993"/>
      <c r="K23" s="994"/>
      <c r="L23" s="999"/>
      <c r="M23" s="1000"/>
      <c r="N23" s="1000"/>
      <c r="O23" s="1001"/>
      <c r="P23" s="1026" t="s">
        <v>1149</v>
      </c>
      <c r="Q23" s="1027"/>
      <c r="R23" s="1028"/>
      <c r="S23" s="754" t="str">
        <f>IF(S22="","",VLOOKUP(S22,'シフト記号表（勤務時間帯）'!$C$6:$K$35,9,FALSE))</f>
        <v/>
      </c>
      <c r="T23" s="755" t="str">
        <f>IF(T22="","",VLOOKUP(T22,'シフト記号表（勤務時間帯）'!$C$6:$K$35,9,FALSE))</f>
        <v/>
      </c>
      <c r="U23" s="755" t="str">
        <f>IF(U22="","",VLOOKUP(U22,'シフト記号表（勤務時間帯）'!$C$6:$K$35,9,FALSE))</f>
        <v/>
      </c>
      <c r="V23" s="755" t="str">
        <f>IF(V22="","",VLOOKUP(V22,'シフト記号表（勤務時間帯）'!$C$6:$K$35,9,FALSE))</f>
        <v/>
      </c>
      <c r="W23" s="755" t="str">
        <f>IF(W22="","",VLOOKUP(W22,'シフト記号表（勤務時間帯）'!$C$6:$K$35,9,FALSE))</f>
        <v/>
      </c>
      <c r="X23" s="755" t="str">
        <f>IF(X22="","",VLOOKUP(X22,'シフト記号表（勤務時間帯）'!$C$6:$K$35,9,FALSE))</f>
        <v/>
      </c>
      <c r="Y23" s="756" t="str">
        <f>IF(Y22="","",VLOOKUP(Y22,'シフト記号表（勤務時間帯）'!$C$6:$K$35,9,FALSE))</f>
        <v/>
      </c>
      <c r="Z23" s="754" t="str">
        <f>IF(Z22="","",VLOOKUP(Z22,'シフト記号表（勤務時間帯）'!$C$6:$K$35,9,FALSE))</f>
        <v/>
      </c>
      <c r="AA23" s="755" t="str">
        <f>IF(AA22="","",VLOOKUP(AA22,'シフト記号表（勤務時間帯）'!$C$6:$K$35,9,FALSE))</f>
        <v/>
      </c>
      <c r="AB23" s="755" t="str">
        <f>IF(AB22="","",VLOOKUP(AB22,'シフト記号表（勤務時間帯）'!$C$6:$K$35,9,FALSE))</f>
        <v/>
      </c>
      <c r="AC23" s="755" t="str">
        <f>IF(AC22="","",VLOOKUP(AC22,'シフト記号表（勤務時間帯）'!$C$6:$K$35,9,FALSE))</f>
        <v/>
      </c>
      <c r="AD23" s="755" t="str">
        <f>IF(AD22="","",VLOOKUP(AD22,'シフト記号表（勤務時間帯）'!$C$6:$K$35,9,FALSE))</f>
        <v/>
      </c>
      <c r="AE23" s="755" t="str">
        <f>IF(AE22="","",VLOOKUP(AE22,'シフト記号表（勤務時間帯）'!$C$6:$K$35,9,FALSE))</f>
        <v/>
      </c>
      <c r="AF23" s="756" t="str">
        <f>IF(AF22="","",VLOOKUP(AF22,'シフト記号表（勤務時間帯）'!$C$6:$K$35,9,FALSE))</f>
        <v/>
      </c>
      <c r="AG23" s="754" t="str">
        <f>IF(AG22="","",VLOOKUP(AG22,'シフト記号表（勤務時間帯）'!$C$6:$K$35,9,FALSE))</f>
        <v/>
      </c>
      <c r="AH23" s="755" t="str">
        <f>IF(AH22="","",VLOOKUP(AH22,'シフト記号表（勤務時間帯）'!$C$6:$K$35,9,FALSE))</f>
        <v/>
      </c>
      <c r="AI23" s="755" t="str">
        <f>IF(AI22="","",VLOOKUP(AI22,'シフト記号表（勤務時間帯）'!$C$6:$K$35,9,FALSE))</f>
        <v/>
      </c>
      <c r="AJ23" s="755" t="str">
        <f>IF(AJ22="","",VLOOKUP(AJ22,'シフト記号表（勤務時間帯）'!$C$6:$K$35,9,FALSE))</f>
        <v/>
      </c>
      <c r="AK23" s="755" t="str">
        <f>IF(AK22="","",VLOOKUP(AK22,'シフト記号表（勤務時間帯）'!$C$6:$K$35,9,FALSE))</f>
        <v/>
      </c>
      <c r="AL23" s="755" t="str">
        <f>IF(AL22="","",VLOOKUP(AL22,'シフト記号表（勤務時間帯）'!$C$6:$K$35,9,FALSE))</f>
        <v/>
      </c>
      <c r="AM23" s="756" t="str">
        <f>IF(AM22="","",VLOOKUP(AM22,'シフト記号表（勤務時間帯）'!$C$6:$K$35,9,FALSE))</f>
        <v/>
      </c>
      <c r="AN23" s="754" t="str">
        <f>IF(AN22="","",VLOOKUP(AN22,'シフト記号表（勤務時間帯）'!$C$6:$K$35,9,FALSE))</f>
        <v/>
      </c>
      <c r="AO23" s="755" t="str">
        <f>IF(AO22="","",VLOOKUP(AO22,'シフト記号表（勤務時間帯）'!$C$6:$K$35,9,FALSE))</f>
        <v/>
      </c>
      <c r="AP23" s="755" t="str">
        <f>IF(AP22="","",VLOOKUP(AP22,'シフト記号表（勤務時間帯）'!$C$6:$K$35,9,FALSE))</f>
        <v/>
      </c>
      <c r="AQ23" s="755" t="str">
        <f>IF(AQ22="","",VLOOKUP(AQ22,'シフト記号表（勤務時間帯）'!$C$6:$K$35,9,FALSE))</f>
        <v/>
      </c>
      <c r="AR23" s="755" t="str">
        <f>IF(AR22="","",VLOOKUP(AR22,'シフト記号表（勤務時間帯）'!$C$6:$K$35,9,FALSE))</f>
        <v/>
      </c>
      <c r="AS23" s="755" t="str">
        <f>IF(AS22="","",VLOOKUP(AS22,'シフト記号表（勤務時間帯）'!$C$6:$K$35,9,FALSE))</f>
        <v/>
      </c>
      <c r="AT23" s="756" t="str">
        <f>IF(AT22="","",VLOOKUP(AT22,'シフト記号表（勤務時間帯）'!$C$6:$K$35,9,FALSE))</f>
        <v/>
      </c>
      <c r="AU23" s="754" t="str">
        <f>IF(AU22="","",VLOOKUP(AU22,'シフト記号表（勤務時間帯）'!$C$6:$K$35,9,FALSE))</f>
        <v/>
      </c>
      <c r="AV23" s="755" t="str">
        <f>IF(AV22="","",VLOOKUP(AV22,'シフト記号表（勤務時間帯）'!$C$6:$K$35,9,FALSE))</f>
        <v/>
      </c>
      <c r="AW23" s="755" t="str">
        <f>IF(AW22="","",VLOOKUP(AW22,'シフト記号表（勤務時間帯）'!$C$6:$K$35,9,FALSE))</f>
        <v/>
      </c>
      <c r="AX23" s="1029">
        <f>IF($BB$3="４週",SUM(S23:AT23),IF($BB$3="暦月",SUM(S23:AW23),""))</f>
        <v>0</v>
      </c>
      <c r="AY23" s="1030"/>
      <c r="AZ23" s="1031">
        <f>IF($BB$3="４週",AX23/4,IF($BB$3="暦月",②勤務形態一覧表!AX23/(②勤務形態一覧表!$BB$8/7),""))</f>
        <v>0</v>
      </c>
      <c r="BA23" s="1032"/>
      <c r="BB23" s="1048"/>
      <c r="BC23" s="1049"/>
      <c r="BD23" s="1049"/>
      <c r="BE23" s="1049"/>
      <c r="BF23" s="1050"/>
    </row>
    <row r="24" spans="2:58" ht="20.25" customHeight="1">
      <c r="B24" s="1057"/>
      <c r="C24" s="1065"/>
      <c r="D24" s="1066"/>
      <c r="E24" s="1067"/>
      <c r="F24" s="757">
        <f>C22</f>
        <v>0</v>
      </c>
      <c r="G24" s="990"/>
      <c r="H24" s="995"/>
      <c r="I24" s="993"/>
      <c r="J24" s="993"/>
      <c r="K24" s="994"/>
      <c r="L24" s="999"/>
      <c r="M24" s="1000"/>
      <c r="N24" s="1000"/>
      <c r="O24" s="1001"/>
      <c r="P24" s="1054" t="s">
        <v>1150</v>
      </c>
      <c r="Q24" s="1055"/>
      <c r="R24" s="1056"/>
      <c r="S24" s="758" t="str">
        <f>IF(S22="","",VLOOKUP(S22,'シフト記号表（勤務時間帯）'!$C$6:$U$35,19,FALSE))</f>
        <v/>
      </c>
      <c r="T24" s="759" t="str">
        <f>IF(T22="","",VLOOKUP(T22,'シフト記号表（勤務時間帯）'!$C$6:$U$35,19,FALSE))</f>
        <v/>
      </c>
      <c r="U24" s="759" t="str">
        <f>IF(U22="","",VLOOKUP(U22,'シフト記号表（勤務時間帯）'!$C$6:$U$35,19,FALSE))</f>
        <v/>
      </c>
      <c r="V24" s="759" t="str">
        <f>IF(V22="","",VLOOKUP(V22,'シフト記号表（勤務時間帯）'!$C$6:$U$35,19,FALSE))</f>
        <v/>
      </c>
      <c r="W24" s="759" t="str">
        <f>IF(W22="","",VLOOKUP(W22,'シフト記号表（勤務時間帯）'!$C$6:$U$35,19,FALSE))</f>
        <v/>
      </c>
      <c r="X24" s="759" t="str">
        <f>IF(X22="","",VLOOKUP(X22,'シフト記号表（勤務時間帯）'!$C$6:$U$35,19,FALSE))</f>
        <v/>
      </c>
      <c r="Y24" s="760" t="str">
        <f>IF(Y22="","",VLOOKUP(Y22,'シフト記号表（勤務時間帯）'!$C$6:$U$35,19,FALSE))</f>
        <v/>
      </c>
      <c r="Z24" s="758" t="str">
        <f>IF(Z22="","",VLOOKUP(Z22,'シフト記号表（勤務時間帯）'!$C$6:$U$35,19,FALSE))</f>
        <v/>
      </c>
      <c r="AA24" s="759" t="str">
        <f>IF(AA22="","",VLOOKUP(AA22,'シフト記号表（勤務時間帯）'!$C$6:$U$35,19,FALSE))</f>
        <v/>
      </c>
      <c r="AB24" s="759" t="str">
        <f>IF(AB22="","",VLOOKUP(AB22,'シフト記号表（勤務時間帯）'!$C$6:$U$35,19,FALSE))</f>
        <v/>
      </c>
      <c r="AC24" s="759" t="str">
        <f>IF(AC22="","",VLOOKUP(AC22,'シフト記号表（勤務時間帯）'!$C$6:$U$35,19,FALSE))</f>
        <v/>
      </c>
      <c r="AD24" s="759" t="str">
        <f>IF(AD22="","",VLOOKUP(AD22,'シフト記号表（勤務時間帯）'!$C$6:$U$35,19,FALSE))</f>
        <v/>
      </c>
      <c r="AE24" s="759" t="str">
        <f>IF(AE22="","",VLOOKUP(AE22,'シフト記号表（勤務時間帯）'!$C$6:$U$35,19,FALSE))</f>
        <v/>
      </c>
      <c r="AF24" s="760" t="str">
        <f>IF(AF22="","",VLOOKUP(AF22,'シフト記号表（勤務時間帯）'!$C$6:$U$35,19,FALSE))</f>
        <v/>
      </c>
      <c r="AG24" s="758" t="str">
        <f>IF(AG22="","",VLOOKUP(AG22,'シフト記号表（勤務時間帯）'!$C$6:$U$35,19,FALSE))</f>
        <v/>
      </c>
      <c r="AH24" s="759" t="str">
        <f>IF(AH22="","",VLOOKUP(AH22,'シフト記号表（勤務時間帯）'!$C$6:$U$35,19,FALSE))</f>
        <v/>
      </c>
      <c r="AI24" s="759" t="str">
        <f>IF(AI22="","",VLOOKUP(AI22,'シフト記号表（勤務時間帯）'!$C$6:$U$35,19,FALSE))</f>
        <v/>
      </c>
      <c r="AJ24" s="759" t="str">
        <f>IF(AJ22="","",VLOOKUP(AJ22,'シフト記号表（勤務時間帯）'!$C$6:$U$35,19,FALSE))</f>
        <v/>
      </c>
      <c r="AK24" s="759" t="str">
        <f>IF(AK22="","",VLOOKUP(AK22,'シフト記号表（勤務時間帯）'!$C$6:$U$35,19,FALSE))</f>
        <v/>
      </c>
      <c r="AL24" s="759" t="str">
        <f>IF(AL22="","",VLOOKUP(AL22,'シフト記号表（勤務時間帯）'!$C$6:$U$35,19,FALSE))</f>
        <v/>
      </c>
      <c r="AM24" s="760" t="str">
        <f>IF(AM22="","",VLOOKUP(AM22,'シフト記号表（勤務時間帯）'!$C$6:$U$35,19,FALSE))</f>
        <v/>
      </c>
      <c r="AN24" s="758" t="str">
        <f>IF(AN22="","",VLOOKUP(AN22,'シフト記号表（勤務時間帯）'!$C$6:$U$35,19,FALSE))</f>
        <v/>
      </c>
      <c r="AO24" s="759" t="str">
        <f>IF(AO22="","",VLOOKUP(AO22,'シフト記号表（勤務時間帯）'!$C$6:$U$35,19,FALSE))</f>
        <v/>
      </c>
      <c r="AP24" s="759" t="str">
        <f>IF(AP22="","",VLOOKUP(AP22,'シフト記号表（勤務時間帯）'!$C$6:$U$35,19,FALSE))</f>
        <v/>
      </c>
      <c r="AQ24" s="759" t="str">
        <f>IF(AQ22="","",VLOOKUP(AQ22,'シフト記号表（勤務時間帯）'!$C$6:$U$35,19,FALSE))</f>
        <v/>
      </c>
      <c r="AR24" s="759" t="str">
        <f>IF(AR22="","",VLOOKUP(AR22,'シフト記号表（勤務時間帯）'!$C$6:$U$35,19,FALSE))</f>
        <v/>
      </c>
      <c r="AS24" s="759" t="str">
        <f>IF(AS22="","",VLOOKUP(AS22,'シフト記号表（勤務時間帯）'!$C$6:$U$35,19,FALSE))</f>
        <v/>
      </c>
      <c r="AT24" s="760" t="str">
        <f>IF(AT22="","",VLOOKUP(AT22,'シフト記号表（勤務時間帯）'!$C$6:$U$35,19,FALSE))</f>
        <v/>
      </c>
      <c r="AU24" s="758" t="str">
        <f>IF(AU22="","",VLOOKUP(AU22,'シフト記号表（勤務時間帯）'!$C$6:$U$35,19,FALSE))</f>
        <v/>
      </c>
      <c r="AV24" s="759" t="str">
        <f>IF(AV22="","",VLOOKUP(AV22,'シフト記号表（勤務時間帯）'!$C$6:$U$35,19,FALSE))</f>
        <v/>
      </c>
      <c r="AW24" s="759" t="str">
        <f>IF(AW22="","",VLOOKUP(AW22,'シフト記号表（勤務時間帯）'!$C$6:$U$35,19,FALSE))</f>
        <v/>
      </c>
      <c r="AX24" s="1036">
        <f>IF($BB$3="４週",SUM(S24:AT24),IF($BB$3="暦月",SUM(S24:AW24),""))</f>
        <v>0</v>
      </c>
      <c r="AY24" s="1037"/>
      <c r="AZ24" s="1038">
        <f>IF($BB$3="４週",AX24/4,IF($BB$3="暦月",②勤務形態一覧表!AX24/(②勤務形態一覧表!$BB$8/7),""))</f>
        <v>0</v>
      </c>
      <c r="BA24" s="1039"/>
      <c r="BB24" s="1051"/>
      <c r="BC24" s="1052"/>
      <c r="BD24" s="1052"/>
      <c r="BE24" s="1052"/>
      <c r="BF24" s="1053"/>
    </row>
    <row r="25" spans="2:58" ht="20.25" customHeight="1">
      <c r="B25" s="1057">
        <f>B22+1</f>
        <v>2</v>
      </c>
      <c r="C25" s="1059"/>
      <c r="D25" s="1060"/>
      <c r="E25" s="1061"/>
      <c r="F25" s="761"/>
      <c r="G25" s="989"/>
      <c r="H25" s="992"/>
      <c r="I25" s="993"/>
      <c r="J25" s="993"/>
      <c r="K25" s="994"/>
      <c r="L25" s="996"/>
      <c r="M25" s="997"/>
      <c r="N25" s="997"/>
      <c r="O25" s="998"/>
      <c r="P25" s="1005" t="s">
        <v>1148</v>
      </c>
      <c r="Q25" s="1006"/>
      <c r="R25" s="1007"/>
      <c r="S25" s="750"/>
      <c r="T25" s="751"/>
      <c r="U25" s="751"/>
      <c r="V25" s="751"/>
      <c r="W25" s="751"/>
      <c r="X25" s="751"/>
      <c r="Y25" s="752"/>
      <c r="Z25" s="750"/>
      <c r="AA25" s="751"/>
      <c r="AB25" s="751"/>
      <c r="AC25" s="751"/>
      <c r="AD25" s="751"/>
      <c r="AE25" s="751"/>
      <c r="AF25" s="752"/>
      <c r="AG25" s="750"/>
      <c r="AH25" s="751"/>
      <c r="AI25" s="751"/>
      <c r="AJ25" s="751"/>
      <c r="AK25" s="751"/>
      <c r="AL25" s="751"/>
      <c r="AM25" s="752"/>
      <c r="AN25" s="750"/>
      <c r="AO25" s="751"/>
      <c r="AP25" s="751"/>
      <c r="AQ25" s="751"/>
      <c r="AR25" s="751"/>
      <c r="AS25" s="751"/>
      <c r="AT25" s="752"/>
      <c r="AU25" s="750"/>
      <c r="AV25" s="751"/>
      <c r="AW25" s="751"/>
      <c r="AX25" s="1017"/>
      <c r="AY25" s="1018"/>
      <c r="AZ25" s="1019"/>
      <c r="BA25" s="1020"/>
      <c r="BB25" s="1045"/>
      <c r="BC25" s="1046"/>
      <c r="BD25" s="1046"/>
      <c r="BE25" s="1046"/>
      <c r="BF25" s="1047"/>
    </row>
    <row r="26" spans="2:58" ht="20.25" customHeight="1">
      <c r="B26" s="1057"/>
      <c r="C26" s="1062"/>
      <c r="D26" s="1063"/>
      <c r="E26" s="1064"/>
      <c r="F26" s="753"/>
      <c r="G26" s="990"/>
      <c r="H26" s="995"/>
      <c r="I26" s="993"/>
      <c r="J26" s="993"/>
      <c r="K26" s="994"/>
      <c r="L26" s="999"/>
      <c r="M26" s="1000"/>
      <c r="N26" s="1000"/>
      <c r="O26" s="1001"/>
      <c r="P26" s="1026" t="s">
        <v>1149</v>
      </c>
      <c r="Q26" s="1027"/>
      <c r="R26" s="1028"/>
      <c r="S26" s="754" t="str">
        <f>IF(S25="","",VLOOKUP(S25,'シフト記号表（勤務時間帯）'!$C$6:$K$35,9,FALSE))</f>
        <v/>
      </c>
      <c r="T26" s="755" t="str">
        <f>IF(T25="","",VLOOKUP(T25,'シフト記号表（勤務時間帯）'!$C$6:$K$35,9,FALSE))</f>
        <v/>
      </c>
      <c r="U26" s="755" t="str">
        <f>IF(U25="","",VLOOKUP(U25,'シフト記号表（勤務時間帯）'!$C$6:$K$35,9,FALSE))</f>
        <v/>
      </c>
      <c r="V26" s="755" t="str">
        <f>IF(V25="","",VLOOKUP(V25,'シフト記号表（勤務時間帯）'!$C$6:$K$35,9,FALSE))</f>
        <v/>
      </c>
      <c r="W26" s="755" t="str">
        <f>IF(W25="","",VLOOKUP(W25,'シフト記号表（勤務時間帯）'!$C$6:$K$35,9,FALSE))</f>
        <v/>
      </c>
      <c r="X26" s="755" t="str">
        <f>IF(X25="","",VLOOKUP(X25,'シフト記号表（勤務時間帯）'!$C$6:$K$35,9,FALSE))</f>
        <v/>
      </c>
      <c r="Y26" s="756" t="str">
        <f>IF(Y25="","",VLOOKUP(Y25,'シフト記号表（勤務時間帯）'!$C$6:$K$35,9,FALSE))</f>
        <v/>
      </c>
      <c r="Z26" s="754" t="str">
        <f>IF(Z25="","",VLOOKUP(Z25,'シフト記号表（勤務時間帯）'!$C$6:$K$35,9,FALSE))</f>
        <v/>
      </c>
      <c r="AA26" s="755" t="str">
        <f>IF(AA25="","",VLOOKUP(AA25,'シフト記号表（勤務時間帯）'!$C$6:$K$35,9,FALSE))</f>
        <v/>
      </c>
      <c r="AB26" s="755" t="str">
        <f>IF(AB25="","",VLOOKUP(AB25,'シフト記号表（勤務時間帯）'!$C$6:$K$35,9,FALSE))</f>
        <v/>
      </c>
      <c r="AC26" s="755" t="str">
        <f>IF(AC25="","",VLOOKUP(AC25,'シフト記号表（勤務時間帯）'!$C$6:$K$35,9,FALSE))</f>
        <v/>
      </c>
      <c r="AD26" s="755" t="str">
        <f>IF(AD25="","",VLOOKUP(AD25,'シフト記号表（勤務時間帯）'!$C$6:$K$35,9,FALSE))</f>
        <v/>
      </c>
      <c r="AE26" s="755" t="str">
        <f>IF(AE25="","",VLOOKUP(AE25,'シフト記号表（勤務時間帯）'!$C$6:$K$35,9,FALSE))</f>
        <v/>
      </c>
      <c r="AF26" s="756" t="str">
        <f>IF(AF25="","",VLOOKUP(AF25,'シフト記号表（勤務時間帯）'!$C$6:$K$35,9,FALSE))</f>
        <v/>
      </c>
      <c r="AG26" s="754" t="str">
        <f>IF(AG25="","",VLOOKUP(AG25,'シフト記号表（勤務時間帯）'!$C$6:$K$35,9,FALSE))</f>
        <v/>
      </c>
      <c r="AH26" s="755" t="str">
        <f>IF(AH25="","",VLOOKUP(AH25,'シフト記号表（勤務時間帯）'!$C$6:$K$35,9,FALSE))</f>
        <v/>
      </c>
      <c r="AI26" s="755" t="str">
        <f>IF(AI25="","",VLOOKUP(AI25,'シフト記号表（勤務時間帯）'!$C$6:$K$35,9,FALSE))</f>
        <v/>
      </c>
      <c r="AJ26" s="755" t="str">
        <f>IF(AJ25="","",VLOOKUP(AJ25,'シフト記号表（勤務時間帯）'!$C$6:$K$35,9,FALSE))</f>
        <v/>
      </c>
      <c r="AK26" s="755" t="str">
        <f>IF(AK25="","",VLOOKUP(AK25,'シフト記号表（勤務時間帯）'!$C$6:$K$35,9,FALSE))</f>
        <v/>
      </c>
      <c r="AL26" s="755" t="str">
        <f>IF(AL25="","",VLOOKUP(AL25,'シフト記号表（勤務時間帯）'!$C$6:$K$35,9,FALSE))</f>
        <v/>
      </c>
      <c r="AM26" s="756" t="str">
        <f>IF(AM25="","",VLOOKUP(AM25,'シフト記号表（勤務時間帯）'!$C$6:$K$35,9,FALSE))</f>
        <v/>
      </c>
      <c r="AN26" s="754" t="str">
        <f>IF(AN25="","",VLOOKUP(AN25,'シフト記号表（勤務時間帯）'!$C$6:$K$35,9,FALSE))</f>
        <v/>
      </c>
      <c r="AO26" s="755" t="str">
        <f>IF(AO25="","",VLOOKUP(AO25,'シフト記号表（勤務時間帯）'!$C$6:$K$35,9,FALSE))</f>
        <v/>
      </c>
      <c r="AP26" s="755" t="str">
        <f>IF(AP25="","",VLOOKUP(AP25,'シフト記号表（勤務時間帯）'!$C$6:$K$35,9,FALSE))</f>
        <v/>
      </c>
      <c r="AQ26" s="755" t="str">
        <f>IF(AQ25="","",VLOOKUP(AQ25,'シフト記号表（勤務時間帯）'!$C$6:$K$35,9,FALSE))</f>
        <v/>
      </c>
      <c r="AR26" s="755" t="str">
        <f>IF(AR25="","",VLOOKUP(AR25,'シフト記号表（勤務時間帯）'!$C$6:$K$35,9,FALSE))</f>
        <v/>
      </c>
      <c r="AS26" s="755" t="str">
        <f>IF(AS25="","",VLOOKUP(AS25,'シフト記号表（勤務時間帯）'!$C$6:$K$35,9,FALSE))</f>
        <v/>
      </c>
      <c r="AT26" s="756" t="str">
        <f>IF(AT25="","",VLOOKUP(AT25,'シフト記号表（勤務時間帯）'!$C$6:$K$35,9,FALSE))</f>
        <v/>
      </c>
      <c r="AU26" s="754" t="str">
        <f>IF(AU25="","",VLOOKUP(AU25,'シフト記号表（勤務時間帯）'!$C$6:$K$35,9,FALSE))</f>
        <v/>
      </c>
      <c r="AV26" s="755" t="str">
        <f>IF(AV25="","",VLOOKUP(AV25,'シフト記号表（勤務時間帯）'!$C$6:$K$35,9,FALSE))</f>
        <v/>
      </c>
      <c r="AW26" s="755" t="str">
        <f>IF(AW25="","",VLOOKUP(AW25,'シフト記号表（勤務時間帯）'!$C$6:$K$35,9,FALSE))</f>
        <v/>
      </c>
      <c r="AX26" s="1029">
        <f>IF($BB$3="４週",SUM(S26:AT26),IF($BB$3="暦月",SUM(S26:AW26),""))</f>
        <v>0</v>
      </c>
      <c r="AY26" s="1030"/>
      <c r="AZ26" s="1031">
        <f>IF($BB$3="４週",AX26/4,IF($BB$3="暦月",②勤務形態一覧表!AX26/(②勤務形態一覧表!$BB$8/7),""))</f>
        <v>0</v>
      </c>
      <c r="BA26" s="1032"/>
      <c r="BB26" s="1048"/>
      <c r="BC26" s="1049"/>
      <c r="BD26" s="1049"/>
      <c r="BE26" s="1049"/>
      <c r="BF26" s="1050"/>
    </row>
    <row r="27" spans="2:58" ht="20.25" customHeight="1">
      <c r="B27" s="1057"/>
      <c r="C27" s="1065"/>
      <c r="D27" s="1066"/>
      <c r="E27" s="1067"/>
      <c r="F27" s="753">
        <f>C25</f>
        <v>0</v>
      </c>
      <c r="G27" s="991"/>
      <c r="H27" s="995"/>
      <c r="I27" s="993"/>
      <c r="J27" s="993"/>
      <c r="K27" s="994"/>
      <c r="L27" s="1002"/>
      <c r="M27" s="1003"/>
      <c r="N27" s="1003"/>
      <c r="O27" s="1004"/>
      <c r="P27" s="1054" t="s">
        <v>1150</v>
      </c>
      <c r="Q27" s="1055"/>
      <c r="R27" s="1056"/>
      <c r="S27" s="758" t="str">
        <f>IF(S25="","",VLOOKUP(S25,'シフト記号表（勤務時間帯）'!$C$6:$U$35,19,FALSE))</f>
        <v/>
      </c>
      <c r="T27" s="759" t="str">
        <f>IF(T25="","",VLOOKUP(T25,'シフト記号表（勤務時間帯）'!$C$6:$U$35,19,FALSE))</f>
        <v/>
      </c>
      <c r="U27" s="759" t="str">
        <f>IF(U25="","",VLOOKUP(U25,'シフト記号表（勤務時間帯）'!$C$6:$U$35,19,FALSE))</f>
        <v/>
      </c>
      <c r="V27" s="759" t="str">
        <f>IF(V25="","",VLOOKUP(V25,'シフト記号表（勤務時間帯）'!$C$6:$U$35,19,FALSE))</f>
        <v/>
      </c>
      <c r="W27" s="759" t="str">
        <f>IF(W25="","",VLOOKUP(W25,'シフト記号表（勤務時間帯）'!$C$6:$U$35,19,FALSE))</f>
        <v/>
      </c>
      <c r="X27" s="759" t="str">
        <f>IF(X25="","",VLOOKUP(X25,'シフト記号表（勤務時間帯）'!$C$6:$U$35,19,FALSE))</f>
        <v/>
      </c>
      <c r="Y27" s="760" t="str">
        <f>IF(Y25="","",VLOOKUP(Y25,'シフト記号表（勤務時間帯）'!$C$6:$U$35,19,FALSE))</f>
        <v/>
      </c>
      <c r="Z27" s="758" t="str">
        <f>IF(Z25="","",VLOOKUP(Z25,'シフト記号表（勤務時間帯）'!$C$6:$U$35,19,FALSE))</f>
        <v/>
      </c>
      <c r="AA27" s="759" t="str">
        <f>IF(AA25="","",VLOOKUP(AA25,'シフト記号表（勤務時間帯）'!$C$6:$U$35,19,FALSE))</f>
        <v/>
      </c>
      <c r="AB27" s="759" t="str">
        <f>IF(AB25="","",VLOOKUP(AB25,'シフト記号表（勤務時間帯）'!$C$6:$U$35,19,FALSE))</f>
        <v/>
      </c>
      <c r="AC27" s="759" t="str">
        <f>IF(AC25="","",VLOOKUP(AC25,'シフト記号表（勤務時間帯）'!$C$6:$U$35,19,FALSE))</f>
        <v/>
      </c>
      <c r="AD27" s="759" t="str">
        <f>IF(AD25="","",VLOOKUP(AD25,'シフト記号表（勤務時間帯）'!$C$6:$U$35,19,FALSE))</f>
        <v/>
      </c>
      <c r="AE27" s="759" t="str">
        <f>IF(AE25="","",VLOOKUP(AE25,'シフト記号表（勤務時間帯）'!$C$6:$U$35,19,FALSE))</f>
        <v/>
      </c>
      <c r="AF27" s="760" t="str">
        <f>IF(AF25="","",VLOOKUP(AF25,'シフト記号表（勤務時間帯）'!$C$6:$U$35,19,FALSE))</f>
        <v/>
      </c>
      <c r="AG27" s="758" t="str">
        <f>IF(AG25="","",VLOOKUP(AG25,'シフト記号表（勤務時間帯）'!$C$6:$U$35,19,FALSE))</f>
        <v/>
      </c>
      <c r="AH27" s="759" t="str">
        <f>IF(AH25="","",VLOOKUP(AH25,'シフト記号表（勤務時間帯）'!$C$6:$U$35,19,FALSE))</f>
        <v/>
      </c>
      <c r="AI27" s="759" t="str">
        <f>IF(AI25="","",VLOOKUP(AI25,'シフト記号表（勤務時間帯）'!$C$6:$U$35,19,FALSE))</f>
        <v/>
      </c>
      <c r="AJ27" s="759" t="str">
        <f>IF(AJ25="","",VLOOKUP(AJ25,'シフト記号表（勤務時間帯）'!$C$6:$U$35,19,FALSE))</f>
        <v/>
      </c>
      <c r="AK27" s="759" t="str">
        <f>IF(AK25="","",VLOOKUP(AK25,'シフト記号表（勤務時間帯）'!$C$6:$U$35,19,FALSE))</f>
        <v/>
      </c>
      <c r="AL27" s="759" t="str">
        <f>IF(AL25="","",VLOOKUP(AL25,'シフト記号表（勤務時間帯）'!$C$6:$U$35,19,FALSE))</f>
        <v/>
      </c>
      <c r="AM27" s="760" t="str">
        <f>IF(AM25="","",VLOOKUP(AM25,'シフト記号表（勤務時間帯）'!$C$6:$U$35,19,FALSE))</f>
        <v/>
      </c>
      <c r="AN27" s="758" t="str">
        <f>IF(AN25="","",VLOOKUP(AN25,'シフト記号表（勤務時間帯）'!$C$6:$U$35,19,FALSE))</f>
        <v/>
      </c>
      <c r="AO27" s="759" t="str">
        <f>IF(AO25="","",VLOOKUP(AO25,'シフト記号表（勤務時間帯）'!$C$6:$U$35,19,FALSE))</f>
        <v/>
      </c>
      <c r="AP27" s="759" t="str">
        <f>IF(AP25="","",VLOOKUP(AP25,'シフト記号表（勤務時間帯）'!$C$6:$U$35,19,FALSE))</f>
        <v/>
      </c>
      <c r="AQ27" s="759" t="str">
        <f>IF(AQ25="","",VLOOKUP(AQ25,'シフト記号表（勤務時間帯）'!$C$6:$U$35,19,FALSE))</f>
        <v/>
      </c>
      <c r="AR27" s="759" t="str">
        <f>IF(AR25="","",VLOOKUP(AR25,'シフト記号表（勤務時間帯）'!$C$6:$U$35,19,FALSE))</f>
        <v/>
      </c>
      <c r="AS27" s="759" t="str">
        <f>IF(AS25="","",VLOOKUP(AS25,'シフト記号表（勤務時間帯）'!$C$6:$U$35,19,FALSE))</f>
        <v/>
      </c>
      <c r="AT27" s="760" t="str">
        <f>IF(AT25="","",VLOOKUP(AT25,'シフト記号表（勤務時間帯）'!$C$6:$U$35,19,FALSE))</f>
        <v/>
      </c>
      <c r="AU27" s="758" t="str">
        <f>IF(AU25="","",VLOOKUP(AU25,'シフト記号表（勤務時間帯）'!$C$6:$U$35,19,FALSE))</f>
        <v/>
      </c>
      <c r="AV27" s="759" t="str">
        <f>IF(AV25="","",VLOOKUP(AV25,'シフト記号表（勤務時間帯）'!$C$6:$U$35,19,FALSE))</f>
        <v/>
      </c>
      <c r="AW27" s="759" t="str">
        <f>IF(AW25="","",VLOOKUP(AW25,'シフト記号表（勤務時間帯）'!$C$6:$U$35,19,FALSE))</f>
        <v/>
      </c>
      <c r="AX27" s="1036">
        <f>IF($BB$3="４週",SUM(S27:AT27),IF($BB$3="暦月",SUM(S27:AW27),""))</f>
        <v>0</v>
      </c>
      <c r="AY27" s="1037"/>
      <c r="AZ27" s="1038">
        <f>IF($BB$3="４週",AX27/4,IF($BB$3="暦月",②勤務形態一覧表!AX27/(②勤務形態一覧表!$BB$8/7),""))</f>
        <v>0</v>
      </c>
      <c r="BA27" s="1039"/>
      <c r="BB27" s="1051"/>
      <c r="BC27" s="1052"/>
      <c r="BD27" s="1052"/>
      <c r="BE27" s="1052"/>
      <c r="BF27" s="1053"/>
    </row>
    <row r="28" spans="2:58" ht="20.25" customHeight="1">
      <c r="B28" s="1057">
        <f>B25+1</f>
        <v>3</v>
      </c>
      <c r="C28" s="1059"/>
      <c r="D28" s="1060"/>
      <c r="E28" s="1061"/>
      <c r="F28" s="761"/>
      <c r="G28" s="989"/>
      <c r="H28" s="992"/>
      <c r="I28" s="993"/>
      <c r="J28" s="993"/>
      <c r="K28" s="994"/>
      <c r="L28" s="996"/>
      <c r="M28" s="997"/>
      <c r="N28" s="997"/>
      <c r="O28" s="998"/>
      <c r="P28" s="1005" t="s">
        <v>1148</v>
      </c>
      <c r="Q28" s="1006"/>
      <c r="R28" s="1007"/>
      <c r="S28" s="750"/>
      <c r="T28" s="751"/>
      <c r="U28" s="751"/>
      <c r="V28" s="751"/>
      <c r="W28" s="751"/>
      <c r="X28" s="751"/>
      <c r="Y28" s="752"/>
      <c r="Z28" s="750"/>
      <c r="AA28" s="751"/>
      <c r="AB28" s="751"/>
      <c r="AC28" s="751"/>
      <c r="AD28" s="751"/>
      <c r="AE28" s="751"/>
      <c r="AF28" s="752"/>
      <c r="AG28" s="750"/>
      <c r="AH28" s="751"/>
      <c r="AI28" s="751"/>
      <c r="AJ28" s="751"/>
      <c r="AK28" s="751"/>
      <c r="AL28" s="751"/>
      <c r="AM28" s="752"/>
      <c r="AN28" s="750"/>
      <c r="AO28" s="751"/>
      <c r="AP28" s="751"/>
      <c r="AQ28" s="751"/>
      <c r="AR28" s="751"/>
      <c r="AS28" s="751"/>
      <c r="AT28" s="752"/>
      <c r="AU28" s="750"/>
      <c r="AV28" s="751"/>
      <c r="AW28" s="751"/>
      <c r="AX28" s="1017"/>
      <c r="AY28" s="1018"/>
      <c r="AZ28" s="1019"/>
      <c r="BA28" s="1020"/>
      <c r="BB28" s="1045"/>
      <c r="BC28" s="1046"/>
      <c r="BD28" s="1046"/>
      <c r="BE28" s="1046"/>
      <c r="BF28" s="1047"/>
    </row>
    <row r="29" spans="2:58" ht="20.25" customHeight="1">
      <c r="B29" s="1057"/>
      <c r="C29" s="1062"/>
      <c r="D29" s="1063"/>
      <c r="E29" s="1064"/>
      <c r="F29" s="753"/>
      <c r="G29" s="990"/>
      <c r="H29" s="995"/>
      <c r="I29" s="993"/>
      <c r="J29" s="993"/>
      <c r="K29" s="994"/>
      <c r="L29" s="999"/>
      <c r="M29" s="1000"/>
      <c r="N29" s="1000"/>
      <c r="O29" s="1001"/>
      <c r="P29" s="1026" t="s">
        <v>1149</v>
      </c>
      <c r="Q29" s="1027"/>
      <c r="R29" s="1028"/>
      <c r="S29" s="754" t="str">
        <f>IF(S28="","",VLOOKUP(S28,'シフト記号表（勤務時間帯）'!$C$6:$K$35,9,FALSE))</f>
        <v/>
      </c>
      <c r="T29" s="755" t="str">
        <f>IF(T28="","",VLOOKUP(T28,'シフト記号表（勤務時間帯）'!$C$6:$K$35,9,FALSE))</f>
        <v/>
      </c>
      <c r="U29" s="755" t="str">
        <f>IF(U28="","",VLOOKUP(U28,'シフト記号表（勤務時間帯）'!$C$6:$K$35,9,FALSE))</f>
        <v/>
      </c>
      <c r="V29" s="755" t="str">
        <f>IF(V28="","",VLOOKUP(V28,'シフト記号表（勤務時間帯）'!$C$6:$K$35,9,FALSE))</f>
        <v/>
      </c>
      <c r="W29" s="755" t="str">
        <f>IF(W28="","",VLOOKUP(W28,'シフト記号表（勤務時間帯）'!$C$6:$K$35,9,FALSE))</f>
        <v/>
      </c>
      <c r="X29" s="755" t="str">
        <f>IF(X28="","",VLOOKUP(X28,'シフト記号表（勤務時間帯）'!$C$6:$K$35,9,FALSE))</f>
        <v/>
      </c>
      <c r="Y29" s="756" t="str">
        <f>IF(Y28="","",VLOOKUP(Y28,'シフト記号表（勤務時間帯）'!$C$6:$K$35,9,FALSE))</f>
        <v/>
      </c>
      <c r="Z29" s="754" t="str">
        <f>IF(Z28="","",VLOOKUP(Z28,'シフト記号表（勤務時間帯）'!$C$6:$K$35,9,FALSE))</f>
        <v/>
      </c>
      <c r="AA29" s="755" t="str">
        <f>IF(AA28="","",VLOOKUP(AA28,'シフト記号表（勤務時間帯）'!$C$6:$K$35,9,FALSE))</f>
        <v/>
      </c>
      <c r="AB29" s="755" t="str">
        <f>IF(AB28="","",VLOOKUP(AB28,'シフト記号表（勤務時間帯）'!$C$6:$K$35,9,FALSE))</f>
        <v/>
      </c>
      <c r="AC29" s="755" t="str">
        <f>IF(AC28="","",VLOOKUP(AC28,'シフト記号表（勤務時間帯）'!$C$6:$K$35,9,FALSE))</f>
        <v/>
      </c>
      <c r="AD29" s="755" t="str">
        <f>IF(AD28="","",VLOOKUP(AD28,'シフト記号表（勤務時間帯）'!$C$6:$K$35,9,FALSE))</f>
        <v/>
      </c>
      <c r="AE29" s="755" t="str">
        <f>IF(AE28="","",VLOOKUP(AE28,'シフト記号表（勤務時間帯）'!$C$6:$K$35,9,FALSE))</f>
        <v/>
      </c>
      <c r="AF29" s="756" t="str">
        <f>IF(AF28="","",VLOOKUP(AF28,'シフト記号表（勤務時間帯）'!$C$6:$K$35,9,FALSE))</f>
        <v/>
      </c>
      <c r="AG29" s="754" t="str">
        <f>IF(AG28="","",VLOOKUP(AG28,'シフト記号表（勤務時間帯）'!$C$6:$K$35,9,FALSE))</f>
        <v/>
      </c>
      <c r="AH29" s="755" t="str">
        <f>IF(AH28="","",VLOOKUP(AH28,'シフト記号表（勤務時間帯）'!$C$6:$K$35,9,FALSE))</f>
        <v/>
      </c>
      <c r="AI29" s="755" t="str">
        <f>IF(AI28="","",VLOOKUP(AI28,'シフト記号表（勤務時間帯）'!$C$6:$K$35,9,FALSE))</f>
        <v/>
      </c>
      <c r="AJ29" s="755" t="str">
        <f>IF(AJ28="","",VLOOKUP(AJ28,'シフト記号表（勤務時間帯）'!$C$6:$K$35,9,FALSE))</f>
        <v/>
      </c>
      <c r="AK29" s="755" t="str">
        <f>IF(AK28="","",VLOOKUP(AK28,'シフト記号表（勤務時間帯）'!$C$6:$K$35,9,FALSE))</f>
        <v/>
      </c>
      <c r="AL29" s="755" t="str">
        <f>IF(AL28="","",VLOOKUP(AL28,'シフト記号表（勤務時間帯）'!$C$6:$K$35,9,FALSE))</f>
        <v/>
      </c>
      <c r="AM29" s="756" t="str">
        <f>IF(AM28="","",VLOOKUP(AM28,'シフト記号表（勤務時間帯）'!$C$6:$K$35,9,FALSE))</f>
        <v/>
      </c>
      <c r="AN29" s="754" t="str">
        <f>IF(AN28="","",VLOOKUP(AN28,'シフト記号表（勤務時間帯）'!$C$6:$K$35,9,FALSE))</f>
        <v/>
      </c>
      <c r="AO29" s="755" t="str">
        <f>IF(AO28="","",VLOOKUP(AO28,'シフト記号表（勤務時間帯）'!$C$6:$K$35,9,FALSE))</f>
        <v/>
      </c>
      <c r="AP29" s="755" t="str">
        <f>IF(AP28="","",VLOOKUP(AP28,'シフト記号表（勤務時間帯）'!$C$6:$K$35,9,FALSE))</f>
        <v/>
      </c>
      <c r="AQ29" s="755" t="str">
        <f>IF(AQ28="","",VLOOKUP(AQ28,'シフト記号表（勤務時間帯）'!$C$6:$K$35,9,FALSE))</f>
        <v/>
      </c>
      <c r="AR29" s="755" t="str">
        <f>IF(AR28="","",VLOOKUP(AR28,'シフト記号表（勤務時間帯）'!$C$6:$K$35,9,FALSE))</f>
        <v/>
      </c>
      <c r="AS29" s="755" t="str">
        <f>IF(AS28="","",VLOOKUP(AS28,'シフト記号表（勤務時間帯）'!$C$6:$K$35,9,FALSE))</f>
        <v/>
      </c>
      <c r="AT29" s="756" t="str">
        <f>IF(AT28="","",VLOOKUP(AT28,'シフト記号表（勤務時間帯）'!$C$6:$K$35,9,FALSE))</f>
        <v/>
      </c>
      <c r="AU29" s="754" t="str">
        <f>IF(AU28="","",VLOOKUP(AU28,'シフト記号表（勤務時間帯）'!$C$6:$K$35,9,FALSE))</f>
        <v/>
      </c>
      <c r="AV29" s="755" t="str">
        <f>IF(AV28="","",VLOOKUP(AV28,'シフト記号表（勤務時間帯）'!$C$6:$K$35,9,FALSE))</f>
        <v/>
      </c>
      <c r="AW29" s="755" t="str">
        <f>IF(AW28="","",VLOOKUP(AW28,'シフト記号表（勤務時間帯）'!$C$6:$K$35,9,FALSE))</f>
        <v/>
      </c>
      <c r="AX29" s="1029">
        <f>IF($BB$3="４週",SUM(S29:AT29),IF($BB$3="暦月",SUM(S29:AW29),""))</f>
        <v>0</v>
      </c>
      <c r="AY29" s="1030"/>
      <c r="AZ29" s="1031">
        <f>IF($BB$3="４週",AX29/4,IF($BB$3="暦月",②勤務形態一覧表!AX29/(②勤務形態一覧表!$BB$8/7),""))</f>
        <v>0</v>
      </c>
      <c r="BA29" s="1032"/>
      <c r="BB29" s="1048"/>
      <c r="BC29" s="1049"/>
      <c r="BD29" s="1049"/>
      <c r="BE29" s="1049"/>
      <c r="BF29" s="1050"/>
    </row>
    <row r="30" spans="2:58" ht="20.25" customHeight="1">
      <c r="B30" s="1057"/>
      <c r="C30" s="1065"/>
      <c r="D30" s="1066"/>
      <c r="E30" s="1067"/>
      <c r="F30" s="753">
        <f>C28</f>
        <v>0</v>
      </c>
      <c r="G30" s="991"/>
      <c r="H30" s="995"/>
      <c r="I30" s="993"/>
      <c r="J30" s="993"/>
      <c r="K30" s="994"/>
      <c r="L30" s="1002"/>
      <c r="M30" s="1003"/>
      <c r="N30" s="1003"/>
      <c r="O30" s="1004"/>
      <c r="P30" s="1054" t="s">
        <v>1150</v>
      </c>
      <c r="Q30" s="1055"/>
      <c r="R30" s="1056"/>
      <c r="S30" s="758" t="str">
        <f>IF(S28="","",VLOOKUP(S28,'シフト記号表（勤務時間帯）'!$C$6:$U$35,19,FALSE))</f>
        <v/>
      </c>
      <c r="T30" s="759" t="str">
        <f>IF(T28="","",VLOOKUP(T28,'シフト記号表（勤務時間帯）'!$C$6:$U$35,19,FALSE))</f>
        <v/>
      </c>
      <c r="U30" s="759" t="str">
        <f>IF(U28="","",VLOOKUP(U28,'シフト記号表（勤務時間帯）'!$C$6:$U$35,19,FALSE))</f>
        <v/>
      </c>
      <c r="V30" s="759" t="str">
        <f>IF(V28="","",VLOOKUP(V28,'シフト記号表（勤務時間帯）'!$C$6:$U$35,19,FALSE))</f>
        <v/>
      </c>
      <c r="W30" s="759" t="str">
        <f>IF(W28="","",VLOOKUP(W28,'シフト記号表（勤務時間帯）'!$C$6:$U$35,19,FALSE))</f>
        <v/>
      </c>
      <c r="X30" s="759" t="str">
        <f>IF(X28="","",VLOOKUP(X28,'シフト記号表（勤務時間帯）'!$C$6:$U$35,19,FALSE))</f>
        <v/>
      </c>
      <c r="Y30" s="760" t="str">
        <f>IF(Y28="","",VLOOKUP(Y28,'シフト記号表（勤務時間帯）'!$C$6:$U$35,19,FALSE))</f>
        <v/>
      </c>
      <c r="Z30" s="758" t="str">
        <f>IF(Z28="","",VLOOKUP(Z28,'シフト記号表（勤務時間帯）'!$C$6:$U$35,19,FALSE))</f>
        <v/>
      </c>
      <c r="AA30" s="759" t="str">
        <f>IF(AA28="","",VLOOKUP(AA28,'シフト記号表（勤務時間帯）'!$C$6:$U$35,19,FALSE))</f>
        <v/>
      </c>
      <c r="AB30" s="759" t="str">
        <f>IF(AB28="","",VLOOKUP(AB28,'シフト記号表（勤務時間帯）'!$C$6:$U$35,19,FALSE))</f>
        <v/>
      </c>
      <c r="AC30" s="759" t="str">
        <f>IF(AC28="","",VLOOKUP(AC28,'シフト記号表（勤務時間帯）'!$C$6:$U$35,19,FALSE))</f>
        <v/>
      </c>
      <c r="AD30" s="759" t="str">
        <f>IF(AD28="","",VLOOKUP(AD28,'シフト記号表（勤務時間帯）'!$C$6:$U$35,19,FALSE))</f>
        <v/>
      </c>
      <c r="AE30" s="759" t="str">
        <f>IF(AE28="","",VLOOKUP(AE28,'シフト記号表（勤務時間帯）'!$C$6:$U$35,19,FALSE))</f>
        <v/>
      </c>
      <c r="AF30" s="760" t="str">
        <f>IF(AF28="","",VLOOKUP(AF28,'シフト記号表（勤務時間帯）'!$C$6:$U$35,19,FALSE))</f>
        <v/>
      </c>
      <c r="AG30" s="758" t="str">
        <f>IF(AG28="","",VLOOKUP(AG28,'シフト記号表（勤務時間帯）'!$C$6:$U$35,19,FALSE))</f>
        <v/>
      </c>
      <c r="AH30" s="759" t="str">
        <f>IF(AH28="","",VLOOKUP(AH28,'シフト記号表（勤務時間帯）'!$C$6:$U$35,19,FALSE))</f>
        <v/>
      </c>
      <c r="AI30" s="759" t="str">
        <f>IF(AI28="","",VLOOKUP(AI28,'シフト記号表（勤務時間帯）'!$C$6:$U$35,19,FALSE))</f>
        <v/>
      </c>
      <c r="AJ30" s="759" t="str">
        <f>IF(AJ28="","",VLOOKUP(AJ28,'シフト記号表（勤務時間帯）'!$C$6:$U$35,19,FALSE))</f>
        <v/>
      </c>
      <c r="AK30" s="759" t="str">
        <f>IF(AK28="","",VLOOKUP(AK28,'シフト記号表（勤務時間帯）'!$C$6:$U$35,19,FALSE))</f>
        <v/>
      </c>
      <c r="AL30" s="759" t="str">
        <f>IF(AL28="","",VLOOKUP(AL28,'シフト記号表（勤務時間帯）'!$C$6:$U$35,19,FALSE))</f>
        <v/>
      </c>
      <c r="AM30" s="760" t="str">
        <f>IF(AM28="","",VLOOKUP(AM28,'シフト記号表（勤務時間帯）'!$C$6:$U$35,19,FALSE))</f>
        <v/>
      </c>
      <c r="AN30" s="758" t="str">
        <f>IF(AN28="","",VLOOKUP(AN28,'シフト記号表（勤務時間帯）'!$C$6:$U$35,19,FALSE))</f>
        <v/>
      </c>
      <c r="AO30" s="759" t="str">
        <f>IF(AO28="","",VLOOKUP(AO28,'シフト記号表（勤務時間帯）'!$C$6:$U$35,19,FALSE))</f>
        <v/>
      </c>
      <c r="AP30" s="759" t="str">
        <f>IF(AP28="","",VLOOKUP(AP28,'シフト記号表（勤務時間帯）'!$C$6:$U$35,19,FALSE))</f>
        <v/>
      </c>
      <c r="AQ30" s="759" t="str">
        <f>IF(AQ28="","",VLOOKUP(AQ28,'シフト記号表（勤務時間帯）'!$C$6:$U$35,19,FALSE))</f>
        <v/>
      </c>
      <c r="AR30" s="759" t="str">
        <f>IF(AR28="","",VLOOKUP(AR28,'シフト記号表（勤務時間帯）'!$C$6:$U$35,19,FALSE))</f>
        <v/>
      </c>
      <c r="AS30" s="759" t="str">
        <f>IF(AS28="","",VLOOKUP(AS28,'シフト記号表（勤務時間帯）'!$C$6:$U$35,19,FALSE))</f>
        <v/>
      </c>
      <c r="AT30" s="760" t="str">
        <f>IF(AT28="","",VLOOKUP(AT28,'シフト記号表（勤務時間帯）'!$C$6:$U$35,19,FALSE))</f>
        <v/>
      </c>
      <c r="AU30" s="758" t="str">
        <f>IF(AU28="","",VLOOKUP(AU28,'シフト記号表（勤務時間帯）'!$C$6:$U$35,19,FALSE))</f>
        <v/>
      </c>
      <c r="AV30" s="759" t="str">
        <f>IF(AV28="","",VLOOKUP(AV28,'シフト記号表（勤務時間帯）'!$C$6:$U$35,19,FALSE))</f>
        <v/>
      </c>
      <c r="AW30" s="759" t="str">
        <f>IF(AW28="","",VLOOKUP(AW28,'シフト記号表（勤務時間帯）'!$C$6:$U$35,19,FALSE))</f>
        <v/>
      </c>
      <c r="AX30" s="1036">
        <f>IF($BB$3="４週",SUM(S30:AT30),IF($BB$3="暦月",SUM(S30:AW30),""))</f>
        <v>0</v>
      </c>
      <c r="AY30" s="1037"/>
      <c r="AZ30" s="1038">
        <f>IF($BB$3="４週",AX30/4,IF($BB$3="暦月",②勤務形態一覧表!AX30/(②勤務形態一覧表!$BB$8/7),""))</f>
        <v>0</v>
      </c>
      <c r="BA30" s="1039"/>
      <c r="BB30" s="1051"/>
      <c r="BC30" s="1052"/>
      <c r="BD30" s="1052"/>
      <c r="BE30" s="1052"/>
      <c r="BF30" s="1053"/>
    </row>
    <row r="31" spans="2:58" ht="20.25" customHeight="1">
      <c r="B31" s="1057">
        <f>B28+1</f>
        <v>4</v>
      </c>
      <c r="C31" s="1059"/>
      <c r="D31" s="1060"/>
      <c r="E31" s="1061"/>
      <c r="F31" s="761"/>
      <c r="G31" s="989"/>
      <c r="H31" s="992"/>
      <c r="I31" s="993"/>
      <c r="J31" s="993"/>
      <c r="K31" s="994"/>
      <c r="L31" s="996"/>
      <c r="M31" s="997"/>
      <c r="N31" s="997"/>
      <c r="O31" s="998"/>
      <c r="P31" s="1005" t="s">
        <v>1148</v>
      </c>
      <c r="Q31" s="1006"/>
      <c r="R31" s="1007"/>
      <c r="S31" s="750"/>
      <c r="T31" s="751"/>
      <c r="U31" s="751"/>
      <c r="V31" s="751"/>
      <c r="W31" s="751"/>
      <c r="X31" s="751"/>
      <c r="Y31" s="752"/>
      <c r="Z31" s="750"/>
      <c r="AA31" s="751"/>
      <c r="AB31" s="751"/>
      <c r="AC31" s="751"/>
      <c r="AD31" s="751"/>
      <c r="AE31" s="751"/>
      <c r="AF31" s="752"/>
      <c r="AG31" s="750"/>
      <c r="AH31" s="751"/>
      <c r="AI31" s="751"/>
      <c r="AJ31" s="751"/>
      <c r="AK31" s="751"/>
      <c r="AL31" s="751"/>
      <c r="AM31" s="752"/>
      <c r="AN31" s="750"/>
      <c r="AO31" s="751"/>
      <c r="AP31" s="751"/>
      <c r="AQ31" s="751"/>
      <c r="AR31" s="751"/>
      <c r="AS31" s="751"/>
      <c r="AT31" s="752"/>
      <c r="AU31" s="750"/>
      <c r="AV31" s="751"/>
      <c r="AW31" s="751"/>
      <c r="AX31" s="1017"/>
      <c r="AY31" s="1018"/>
      <c r="AZ31" s="1019"/>
      <c r="BA31" s="1020"/>
      <c r="BB31" s="1045"/>
      <c r="BC31" s="1046"/>
      <c r="BD31" s="1046"/>
      <c r="BE31" s="1046"/>
      <c r="BF31" s="1047"/>
    </row>
    <row r="32" spans="2:58" ht="20.25" customHeight="1">
      <c r="B32" s="1057"/>
      <c r="C32" s="1062"/>
      <c r="D32" s="1063"/>
      <c r="E32" s="1064"/>
      <c r="F32" s="753"/>
      <c r="G32" s="990"/>
      <c r="H32" s="995"/>
      <c r="I32" s="993"/>
      <c r="J32" s="993"/>
      <c r="K32" s="994"/>
      <c r="L32" s="999"/>
      <c r="M32" s="1000"/>
      <c r="N32" s="1000"/>
      <c r="O32" s="1001"/>
      <c r="P32" s="1026" t="s">
        <v>1149</v>
      </c>
      <c r="Q32" s="1027"/>
      <c r="R32" s="1028"/>
      <c r="S32" s="754" t="str">
        <f>IF(S31="","",VLOOKUP(S31,'シフト記号表（勤務時間帯）'!$C$6:$K$35,9,FALSE))</f>
        <v/>
      </c>
      <c r="T32" s="755" t="str">
        <f>IF(T31="","",VLOOKUP(T31,'シフト記号表（勤務時間帯）'!$C$6:$K$35,9,FALSE))</f>
        <v/>
      </c>
      <c r="U32" s="755" t="str">
        <f>IF(U31="","",VLOOKUP(U31,'シフト記号表（勤務時間帯）'!$C$6:$K$35,9,FALSE))</f>
        <v/>
      </c>
      <c r="V32" s="755" t="str">
        <f>IF(V31="","",VLOOKUP(V31,'シフト記号表（勤務時間帯）'!$C$6:$K$35,9,FALSE))</f>
        <v/>
      </c>
      <c r="W32" s="755" t="str">
        <f>IF(W31="","",VLOOKUP(W31,'シフト記号表（勤務時間帯）'!$C$6:$K$35,9,FALSE))</f>
        <v/>
      </c>
      <c r="X32" s="755" t="str">
        <f>IF(X31="","",VLOOKUP(X31,'シフト記号表（勤務時間帯）'!$C$6:$K$35,9,FALSE))</f>
        <v/>
      </c>
      <c r="Y32" s="756" t="str">
        <f>IF(Y31="","",VLOOKUP(Y31,'シフト記号表（勤務時間帯）'!$C$6:$K$35,9,FALSE))</f>
        <v/>
      </c>
      <c r="Z32" s="754" t="str">
        <f>IF(Z31="","",VLOOKUP(Z31,'シフト記号表（勤務時間帯）'!$C$6:$K$35,9,FALSE))</f>
        <v/>
      </c>
      <c r="AA32" s="755" t="str">
        <f>IF(AA31="","",VLOOKUP(AA31,'シフト記号表（勤務時間帯）'!$C$6:$K$35,9,FALSE))</f>
        <v/>
      </c>
      <c r="AB32" s="755" t="str">
        <f>IF(AB31="","",VLOOKUP(AB31,'シフト記号表（勤務時間帯）'!$C$6:$K$35,9,FALSE))</f>
        <v/>
      </c>
      <c r="AC32" s="755" t="str">
        <f>IF(AC31="","",VLOOKUP(AC31,'シフト記号表（勤務時間帯）'!$C$6:$K$35,9,FALSE))</f>
        <v/>
      </c>
      <c r="AD32" s="755" t="str">
        <f>IF(AD31="","",VLOOKUP(AD31,'シフト記号表（勤務時間帯）'!$C$6:$K$35,9,FALSE))</f>
        <v/>
      </c>
      <c r="AE32" s="755" t="str">
        <f>IF(AE31="","",VLOOKUP(AE31,'シフト記号表（勤務時間帯）'!$C$6:$K$35,9,FALSE))</f>
        <v/>
      </c>
      <c r="AF32" s="756" t="str">
        <f>IF(AF31="","",VLOOKUP(AF31,'シフト記号表（勤務時間帯）'!$C$6:$K$35,9,FALSE))</f>
        <v/>
      </c>
      <c r="AG32" s="754" t="str">
        <f>IF(AG31="","",VLOOKUP(AG31,'シフト記号表（勤務時間帯）'!$C$6:$K$35,9,FALSE))</f>
        <v/>
      </c>
      <c r="AH32" s="755" t="str">
        <f>IF(AH31="","",VLOOKUP(AH31,'シフト記号表（勤務時間帯）'!$C$6:$K$35,9,FALSE))</f>
        <v/>
      </c>
      <c r="AI32" s="755" t="str">
        <f>IF(AI31="","",VLOOKUP(AI31,'シフト記号表（勤務時間帯）'!$C$6:$K$35,9,FALSE))</f>
        <v/>
      </c>
      <c r="AJ32" s="755" t="str">
        <f>IF(AJ31="","",VLOOKUP(AJ31,'シフト記号表（勤務時間帯）'!$C$6:$K$35,9,FALSE))</f>
        <v/>
      </c>
      <c r="AK32" s="755" t="str">
        <f>IF(AK31="","",VLOOKUP(AK31,'シフト記号表（勤務時間帯）'!$C$6:$K$35,9,FALSE))</f>
        <v/>
      </c>
      <c r="AL32" s="755" t="str">
        <f>IF(AL31="","",VLOOKUP(AL31,'シフト記号表（勤務時間帯）'!$C$6:$K$35,9,FALSE))</f>
        <v/>
      </c>
      <c r="AM32" s="756" t="str">
        <f>IF(AM31="","",VLOOKUP(AM31,'シフト記号表（勤務時間帯）'!$C$6:$K$35,9,FALSE))</f>
        <v/>
      </c>
      <c r="AN32" s="754" t="str">
        <f>IF(AN31="","",VLOOKUP(AN31,'シフト記号表（勤務時間帯）'!$C$6:$K$35,9,FALSE))</f>
        <v/>
      </c>
      <c r="AO32" s="755" t="str">
        <f>IF(AO31="","",VLOOKUP(AO31,'シフト記号表（勤務時間帯）'!$C$6:$K$35,9,FALSE))</f>
        <v/>
      </c>
      <c r="AP32" s="755" t="str">
        <f>IF(AP31="","",VLOOKUP(AP31,'シフト記号表（勤務時間帯）'!$C$6:$K$35,9,FALSE))</f>
        <v/>
      </c>
      <c r="AQ32" s="755" t="str">
        <f>IF(AQ31="","",VLOOKUP(AQ31,'シフト記号表（勤務時間帯）'!$C$6:$K$35,9,FALSE))</f>
        <v/>
      </c>
      <c r="AR32" s="755" t="str">
        <f>IF(AR31="","",VLOOKUP(AR31,'シフト記号表（勤務時間帯）'!$C$6:$K$35,9,FALSE))</f>
        <v/>
      </c>
      <c r="AS32" s="755" t="str">
        <f>IF(AS31="","",VLOOKUP(AS31,'シフト記号表（勤務時間帯）'!$C$6:$K$35,9,FALSE))</f>
        <v/>
      </c>
      <c r="AT32" s="756" t="str">
        <f>IF(AT31="","",VLOOKUP(AT31,'シフト記号表（勤務時間帯）'!$C$6:$K$35,9,FALSE))</f>
        <v/>
      </c>
      <c r="AU32" s="754" t="str">
        <f>IF(AU31="","",VLOOKUP(AU31,'シフト記号表（勤務時間帯）'!$C$6:$K$35,9,FALSE))</f>
        <v/>
      </c>
      <c r="AV32" s="755" t="str">
        <f>IF(AV31="","",VLOOKUP(AV31,'シフト記号表（勤務時間帯）'!$C$6:$K$35,9,FALSE))</f>
        <v/>
      </c>
      <c r="AW32" s="755" t="str">
        <f>IF(AW31="","",VLOOKUP(AW31,'シフト記号表（勤務時間帯）'!$C$6:$K$35,9,FALSE))</f>
        <v/>
      </c>
      <c r="AX32" s="1029">
        <f>IF($BB$3="４週",SUM(S32:AT32),IF($BB$3="暦月",SUM(S32:AW32),""))</f>
        <v>0</v>
      </c>
      <c r="AY32" s="1030"/>
      <c r="AZ32" s="1031">
        <f>IF($BB$3="４週",AX32/4,IF($BB$3="暦月",②勤務形態一覧表!AX32/(②勤務形態一覧表!$BB$8/7),""))</f>
        <v>0</v>
      </c>
      <c r="BA32" s="1032"/>
      <c r="BB32" s="1048"/>
      <c r="BC32" s="1049"/>
      <c r="BD32" s="1049"/>
      <c r="BE32" s="1049"/>
      <c r="BF32" s="1050"/>
    </row>
    <row r="33" spans="2:58" ht="20.25" customHeight="1">
      <c r="B33" s="1057"/>
      <c r="C33" s="1065"/>
      <c r="D33" s="1066"/>
      <c r="E33" s="1067"/>
      <c r="F33" s="753">
        <f>C31</f>
        <v>0</v>
      </c>
      <c r="G33" s="991"/>
      <c r="H33" s="995"/>
      <c r="I33" s="993"/>
      <c r="J33" s="993"/>
      <c r="K33" s="994"/>
      <c r="L33" s="1002"/>
      <c r="M33" s="1003"/>
      <c r="N33" s="1003"/>
      <c r="O33" s="1004"/>
      <c r="P33" s="1054" t="s">
        <v>1150</v>
      </c>
      <c r="Q33" s="1055"/>
      <c r="R33" s="1056"/>
      <c r="S33" s="758" t="str">
        <f>IF(S31="","",VLOOKUP(S31,'シフト記号表（勤務時間帯）'!$C$6:$U$35,19,FALSE))</f>
        <v/>
      </c>
      <c r="T33" s="759" t="str">
        <f>IF(T31="","",VLOOKUP(T31,'シフト記号表（勤務時間帯）'!$C$6:$U$35,19,FALSE))</f>
        <v/>
      </c>
      <c r="U33" s="759" t="str">
        <f>IF(U31="","",VLOOKUP(U31,'シフト記号表（勤務時間帯）'!$C$6:$U$35,19,FALSE))</f>
        <v/>
      </c>
      <c r="V33" s="759" t="str">
        <f>IF(V31="","",VLOOKUP(V31,'シフト記号表（勤務時間帯）'!$C$6:$U$35,19,FALSE))</f>
        <v/>
      </c>
      <c r="W33" s="759" t="str">
        <f>IF(W31="","",VLOOKUP(W31,'シフト記号表（勤務時間帯）'!$C$6:$U$35,19,FALSE))</f>
        <v/>
      </c>
      <c r="X33" s="759" t="str">
        <f>IF(X31="","",VLOOKUP(X31,'シフト記号表（勤務時間帯）'!$C$6:$U$35,19,FALSE))</f>
        <v/>
      </c>
      <c r="Y33" s="760" t="str">
        <f>IF(Y31="","",VLOOKUP(Y31,'シフト記号表（勤務時間帯）'!$C$6:$U$35,19,FALSE))</f>
        <v/>
      </c>
      <c r="Z33" s="758" t="str">
        <f>IF(Z31="","",VLOOKUP(Z31,'シフト記号表（勤務時間帯）'!$C$6:$U$35,19,FALSE))</f>
        <v/>
      </c>
      <c r="AA33" s="759" t="str">
        <f>IF(AA31="","",VLOOKUP(AA31,'シフト記号表（勤務時間帯）'!$C$6:$U$35,19,FALSE))</f>
        <v/>
      </c>
      <c r="AB33" s="759" t="str">
        <f>IF(AB31="","",VLOOKUP(AB31,'シフト記号表（勤務時間帯）'!$C$6:$U$35,19,FALSE))</f>
        <v/>
      </c>
      <c r="AC33" s="759" t="str">
        <f>IF(AC31="","",VLOOKUP(AC31,'シフト記号表（勤務時間帯）'!$C$6:$U$35,19,FALSE))</f>
        <v/>
      </c>
      <c r="AD33" s="759" t="str">
        <f>IF(AD31="","",VLOOKUP(AD31,'シフト記号表（勤務時間帯）'!$C$6:$U$35,19,FALSE))</f>
        <v/>
      </c>
      <c r="AE33" s="759" t="str">
        <f>IF(AE31="","",VLOOKUP(AE31,'シフト記号表（勤務時間帯）'!$C$6:$U$35,19,FALSE))</f>
        <v/>
      </c>
      <c r="AF33" s="760" t="str">
        <f>IF(AF31="","",VLOOKUP(AF31,'シフト記号表（勤務時間帯）'!$C$6:$U$35,19,FALSE))</f>
        <v/>
      </c>
      <c r="AG33" s="758" t="str">
        <f>IF(AG31="","",VLOOKUP(AG31,'シフト記号表（勤務時間帯）'!$C$6:$U$35,19,FALSE))</f>
        <v/>
      </c>
      <c r="AH33" s="759" t="str">
        <f>IF(AH31="","",VLOOKUP(AH31,'シフト記号表（勤務時間帯）'!$C$6:$U$35,19,FALSE))</f>
        <v/>
      </c>
      <c r="AI33" s="759" t="str">
        <f>IF(AI31="","",VLOOKUP(AI31,'シフト記号表（勤務時間帯）'!$C$6:$U$35,19,FALSE))</f>
        <v/>
      </c>
      <c r="AJ33" s="759" t="str">
        <f>IF(AJ31="","",VLOOKUP(AJ31,'シフト記号表（勤務時間帯）'!$C$6:$U$35,19,FALSE))</f>
        <v/>
      </c>
      <c r="AK33" s="759" t="str">
        <f>IF(AK31="","",VLOOKUP(AK31,'シフト記号表（勤務時間帯）'!$C$6:$U$35,19,FALSE))</f>
        <v/>
      </c>
      <c r="AL33" s="759" t="str">
        <f>IF(AL31="","",VLOOKUP(AL31,'シフト記号表（勤務時間帯）'!$C$6:$U$35,19,FALSE))</f>
        <v/>
      </c>
      <c r="AM33" s="760" t="str">
        <f>IF(AM31="","",VLOOKUP(AM31,'シフト記号表（勤務時間帯）'!$C$6:$U$35,19,FALSE))</f>
        <v/>
      </c>
      <c r="AN33" s="758" t="str">
        <f>IF(AN31="","",VLOOKUP(AN31,'シフト記号表（勤務時間帯）'!$C$6:$U$35,19,FALSE))</f>
        <v/>
      </c>
      <c r="AO33" s="759" t="str">
        <f>IF(AO31="","",VLOOKUP(AO31,'シフト記号表（勤務時間帯）'!$C$6:$U$35,19,FALSE))</f>
        <v/>
      </c>
      <c r="AP33" s="759" t="str">
        <f>IF(AP31="","",VLOOKUP(AP31,'シフト記号表（勤務時間帯）'!$C$6:$U$35,19,FALSE))</f>
        <v/>
      </c>
      <c r="AQ33" s="759" t="str">
        <f>IF(AQ31="","",VLOOKUP(AQ31,'シフト記号表（勤務時間帯）'!$C$6:$U$35,19,FALSE))</f>
        <v/>
      </c>
      <c r="AR33" s="759" t="str">
        <f>IF(AR31="","",VLOOKUP(AR31,'シフト記号表（勤務時間帯）'!$C$6:$U$35,19,FALSE))</f>
        <v/>
      </c>
      <c r="AS33" s="759" t="str">
        <f>IF(AS31="","",VLOOKUP(AS31,'シフト記号表（勤務時間帯）'!$C$6:$U$35,19,FALSE))</f>
        <v/>
      </c>
      <c r="AT33" s="760" t="str">
        <f>IF(AT31="","",VLOOKUP(AT31,'シフト記号表（勤務時間帯）'!$C$6:$U$35,19,FALSE))</f>
        <v/>
      </c>
      <c r="AU33" s="758" t="str">
        <f>IF(AU31="","",VLOOKUP(AU31,'シフト記号表（勤務時間帯）'!$C$6:$U$35,19,FALSE))</f>
        <v/>
      </c>
      <c r="AV33" s="759" t="str">
        <f>IF(AV31="","",VLOOKUP(AV31,'シフト記号表（勤務時間帯）'!$C$6:$U$35,19,FALSE))</f>
        <v/>
      </c>
      <c r="AW33" s="759" t="str">
        <f>IF(AW31="","",VLOOKUP(AW31,'シフト記号表（勤務時間帯）'!$C$6:$U$35,19,FALSE))</f>
        <v/>
      </c>
      <c r="AX33" s="1036">
        <f>IF($BB$3="４週",SUM(S33:AT33),IF($BB$3="暦月",SUM(S33:AW33),""))</f>
        <v>0</v>
      </c>
      <c r="AY33" s="1037"/>
      <c r="AZ33" s="1038">
        <f>IF($BB$3="４週",AX33/4,IF($BB$3="暦月",②勤務形態一覧表!AX33/(②勤務形態一覧表!$BB$8/7),""))</f>
        <v>0</v>
      </c>
      <c r="BA33" s="1039"/>
      <c r="BB33" s="1051"/>
      <c r="BC33" s="1052"/>
      <c r="BD33" s="1052"/>
      <c r="BE33" s="1052"/>
      <c r="BF33" s="1053"/>
    </row>
    <row r="34" spans="2:58" ht="20.25" customHeight="1">
      <c r="B34" s="1057">
        <f>B31+1</f>
        <v>5</v>
      </c>
      <c r="C34" s="1059"/>
      <c r="D34" s="1060"/>
      <c r="E34" s="1061"/>
      <c r="F34" s="761"/>
      <c r="G34" s="989"/>
      <c r="H34" s="992"/>
      <c r="I34" s="993"/>
      <c r="J34" s="993"/>
      <c r="K34" s="994"/>
      <c r="L34" s="996"/>
      <c r="M34" s="997"/>
      <c r="N34" s="997"/>
      <c r="O34" s="998"/>
      <c r="P34" s="1005" t="s">
        <v>1148</v>
      </c>
      <c r="Q34" s="1006"/>
      <c r="R34" s="1007"/>
      <c r="S34" s="750"/>
      <c r="T34" s="751"/>
      <c r="U34" s="751"/>
      <c r="V34" s="751"/>
      <c r="W34" s="751"/>
      <c r="X34" s="751"/>
      <c r="Y34" s="752"/>
      <c r="Z34" s="750"/>
      <c r="AA34" s="751"/>
      <c r="AB34" s="751"/>
      <c r="AC34" s="751"/>
      <c r="AD34" s="751"/>
      <c r="AE34" s="751"/>
      <c r="AF34" s="752"/>
      <c r="AG34" s="750"/>
      <c r="AH34" s="751"/>
      <c r="AI34" s="751"/>
      <c r="AJ34" s="751"/>
      <c r="AK34" s="751"/>
      <c r="AL34" s="751"/>
      <c r="AM34" s="752"/>
      <c r="AN34" s="750"/>
      <c r="AO34" s="751"/>
      <c r="AP34" s="751"/>
      <c r="AQ34" s="751"/>
      <c r="AR34" s="751"/>
      <c r="AS34" s="751"/>
      <c r="AT34" s="752"/>
      <c r="AU34" s="750"/>
      <c r="AV34" s="751"/>
      <c r="AW34" s="751"/>
      <c r="AX34" s="1017"/>
      <c r="AY34" s="1018"/>
      <c r="AZ34" s="1019"/>
      <c r="BA34" s="1020"/>
      <c r="BB34" s="1045"/>
      <c r="BC34" s="1046"/>
      <c r="BD34" s="1046"/>
      <c r="BE34" s="1046"/>
      <c r="BF34" s="1047"/>
    </row>
    <row r="35" spans="2:58" ht="20.25" customHeight="1">
      <c r="B35" s="1057"/>
      <c r="C35" s="1062"/>
      <c r="D35" s="1063"/>
      <c r="E35" s="1064"/>
      <c r="F35" s="753"/>
      <c r="G35" s="990"/>
      <c r="H35" s="995"/>
      <c r="I35" s="993"/>
      <c r="J35" s="993"/>
      <c r="K35" s="994"/>
      <c r="L35" s="999"/>
      <c r="M35" s="1000"/>
      <c r="N35" s="1000"/>
      <c r="O35" s="1001"/>
      <c r="P35" s="1026" t="s">
        <v>1149</v>
      </c>
      <c r="Q35" s="1027"/>
      <c r="R35" s="1028"/>
      <c r="S35" s="754" t="str">
        <f>IF(S34="","",VLOOKUP(S34,'シフト記号表（勤務時間帯）'!$C$6:$K$35,9,FALSE))</f>
        <v/>
      </c>
      <c r="T35" s="755" t="str">
        <f>IF(T34="","",VLOOKUP(T34,'シフト記号表（勤務時間帯）'!$C$6:$K$35,9,FALSE))</f>
        <v/>
      </c>
      <c r="U35" s="755" t="str">
        <f>IF(U34="","",VLOOKUP(U34,'シフト記号表（勤務時間帯）'!$C$6:$K$35,9,FALSE))</f>
        <v/>
      </c>
      <c r="V35" s="755" t="str">
        <f>IF(V34="","",VLOOKUP(V34,'シフト記号表（勤務時間帯）'!$C$6:$K$35,9,FALSE))</f>
        <v/>
      </c>
      <c r="W35" s="755" t="str">
        <f>IF(W34="","",VLOOKUP(W34,'シフト記号表（勤務時間帯）'!$C$6:$K$35,9,FALSE))</f>
        <v/>
      </c>
      <c r="X35" s="755" t="str">
        <f>IF(X34="","",VLOOKUP(X34,'シフト記号表（勤務時間帯）'!$C$6:$K$35,9,FALSE))</f>
        <v/>
      </c>
      <c r="Y35" s="756" t="str">
        <f>IF(Y34="","",VLOOKUP(Y34,'シフト記号表（勤務時間帯）'!$C$6:$K$35,9,FALSE))</f>
        <v/>
      </c>
      <c r="Z35" s="754" t="str">
        <f>IF(Z34="","",VLOOKUP(Z34,'シフト記号表（勤務時間帯）'!$C$6:$K$35,9,FALSE))</f>
        <v/>
      </c>
      <c r="AA35" s="755" t="str">
        <f>IF(AA34="","",VLOOKUP(AA34,'シフト記号表（勤務時間帯）'!$C$6:$K$35,9,FALSE))</f>
        <v/>
      </c>
      <c r="AB35" s="755" t="str">
        <f>IF(AB34="","",VLOOKUP(AB34,'シフト記号表（勤務時間帯）'!$C$6:$K$35,9,FALSE))</f>
        <v/>
      </c>
      <c r="AC35" s="755" t="str">
        <f>IF(AC34="","",VLOOKUP(AC34,'シフト記号表（勤務時間帯）'!$C$6:$K$35,9,FALSE))</f>
        <v/>
      </c>
      <c r="AD35" s="755" t="str">
        <f>IF(AD34="","",VLOOKUP(AD34,'シフト記号表（勤務時間帯）'!$C$6:$K$35,9,FALSE))</f>
        <v/>
      </c>
      <c r="AE35" s="755" t="str">
        <f>IF(AE34="","",VLOOKUP(AE34,'シフト記号表（勤務時間帯）'!$C$6:$K$35,9,FALSE))</f>
        <v/>
      </c>
      <c r="AF35" s="756" t="str">
        <f>IF(AF34="","",VLOOKUP(AF34,'シフト記号表（勤務時間帯）'!$C$6:$K$35,9,FALSE))</f>
        <v/>
      </c>
      <c r="AG35" s="754" t="str">
        <f>IF(AG34="","",VLOOKUP(AG34,'シフト記号表（勤務時間帯）'!$C$6:$K$35,9,FALSE))</f>
        <v/>
      </c>
      <c r="AH35" s="755" t="str">
        <f>IF(AH34="","",VLOOKUP(AH34,'シフト記号表（勤務時間帯）'!$C$6:$K$35,9,FALSE))</f>
        <v/>
      </c>
      <c r="AI35" s="755" t="str">
        <f>IF(AI34="","",VLOOKUP(AI34,'シフト記号表（勤務時間帯）'!$C$6:$K$35,9,FALSE))</f>
        <v/>
      </c>
      <c r="AJ35" s="755" t="str">
        <f>IF(AJ34="","",VLOOKUP(AJ34,'シフト記号表（勤務時間帯）'!$C$6:$K$35,9,FALSE))</f>
        <v/>
      </c>
      <c r="AK35" s="755" t="str">
        <f>IF(AK34="","",VLOOKUP(AK34,'シフト記号表（勤務時間帯）'!$C$6:$K$35,9,FALSE))</f>
        <v/>
      </c>
      <c r="AL35" s="755" t="str">
        <f>IF(AL34="","",VLOOKUP(AL34,'シフト記号表（勤務時間帯）'!$C$6:$K$35,9,FALSE))</f>
        <v/>
      </c>
      <c r="AM35" s="756" t="str">
        <f>IF(AM34="","",VLOOKUP(AM34,'シフト記号表（勤務時間帯）'!$C$6:$K$35,9,FALSE))</f>
        <v/>
      </c>
      <c r="AN35" s="754" t="str">
        <f>IF(AN34="","",VLOOKUP(AN34,'シフト記号表（勤務時間帯）'!$C$6:$K$35,9,FALSE))</f>
        <v/>
      </c>
      <c r="AO35" s="755" t="str">
        <f>IF(AO34="","",VLOOKUP(AO34,'シフト記号表（勤務時間帯）'!$C$6:$K$35,9,FALSE))</f>
        <v/>
      </c>
      <c r="AP35" s="755" t="str">
        <f>IF(AP34="","",VLOOKUP(AP34,'シフト記号表（勤務時間帯）'!$C$6:$K$35,9,FALSE))</f>
        <v/>
      </c>
      <c r="AQ35" s="755" t="str">
        <f>IF(AQ34="","",VLOOKUP(AQ34,'シフト記号表（勤務時間帯）'!$C$6:$K$35,9,FALSE))</f>
        <v/>
      </c>
      <c r="AR35" s="755" t="str">
        <f>IF(AR34="","",VLOOKUP(AR34,'シフト記号表（勤務時間帯）'!$C$6:$K$35,9,FALSE))</f>
        <v/>
      </c>
      <c r="AS35" s="755" t="str">
        <f>IF(AS34="","",VLOOKUP(AS34,'シフト記号表（勤務時間帯）'!$C$6:$K$35,9,FALSE))</f>
        <v/>
      </c>
      <c r="AT35" s="756" t="str">
        <f>IF(AT34="","",VLOOKUP(AT34,'シフト記号表（勤務時間帯）'!$C$6:$K$35,9,FALSE))</f>
        <v/>
      </c>
      <c r="AU35" s="754" t="str">
        <f>IF(AU34="","",VLOOKUP(AU34,'シフト記号表（勤務時間帯）'!$C$6:$K$35,9,FALSE))</f>
        <v/>
      </c>
      <c r="AV35" s="755" t="str">
        <f>IF(AV34="","",VLOOKUP(AV34,'シフト記号表（勤務時間帯）'!$C$6:$K$35,9,FALSE))</f>
        <v/>
      </c>
      <c r="AW35" s="755" t="str">
        <f>IF(AW34="","",VLOOKUP(AW34,'シフト記号表（勤務時間帯）'!$C$6:$K$35,9,FALSE))</f>
        <v/>
      </c>
      <c r="AX35" s="1029">
        <f>IF($BB$3="４週",SUM(S35:AT35),IF($BB$3="暦月",SUM(S35:AW35),""))</f>
        <v>0</v>
      </c>
      <c r="AY35" s="1030"/>
      <c r="AZ35" s="1031">
        <f>IF($BB$3="４週",AX35/4,IF($BB$3="暦月",②勤務形態一覧表!AX35/(②勤務形態一覧表!$BB$8/7),""))</f>
        <v>0</v>
      </c>
      <c r="BA35" s="1032"/>
      <c r="BB35" s="1048"/>
      <c r="BC35" s="1049"/>
      <c r="BD35" s="1049"/>
      <c r="BE35" s="1049"/>
      <c r="BF35" s="1050"/>
    </row>
    <row r="36" spans="2:58" ht="20.25" customHeight="1">
      <c r="B36" s="1057"/>
      <c r="C36" s="1065"/>
      <c r="D36" s="1066"/>
      <c r="E36" s="1067"/>
      <c r="F36" s="753">
        <f>C34</f>
        <v>0</v>
      </c>
      <c r="G36" s="991"/>
      <c r="H36" s="995"/>
      <c r="I36" s="993"/>
      <c r="J36" s="993"/>
      <c r="K36" s="994"/>
      <c r="L36" s="1002"/>
      <c r="M36" s="1003"/>
      <c r="N36" s="1003"/>
      <c r="O36" s="1004"/>
      <c r="P36" s="1054" t="s">
        <v>1150</v>
      </c>
      <c r="Q36" s="1055"/>
      <c r="R36" s="1056"/>
      <c r="S36" s="758" t="str">
        <f>IF(S34="","",VLOOKUP(S34,'シフト記号表（勤務時間帯）'!$C$6:$U$35,19,FALSE))</f>
        <v/>
      </c>
      <c r="T36" s="759" t="str">
        <f>IF(T34="","",VLOOKUP(T34,'シフト記号表（勤務時間帯）'!$C$6:$U$35,19,FALSE))</f>
        <v/>
      </c>
      <c r="U36" s="759" t="str">
        <f>IF(U34="","",VLOOKUP(U34,'シフト記号表（勤務時間帯）'!$C$6:$U$35,19,FALSE))</f>
        <v/>
      </c>
      <c r="V36" s="759" t="str">
        <f>IF(V34="","",VLOOKUP(V34,'シフト記号表（勤務時間帯）'!$C$6:$U$35,19,FALSE))</f>
        <v/>
      </c>
      <c r="W36" s="759" t="str">
        <f>IF(W34="","",VLOOKUP(W34,'シフト記号表（勤務時間帯）'!$C$6:$U$35,19,FALSE))</f>
        <v/>
      </c>
      <c r="X36" s="759" t="str">
        <f>IF(X34="","",VLOOKUP(X34,'シフト記号表（勤務時間帯）'!$C$6:$U$35,19,FALSE))</f>
        <v/>
      </c>
      <c r="Y36" s="760" t="str">
        <f>IF(Y34="","",VLOOKUP(Y34,'シフト記号表（勤務時間帯）'!$C$6:$U$35,19,FALSE))</f>
        <v/>
      </c>
      <c r="Z36" s="758" t="str">
        <f>IF(Z34="","",VLOOKUP(Z34,'シフト記号表（勤務時間帯）'!$C$6:$U$35,19,FALSE))</f>
        <v/>
      </c>
      <c r="AA36" s="759" t="str">
        <f>IF(AA34="","",VLOOKUP(AA34,'シフト記号表（勤務時間帯）'!$C$6:$U$35,19,FALSE))</f>
        <v/>
      </c>
      <c r="AB36" s="759" t="str">
        <f>IF(AB34="","",VLOOKUP(AB34,'シフト記号表（勤務時間帯）'!$C$6:$U$35,19,FALSE))</f>
        <v/>
      </c>
      <c r="AC36" s="759" t="str">
        <f>IF(AC34="","",VLOOKUP(AC34,'シフト記号表（勤務時間帯）'!$C$6:$U$35,19,FALSE))</f>
        <v/>
      </c>
      <c r="AD36" s="759" t="str">
        <f>IF(AD34="","",VLOOKUP(AD34,'シフト記号表（勤務時間帯）'!$C$6:$U$35,19,FALSE))</f>
        <v/>
      </c>
      <c r="AE36" s="759" t="str">
        <f>IF(AE34="","",VLOOKUP(AE34,'シフト記号表（勤務時間帯）'!$C$6:$U$35,19,FALSE))</f>
        <v/>
      </c>
      <c r="AF36" s="760" t="str">
        <f>IF(AF34="","",VLOOKUP(AF34,'シフト記号表（勤務時間帯）'!$C$6:$U$35,19,FALSE))</f>
        <v/>
      </c>
      <c r="AG36" s="758" t="str">
        <f>IF(AG34="","",VLOOKUP(AG34,'シフト記号表（勤務時間帯）'!$C$6:$U$35,19,FALSE))</f>
        <v/>
      </c>
      <c r="AH36" s="759" t="str">
        <f>IF(AH34="","",VLOOKUP(AH34,'シフト記号表（勤務時間帯）'!$C$6:$U$35,19,FALSE))</f>
        <v/>
      </c>
      <c r="AI36" s="759" t="str">
        <f>IF(AI34="","",VLOOKUP(AI34,'シフト記号表（勤務時間帯）'!$C$6:$U$35,19,FALSE))</f>
        <v/>
      </c>
      <c r="AJ36" s="759" t="str">
        <f>IF(AJ34="","",VLOOKUP(AJ34,'シフト記号表（勤務時間帯）'!$C$6:$U$35,19,FALSE))</f>
        <v/>
      </c>
      <c r="AK36" s="759" t="str">
        <f>IF(AK34="","",VLOOKUP(AK34,'シフト記号表（勤務時間帯）'!$C$6:$U$35,19,FALSE))</f>
        <v/>
      </c>
      <c r="AL36" s="759" t="str">
        <f>IF(AL34="","",VLOOKUP(AL34,'シフト記号表（勤務時間帯）'!$C$6:$U$35,19,FALSE))</f>
        <v/>
      </c>
      <c r="AM36" s="760" t="str">
        <f>IF(AM34="","",VLOOKUP(AM34,'シフト記号表（勤務時間帯）'!$C$6:$U$35,19,FALSE))</f>
        <v/>
      </c>
      <c r="AN36" s="758" t="str">
        <f>IF(AN34="","",VLOOKUP(AN34,'シフト記号表（勤務時間帯）'!$C$6:$U$35,19,FALSE))</f>
        <v/>
      </c>
      <c r="AO36" s="759" t="str">
        <f>IF(AO34="","",VLOOKUP(AO34,'シフト記号表（勤務時間帯）'!$C$6:$U$35,19,FALSE))</f>
        <v/>
      </c>
      <c r="AP36" s="759" t="str">
        <f>IF(AP34="","",VLOOKUP(AP34,'シフト記号表（勤務時間帯）'!$C$6:$U$35,19,FALSE))</f>
        <v/>
      </c>
      <c r="AQ36" s="759" t="str">
        <f>IF(AQ34="","",VLOOKUP(AQ34,'シフト記号表（勤務時間帯）'!$C$6:$U$35,19,FALSE))</f>
        <v/>
      </c>
      <c r="AR36" s="759" t="str">
        <f>IF(AR34="","",VLOOKUP(AR34,'シフト記号表（勤務時間帯）'!$C$6:$U$35,19,FALSE))</f>
        <v/>
      </c>
      <c r="AS36" s="759" t="str">
        <f>IF(AS34="","",VLOOKUP(AS34,'シフト記号表（勤務時間帯）'!$C$6:$U$35,19,FALSE))</f>
        <v/>
      </c>
      <c r="AT36" s="760" t="str">
        <f>IF(AT34="","",VLOOKUP(AT34,'シフト記号表（勤務時間帯）'!$C$6:$U$35,19,FALSE))</f>
        <v/>
      </c>
      <c r="AU36" s="758" t="str">
        <f>IF(AU34="","",VLOOKUP(AU34,'シフト記号表（勤務時間帯）'!$C$6:$U$35,19,FALSE))</f>
        <v/>
      </c>
      <c r="AV36" s="759" t="str">
        <f>IF(AV34="","",VLOOKUP(AV34,'シフト記号表（勤務時間帯）'!$C$6:$U$35,19,FALSE))</f>
        <v/>
      </c>
      <c r="AW36" s="759" t="str">
        <f>IF(AW34="","",VLOOKUP(AW34,'シフト記号表（勤務時間帯）'!$C$6:$U$35,19,FALSE))</f>
        <v/>
      </c>
      <c r="AX36" s="1036">
        <f>IF($BB$3="４週",SUM(S36:AT36),IF($BB$3="暦月",SUM(S36:AW36),""))</f>
        <v>0</v>
      </c>
      <c r="AY36" s="1037"/>
      <c r="AZ36" s="1038">
        <f>IF($BB$3="４週",AX36/4,IF($BB$3="暦月",②勤務形態一覧表!AX36/(②勤務形態一覧表!$BB$8/7),""))</f>
        <v>0</v>
      </c>
      <c r="BA36" s="1039"/>
      <c r="BB36" s="1051"/>
      <c r="BC36" s="1052"/>
      <c r="BD36" s="1052"/>
      <c r="BE36" s="1052"/>
      <c r="BF36" s="1053"/>
    </row>
    <row r="37" spans="2:58" ht="20.25" customHeight="1">
      <c r="B37" s="1057">
        <f>B34+1</f>
        <v>6</v>
      </c>
      <c r="C37" s="1059"/>
      <c r="D37" s="1060"/>
      <c r="E37" s="1061"/>
      <c r="F37" s="761"/>
      <c r="G37" s="989"/>
      <c r="H37" s="992"/>
      <c r="I37" s="993"/>
      <c r="J37" s="993"/>
      <c r="K37" s="994"/>
      <c r="L37" s="996"/>
      <c r="M37" s="997"/>
      <c r="N37" s="997"/>
      <c r="O37" s="998"/>
      <c r="P37" s="1005" t="s">
        <v>1148</v>
      </c>
      <c r="Q37" s="1006"/>
      <c r="R37" s="1007"/>
      <c r="S37" s="750"/>
      <c r="T37" s="751"/>
      <c r="U37" s="751"/>
      <c r="V37" s="751"/>
      <c r="W37" s="751"/>
      <c r="X37" s="751"/>
      <c r="Y37" s="752"/>
      <c r="Z37" s="750"/>
      <c r="AA37" s="751"/>
      <c r="AB37" s="751"/>
      <c r="AC37" s="751"/>
      <c r="AD37" s="751"/>
      <c r="AE37" s="751"/>
      <c r="AF37" s="752"/>
      <c r="AG37" s="750"/>
      <c r="AH37" s="751"/>
      <c r="AI37" s="751"/>
      <c r="AJ37" s="751"/>
      <c r="AK37" s="751"/>
      <c r="AL37" s="751"/>
      <c r="AM37" s="752"/>
      <c r="AN37" s="750"/>
      <c r="AO37" s="751"/>
      <c r="AP37" s="751"/>
      <c r="AQ37" s="751"/>
      <c r="AR37" s="751"/>
      <c r="AS37" s="751"/>
      <c r="AT37" s="752"/>
      <c r="AU37" s="750"/>
      <c r="AV37" s="751"/>
      <c r="AW37" s="751"/>
      <c r="AX37" s="1017"/>
      <c r="AY37" s="1018"/>
      <c r="AZ37" s="1019"/>
      <c r="BA37" s="1020"/>
      <c r="BB37" s="1045"/>
      <c r="BC37" s="1046"/>
      <c r="BD37" s="1046"/>
      <c r="BE37" s="1046"/>
      <c r="BF37" s="1047"/>
    </row>
    <row r="38" spans="2:58" ht="20.25" customHeight="1">
      <c r="B38" s="1057"/>
      <c r="C38" s="1062"/>
      <c r="D38" s="1063"/>
      <c r="E38" s="1064"/>
      <c r="F38" s="753"/>
      <c r="G38" s="990"/>
      <c r="H38" s="995"/>
      <c r="I38" s="993"/>
      <c r="J38" s="993"/>
      <c r="K38" s="994"/>
      <c r="L38" s="999"/>
      <c r="M38" s="1000"/>
      <c r="N38" s="1000"/>
      <c r="O38" s="1001"/>
      <c r="P38" s="1026" t="s">
        <v>1149</v>
      </c>
      <c r="Q38" s="1027"/>
      <c r="R38" s="1028"/>
      <c r="S38" s="754" t="str">
        <f>IF(S37="","",VLOOKUP(S37,'シフト記号表（勤務時間帯）'!$C$6:$K$35,9,FALSE))</f>
        <v/>
      </c>
      <c r="T38" s="755" t="str">
        <f>IF(T37="","",VLOOKUP(T37,'シフト記号表（勤務時間帯）'!$C$6:$K$35,9,FALSE))</f>
        <v/>
      </c>
      <c r="U38" s="755" t="str">
        <f>IF(U37="","",VLOOKUP(U37,'シフト記号表（勤務時間帯）'!$C$6:$K$35,9,FALSE))</f>
        <v/>
      </c>
      <c r="V38" s="755" t="str">
        <f>IF(V37="","",VLOOKUP(V37,'シフト記号表（勤務時間帯）'!$C$6:$K$35,9,FALSE))</f>
        <v/>
      </c>
      <c r="W38" s="755" t="str">
        <f>IF(W37="","",VLOOKUP(W37,'シフト記号表（勤務時間帯）'!$C$6:$K$35,9,FALSE))</f>
        <v/>
      </c>
      <c r="X38" s="755" t="str">
        <f>IF(X37="","",VLOOKUP(X37,'シフト記号表（勤務時間帯）'!$C$6:$K$35,9,FALSE))</f>
        <v/>
      </c>
      <c r="Y38" s="756" t="str">
        <f>IF(Y37="","",VLOOKUP(Y37,'シフト記号表（勤務時間帯）'!$C$6:$K$35,9,FALSE))</f>
        <v/>
      </c>
      <c r="Z38" s="754" t="str">
        <f>IF(Z37="","",VLOOKUP(Z37,'シフト記号表（勤務時間帯）'!$C$6:$K$35,9,FALSE))</f>
        <v/>
      </c>
      <c r="AA38" s="755" t="str">
        <f>IF(AA37="","",VLOOKUP(AA37,'シフト記号表（勤務時間帯）'!$C$6:$K$35,9,FALSE))</f>
        <v/>
      </c>
      <c r="AB38" s="755" t="str">
        <f>IF(AB37="","",VLOOKUP(AB37,'シフト記号表（勤務時間帯）'!$C$6:$K$35,9,FALSE))</f>
        <v/>
      </c>
      <c r="AC38" s="755" t="str">
        <f>IF(AC37="","",VLOOKUP(AC37,'シフト記号表（勤務時間帯）'!$C$6:$K$35,9,FALSE))</f>
        <v/>
      </c>
      <c r="AD38" s="755" t="str">
        <f>IF(AD37="","",VLOOKUP(AD37,'シフト記号表（勤務時間帯）'!$C$6:$K$35,9,FALSE))</f>
        <v/>
      </c>
      <c r="AE38" s="755" t="str">
        <f>IF(AE37="","",VLOOKUP(AE37,'シフト記号表（勤務時間帯）'!$C$6:$K$35,9,FALSE))</f>
        <v/>
      </c>
      <c r="AF38" s="756" t="str">
        <f>IF(AF37="","",VLOOKUP(AF37,'シフト記号表（勤務時間帯）'!$C$6:$K$35,9,FALSE))</f>
        <v/>
      </c>
      <c r="AG38" s="754" t="str">
        <f>IF(AG37="","",VLOOKUP(AG37,'シフト記号表（勤務時間帯）'!$C$6:$K$35,9,FALSE))</f>
        <v/>
      </c>
      <c r="AH38" s="755" t="str">
        <f>IF(AH37="","",VLOOKUP(AH37,'シフト記号表（勤務時間帯）'!$C$6:$K$35,9,FALSE))</f>
        <v/>
      </c>
      <c r="AI38" s="755" t="str">
        <f>IF(AI37="","",VLOOKUP(AI37,'シフト記号表（勤務時間帯）'!$C$6:$K$35,9,FALSE))</f>
        <v/>
      </c>
      <c r="AJ38" s="755" t="str">
        <f>IF(AJ37="","",VLOOKUP(AJ37,'シフト記号表（勤務時間帯）'!$C$6:$K$35,9,FALSE))</f>
        <v/>
      </c>
      <c r="AK38" s="755" t="str">
        <f>IF(AK37="","",VLOOKUP(AK37,'シフト記号表（勤務時間帯）'!$C$6:$K$35,9,FALSE))</f>
        <v/>
      </c>
      <c r="AL38" s="755" t="str">
        <f>IF(AL37="","",VLOOKUP(AL37,'シフト記号表（勤務時間帯）'!$C$6:$K$35,9,FALSE))</f>
        <v/>
      </c>
      <c r="AM38" s="756" t="str">
        <f>IF(AM37="","",VLOOKUP(AM37,'シフト記号表（勤務時間帯）'!$C$6:$K$35,9,FALSE))</f>
        <v/>
      </c>
      <c r="AN38" s="754" t="str">
        <f>IF(AN37="","",VLOOKUP(AN37,'シフト記号表（勤務時間帯）'!$C$6:$K$35,9,FALSE))</f>
        <v/>
      </c>
      <c r="AO38" s="755" t="str">
        <f>IF(AO37="","",VLOOKUP(AO37,'シフト記号表（勤務時間帯）'!$C$6:$K$35,9,FALSE))</f>
        <v/>
      </c>
      <c r="AP38" s="755" t="str">
        <f>IF(AP37="","",VLOOKUP(AP37,'シフト記号表（勤務時間帯）'!$C$6:$K$35,9,FALSE))</f>
        <v/>
      </c>
      <c r="AQ38" s="755" t="str">
        <f>IF(AQ37="","",VLOOKUP(AQ37,'シフト記号表（勤務時間帯）'!$C$6:$K$35,9,FALSE))</f>
        <v/>
      </c>
      <c r="AR38" s="755" t="str">
        <f>IF(AR37="","",VLOOKUP(AR37,'シフト記号表（勤務時間帯）'!$C$6:$K$35,9,FALSE))</f>
        <v/>
      </c>
      <c r="AS38" s="755" t="str">
        <f>IF(AS37="","",VLOOKUP(AS37,'シフト記号表（勤務時間帯）'!$C$6:$K$35,9,FALSE))</f>
        <v/>
      </c>
      <c r="AT38" s="756" t="str">
        <f>IF(AT37="","",VLOOKUP(AT37,'シフト記号表（勤務時間帯）'!$C$6:$K$35,9,FALSE))</f>
        <v/>
      </c>
      <c r="AU38" s="754" t="str">
        <f>IF(AU37="","",VLOOKUP(AU37,'シフト記号表（勤務時間帯）'!$C$6:$K$35,9,FALSE))</f>
        <v/>
      </c>
      <c r="AV38" s="755" t="str">
        <f>IF(AV37="","",VLOOKUP(AV37,'シフト記号表（勤務時間帯）'!$C$6:$K$35,9,FALSE))</f>
        <v/>
      </c>
      <c r="AW38" s="755" t="str">
        <f>IF(AW37="","",VLOOKUP(AW37,'シフト記号表（勤務時間帯）'!$C$6:$K$35,9,FALSE))</f>
        <v/>
      </c>
      <c r="AX38" s="1029">
        <f>IF($BB$3="４週",SUM(S38:AT38),IF($BB$3="暦月",SUM(S38:AW38),""))</f>
        <v>0</v>
      </c>
      <c r="AY38" s="1030"/>
      <c r="AZ38" s="1031">
        <f>IF($BB$3="４週",AX38/4,IF($BB$3="暦月",②勤務形態一覧表!AX38/(②勤務形態一覧表!$BB$8/7),""))</f>
        <v>0</v>
      </c>
      <c r="BA38" s="1032"/>
      <c r="BB38" s="1048"/>
      <c r="BC38" s="1049"/>
      <c r="BD38" s="1049"/>
      <c r="BE38" s="1049"/>
      <c r="BF38" s="1050"/>
    </row>
    <row r="39" spans="2:58" ht="20.25" customHeight="1">
      <c r="B39" s="1057"/>
      <c r="C39" s="1065"/>
      <c r="D39" s="1066"/>
      <c r="E39" s="1067"/>
      <c r="F39" s="753">
        <f>C37</f>
        <v>0</v>
      </c>
      <c r="G39" s="991"/>
      <c r="H39" s="995"/>
      <c r="I39" s="993"/>
      <c r="J39" s="993"/>
      <c r="K39" s="994"/>
      <c r="L39" s="1002"/>
      <c r="M39" s="1003"/>
      <c r="N39" s="1003"/>
      <c r="O39" s="1004"/>
      <c r="P39" s="1054" t="s">
        <v>1150</v>
      </c>
      <c r="Q39" s="1055"/>
      <c r="R39" s="1056"/>
      <c r="S39" s="758" t="str">
        <f>IF(S37="","",VLOOKUP(S37,'シフト記号表（勤務時間帯）'!$C$6:$U$35,19,FALSE))</f>
        <v/>
      </c>
      <c r="T39" s="759" t="str">
        <f>IF(T37="","",VLOOKUP(T37,'シフト記号表（勤務時間帯）'!$C$6:$U$35,19,FALSE))</f>
        <v/>
      </c>
      <c r="U39" s="759" t="str">
        <f>IF(U37="","",VLOOKUP(U37,'シフト記号表（勤務時間帯）'!$C$6:$U$35,19,FALSE))</f>
        <v/>
      </c>
      <c r="V39" s="759" t="str">
        <f>IF(V37="","",VLOOKUP(V37,'シフト記号表（勤務時間帯）'!$C$6:$U$35,19,FALSE))</f>
        <v/>
      </c>
      <c r="W39" s="759" t="str">
        <f>IF(W37="","",VLOOKUP(W37,'シフト記号表（勤務時間帯）'!$C$6:$U$35,19,FALSE))</f>
        <v/>
      </c>
      <c r="X39" s="759" t="str">
        <f>IF(X37="","",VLOOKUP(X37,'シフト記号表（勤務時間帯）'!$C$6:$U$35,19,FALSE))</f>
        <v/>
      </c>
      <c r="Y39" s="760" t="str">
        <f>IF(Y37="","",VLOOKUP(Y37,'シフト記号表（勤務時間帯）'!$C$6:$U$35,19,FALSE))</f>
        <v/>
      </c>
      <c r="Z39" s="758" t="str">
        <f>IF(Z37="","",VLOOKUP(Z37,'シフト記号表（勤務時間帯）'!$C$6:$U$35,19,FALSE))</f>
        <v/>
      </c>
      <c r="AA39" s="759" t="str">
        <f>IF(AA37="","",VLOOKUP(AA37,'シフト記号表（勤務時間帯）'!$C$6:$U$35,19,FALSE))</f>
        <v/>
      </c>
      <c r="AB39" s="759" t="str">
        <f>IF(AB37="","",VLOOKUP(AB37,'シフト記号表（勤務時間帯）'!$C$6:$U$35,19,FALSE))</f>
        <v/>
      </c>
      <c r="AC39" s="759" t="str">
        <f>IF(AC37="","",VLOOKUP(AC37,'シフト記号表（勤務時間帯）'!$C$6:$U$35,19,FALSE))</f>
        <v/>
      </c>
      <c r="AD39" s="759" t="str">
        <f>IF(AD37="","",VLOOKUP(AD37,'シフト記号表（勤務時間帯）'!$C$6:$U$35,19,FALSE))</f>
        <v/>
      </c>
      <c r="AE39" s="759" t="str">
        <f>IF(AE37="","",VLOOKUP(AE37,'シフト記号表（勤務時間帯）'!$C$6:$U$35,19,FALSE))</f>
        <v/>
      </c>
      <c r="AF39" s="760" t="str">
        <f>IF(AF37="","",VLOOKUP(AF37,'シフト記号表（勤務時間帯）'!$C$6:$U$35,19,FALSE))</f>
        <v/>
      </c>
      <c r="AG39" s="758" t="str">
        <f>IF(AG37="","",VLOOKUP(AG37,'シフト記号表（勤務時間帯）'!$C$6:$U$35,19,FALSE))</f>
        <v/>
      </c>
      <c r="AH39" s="759" t="str">
        <f>IF(AH37="","",VLOOKUP(AH37,'シフト記号表（勤務時間帯）'!$C$6:$U$35,19,FALSE))</f>
        <v/>
      </c>
      <c r="AI39" s="759" t="str">
        <f>IF(AI37="","",VLOOKUP(AI37,'シフト記号表（勤務時間帯）'!$C$6:$U$35,19,FALSE))</f>
        <v/>
      </c>
      <c r="AJ39" s="759" t="str">
        <f>IF(AJ37="","",VLOOKUP(AJ37,'シフト記号表（勤務時間帯）'!$C$6:$U$35,19,FALSE))</f>
        <v/>
      </c>
      <c r="AK39" s="759" t="str">
        <f>IF(AK37="","",VLOOKUP(AK37,'シフト記号表（勤務時間帯）'!$C$6:$U$35,19,FALSE))</f>
        <v/>
      </c>
      <c r="AL39" s="759" t="str">
        <f>IF(AL37="","",VLOOKUP(AL37,'シフト記号表（勤務時間帯）'!$C$6:$U$35,19,FALSE))</f>
        <v/>
      </c>
      <c r="AM39" s="760" t="str">
        <f>IF(AM37="","",VLOOKUP(AM37,'シフト記号表（勤務時間帯）'!$C$6:$U$35,19,FALSE))</f>
        <v/>
      </c>
      <c r="AN39" s="758" t="str">
        <f>IF(AN37="","",VLOOKUP(AN37,'シフト記号表（勤務時間帯）'!$C$6:$U$35,19,FALSE))</f>
        <v/>
      </c>
      <c r="AO39" s="759" t="str">
        <f>IF(AO37="","",VLOOKUP(AO37,'シフト記号表（勤務時間帯）'!$C$6:$U$35,19,FALSE))</f>
        <v/>
      </c>
      <c r="AP39" s="759" t="str">
        <f>IF(AP37="","",VLOOKUP(AP37,'シフト記号表（勤務時間帯）'!$C$6:$U$35,19,FALSE))</f>
        <v/>
      </c>
      <c r="AQ39" s="759" t="str">
        <f>IF(AQ37="","",VLOOKUP(AQ37,'シフト記号表（勤務時間帯）'!$C$6:$U$35,19,FALSE))</f>
        <v/>
      </c>
      <c r="AR39" s="759" t="str">
        <f>IF(AR37="","",VLOOKUP(AR37,'シフト記号表（勤務時間帯）'!$C$6:$U$35,19,FALSE))</f>
        <v/>
      </c>
      <c r="AS39" s="759" t="str">
        <f>IF(AS37="","",VLOOKUP(AS37,'シフト記号表（勤務時間帯）'!$C$6:$U$35,19,FALSE))</f>
        <v/>
      </c>
      <c r="AT39" s="760" t="str">
        <f>IF(AT37="","",VLOOKUP(AT37,'シフト記号表（勤務時間帯）'!$C$6:$U$35,19,FALSE))</f>
        <v/>
      </c>
      <c r="AU39" s="758" t="str">
        <f>IF(AU37="","",VLOOKUP(AU37,'シフト記号表（勤務時間帯）'!$C$6:$U$35,19,FALSE))</f>
        <v/>
      </c>
      <c r="AV39" s="759" t="str">
        <f>IF(AV37="","",VLOOKUP(AV37,'シフト記号表（勤務時間帯）'!$C$6:$U$35,19,FALSE))</f>
        <v/>
      </c>
      <c r="AW39" s="759" t="str">
        <f>IF(AW37="","",VLOOKUP(AW37,'シフト記号表（勤務時間帯）'!$C$6:$U$35,19,FALSE))</f>
        <v/>
      </c>
      <c r="AX39" s="1036">
        <f>IF($BB$3="４週",SUM(S39:AT39),IF($BB$3="暦月",SUM(S39:AW39),""))</f>
        <v>0</v>
      </c>
      <c r="AY39" s="1037"/>
      <c r="AZ39" s="1038">
        <f>IF($BB$3="４週",AX39/4,IF($BB$3="暦月",②勤務形態一覧表!AX39/(②勤務形態一覧表!$BB$8/7),""))</f>
        <v>0</v>
      </c>
      <c r="BA39" s="1039"/>
      <c r="BB39" s="1051"/>
      <c r="BC39" s="1052"/>
      <c r="BD39" s="1052"/>
      <c r="BE39" s="1052"/>
      <c r="BF39" s="1053"/>
    </row>
    <row r="40" spans="2:58" ht="20.25" customHeight="1">
      <c r="B40" s="1057">
        <f>B37+1</f>
        <v>7</v>
      </c>
      <c r="C40" s="1059"/>
      <c r="D40" s="1060"/>
      <c r="E40" s="1061"/>
      <c r="F40" s="761"/>
      <c r="G40" s="989"/>
      <c r="H40" s="992"/>
      <c r="I40" s="993"/>
      <c r="J40" s="993"/>
      <c r="K40" s="994"/>
      <c r="L40" s="996"/>
      <c r="M40" s="997"/>
      <c r="N40" s="997"/>
      <c r="O40" s="998"/>
      <c r="P40" s="1005" t="s">
        <v>1148</v>
      </c>
      <c r="Q40" s="1006"/>
      <c r="R40" s="1007"/>
      <c r="S40" s="750"/>
      <c r="T40" s="751"/>
      <c r="U40" s="751"/>
      <c r="V40" s="751"/>
      <c r="W40" s="751"/>
      <c r="X40" s="751"/>
      <c r="Y40" s="752"/>
      <c r="Z40" s="750"/>
      <c r="AA40" s="751"/>
      <c r="AB40" s="751"/>
      <c r="AC40" s="751"/>
      <c r="AD40" s="751"/>
      <c r="AE40" s="751"/>
      <c r="AF40" s="752"/>
      <c r="AG40" s="750"/>
      <c r="AH40" s="751"/>
      <c r="AI40" s="751"/>
      <c r="AJ40" s="751"/>
      <c r="AK40" s="751"/>
      <c r="AL40" s="751"/>
      <c r="AM40" s="752"/>
      <c r="AN40" s="750"/>
      <c r="AO40" s="751"/>
      <c r="AP40" s="751"/>
      <c r="AQ40" s="751"/>
      <c r="AR40" s="751"/>
      <c r="AS40" s="751"/>
      <c r="AT40" s="752"/>
      <c r="AU40" s="750"/>
      <c r="AV40" s="751"/>
      <c r="AW40" s="751"/>
      <c r="AX40" s="1017"/>
      <c r="AY40" s="1018"/>
      <c r="AZ40" s="1019"/>
      <c r="BA40" s="1020"/>
      <c r="BB40" s="1045"/>
      <c r="BC40" s="1046"/>
      <c r="BD40" s="1046"/>
      <c r="BE40" s="1046"/>
      <c r="BF40" s="1047"/>
    </row>
    <row r="41" spans="2:58" ht="20.25" customHeight="1">
      <c r="B41" s="1057"/>
      <c r="C41" s="1062"/>
      <c r="D41" s="1063"/>
      <c r="E41" s="1064"/>
      <c r="F41" s="753"/>
      <c r="G41" s="990"/>
      <c r="H41" s="995"/>
      <c r="I41" s="993"/>
      <c r="J41" s="993"/>
      <c r="K41" s="994"/>
      <c r="L41" s="999"/>
      <c r="M41" s="1000"/>
      <c r="N41" s="1000"/>
      <c r="O41" s="1001"/>
      <c r="P41" s="1026" t="s">
        <v>1149</v>
      </c>
      <c r="Q41" s="1027"/>
      <c r="R41" s="1028"/>
      <c r="S41" s="754" t="str">
        <f>IF(S40="","",VLOOKUP(S40,'シフト記号表（勤務時間帯）'!$C$6:$K$35,9,FALSE))</f>
        <v/>
      </c>
      <c r="T41" s="755" t="str">
        <f>IF(T40="","",VLOOKUP(T40,'シフト記号表（勤務時間帯）'!$C$6:$K$35,9,FALSE))</f>
        <v/>
      </c>
      <c r="U41" s="755" t="str">
        <f>IF(U40="","",VLOOKUP(U40,'シフト記号表（勤務時間帯）'!$C$6:$K$35,9,FALSE))</f>
        <v/>
      </c>
      <c r="V41" s="755" t="str">
        <f>IF(V40="","",VLOOKUP(V40,'シフト記号表（勤務時間帯）'!$C$6:$K$35,9,FALSE))</f>
        <v/>
      </c>
      <c r="W41" s="755" t="str">
        <f>IF(W40="","",VLOOKUP(W40,'シフト記号表（勤務時間帯）'!$C$6:$K$35,9,FALSE))</f>
        <v/>
      </c>
      <c r="X41" s="755" t="str">
        <f>IF(X40="","",VLOOKUP(X40,'シフト記号表（勤務時間帯）'!$C$6:$K$35,9,FALSE))</f>
        <v/>
      </c>
      <c r="Y41" s="756" t="str">
        <f>IF(Y40="","",VLOOKUP(Y40,'シフト記号表（勤務時間帯）'!$C$6:$K$35,9,FALSE))</f>
        <v/>
      </c>
      <c r="Z41" s="754" t="str">
        <f>IF(Z40="","",VLOOKUP(Z40,'シフト記号表（勤務時間帯）'!$C$6:$K$35,9,FALSE))</f>
        <v/>
      </c>
      <c r="AA41" s="755" t="str">
        <f>IF(AA40="","",VLOOKUP(AA40,'シフト記号表（勤務時間帯）'!$C$6:$K$35,9,FALSE))</f>
        <v/>
      </c>
      <c r="AB41" s="755" t="str">
        <f>IF(AB40="","",VLOOKUP(AB40,'シフト記号表（勤務時間帯）'!$C$6:$K$35,9,FALSE))</f>
        <v/>
      </c>
      <c r="AC41" s="755" t="str">
        <f>IF(AC40="","",VLOOKUP(AC40,'シフト記号表（勤務時間帯）'!$C$6:$K$35,9,FALSE))</f>
        <v/>
      </c>
      <c r="AD41" s="755" t="str">
        <f>IF(AD40="","",VLOOKUP(AD40,'シフト記号表（勤務時間帯）'!$C$6:$K$35,9,FALSE))</f>
        <v/>
      </c>
      <c r="AE41" s="755" t="str">
        <f>IF(AE40="","",VLOOKUP(AE40,'シフト記号表（勤務時間帯）'!$C$6:$K$35,9,FALSE))</f>
        <v/>
      </c>
      <c r="AF41" s="756" t="str">
        <f>IF(AF40="","",VLOOKUP(AF40,'シフト記号表（勤務時間帯）'!$C$6:$K$35,9,FALSE))</f>
        <v/>
      </c>
      <c r="AG41" s="754" t="str">
        <f>IF(AG40="","",VLOOKUP(AG40,'シフト記号表（勤務時間帯）'!$C$6:$K$35,9,FALSE))</f>
        <v/>
      </c>
      <c r="AH41" s="755" t="str">
        <f>IF(AH40="","",VLOOKUP(AH40,'シフト記号表（勤務時間帯）'!$C$6:$K$35,9,FALSE))</f>
        <v/>
      </c>
      <c r="AI41" s="755" t="str">
        <f>IF(AI40="","",VLOOKUP(AI40,'シフト記号表（勤務時間帯）'!$C$6:$K$35,9,FALSE))</f>
        <v/>
      </c>
      <c r="AJ41" s="755" t="str">
        <f>IF(AJ40="","",VLOOKUP(AJ40,'シフト記号表（勤務時間帯）'!$C$6:$K$35,9,FALSE))</f>
        <v/>
      </c>
      <c r="AK41" s="755" t="str">
        <f>IF(AK40="","",VLOOKUP(AK40,'シフト記号表（勤務時間帯）'!$C$6:$K$35,9,FALSE))</f>
        <v/>
      </c>
      <c r="AL41" s="755" t="str">
        <f>IF(AL40="","",VLOOKUP(AL40,'シフト記号表（勤務時間帯）'!$C$6:$K$35,9,FALSE))</f>
        <v/>
      </c>
      <c r="AM41" s="756" t="str">
        <f>IF(AM40="","",VLOOKUP(AM40,'シフト記号表（勤務時間帯）'!$C$6:$K$35,9,FALSE))</f>
        <v/>
      </c>
      <c r="AN41" s="754" t="str">
        <f>IF(AN40="","",VLOOKUP(AN40,'シフト記号表（勤務時間帯）'!$C$6:$K$35,9,FALSE))</f>
        <v/>
      </c>
      <c r="AO41" s="755" t="str">
        <f>IF(AO40="","",VLOOKUP(AO40,'シフト記号表（勤務時間帯）'!$C$6:$K$35,9,FALSE))</f>
        <v/>
      </c>
      <c r="AP41" s="755" t="str">
        <f>IF(AP40="","",VLOOKUP(AP40,'シフト記号表（勤務時間帯）'!$C$6:$K$35,9,FALSE))</f>
        <v/>
      </c>
      <c r="AQ41" s="755" t="str">
        <f>IF(AQ40="","",VLOOKUP(AQ40,'シフト記号表（勤務時間帯）'!$C$6:$K$35,9,FALSE))</f>
        <v/>
      </c>
      <c r="AR41" s="755" t="str">
        <f>IF(AR40="","",VLOOKUP(AR40,'シフト記号表（勤務時間帯）'!$C$6:$K$35,9,FALSE))</f>
        <v/>
      </c>
      <c r="AS41" s="755" t="str">
        <f>IF(AS40="","",VLOOKUP(AS40,'シフト記号表（勤務時間帯）'!$C$6:$K$35,9,FALSE))</f>
        <v/>
      </c>
      <c r="AT41" s="756" t="str">
        <f>IF(AT40="","",VLOOKUP(AT40,'シフト記号表（勤務時間帯）'!$C$6:$K$35,9,FALSE))</f>
        <v/>
      </c>
      <c r="AU41" s="754" t="str">
        <f>IF(AU40="","",VLOOKUP(AU40,'シフト記号表（勤務時間帯）'!$C$6:$K$35,9,FALSE))</f>
        <v/>
      </c>
      <c r="AV41" s="755" t="str">
        <f>IF(AV40="","",VLOOKUP(AV40,'シフト記号表（勤務時間帯）'!$C$6:$K$35,9,FALSE))</f>
        <v/>
      </c>
      <c r="AW41" s="755" t="str">
        <f>IF(AW40="","",VLOOKUP(AW40,'シフト記号表（勤務時間帯）'!$C$6:$K$35,9,FALSE))</f>
        <v/>
      </c>
      <c r="AX41" s="1029">
        <f>IF($BB$3="４週",SUM(S41:AT41),IF($BB$3="暦月",SUM(S41:AW41),""))</f>
        <v>0</v>
      </c>
      <c r="AY41" s="1030"/>
      <c r="AZ41" s="1031">
        <f>IF($BB$3="４週",AX41/4,IF($BB$3="暦月",②勤務形態一覧表!AX41/(②勤務形態一覧表!$BB$8/7),""))</f>
        <v>0</v>
      </c>
      <c r="BA41" s="1032"/>
      <c r="BB41" s="1048"/>
      <c r="BC41" s="1049"/>
      <c r="BD41" s="1049"/>
      <c r="BE41" s="1049"/>
      <c r="BF41" s="1050"/>
    </row>
    <row r="42" spans="2:58" ht="20.25" customHeight="1">
      <c r="B42" s="1057"/>
      <c r="C42" s="1065"/>
      <c r="D42" s="1066"/>
      <c r="E42" s="1067"/>
      <c r="F42" s="753">
        <f>C40</f>
        <v>0</v>
      </c>
      <c r="G42" s="991"/>
      <c r="H42" s="995"/>
      <c r="I42" s="993"/>
      <c r="J42" s="993"/>
      <c r="K42" s="994"/>
      <c r="L42" s="1002"/>
      <c r="M42" s="1003"/>
      <c r="N42" s="1003"/>
      <c r="O42" s="1004"/>
      <c r="P42" s="1054" t="s">
        <v>1150</v>
      </c>
      <c r="Q42" s="1055"/>
      <c r="R42" s="1056"/>
      <c r="S42" s="758" t="str">
        <f>IF(S40="","",VLOOKUP(S40,'シフト記号表（勤務時間帯）'!$C$6:$U$35,19,FALSE))</f>
        <v/>
      </c>
      <c r="T42" s="759" t="str">
        <f>IF(T40="","",VLOOKUP(T40,'シフト記号表（勤務時間帯）'!$C$6:$U$35,19,FALSE))</f>
        <v/>
      </c>
      <c r="U42" s="759" t="str">
        <f>IF(U40="","",VLOOKUP(U40,'シフト記号表（勤務時間帯）'!$C$6:$U$35,19,FALSE))</f>
        <v/>
      </c>
      <c r="V42" s="759" t="str">
        <f>IF(V40="","",VLOOKUP(V40,'シフト記号表（勤務時間帯）'!$C$6:$U$35,19,FALSE))</f>
        <v/>
      </c>
      <c r="W42" s="759" t="str">
        <f>IF(W40="","",VLOOKUP(W40,'シフト記号表（勤務時間帯）'!$C$6:$U$35,19,FALSE))</f>
        <v/>
      </c>
      <c r="X42" s="759" t="str">
        <f>IF(X40="","",VLOOKUP(X40,'シフト記号表（勤務時間帯）'!$C$6:$U$35,19,FALSE))</f>
        <v/>
      </c>
      <c r="Y42" s="760" t="str">
        <f>IF(Y40="","",VLOOKUP(Y40,'シフト記号表（勤務時間帯）'!$C$6:$U$35,19,FALSE))</f>
        <v/>
      </c>
      <c r="Z42" s="758" t="str">
        <f>IF(Z40="","",VLOOKUP(Z40,'シフト記号表（勤務時間帯）'!$C$6:$U$35,19,FALSE))</f>
        <v/>
      </c>
      <c r="AA42" s="759" t="str">
        <f>IF(AA40="","",VLOOKUP(AA40,'シフト記号表（勤務時間帯）'!$C$6:$U$35,19,FALSE))</f>
        <v/>
      </c>
      <c r="AB42" s="759" t="str">
        <f>IF(AB40="","",VLOOKUP(AB40,'シフト記号表（勤務時間帯）'!$C$6:$U$35,19,FALSE))</f>
        <v/>
      </c>
      <c r="AC42" s="759" t="str">
        <f>IF(AC40="","",VLOOKUP(AC40,'シフト記号表（勤務時間帯）'!$C$6:$U$35,19,FALSE))</f>
        <v/>
      </c>
      <c r="AD42" s="759" t="str">
        <f>IF(AD40="","",VLOOKUP(AD40,'シフト記号表（勤務時間帯）'!$C$6:$U$35,19,FALSE))</f>
        <v/>
      </c>
      <c r="AE42" s="759" t="str">
        <f>IF(AE40="","",VLOOKUP(AE40,'シフト記号表（勤務時間帯）'!$C$6:$U$35,19,FALSE))</f>
        <v/>
      </c>
      <c r="AF42" s="760" t="str">
        <f>IF(AF40="","",VLOOKUP(AF40,'シフト記号表（勤務時間帯）'!$C$6:$U$35,19,FALSE))</f>
        <v/>
      </c>
      <c r="AG42" s="758" t="str">
        <f>IF(AG40="","",VLOOKUP(AG40,'シフト記号表（勤務時間帯）'!$C$6:$U$35,19,FALSE))</f>
        <v/>
      </c>
      <c r="AH42" s="759" t="str">
        <f>IF(AH40="","",VLOOKUP(AH40,'シフト記号表（勤務時間帯）'!$C$6:$U$35,19,FALSE))</f>
        <v/>
      </c>
      <c r="AI42" s="759" t="str">
        <f>IF(AI40="","",VLOOKUP(AI40,'シフト記号表（勤務時間帯）'!$C$6:$U$35,19,FALSE))</f>
        <v/>
      </c>
      <c r="AJ42" s="759" t="str">
        <f>IF(AJ40="","",VLOOKUP(AJ40,'シフト記号表（勤務時間帯）'!$C$6:$U$35,19,FALSE))</f>
        <v/>
      </c>
      <c r="AK42" s="759" t="str">
        <f>IF(AK40="","",VLOOKUP(AK40,'シフト記号表（勤務時間帯）'!$C$6:$U$35,19,FALSE))</f>
        <v/>
      </c>
      <c r="AL42" s="759" t="str">
        <f>IF(AL40="","",VLOOKUP(AL40,'シフト記号表（勤務時間帯）'!$C$6:$U$35,19,FALSE))</f>
        <v/>
      </c>
      <c r="AM42" s="760" t="str">
        <f>IF(AM40="","",VLOOKUP(AM40,'シフト記号表（勤務時間帯）'!$C$6:$U$35,19,FALSE))</f>
        <v/>
      </c>
      <c r="AN42" s="758" t="str">
        <f>IF(AN40="","",VLOOKUP(AN40,'シフト記号表（勤務時間帯）'!$C$6:$U$35,19,FALSE))</f>
        <v/>
      </c>
      <c r="AO42" s="759" t="str">
        <f>IF(AO40="","",VLOOKUP(AO40,'シフト記号表（勤務時間帯）'!$C$6:$U$35,19,FALSE))</f>
        <v/>
      </c>
      <c r="AP42" s="759" t="str">
        <f>IF(AP40="","",VLOOKUP(AP40,'シフト記号表（勤務時間帯）'!$C$6:$U$35,19,FALSE))</f>
        <v/>
      </c>
      <c r="AQ42" s="759" t="str">
        <f>IF(AQ40="","",VLOOKUP(AQ40,'シフト記号表（勤務時間帯）'!$C$6:$U$35,19,FALSE))</f>
        <v/>
      </c>
      <c r="AR42" s="759" t="str">
        <f>IF(AR40="","",VLOOKUP(AR40,'シフト記号表（勤務時間帯）'!$C$6:$U$35,19,FALSE))</f>
        <v/>
      </c>
      <c r="AS42" s="759" t="str">
        <f>IF(AS40="","",VLOOKUP(AS40,'シフト記号表（勤務時間帯）'!$C$6:$U$35,19,FALSE))</f>
        <v/>
      </c>
      <c r="AT42" s="760" t="str">
        <f>IF(AT40="","",VLOOKUP(AT40,'シフト記号表（勤務時間帯）'!$C$6:$U$35,19,FALSE))</f>
        <v/>
      </c>
      <c r="AU42" s="758" t="str">
        <f>IF(AU40="","",VLOOKUP(AU40,'シフト記号表（勤務時間帯）'!$C$6:$U$35,19,FALSE))</f>
        <v/>
      </c>
      <c r="AV42" s="759" t="str">
        <f>IF(AV40="","",VLOOKUP(AV40,'シフト記号表（勤務時間帯）'!$C$6:$U$35,19,FALSE))</f>
        <v/>
      </c>
      <c r="AW42" s="759" t="str">
        <f>IF(AW40="","",VLOOKUP(AW40,'シフト記号表（勤務時間帯）'!$C$6:$U$35,19,FALSE))</f>
        <v/>
      </c>
      <c r="AX42" s="1036">
        <f>IF($BB$3="４週",SUM(S42:AT42),IF($BB$3="暦月",SUM(S42:AW42),""))</f>
        <v>0</v>
      </c>
      <c r="AY42" s="1037"/>
      <c r="AZ42" s="1038">
        <f>IF($BB$3="４週",AX42/4,IF($BB$3="暦月",②勤務形態一覧表!AX42/(②勤務形態一覧表!$BB$8/7),""))</f>
        <v>0</v>
      </c>
      <c r="BA42" s="1039"/>
      <c r="BB42" s="1051"/>
      <c r="BC42" s="1052"/>
      <c r="BD42" s="1052"/>
      <c r="BE42" s="1052"/>
      <c r="BF42" s="1053"/>
    </row>
    <row r="43" spans="2:58" ht="20.25" customHeight="1">
      <c r="B43" s="1057">
        <f>B40+1</f>
        <v>8</v>
      </c>
      <c r="C43" s="1059"/>
      <c r="D43" s="1060"/>
      <c r="E43" s="1061"/>
      <c r="F43" s="761"/>
      <c r="G43" s="989"/>
      <c r="H43" s="992"/>
      <c r="I43" s="993"/>
      <c r="J43" s="993"/>
      <c r="K43" s="994"/>
      <c r="L43" s="996"/>
      <c r="M43" s="997"/>
      <c r="N43" s="997"/>
      <c r="O43" s="998"/>
      <c r="P43" s="1005" t="s">
        <v>1148</v>
      </c>
      <c r="Q43" s="1006"/>
      <c r="R43" s="1007"/>
      <c r="S43" s="750"/>
      <c r="T43" s="751"/>
      <c r="U43" s="751"/>
      <c r="V43" s="751"/>
      <c r="W43" s="751"/>
      <c r="X43" s="751"/>
      <c r="Y43" s="752"/>
      <c r="Z43" s="750"/>
      <c r="AA43" s="751"/>
      <c r="AB43" s="751"/>
      <c r="AC43" s="751"/>
      <c r="AD43" s="751"/>
      <c r="AE43" s="751"/>
      <c r="AF43" s="752"/>
      <c r="AG43" s="750"/>
      <c r="AH43" s="751"/>
      <c r="AI43" s="751"/>
      <c r="AJ43" s="751"/>
      <c r="AK43" s="751"/>
      <c r="AL43" s="751"/>
      <c r="AM43" s="752"/>
      <c r="AN43" s="750"/>
      <c r="AO43" s="751"/>
      <c r="AP43" s="751"/>
      <c r="AQ43" s="751"/>
      <c r="AR43" s="751"/>
      <c r="AS43" s="751"/>
      <c r="AT43" s="752"/>
      <c r="AU43" s="750"/>
      <c r="AV43" s="751"/>
      <c r="AW43" s="751"/>
      <c r="AX43" s="1017"/>
      <c r="AY43" s="1018"/>
      <c r="AZ43" s="1019"/>
      <c r="BA43" s="1020"/>
      <c r="BB43" s="1045"/>
      <c r="BC43" s="1046"/>
      <c r="BD43" s="1046"/>
      <c r="BE43" s="1046"/>
      <c r="BF43" s="1047"/>
    </row>
    <row r="44" spans="2:58" ht="20.25" customHeight="1">
      <c r="B44" s="1057"/>
      <c r="C44" s="1062"/>
      <c r="D44" s="1063"/>
      <c r="E44" s="1064"/>
      <c r="F44" s="753"/>
      <c r="G44" s="990"/>
      <c r="H44" s="995"/>
      <c r="I44" s="993"/>
      <c r="J44" s="993"/>
      <c r="K44" s="994"/>
      <c r="L44" s="999"/>
      <c r="M44" s="1000"/>
      <c r="N44" s="1000"/>
      <c r="O44" s="1001"/>
      <c r="P44" s="1026" t="s">
        <v>1149</v>
      </c>
      <c r="Q44" s="1027"/>
      <c r="R44" s="1028"/>
      <c r="S44" s="754" t="str">
        <f>IF(S43="","",VLOOKUP(S43,'シフト記号表（勤務時間帯）'!$C$6:$K$35,9,FALSE))</f>
        <v/>
      </c>
      <c r="T44" s="755" t="str">
        <f>IF(T43="","",VLOOKUP(T43,'シフト記号表（勤務時間帯）'!$C$6:$K$35,9,FALSE))</f>
        <v/>
      </c>
      <c r="U44" s="755" t="str">
        <f>IF(U43="","",VLOOKUP(U43,'シフト記号表（勤務時間帯）'!$C$6:$K$35,9,FALSE))</f>
        <v/>
      </c>
      <c r="V44" s="755" t="str">
        <f>IF(V43="","",VLOOKUP(V43,'シフト記号表（勤務時間帯）'!$C$6:$K$35,9,FALSE))</f>
        <v/>
      </c>
      <c r="W44" s="755" t="str">
        <f>IF(W43="","",VLOOKUP(W43,'シフト記号表（勤務時間帯）'!$C$6:$K$35,9,FALSE))</f>
        <v/>
      </c>
      <c r="X44" s="755" t="str">
        <f>IF(X43="","",VLOOKUP(X43,'シフト記号表（勤務時間帯）'!$C$6:$K$35,9,FALSE))</f>
        <v/>
      </c>
      <c r="Y44" s="756" t="str">
        <f>IF(Y43="","",VLOOKUP(Y43,'シフト記号表（勤務時間帯）'!$C$6:$K$35,9,FALSE))</f>
        <v/>
      </c>
      <c r="Z44" s="754" t="str">
        <f>IF(Z43="","",VLOOKUP(Z43,'シフト記号表（勤務時間帯）'!$C$6:$K$35,9,FALSE))</f>
        <v/>
      </c>
      <c r="AA44" s="755" t="str">
        <f>IF(AA43="","",VLOOKUP(AA43,'シフト記号表（勤務時間帯）'!$C$6:$K$35,9,FALSE))</f>
        <v/>
      </c>
      <c r="AB44" s="755" t="str">
        <f>IF(AB43="","",VLOOKUP(AB43,'シフト記号表（勤務時間帯）'!$C$6:$K$35,9,FALSE))</f>
        <v/>
      </c>
      <c r="AC44" s="755" t="str">
        <f>IF(AC43="","",VLOOKUP(AC43,'シフト記号表（勤務時間帯）'!$C$6:$K$35,9,FALSE))</f>
        <v/>
      </c>
      <c r="AD44" s="755" t="str">
        <f>IF(AD43="","",VLOOKUP(AD43,'シフト記号表（勤務時間帯）'!$C$6:$K$35,9,FALSE))</f>
        <v/>
      </c>
      <c r="AE44" s="755" t="str">
        <f>IF(AE43="","",VLOOKUP(AE43,'シフト記号表（勤務時間帯）'!$C$6:$K$35,9,FALSE))</f>
        <v/>
      </c>
      <c r="AF44" s="756" t="str">
        <f>IF(AF43="","",VLOOKUP(AF43,'シフト記号表（勤務時間帯）'!$C$6:$K$35,9,FALSE))</f>
        <v/>
      </c>
      <c r="AG44" s="754" t="str">
        <f>IF(AG43="","",VLOOKUP(AG43,'シフト記号表（勤務時間帯）'!$C$6:$K$35,9,FALSE))</f>
        <v/>
      </c>
      <c r="AH44" s="755" t="str">
        <f>IF(AH43="","",VLOOKUP(AH43,'シフト記号表（勤務時間帯）'!$C$6:$K$35,9,FALSE))</f>
        <v/>
      </c>
      <c r="AI44" s="755" t="str">
        <f>IF(AI43="","",VLOOKUP(AI43,'シフト記号表（勤務時間帯）'!$C$6:$K$35,9,FALSE))</f>
        <v/>
      </c>
      <c r="AJ44" s="755" t="str">
        <f>IF(AJ43="","",VLOOKUP(AJ43,'シフト記号表（勤務時間帯）'!$C$6:$K$35,9,FALSE))</f>
        <v/>
      </c>
      <c r="AK44" s="755" t="str">
        <f>IF(AK43="","",VLOOKUP(AK43,'シフト記号表（勤務時間帯）'!$C$6:$K$35,9,FALSE))</f>
        <v/>
      </c>
      <c r="AL44" s="755" t="str">
        <f>IF(AL43="","",VLOOKUP(AL43,'シフト記号表（勤務時間帯）'!$C$6:$K$35,9,FALSE))</f>
        <v/>
      </c>
      <c r="AM44" s="756" t="str">
        <f>IF(AM43="","",VLOOKUP(AM43,'シフト記号表（勤務時間帯）'!$C$6:$K$35,9,FALSE))</f>
        <v/>
      </c>
      <c r="AN44" s="754" t="str">
        <f>IF(AN43="","",VLOOKUP(AN43,'シフト記号表（勤務時間帯）'!$C$6:$K$35,9,FALSE))</f>
        <v/>
      </c>
      <c r="AO44" s="755" t="str">
        <f>IF(AO43="","",VLOOKUP(AO43,'シフト記号表（勤務時間帯）'!$C$6:$K$35,9,FALSE))</f>
        <v/>
      </c>
      <c r="AP44" s="755" t="str">
        <f>IF(AP43="","",VLOOKUP(AP43,'シフト記号表（勤務時間帯）'!$C$6:$K$35,9,FALSE))</f>
        <v/>
      </c>
      <c r="AQ44" s="755" t="str">
        <f>IF(AQ43="","",VLOOKUP(AQ43,'シフト記号表（勤務時間帯）'!$C$6:$K$35,9,FALSE))</f>
        <v/>
      </c>
      <c r="AR44" s="755" t="str">
        <f>IF(AR43="","",VLOOKUP(AR43,'シフト記号表（勤務時間帯）'!$C$6:$K$35,9,FALSE))</f>
        <v/>
      </c>
      <c r="AS44" s="755" t="str">
        <f>IF(AS43="","",VLOOKUP(AS43,'シフト記号表（勤務時間帯）'!$C$6:$K$35,9,FALSE))</f>
        <v/>
      </c>
      <c r="AT44" s="756" t="str">
        <f>IF(AT43="","",VLOOKUP(AT43,'シフト記号表（勤務時間帯）'!$C$6:$K$35,9,FALSE))</f>
        <v/>
      </c>
      <c r="AU44" s="754" t="str">
        <f>IF(AU43="","",VLOOKUP(AU43,'シフト記号表（勤務時間帯）'!$C$6:$K$35,9,FALSE))</f>
        <v/>
      </c>
      <c r="AV44" s="755" t="str">
        <f>IF(AV43="","",VLOOKUP(AV43,'シフト記号表（勤務時間帯）'!$C$6:$K$35,9,FALSE))</f>
        <v/>
      </c>
      <c r="AW44" s="755" t="str">
        <f>IF(AW43="","",VLOOKUP(AW43,'シフト記号表（勤務時間帯）'!$C$6:$K$35,9,FALSE))</f>
        <v/>
      </c>
      <c r="AX44" s="1029">
        <f>IF($BB$3="４週",SUM(S44:AT44),IF($BB$3="暦月",SUM(S44:AW44),""))</f>
        <v>0</v>
      </c>
      <c r="AY44" s="1030"/>
      <c r="AZ44" s="1031">
        <f>IF($BB$3="４週",AX44/4,IF($BB$3="暦月",②勤務形態一覧表!AX44/(②勤務形態一覧表!$BB$8/7),""))</f>
        <v>0</v>
      </c>
      <c r="BA44" s="1032"/>
      <c r="BB44" s="1048"/>
      <c r="BC44" s="1049"/>
      <c r="BD44" s="1049"/>
      <c r="BE44" s="1049"/>
      <c r="BF44" s="1050"/>
    </row>
    <row r="45" spans="2:58" ht="20.25" customHeight="1">
      <c r="B45" s="1057"/>
      <c r="C45" s="1065"/>
      <c r="D45" s="1066"/>
      <c r="E45" s="1067"/>
      <c r="F45" s="753">
        <f>C43</f>
        <v>0</v>
      </c>
      <c r="G45" s="991"/>
      <c r="H45" s="995"/>
      <c r="I45" s="993"/>
      <c r="J45" s="993"/>
      <c r="K45" s="994"/>
      <c r="L45" s="1002"/>
      <c r="M45" s="1003"/>
      <c r="N45" s="1003"/>
      <c r="O45" s="1004"/>
      <c r="P45" s="1054" t="s">
        <v>1150</v>
      </c>
      <c r="Q45" s="1055"/>
      <c r="R45" s="1056"/>
      <c r="S45" s="758" t="str">
        <f>IF(S43="","",VLOOKUP(S43,'シフト記号表（勤務時間帯）'!$C$6:$U$35,19,FALSE))</f>
        <v/>
      </c>
      <c r="T45" s="759" t="str">
        <f>IF(T43="","",VLOOKUP(T43,'シフト記号表（勤務時間帯）'!$C$6:$U$35,19,FALSE))</f>
        <v/>
      </c>
      <c r="U45" s="759" t="str">
        <f>IF(U43="","",VLOOKUP(U43,'シフト記号表（勤務時間帯）'!$C$6:$U$35,19,FALSE))</f>
        <v/>
      </c>
      <c r="V45" s="759" t="str">
        <f>IF(V43="","",VLOOKUP(V43,'シフト記号表（勤務時間帯）'!$C$6:$U$35,19,FALSE))</f>
        <v/>
      </c>
      <c r="W45" s="759" t="str">
        <f>IF(W43="","",VLOOKUP(W43,'シフト記号表（勤務時間帯）'!$C$6:$U$35,19,FALSE))</f>
        <v/>
      </c>
      <c r="X45" s="759" t="str">
        <f>IF(X43="","",VLOOKUP(X43,'シフト記号表（勤務時間帯）'!$C$6:$U$35,19,FALSE))</f>
        <v/>
      </c>
      <c r="Y45" s="760" t="str">
        <f>IF(Y43="","",VLOOKUP(Y43,'シフト記号表（勤務時間帯）'!$C$6:$U$35,19,FALSE))</f>
        <v/>
      </c>
      <c r="Z45" s="758" t="str">
        <f>IF(Z43="","",VLOOKUP(Z43,'シフト記号表（勤務時間帯）'!$C$6:$U$35,19,FALSE))</f>
        <v/>
      </c>
      <c r="AA45" s="759" t="str">
        <f>IF(AA43="","",VLOOKUP(AA43,'シフト記号表（勤務時間帯）'!$C$6:$U$35,19,FALSE))</f>
        <v/>
      </c>
      <c r="AB45" s="759" t="str">
        <f>IF(AB43="","",VLOOKUP(AB43,'シフト記号表（勤務時間帯）'!$C$6:$U$35,19,FALSE))</f>
        <v/>
      </c>
      <c r="AC45" s="759" t="str">
        <f>IF(AC43="","",VLOOKUP(AC43,'シフト記号表（勤務時間帯）'!$C$6:$U$35,19,FALSE))</f>
        <v/>
      </c>
      <c r="AD45" s="759" t="str">
        <f>IF(AD43="","",VLOOKUP(AD43,'シフト記号表（勤務時間帯）'!$C$6:$U$35,19,FALSE))</f>
        <v/>
      </c>
      <c r="AE45" s="759" t="str">
        <f>IF(AE43="","",VLOOKUP(AE43,'シフト記号表（勤務時間帯）'!$C$6:$U$35,19,FALSE))</f>
        <v/>
      </c>
      <c r="AF45" s="760" t="str">
        <f>IF(AF43="","",VLOOKUP(AF43,'シフト記号表（勤務時間帯）'!$C$6:$U$35,19,FALSE))</f>
        <v/>
      </c>
      <c r="AG45" s="758" t="str">
        <f>IF(AG43="","",VLOOKUP(AG43,'シフト記号表（勤務時間帯）'!$C$6:$U$35,19,FALSE))</f>
        <v/>
      </c>
      <c r="AH45" s="759" t="str">
        <f>IF(AH43="","",VLOOKUP(AH43,'シフト記号表（勤務時間帯）'!$C$6:$U$35,19,FALSE))</f>
        <v/>
      </c>
      <c r="AI45" s="759" t="str">
        <f>IF(AI43="","",VLOOKUP(AI43,'シフト記号表（勤務時間帯）'!$C$6:$U$35,19,FALSE))</f>
        <v/>
      </c>
      <c r="AJ45" s="759" t="str">
        <f>IF(AJ43="","",VLOOKUP(AJ43,'シフト記号表（勤務時間帯）'!$C$6:$U$35,19,FALSE))</f>
        <v/>
      </c>
      <c r="AK45" s="759" t="str">
        <f>IF(AK43="","",VLOOKUP(AK43,'シフト記号表（勤務時間帯）'!$C$6:$U$35,19,FALSE))</f>
        <v/>
      </c>
      <c r="AL45" s="759" t="str">
        <f>IF(AL43="","",VLOOKUP(AL43,'シフト記号表（勤務時間帯）'!$C$6:$U$35,19,FALSE))</f>
        <v/>
      </c>
      <c r="AM45" s="760" t="str">
        <f>IF(AM43="","",VLOOKUP(AM43,'シフト記号表（勤務時間帯）'!$C$6:$U$35,19,FALSE))</f>
        <v/>
      </c>
      <c r="AN45" s="758" t="str">
        <f>IF(AN43="","",VLOOKUP(AN43,'シフト記号表（勤務時間帯）'!$C$6:$U$35,19,FALSE))</f>
        <v/>
      </c>
      <c r="AO45" s="759" t="str">
        <f>IF(AO43="","",VLOOKUP(AO43,'シフト記号表（勤務時間帯）'!$C$6:$U$35,19,FALSE))</f>
        <v/>
      </c>
      <c r="AP45" s="759" t="str">
        <f>IF(AP43="","",VLOOKUP(AP43,'シフト記号表（勤務時間帯）'!$C$6:$U$35,19,FALSE))</f>
        <v/>
      </c>
      <c r="AQ45" s="759" t="str">
        <f>IF(AQ43="","",VLOOKUP(AQ43,'シフト記号表（勤務時間帯）'!$C$6:$U$35,19,FALSE))</f>
        <v/>
      </c>
      <c r="AR45" s="759" t="str">
        <f>IF(AR43="","",VLOOKUP(AR43,'シフト記号表（勤務時間帯）'!$C$6:$U$35,19,FALSE))</f>
        <v/>
      </c>
      <c r="AS45" s="759" t="str">
        <f>IF(AS43="","",VLOOKUP(AS43,'シフト記号表（勤務時間帯）'!$C$6:$U$35,19,FALSE))</f>
        <v/>
      </c>
      <c r="AT45" s="760" t="str">
        <f>IF(AT43="","",VLOOKUP(AT43,'シフト記号表（勤務時間帯）'!$C$6:$U$35,19,FALSE))</f>
        <v/>
      </c>
      <c r="AU45" s="758" t="str">
        <f>IF(AU43="","",VLOOKUP(AU43,'シフト記号表（勤務時間帯）'!$C$6:$U$35,19,FALSE))</f>
        <v/>
      </c>
      <c r="AV45" s="759" t="str">
        <f>IF(AV43="","",VLOOKUP(AV43,'シフト記号表（勤務時間帯）'!$C$6:$U$35,19,FALSE))</f>
        <v/>
      </c>
      <c r="AW45" s="759" t="str">
        <f>IF(AW43="","",VLOOKUP(AW43,'シフト記号表（勤務時間帯）'!$C$6:$U$35,19,FALSE))</f>
        <v/>
      </c>
      <c r="AX45" s="1036">
        <f>IF($BB$3="４週",SUM(S45:AT45),IF($BB$3="暦月",SUM(S45:AW45),""))</f>
        <v>0</v>
      </c>
      <c r="AY45" s="1037"/>
      <c r="AZ45" s="1038">
        <f>IF($BB$3="４週",AX45/4,IF($BB$3="暦月",②勤務形態一覧表!AX45/(②勤務形態一覧表!$BB$8/7),""))</f>
        <v>0</v>
      </c>
      <c r="BA45" s="1039"/>
      <c r="BB45" s="1051"/>
      <c r="BC45" s="1052"/>
      <c r="BD45" s="1052"/>
      <c r="BE45" s="1052"/>
      <c r="BF45" s="1053"/>
    </row>
    <row r="46" spans="2:58" ht="20.25" customHeight="1">
      <c r="B46" s="1057">
        <f>B43+1</f>
        <v>9</v>
      </c>
      <c r="C46" s="1059"/>
      <c r="D46" s="1060"/>
      <c r="E46" s="1061"/>
      <c r="F46" s="761"/>
      <c r="G46" s="989"/>
      <c r="H46" s="992"/>
      <c r="I46" s="993"/>
      <c r="J46" s="993"/>
      <c r="K46" s="994"/>
      <c r="L46" s="996"/>
      <c r="M46" s="997"/>
      <c r="N46" s="997"/>
      <c r="O46" s="998"/>
      <c r="P46" s="1005" t="s">
        <v>1148</v>
      </c>
      <c r="Q46" s="1006"/>
      <c r="R46" s="1007"/>
      <c r="S46" s="750"/>
      <c r="T46" s="751"/>
      <c r="U46" s="751"/>
      <c r="V46" s="751"/>
      <c r="W46" s="751"/>
      <c r="X46" s="751"/>
      <c r="Y46" s="752"/>
      <c r="Z46" s="750"/>
      <c r="AA46" s="751"/>
      <c r="AB46" s="751"/>
      <c r="AC46" s="751"/>
      <c r="AD46" s="751"/>
      <c r="AE46" s="751"/>
      <c r="AF46" s="752"/>
      <c r="AG46" s="750"/>
      <c r="AH46" s="751"/>
      <c r="AI46" s="751"/>
      <c r="AJ46" s="751"/>
      <c r="AK46" s="751"/>
      <c r="AL46" s="751"/>
      <c r="AM46" s="752"/>
      <c r="AN46" s="750"/>
      <c r="AO46" s="751"/>
      <c r="AP46" s="751"/>
      <c r="AQ46" s="751"/>
      <c r="AR46" s="751"/>
      <c r="AS46" s="751"/>
      <c r="AT46" s="752"/>
      <c r="AU46" s="750"/>
      <c r="AV46" s="751"/>
      <c r="AW46" s="751"/>
      <c r="AX46" s="1017"/>
      <c r="AY46" s="1018"/>
      <c r="AZ46" s="1019"/>
      <c r="BA46" s="1020"/>
      <c r="BB46" s="1045"/>
      <c r="BC46" s="1046"/>
      <c r="BD46" s="1046"/>
      <c r="BE46" s="1046"/>
      <c r="BF46" s="1047"/>
    </row>
    <row r="47" spans="2:58" ht="20.25" customHeight="1">
      <c r="B47" s="1057"/>
      <c r="C47" s="1062"/>
      <c r="D47" s="1063"/>
      <c r="E47" s="1064"/>
      <c r="F47" s="753"/>
      <c r="G47" s="990"/>
      <c r="H47" s="995"/>
      <c r="I47" s="993"/>
      <c r="J47" s="993"/>
      <c r="K47" s="994"/>
      <c r="L47" s="999"/>
      <c r="M47" s="1000"/>
      <c r="N47" s="1000"/>
      <c r="O47" s="1001"/>
      <c r="P47" s="1026" t="s">
        <v>1149</v>
      </c>
      <c r="Q47" s="1027"/>
      <c r="R47" s="1028"/>
      <c r="S47" s="754" t="str">
        <f>IF(S46="","",VLOOKUP(S46,'シフト記号表（勤務時間帯）'!$C$6:$K$35,9,FALSE))</f>
        <v/>
      </c>
      <c r="T47" s="755" t="str">
        <f>IF(T46="","",VLOOKUP(T46,'シフト記号表（勤務時間帯）'!$C$6:$K$35,9,FALSE))</f>
        <v/>
      </c>
      <c r="U47" s="755" t="str">
        <f>IF(U46="","",VLOOKUP(U46,'シフト記号表（勤務時間帯）'!$C$6:$K$35,9,FALSE))</f>
        <v/>
      </c>
      <c r="V47" s="755" t="str">
        <f>IF(V46="","",VLOOKUP(V46,'シフト記号表（勤務時間帯）'!$C$6:$K$35,9,FALSE))</f>
        <v/>
      </c>
      <c r="W47" s="755" t="str">
        <f>IF(W46="","",VLOOKUP(W46,'シフト記号表（勤務時間帯）'!$C$6:$K$35,9,FALSE))</f>
        <v/>
      </c>
      <c r="X47" s="755" t="str">
        <f>IF(X46="","",VLOOKUP(X46,'シフト記号表（勤務時間帯）'!$C$6:$K$35,9,FALSE))</f>
        <v/>
      </c>
      <c r="Y47" s="756" t="str">
        <f>IF(Y46="","",VLOOKUP(Y46,'シフト記号表（勤務時間帯）'!$C$6:$K$35,9,FALSE))</f>
        <v/>
      </c>
      <c r="Z47" s="754" t="str">
        <f>IF(Z46="","",VLOOKUP(Z46,'シフト記号表（勤務時間帯）'!$C$6:$K$35,9,FALSE))</f>
        <v/>
      </c>
      <c r="AA47" s="755" t="str">
        <f>IF(AA46="","",VLOOKUP(AA46,'シフト記号表（勤務時間帯）'!$C$6:$K$35,9,FALSE))</f>
        <v/>
      </c>
      <c r="AB47" s="755" t="str">
        <f>IF(AB46="","",VLOOKUP(AB46,'シフト記号表（勤務時間帯）'!$C$6:$K$35,9,FALSE))</f>
        <v/>
      </c>
      <c r="AC47" s="755" t="str">
        <f>IF(AC46="","",VLOOKUP(AC46,'シフト記号表（勤務時間帯）'!$C$6:$K$35,9,FALSE))</f>
        <v/>
      </c>
      <c r="AD47" s="755" t="str">
        <f>IF(AD46="","",VLOOKUP(AD46,'シフト記号表（勤務時間帯）'!$C$6:$K$35,9,FALSE))</f>
        <v/>
      </c>
      <c r="AE47" s="755" t="str">
        <f>IF(AE46="","",VLOOKUP(AE46,'シフト記号表（勤務時間帯）'!$C$6:$K$35,9,FALSE))</f>
        <v/>
      </c>
      <c r="AF47" s="756" t="str">
        <f>IF(AF46="","",VLOOKUP(AF46,'シフト記号表（勤務時間帯）'!$C$6:$K$35,9,FALSE))</f>
        <v/>
      </c>
      <c r="AG47" s="754" t="str">
        <f>IF(AG46="","",VLOOKUP(AG46,'シフト記号表（勤務時間帯）'!$C$6:$K$35,9,FALSE))</f>
        <v/>
      </c>
      <c r="AH47" s="755" t="str">
        <f>IF(AH46="","",VLOOKUP(AH46,'シフト記号表（勤務時間帯）'!$C$6:$K$35,9,FALSE))</f>
        <v/>
      </c>
      <c r="AI47" s="755" t="str">
        <f>IF(AI46="","",VLOOKUP(AI46,'シフト記号表（勤務時間帯）'!$C$6:$K$35,9,FALSE))</f>
        <v/>
      </c>
      <c r="AJ47" s="755" t="str">
        <f>IF(AJ46="","",VLOOKUP(AJ46,'シフト記号表（勤務時間帯）'!$C$6:$K$35,9,FALSE))</f>
        <v/>
      </c>
      <c r="AK47" s="755" t="str">
        <f>IF(AK46="","",VLOOKUP(AK46,'シフト記号表（勤務時間帯）'!$C$6:$K$35,9,FALSE))</f>
        <v/>
      </c>
      <c r="AL47" s="755" t="str">
        <f>IF(AL46="","",VLOOKUP(AL46,'シフト記号表（勤務時間帯）'!$C$6:$K$35,9,FALSE))</f>
        <v/>
      </c>
      <c r="AM47" s="756" t="str">
        <f>IF(AM46="","",VLOOKUP(AM46,'シフト記号表（勤務時間帯）'!$C$6:$K$35,9,FALSE))</f>
        <v/>
      </c>
      <c r="AN47" s="754" t="str">
        <f>IF(AN46="","",VLOOKUP(AN46,'シフト記号表（勤務時間帯）'!$C$6:$K$35,9,FALSE))</f>
        <v/>
      </c>
      <c r="AO47" s="755" t="str">
        <f>IF(AO46="","",VLOOKUP(AO46,'シフト記号表（勤務時間帯）'!$C$6:$K$35,9,FALSE))</f>
        <v/>
      </c>
      <c r="AP47" s="755" t="str">
        <f>IF(AP46="","",VLOOKUP(AP46,'シフト記号表（勤務時間帯）'!$C$6:$K$35,9,FALSE))</f>
        <v/>
      </c>
      <c r="AQ47" s="755" t="str">
        <f>IF(AQ46="","",VLOOKUP(AQ46,'シフト記号表（勤務時間帯）'!$C$6:$K$35,9,FALSE))</f>
        <v/>
      </c>
      <c r="AR47" s="755" t="str">
        <f>IF(AR46="","",VLOOKUP(AR46,'シフト記号表（勤務時間帯）'!$C$6:$K$35,9,FALSE))</f>
        <v/>
      </c>
      <c r="AS47" s="755" t="str">
        <f>IF(AS46="","",VLOOKUP(AS46,'シフト記号表（勤務時間帯）'!$C$6:$K$35,9,FALSE))</f>
        <v/>
      </c>
      <c r="AT47" s="756" t="str">
        <f>IF(AT46="","",VLOOKUP(AT46,'シフト記号表（勤務時間帯）'!$C$6:$K$35,9,FALSE))</f>
        <v/>
      </c>
      <c r="AU47" s="754" t="str">
        <f>IF(AU46="","",VLOOKUP(AU46,'シフト記号表（勤務時間帯）'!$C$6:$K$35,9,FALSE))</f>
        <v/>
      </c>
      <c r="AV47" s="755" t="str">
        <f>IF(AV46="","",VLOOKUP(AV46,'シフト記号表（勤務時間帯）'!$C$6:$K$35,9,FALSE))</f>
        <v/>
      </c>
      <c r="AW47" s="755" t="str">
        <f>IF(AW46="","",VLOOKUP(AW46,'シフト記号表（勤務時間帯）'!$C$6:$K$35,9,FALSE))</f>
        <v/>
      </c>
      <c r="AX47" s="1029">
        <f>IF($BB$3="４週",SUM(S47:AT47),IF($BB$3="暦月",SUM(S47:AW47),""))</f>
        <v>0</v>
      </c>
      <c r="AY47" s="1030"/>
      <c r="AZ47" s="1031">
        <f>IF($BB$3="４週",AX47/4,IF($BB$3="暦月",②勤務形態一覧表!AX47/(②勤務形態一覧表!$BB$8/7),""))</f>
        <v>0</v>
      </c>
      <c r="BA47" s="1032"/>
      <c r="BB47" s="1048"/>
      <c r="BC47" s="1049"/>
      <c r="BD47" s="1049"/>
      <c r="BE47" s="1049"/>
      <c r="BF47" s="1050"/>
    </row>
    <row r="48" spans="2:58" ht="20.25" customHeight="1">
      <c r="B48" s="1057"/>
      <c r="C48" s="1065"/>
      <c r="D48" s="1066"/>
      <c r="E48" s="1067"/>
      <c r="F48" s="753">
        <f>C46</f>
        <v>0</v>
      </c>
      <c r="G48" s="991"/>
      <c r="H48" s="995"/>
      <c r="I48" s="993"/>
      <c r="J48" s="993"/>
      <c r="K48" s="994"/>
      <c r="L48" s="1002"/>
      <c r="M48" s="1003"/>
      <c r="N48" s="1003"/>
      <c r="O48" s="1004"/>
      <c r="P48" s="1054" t="s">
        <v>1150</v>
      </c>
      <c r="Q48" s="1055"/>
      <c r="R48" s="1056"/>
      <c r="S48" s="758" t="str">
        <f>IF(S46="","",VLOOKUP(S46,'シフト記号表（勤務時間帯）'!$C$6:$U$35,19,FALSE))</f>
        <v/>
      </c>
      <c r="T48" s="759" t="str">
        <f>IF(T46="","",VLOOKUP(T46,'シフト記号表（勤務時間帯）'!$C$6:$U$35,19,FALSE))</f>
        <v/>
      </c>
      <c r="U48" s="759" t="str">
        <f>IF(U46="","",VLOOKUP(U46,'シフト記号表（勤務時間帯）'!$C$6:$U$35,19,FALSE))</f>
        <v/>
      </c>
      <c r="V48" s="759" t="str">
        <f>IF(V46="","",VLOOKUP(V46,'シフト記号表（勤務時間帯）'!$C$6:$U$35,19,FALSE))</f>
        <v/>
      </c>
      <c r="W48" s="759" t="str">
        <f>IF(W46="","",VLOOKUP(W46,'シフト記号表（勤務時間帯）'!$C$6:$U$35,19,FALSE))</f>
        <v/>
      </c>
      <c r="X48" s="759" t="str">
        <f>IF(X46="","",VLOOKUP(X46,'シフト記号表（勤務時間帯）'!$C$6:$U$35,19,FALSE))</f>
        <v/>
      </c>
      <c r="Y48" s="760" t="str">
        <f>IF(Y46="","",VLOOKUP(Y46,'シフト記号表（勤務時間帯）'!$C$6:$U$35,19,FALSE))</f>
        <v/>
      </c>
      <c r="Z48" s="758" t="str">
        <f>IF(Z46="","",VLOOKUP(Z46,'シフト記号表（勤務時間帯）'!$C$6:$U$35,19,FALSE))</f>
        <v/>
      </c>
      <c r="AA48" s="759" t="str">
        <f>IF(AA46="","",VLOOKUP(AA46,'シフト記号表（勤務時間帯）'!$C$6:$U$35,19,FALSE))</f>
        <v/>
      </c>
      <c r="AB48" s="759" t="str">
        <f>IF(AB46="","",VLOOKUP(AB46,'シフト記号表（勤務時間帯）'!$C$6:$U$35,19,FALSE))</f>
        <v/>
      </c>
      <c r="AC48" s="759" t="str">
        <f>IF(AC46="","",VLOOKUP(AC46,'シフト記号表（勤務時間帯）'!$C$6:$U$35,19,FALSE))</f>
        <v/>
      </c>
      <c r="AD48" s="759" t="str">
        <f>IF(AD46="","",VLOOKUP(AD46,'シフト記号表（勤務時間帯）'!$C$6:$U$35,19,FALSE))</f>
        <v/>
      </c>
      <c r="AE48" s="759" t="str">
        <f>IF(AE46="","",VLOOKUP(AE46,'シフト記号表（勤務時間帯）'!$C$6:$U$35,19,FALSE))</f>
        <v/>
      </c>
      <c r="AF48" s="760" t="str">
        <f>IF(AF46="","",VLOOKUP(AF46,'シフト記号表（勤務時間帯）'!$C$6:$U$35,19,FALSE))</f>
        <v/>
      </c>
      <c r="AG48" s="758" t="str">
        <f>IF(AG46="","",VLOOKUP(AG46,'シフト記号表（勤務時間帯）'!$C$6:$U$35,19,FALSE))</f>
        <v/>
      </c>
      <c r="AH48" s="759" t="str">
        <f>IF(AH46="","",VLOOKUP(AH46,'シフト記号表（勤務時間帯）'!$C$6:$U$35,19,FALSE))</f>
        <v/>
      </c>
      <c r="AI48" s="759" t="str">
        <f>IF(AI46="","",VLOOKUP(AI46,'シフト記号表（勤務時間帯）'!$C$6:$U$35,19,FALSE))</f>
        <v/>
      </c>
      <c r="AJ48" s="759" t="str">
        <f>IF(AJ46="","",VLOOKUP(AJ46,'シフト記号表（勤務時間帯）'!$C$6:$U$35,19,FALSE))</f>
        <v/>
      </c>
      <c r="AK48" s="759" t="str">
        <f>IF(AK46="","",VLOOKUP(AK46,'シフト記号表（勤務時間帯）'!$C$6:$U$35,19,FALSE))</f>
        <v/>
      </c>
      <c r="AL48" s="759" t="str">
        <f>IF(AL46="","",VLOOKUP(AL46,'シフト記号表（勤務時間帯）'!$C$6:$U$35,19,FALSE))</f>
        <v/>
      </c>
      <c r="AM48" s="760" t="str">
        <f>IF(AM46="","",VLOOKUP(AM46,'シフト記号表（勤務時間帯）'!$C$6:$U$35,19,FALSE))</f>
        <v/>
      </c>
      <c r="AN48" s="758" t="str">
        <f>IF(AN46="","",VLOOKUP(AN46,'シフト記号表（勤務時間帯）'!$C$6:$U$35,19,FALSE))</f>
        <v/>
      </c>
      <c r="AO48" s="759" t="str">
        <f>IF(AO46="","",VLOOKUP(AO46,'シフト記号表（勤務時間帯）'!$C$6:$U$35,19,FALSE))</f>
        <v/>
      </c>
      <c r="AP48" s="759" t="str">
        <f>IF(AP46="","",VLOOKUP(AP46,'シフト記号表（勤務時間帯）'!$C$6:$U$35,19,FALSE))</f>
        <v/>
      </c>
      <c r="AQ48" s="759" t="str">
        <f>IF(AQ46="","",VLOOKUP(AQ46,'シフト記号表（勤務時間帯）'!$C$6:$U$35,19,FALSE))</f>
        <v/>
      </c>
      <c r="AR48" s="759" t="str">
        <f>IF(AR46="","",VLOOKUP(AR46,'シフト記号表（勤務時間帯）'!$C$6:$U$35,19,FALSE))</f>
        <v/>
      </c>
      <c r="AS48" s="759" t="str">
        <f>IF(AS46="","",VLOOKUP(AS46,'シフト記号表（勤務時間帯）'!$C$6:$U$35,19,FALSE))</f>
        <v/>
      </c>
      <c r="AT48" s="760" t="str">
        <f>IF(AT46="","",VLOOKUP(AT46,'シフト記号表（勤務時間帯）'!$C$6:$U$35,19,FALSE))</f>
        <v/>
      </c>
      <c r="AU48" s="758" t="str">
        <f>IF(AU46="","",VLOOKUP(AU46,'シフト記号表（勤務時間帯）'!$C$6:$U$35,19,FALSE))</f>
        <v/>
      </c>
      <c r="AV48" s="759" t="str">
        <f>IF(AV46="","",VLOOKUP(AV46,'シフト記号表（勤務時間帯）'!$C$6:$U$35,19,FALSE))</f>
        <v/>
      </c>
      <c r="AW48" s="759" t="str">
        <f>IF(AW46="","",VLOOKUP(AW46,'シフト記号表（勤務時間帯）'!$C$6:$U$35,19,FALSE))</f>
        <v/>
      </c>
      <c r="AX48" s="1036">
        <f>IF($BB$3="４週",SUM(S48:AT48),IF($BB$3="暦月",SUM(S48:AW48),""))</f>
        <v>0</v>
      </c>
      <c r="AY48" s="1037"/>
      <c r="AZ48" s="1038">
        <f>IF($BB$3="４週",AX48/4,IF($BB$3="暦月",②勤務形態一覧表!AX48/(②勤務形態一覧表!$BB$8/7),""))</f>
        <v>0</v>
      </c>
      <c r="BA48" s="1039"/>
      <c r="BB48" s="1051"/>
      <c r="BC48" s="1052"/>
      <c r="BD48" s="1052"/>
      <c r="BE48" s="1052"/>
      <c r="BF48" s="1053"/>
    </row>
    <row r="49" spans="2:58" ht="20.25" customHeight="1">
      <c r="B49" s="1057">
        <f>B46+1</f>
        <v>10</v>
      </c>
      <c r="C49" s="1059"/>
      <c r="D49" s="1060"/>
      <c r="E49" s="1061"/>
      <c r="F49" s="761"/>
      <c r="G49" s="989"/>
      <c r="H49" s="992"/>
      <c r="I49" s="993"/>
      <c r="J49" s="993"/>
      <c r="K49" s="994"/>
      <c r="L49" s="996"/>
      <c r="M49" s="997"/>
      <c r="N49" s="997"/>
      <c r="O49" s="998"/>
      <c r="P49" s="1005" t="s">
        <v>1148</v>
      </c>
      <c r="Q49" s="1006"/>
      <c r="R49" s="1007"/>
      <c r="S49" s="750"/>
      <c r="T49" s="751"/>
      <c r="U49" s="751"/>
      <c r="V49" s="751"/>
      <c r="W49" s="751"/>
      <c r="X49" s="751"/>
      <c r="Y49" s="752"/>
      <c r="Z49" s="750"/>
      <c r="AA49" s="751"/>
      <c r="AB49" s="751"/>
      <c r="AC49" s="751"/>
      <c r="AD49" s="751"/>
      <c r="AE49" s="751"/>
      <c r="AF49" s="752"/>
      <c r="AG49" s="750"/>
      <c r="AH49" s="751"/>
      <c r="AI49" s="751"/>
      <c r="AJ49" s="751"/>
      <c r="AK49" s="751"/>
      <c r="AL49" s="751"/>
      <c r="AM49" s="752"/>
      <c r="AN49" s="750"/>
      <c r="AO49" s="751"/>
      <c r="AP49" s="751"/>
      <c r="AQ49" s="751"/>
      <c r="AR49" s="751"/>
      <c r="AS49" s="751"/>
      <c r="AT49" s="752"/>
      <c r="AU49" s="750"/>
      <c r="AV49" s="751"/>
      <c r="AW49" s="751"/>
      <c r="AX49" s="1017"/>
      <c r="AY49" s="1018"/>
      <c r="AZ49" s="1019"/>
      <c r="BA49" s="1020"/>
      <c r="BB49" s="1045"/>
      <c r="BC49" s="1046"/>
      <c r="BD49" s="1046"/>
      <c r="BE49" s="1046"/>
      <c r="BF49" s="1047"/>
    </row>
    <row r="50" spans="2:58" ht="20.25" customHeight="1">
      <c r="B50" s="1057"/>
      <c r="C50" s="1062"/>
      <c r="D50" s="1063"/>
      <c r="E50" s="1064"/>
      <c r="F50" s="753"/>
      <c r="G50" s="990"/>
      <c r="H50" s="995"/>
      <c r="I50" s="993"/>
      <c r="J50" s="993"/>
      <c r="K50" s="994"/>
      <c r="L50" s="999"/>
      <c r="M50" s="1000"/>
      <c r="N50" s="1000"/>
      <c r="O50" s="1001"/>
      <c r="P50" s="1026" t="s">
        <v>1149</v>
      </c>
      <c r="Q50" s="1027"/>
      <c r="R50" s="1028"/>
      <c r="S50" s="754" t="str">
        <f>IF(S49="","",VLOOKUP(S49,'シフト記号表（勤務時間帯）'!$C$6:$K$35,9,FALSE))</f>
        <v/>
      </c>
      <c r="T50" s="755" t="str">
        <f>IF(T49="","",VLOOKUP(T49,'シフト記号表（勤務時間帯）'!$C$6:$K$35,9,FALSE))</f>
        <v/>
      </c>
      <c r="U50" s="755" t="str">
        <f>IF(U49="","",VLOOKUP(U49,'シフト記号表（勤務時間帯）'!$C$6:$K$35,9,FALSE))</f>
        <v/>
      </c>
      <c r="V50" s="755" t="str">
        <f>IF(V49="","",VLOOKUP(V49,'シフト記号表（勤務時間帯）'!$C$6:$K$35,9,FALSE))</f>
        <v/>
      </c>
      <c r="W50" s="755" t="str">
        <f>IF(W49="","",VLOOKUP(W49,'シフト記号表（勤務時間帯）'!$C$6:$K$35,9,FALSE))</f>
        <v/>
      </c>
      <c r="X50" s="755" t="str">
        <f>IF(X49="","",VLOOKUP(X49,'シフト記号表（勤務時間帯）'!$C$6:$K$35,9,FALSE))</f>
        <v/>
      </c>
      <c r="Y50" s="756" t="str">
        <f>IF(Y49="","",VLOOKUP(Y49,'シフト記号表（勤務時間帯）'!$C$6:$K$35,9,FALSE))</f>
        <v/>
      </c>
      <c r="Z50" s="754" t="str">
        <f>IF(Z49="","",VLOOKUP(Z49,'シフト記号表（勤務時間帯）'!$C$6:$K$35,9,FALSE))</f>
        <v/>
      </c>
      <c r="AA50" s="755" t="str">
        <f>IF(AA49="","",VLOOKUP(AA49,'シフト記号表（勤務時間帯）'!$C$6:$K$35,9,FALSE))</f>
        <v/>
      </c>
      <c r="AB50" s="755" t="str">
        <f>IF(AB49="","",VLOOKUP(AB49,'シフト記号表（勤務時間帯）'!$C$6:$K$35,9,FALSE))</f>
        <v/>
      </c>
      <c r="AC50" s="755" t="str">
        <f>IF(AC49="","",VLOOKUP(AC49,'シフト記号表（勤務時間帯）'!$C$6:$K$35,9,FALSE))</f>
        <v/>
      </c>
      <c r="AD50" s="755" t="str">
        <f>IF(AD49="","",VLOOKUP(AD49,'シフト記号表（勤務時間帯）'!$C$6:$K$35,9,FALSE))</f>
        <v/>
      </c>
      <c r="AE50" s="755" t="str">
        <f>IF(AE49="","",VLOOKUP(AE49,'シフト記号表（勤務時間帯）'!$C$6:$K$35,9,FALSE))</f>
        <v/>
      </c>
      <c r="AF50" s="756" t="str">
        <f>IF(AF49="","",VLOOKUP(AF49,'シフト記号表（勤務時間帯）'!$C$6:$K$35,9,FALSE))</f>
        <v/>
      </c>
      <c r="AG50" s="754" t="str">
        <f>IF(AG49="","",VLOOKUP(AG49,'シフト記号表（勤務時間帯）'!$C$6:$K$35,9,FALSE))</f>
        <v/>
      </c>
      <c r="AH50" s="755" t="str">
        <f>IF(AH49="","",VLOOKUP(AH49,'シフト記号表（勤務時間帯）'!$C$6:$K$35,9,FALSE))</f>
        <v/>
      </c>
      <c r="AI50" s="755" t="str">
        <f>IF(AI49="","",VLOOKUP(AI49,'シフト記号表（勤務時間帯）'!$C$6:$K$35,9,FALSE))</f>
        <v/>
      </c>
      <c r="AJ50" s="755" t="str">
        <f>IF(AJ49="","",VLOOKUP(AJ49,'シフト記号表（勤務時間帯）'!$C$6:$K$35,9,FALSE))</f>
        <v/>
      </c>
      <c r="AK50" s="755" t="str">
        <f>IF(AK49="","",VLOOKUP(AK49,'シフト記号表（勤務時間帯）'!$C$6:$K$35,9,FALSE))</f>
        <v/>
      </c>
      <c r="AL50" s="755" t="str">
        <f>IF(AL49="","",VLOOKUP(AL49,'シフト記号表（勤務時間帯）'!$C$6:$K$35,9,FALSE))</f>
        <v/>
      </c>
      <c r="AM50" s="756" t="str">
        <f>IF(AM49="","",VLOOKUP(AM49,'シフト記号表（勤務時間帯）'!$C$6:$K$35,9,FALSE))</f>
        <v/>
      </c>
      <c r="AN50" s="754" t="str">
        <f>IF(AN49="","",VLOOKUP(AN49,'シフト記号表（勤務時間帯）'!$C$6:$K$35,9,FALSE))</f>
        <v/>
      </c>
      <c r="AO50" s="755" t="str">
        <f>IF(AO49="","",VLOOKUP(AO49,'シフト記号表（勤務時間帯）'!$C$6:$K$35,9,FALSE))</f>
        <v/>
      </c>
      <c r="AP50" s="755" t="str">
        <f>IF(AP49="","",VLOOKUP(AP49,'シフト記号表（勤務時間帯）'!$C$6:$K$35,9,FALSE))</f>
        <v/>
      </c>
      <c r="AQ50" s="755" t="str">
        <f>IF(AQ49="","",VLOOKUP(AQ49,'シフト記号表（勤務時間帯）'!$C$6:$K$35,9,FALSE))</f>
        <v/>
      </c>
      <c r="AR50" s="755" t="str">
        <f>IF(AR49="","",VLOOKUP(AR49,'シフト記号表（勤務時間帯）'!$C$6:$K$35,9,FALSE))</f>
        <v/>
      </c>
      <c r="AS50" s="755" t="str">
        <f>IF(AS49="","",VLOOKUP(AS49,'シフト記号表（勤務時間帯）'!$C$6:$K$35,9,FALSE))</f>
        <v/>
      </c>
      <c r="AT50" s="756" t="str">
        <f>IF(AT49="","",VLOOKUP(AT49,'シフト記号表（勤務時間帯）'!$C$6:$K$35,9,FALSE))</f>
        <v/>
      </c>
      <c r="AU50" s="754" t="str">
        <f>IF(AU49="","",VLOOKUP(AU49,'シフト記号表（勤務時間帯）'!$C$6:$K$35,9,FALSE))</f>
        <v/>
      </c>
      <c r="AV50" s="755" t="str">
        <f>IF(AV49="","",VLOOKUP(AV49,'シフト記号表（勤務時間帯）'!$C$6:$K$35,9,FALSE))</f>
        <v/>
      </c>
      <c r="AW50" s="755" t="str">
        <f>IF(AW49="","",VLOOKUP(AW49,'シフト記号表（勤務時間帯）'!$C$6:$K$35,9,FALSE))</f>
        <v/>
      </c>
      <c r="AX50" s="1029">
        <f>IF($BB$3="４週",SUM(S50:AT50),IF($BB$3="暦月",SUM(S50:AW50),""))</f>
        <v>0</v>
      </c>
      <c r="AY50" s="1030"/>
      <c r="AZ50" s="1031">
        <f>IF($BB$3="４週",AX50/4,IF($BB$3="暦月",②勤務形態一覧表!AX50/(②勤務形態一覧表!$BB$8/7),""))</f>
        <v>0</v>
      </c>
      <c r="BA50" s="1032"/>
      <c r="BB50" s="1048"/>
      <c r="BC50" s="1049"/>
      <c r="BD50" s="1049"/>
      <c r="BE50" s="1049"/>
      <c r="BF50" s="1050"/>
    </row>
    <row r="51" spans="2:58" ht="20.25" customHeight="1">
      <c r="B51" s="1057"/>
      <c r="C51" s="1065"/>
      <c r="D51" s="1066"/>
      <c r="E51" s="1067"/>
      <c r="F51" s="753">
        <f>C49</f>
        <v>0</v>
      </c>
      <c r="G51" s="991"/>
      <c r="H51" s="995"/>
      <c r="I51" s="993"/>
      <c r="J51" s="993"/>
      <c r="K51" s="994"/>
      <c r="L51" s="1002"/>
      <c r="M51" s="1003"/>
      <c r="N51" s="1003"/>
      <c r="O51" s="1004"/>
      <c r="P51" s="1054" t="s">
        <v>1150</v>
      </c>
      <c r="Q51" s="1055"/>
      <c r="R51" s="1056"/>
      <c r="S51" s="758" t="str">
        <f>IF(S49="","",VLOOKUP(S49,'シフト記号表（勤務時間帯）'!$C$6:$U$35,19,FALSE))</f>
        <v/>
      </c>
      <c r="T51" s="759" t="str">
        <f>IF(T49="","",VLOOKUP(T49,'シフト記号表（勤務時間帯）'!$C$6:$U$35,19,FALSE))</f>
        <v/>
      </c>
      <c r="U51" s="759" t="str">
        <f>IF(U49="","",VLOOKUP(U49,'シフト記号表（勤務時間帯）'!$C$6:$U$35,19,FALSE))</f>
        <v/>
      </c>
      <c r="V51" s="759" t="str">
        <f>IF(V49="","",VLOOKUP(V49,'シフト記号表（勤務時間帯）'!$C$6:$U$35,19,FALSE))</f>
        <v/>
      </c>
      <c r="W51" s="759" t="str">
        <f>IF(W49="","",VLOOKUP(W49,'シフト記号表（勤務時間帯）'!$C$6:$U$35,19,FALSE))</f>
        <v/>
      </c>
      <c r="X51" s="759" t="str">
        <f>IF(X49="","",VLOOKUP(X49,'シフト記号表（勤務時間帯）'!$C$6:$U$35,19,FALSE))</f>
        <v/>
      </c>
      <c r="Y51" s="760" t="str">
        <f>IF(Y49="","",VLOOKUP(Y49,'シフト記号表（勤務時間帯）'!$C$6:$U$35,19,FALSE))</f>
        <v/>
      </c>
      <c r="Z51" s="758" t="str">
        <f>IF(Z49="","",VLOOKUP(Z49,'シフト記号表（勤務時間帯）'!$C$6:$U$35,19,FALSE))</f>
        <v/>
      </c>
      <c r="AA51" s="759" t="str">
        <f>IF(AA49="","",VLOOKUP(AA49,'シフト記号表（勤務時間帯）'!$C$6:$U$35,19,FALSE))</f>
        <v/>
      </c>
      <c r="AB51" s="759" t="str">
        <f>IF(AB49="","",VLOOKUP(AB49,'シフト記号表（勤務時間帯）'!$C$6:$U$35,19,FALSE))</f>
        <v/>
      </c>
      <c r="AC51" s="759" t="str">
        <f>IF(AC49="","",VLOOKUP(AC49,'シフト記号表（勤務時間帯）'!$C$6:$U$35,19,FALSE))</f>
        <v/>
      </c>
      <c r="AD51" s="759" t="str">
        <f>IF(AD49="","",VLOOKUP(AD49,'シフト記号表（勤務時間帯）'!$C$6:$U$35,19,FALSE))</f>
        <v/>
      </c>
      <c r="AE51" s="759" t="str">
        <f>IF(AE49="","",VLOOKUP(AE49,'シフト記号表（勤務時間帯）'!$C$6:$U$35,19,FALSE))</f>
        <v/>
      </c>
      <c r="AF51" s="760" t="str">
        <f>IF(AF49="","",VLOOKUP(AF49,'シフト記号表（勤務時間帯）'!$C$6:$U$35,19,FALSE))</f>
        <v/>
      </c>
      <c r="AG51" s="758" t="str">
        <f>IF(AG49="","",VLOOKUP(AG49,'シフト記号表（勤務時間帯）'!$C$6:$U$35,19,FALSE))</f>
        <v/>
      </c>
      <c r="AH51" s="759" t="str">
        <f>IF(AH49="","",VLOOKUP(AH49,'シフト記号表（勤務時間帯）'!$C$6:$U$35,19,FALSE))</f>
        <v/>
      </c>
      <c r="AI51" s="759" t="str">
        <f>IF(AI49="","",VLOOKUP(AI49,'シフト記号表（勤務時間帯）'!$C$6:$U$35,19,FALSE))</f>
        <v/>
      </c>
      <c r="AJ51" s="759" t="str">
        <f>IF(AJ49="","",VLOOKUP(AJ49,'シフト記号表（勤務時間帯）'!$C$6:$U$35,19,FALSE))</f>
        <v/>
      </c>
      <c r="AK51" s="759" t="str">
        <f>IF(AK49="","",VLOOKUP(AK49,'シフト記号表（勤務時間帯）'!$C$6:$U$35,19,FALSE))</f>
        <v/>
      </c>
      <c r="AL51" s="759" t="str">
        <f>IF(AL49="","",VLOOKUP(AL49,'シフト記号表（勤務時間帯）'!$C$6:$U$35,19,FALSE))</f>
        <v/>
      </c>
      <c r="AM51" s="760" t="str">
        <f>IF(AM49="","",VLOOKUP(AM49,'シフト記号表（勤務時間帯）'!$C$6:$U$35,19,FALSE))</f>
        <v/>
      </c>
      <c r="AN51" s="758" t="str">
        <f>IF(AN49="","",VLOOKUP(AN49,'シフト記号表（勤務時間帯）'!$C$6:$U$35,19,FALSE))</f>
        <v/>
      </c>
      <c r="AO51" s="759" t="str">
        <f>IF(AO49="","",VLOOKUP(AO49,'シフト記号表（勤務時間帯）'!$C$6:$U$35,19,FALSE))</f>
        <v/>
      </c>
      <c r="AP51" s="759" t="str">
        <f>IF(AP49="","",VLOOKUP(AP49,'シフト記号表（勤務時間帯）'!$C$6:$U$35,19,FALSE))</f>
        <v/>
      </c>
      <c r="AQ51" s="759" t="str">
        <f>IF(AQ49="","",VLOOKUP(AQ49,'シフト記号表（勤務時間帯）'!$C$6:$U$35,19,FALSE))</f>
        <v/>
      </c>
      <c r="AR51" s="759" t="str">
        <f>IF(AR49="","",VLOOKUP(AR49,'シフト記号表（勤務時間帯）'!$C$6:$U$35,19,FALSE))</f>
        <v/>
      </c>
      <c r="AS51" s="759" t="str">
        <f>IF(AS49="","",VLOOKUP(AS49,'シフト記号表（勤務時間帯）'!$C$6:$U$35,19,FALSE))</f>
        <v/>
      </c>
      <c r="AT51" s="760" t="str">
        <f>IF(AT49="","",VLOOKUP(AT49,'シフト記号表（勤務時間帯）'!$C$6:$U$35,19,FALSE))</f>
        <v/>
      </c>
      <c r="AU51" s="758" t="str">
        <f>IF(AU49="","",VLOOKUP(AU49,'シフト記号表（勤務時間帯）'!$C$6:$U$35,19,FALSE))</f>
        <v/>
      </c>
      <c r="AV51" s="759" t="str">
        <f>IF(AV49="","",VLOOKUP(AV49,'シフト記号表（勤務時間帯）'!$C$6:$U$35,19,FALSE))</f>
        <v/>
      </c>
      <c r="AW51" s="759" t="str">
        <f>IF(AW49="","",VLOOKUP(AW49,'シフト記号表（勤務時間帯）'!$C$6:$U$35,19,FALSE))</f>
        <v/>
      </c>
      <c r="AX51" s="1036">
        <f>IF($BB$3="４週",SUM(S51:AT51),IF($BB$3="暦月",SUM(S51:AW51),""))</f>
        <v>0</v>
      </c>
      <c r="AY51" s="1037"/>
      <c r="AZ51" s="1038">
        <f>IF($BB$3="４週",AX51/4,IF($BB$3="暦月",②勤務形態一覧表!AX51/(②勤務形態一覧表!$BB$8/7),""))</f>
        <v>0</v>
      </c>
      <c r="BA51" s="1039"/>
      <c r="BB51" s="1051"/>
      <c r="BC51" s="1052"/>
      <c r="BD51" s="1052"/>
      <c r="BE51" s="1052"/>
      <c r="BF51" s="1053"/>
    </row>
    <row r="52" spans="2:58" ht="20.25" customHeight="1">
      <c r="B52" s="1057">
        <f>B49+1</f>
        <v>11</v>
      </c>
      <c r="C52" s="1059"/>
      <c r="D52" s="1060"/>
      <c r="E52" s="1061"/>
      <c r="F52" s="761"/>
      <c r="G52" s="989"/>
      <c r="H52" s="992"/>
      <c r="I52" s="993"/>
      <c r="J52" s="993"/>
      <c r="K52" s="994"/>
      <c r="L52" s="996"/>
      <c r="M52" s="997"/>
      <c r="N52" s="997"/>
      <c r="O52" s="998"/>
      <c r="P52" s="1005" t="s">
        <v>1148</v>
      </c>
      <c r="Q52" s="1006"/>
      <c r="R52" s="1007"/>
      <c r="S52" s="750"/>
      <c r="T52" s="751"/>
      <c r="U52" s="751"/>
      <c r="V52" s="751"/>
      <c r="W52" s="751"/>
      <c r="X52" s="751"/>
      <c r="Y52" s="752"/>
      <c r="Z52" s="750"/>
      <c r="AA52" s="751"/>
      <c r="AB52" s="751"/>
      <c r="AC52" s="751"/>
      <c r="AD52" s="751"/>
      <c r="AE52" s="751"/>
      <c r="AF52" s="752"/>
      <c r="AG52" s="750"/>
      <c r="AH52" s="751"/>
      <c r="AI52" s="751"/>
      <c r="AJ52" s="751"/>
      <c r="AK52" s="751"/>
      <c r="AL52" s="751"/>
      <c r="AM52" s="752"/>
      <c r="AN52" s="750"/>
      <c r="AO52" s="751"/>
      <c r="AP52" s="751"/>
      <c r="AQ52" s="751"/>
      <c r="AR52" s="751"/>
      <c r="AS52" s="751"/>
      <c r="AT52" s="752"/>
      <c r="AU52" s="750"/>
      <c r="AV52" s="751"/>
      <c r="AW52" s="751"/>
      <c r="AX52" s="1017"/>
      <c r="AY52" s="1018"/>
      <c r="AZ52" s="1019"/>
      <c r="BA52" s="1020"/>
      <c r="BB52" s="1045"/>
      <c r="BC52" s="1046"/>
      <c r="BD52" s="1046"/>
      <c r="BE52" s="1046"/>
      <c r="BF52" s="1047"/>
    </row>
    <row r="53" spans="2:58" ht="20.25" customHeight="1">
      <c r="B53" s="1057"/>
      <c r="C53" s="1062"/>
      <c r="D53" s="1063"/>
      <c r="E53" s="1064"/>
      <c r="F53" s="753"/>
      <c r="G53" s="990"/>
      <c r="H53" s="995"/>
      <c r="I53" s="993"/>
      <c r="J53" s="993"/>
      <c r="K53" s="994"/>
      <c r="L53" s="999"/>
      <c r="M53" s="1000"/>
      <c r="N53" s="1000"/>
      <c r="O53" s="1001"/>
      <c r="P53" s="1026" t="s">
        <v>1149</v>
      </c>
      <c r="Q53" s="1027"/>
      <c r="R53" s="1028"/>
      <c r="S53" s="754" t="str">
        <f>IF(S52="","",VLOOKUP(S52,'シフト記号表（勤務時間帯）'!$C$6:$K$35,9,FALSE))</f>
        <v/>
      </c>
      <c r="T53" s="755" t="str">
        <f>IF(T52="","",VLOOKUP(T52,'シフト記号表（勤務時間帯）'!$C$6:$K$35,9,FALSE))</f>
        <v/>
      </c>
      <c r="U53" s="755" t="str">
        <f>IF(U52="","",VLOOKUP(U52,'シフト記号表（勤務時間帯）'!$C$6:$K$35,9,FALSE))</f>
        <v/>
      </c>
      <c r="V53" s="755" t="str">
        <f>IF(V52="","",VLOOKUP(V52,'シフト記号表（勤務時間帯）'!$C$6:$K$35,9,FALSE))</f>
        <v/>
      </c>
      <c r="W53" s="755" t="str">
        <f>IF(W52="","",VLOOKUP(W52,'シフト記号表（勤務時間帯）'!$C$6:$K$35,9,FALSE))</f>
        <v/>
      </c>
      <c r="X53" s="755" t="str">
        <f>IF(X52="","",VLOOKUP(X52,'シフト記号表（勤務時間帯）'!$C$6:$K$35,9,FALSE))</f>
        <v/>
      </c>
      <c r="Y53" s="756" t="str">
        <f>IF(Y52="","",VLOOKUP(Y52,'シフト記号表（勤務時間帯）'!$C$6:$K$35,9,FALSE))</f>
        <v/>
      </c>
      <c r="Z53" s="754" t="str">
        <f>IF(Z52="","",VLOOKUP(Z52,'シフト記号表（勤務時間帯）'!$C$6:$K$35,9,FALSE))</f>
        <v/>
      </c>
      <c r="AA53" s="755" t="str">
        <f>IF(AA52="","",VLOOKUP(AA52,'シフト記号表（勤務時間帯）'!$C$6:$K$35,9,FALSE))</f>
        <v/>
      </c>
      <c r="AB53" s="755" t="str">
        <f>IF(AB52="","",VLOOKUP(AB52,'シフト記号表（勤務時間帯）'!$C$6:$K$35,9,FALSE))</f>
        <v/>
      </c>
      <c r="AC53" s="755" t="str">
        <f>IF(AC52="","",VLOOKUP(AC52,'シフト記号表（勤務時間帯）'!$C$6:$K$35,9,FALSE))</f>
        <v/>
      </c>
      <c r="AD53" s="755" t="str">
        <f>IF(AD52="","",VLOOKUP(AD52,'シフト記号表（勤務時間帯）'!$C$6:$K$35,9,FALSE))</f>
        <v/>
      </c>
      <c r="AE53" s="755" t="str">
        <f>IF(AE52="","",VLOOKUP(AE52,'シフト記号表（勤務時間帯）'!$C$6:$K$35,9,FALSE))</f>
        <v/>
      </c>
      <c r="AF53" s="756" t="str">
        <f>IF(AF52="","",VLOOKUP(AF52,'シフト記号表（勤務時間帯）'!$C$6:$K$35,9,FALSE))</f>
        <v/>
      </c>
      <c r="AG53" s="754" t="str">
        <f>IF(AG52="","",VLOOKUP(AG52,'シフト記号表（勤務時間帯）'!$C$6:$K$35,9,FALSE))</f>
        <v/>
      </c>
      <c r="AH53" s="755" t="str">
        <f>IF(AH52="","",VLOOKUP(AH52,'シフト記号表（勤務時間帯）'!$C$6:$K$35,9,FALSE))</f>
        <v/>
      </c>
      <c r="AI53" s="755" t="str">
        <f>IF(AI52="","",VLOOKUP(AI52,'シフト記号表（勤務時間帯）'!$C$6:$K$35,9,FALSE))</f>
        <v/>
      </c>
      <c r="AJ53" s="755" t="str">
        <f>IF(AJ52="","",VLOOKUP(AJ52,'シフト記号表（勤務時間帯）'!$C$6:$K$35,9,FALSE))</f>
        <v/>
      </c>
      <c r="AK53" s="755" t="str">
        <f>IF(AK52="","",VLOOKUP(AK52,'シフト記号表（勤務時間帯）'!$C$6:$K$35,9,FALSE))</f>
        <v/>
      </c>
      <c r="AL53" s="755" t="str">
        <f>IF(AL52="","",VLOOKUP(AL52,'シフト記号表（勤務時間帯）'!$C$6:$K$35,9,FALSE))</f>
        <v/>
      </c>
      <c r="AM53" s="756" t="str">
        <f>IF(AM52="","",VLOOKUP(AM52,'シフト記号表（勤務時間帯）'!$C$6:$K$35,9,FALSE))</f>
        <v/>
      </c>
      <c r="AN53" s="754" t="str">
        <f>IF(AN52="","",VLOOKUP(AN52,'シフト記号表（勤務時間帯）'!$C$6:$K$35,9,FALSE))</f>
        <v/>
      </c>
      <c r="AO53" s="755" t="str">
        <f>IF(AO52="","",VLOOKUP(AO52,'シフト記号表（勤務時間帯）'!$C$6:$K$35,9,FALSE))</f>
        <v/>
      </c>
      <c r="AP53" s="755" t="str">
        <f>IF(AP52="","",VLOOKUP(AP52,'シフト記号表（勤務時間帯）'!$C$6:$K$35,9,FALSE))</f>
        <v/>
      </c>
      <c r="AQ53" s="755" t="str">
        <f>IF(AQ52="","",VLOOKUP(AQ52,'シフト記号表（勤務時間帯）'!$C$6:$K$35,9,FALSE))</f>
        <v/>
      </c>
      <c r="AR53" s="755" t="str">
        <f>IF(AR52="","",VLOOKUP(AR52,'シフト記号表（勤務時間帯）'!$C$6:$K$35,9,FALSE))</f>
        <v/>
      </c>
      <c r="AS53" s="755" t="str">
        <f>IF(AS52="","",VLOOKUP(AS52,'シフト記号表（勤務時間帯）'!$C$6:$K$35,9,FALSE))</f>
        <v/>
      </c>
      <c r="AT53" s="756" t="str">
        <f>IF(AT52="","",VLOOKUP(AT52,'シフト記号表（勤務時間帯）'!$C$6:$K$35,9,FALSE))</f>
        <v/>
      </c>
      <c r="AU53" s="754" t="str">
        <f>IF(AU52="","",VLOOKUP(AU52,'シフト記号表（勤務時間帯）'!$C$6:$K$35,9,FALSE))</f>
        <v/>
      </c>
      <c r="AV53" s="755" t="str">
        <f>IF(AV52="","",VLOOKUP(AV52,'シフト記号表（勤務時間帯）'!$C$6:$K$35,9,FALSE))</f>
        <v/>
      </c>
      <c r="AW53" s="755" t="str">
        <f>IF(AW52="","",VLOOKUP(AW52,'シフト記号表（勤務時間帯）'!$C$6:$K$35,9,FALSE))</f>
        <v/>
      </c>
      <c r="AX53" s="1029">
        <f>IF($BB$3="４週",SUM(S53:AT53),IF($BB$3="暦月",SUM(S53:AW53),""))</f>
        <v>0</v>
      </c>
      <c r="AY53" s="1030"/>
      <c r="AZ53" s="1031">
        <f>IF($BB$3="４週",AX53/4,IF($BB$3="暦月",②勤務形態一覧表!AX53/(②勤務形態一覧表!$BB$8/7),""))</f>
        <v>0</v>
      </c>
      <c r="BA53" s="1032"/>
      <c r="BB53" s="1048"/>
      <c r="BC53" s="1049"/>
      <c r="BD53" s="1049"/>
      <c r="BE53" s="1049"/>
      <c r="BF53" s="1050"/>
    </row>
    <row r="54" spans="2:58" ht="20.25" customHeight="1">
      <c r="B54" s="1057"/>
      <c r="C54" s="1065"/>
      <c r="D54" s="1066"/>
      <c r="E54" s="1067"/>
      <c r="F54" s="753">
        <f>C52</f>
        <v>0</v>
      </c>
      <c r="G54" s="991"/>
      <c r="H54" s="995"/>
      <c r="I54" s="993"/>
      <c r="J54" s="993"/>
      <c r="K54" s="994"/>
      <c r="L54" s="1002"/>
      <c r="M54" s="1003"/>
      <c r="N54" s="1003"/>
      <c r="O54" s="1004"/>
      <c r="P54" s="1054" t="s">
        <v>1150</v>
      </c>
      <c r="Q54" s="1055"/>
      <c r="R54" s="1056"/>
      <c r="S54" s="758" t="str">
        <f>IF(S52="","",VLOOKUP(S52,'シフト記号表（勤務時間帯）'!$C$6:$U$35,19,FALSE))</f>
        <v/>
      </c>
      <c r="T54" s="759" t="str">
        <f>IF(T52="","",VLOOKUP(T52,'シフト記号表（勤務時間帯）'!$C$6:$U$35,19,FALSE))</f>
        <v/>
      </c>
      <c r="U54" s="759" t="str">
        <f>IF(U52="","",VLOOKUP(U52,'シフト記号表（勤務時間帯）'!$C$6:$U$35,19,FALSE))</f>
        <v/>
      </c>
      <c r="V54" s="759" t="str">
        <f>IF(V52="","",VLOOKUP(V52,'シフト記号表（勤務時間帯）'!$C$6:$U$35,19,FALSE))</f>
        <v/>
      </c>
      <c r="W54" s="759" t="str">
        <f>IF(W52="","",VLOOKUP(W52,'シフト記号表（勤務時間帯）'!$C$6:$U$35,19,FALSE))</f>
        <v/>
      </c>
      <c r="X54" s="759" t="str">
        <f>IF(X52="","",VLOOKUP(X52,'シフト記号表（勤務時間帯）'!$C$6:$U$35,19,FALSE))</f>
        <v/>
      </c>
      <c r="Y54" s="760" t="str">
        <f>IF(Y52="","",VLOOKUP(Y52,'シフト記号表（勤務時間帯）'!$C$6:$U$35,19,FALSE))</f>
        <v/>
      </c>
      <c r="Z54" s="758" t="str">
        <f>IF(Z52="","",VLOOKUP(Z52,'シフト記号表（勤務時間帯）'!$C$6:$U$35,19,FALSE))</f>
        <v/>
      </c>
      <c r="AA54" s="759" t="str">
        <f>IF(AA52="","",VLOOKUP(AA52,'シフト記号表（勤務時間帯）'!$C$6:$U$35,19,FALSE))</f>
        <v/>
      </c>
      <c r="AB54" s="759" t="str">
        <f>IF(AB52="","",VLOOKUP(AB52,'シフト記号表（勤務時間帯）'!$C$6:$U$35,19,FALSE))</f>
        <v/>
      </c>
      <c r="AC54" s="759" t="str">
        <f>IF(AC52="","",VLOOKUP(AC52,'シフト記号表（勤務時間帯）'!$C$6:$U$35,19,FALSE))</f>
        <v/>
      </c>
      <c r="AD54" s="759" t="str">
        <f>IF(AD52="","",VLOOKUP(AD52,'シフト記号表（勤務時間帯）'!$C$6:$U$35,19,FALSE))</f>
        <v/>
      </c>
      <c r="AE54" s="759" t="str">
        <f>IF(AE52="","",VLOOKUP(AE52,'シフト記号表（勤務時間帯）'!$C$6:$U$35,19,FALSE))</f>
        <v/>
      </c>
      <c r="AF54" s="760" t="str">
        <f>IF(AF52="","",VLOOKUP(AF52,'シフト記号表（勤務時間帯）'!$C$6:$U$35,19,FALSE))</f>
        <v/>
      </c>
      <c r="AG54" s="758" t="str">
        <f>IF(AG52="","",VLOOKUP(AG52,'シフト記号表（勤務時間帯）'!$C$6:$U$35,19,FALSE))</f>
        <v/>
      </c>
      <c r="AH54" s="759" t="str">
        <f>IF(AH52="","",VLOOKUP(AH52,'シフト記号表（勤務時間帯）'!$C$6:$U$35,19,FALSE))</f>
        <v/>
      </c>
      <c r="AI54" s="759" t="str">
        <f>IF(AI52="","",VLOOKUP(AI52,'シフト記号表（勤務時間帯）'!$C$6:$U$35,19,FALSE))</f>
        <v/>
      </c>
      <c r="AJ54" s="759" t="str">
        <f>IF(AJ52="","",VLOOKUP(AJ52,'シフト記号表（勤務時間帯）'!$C$6:$U$35,19,FALSE))</f>
        <v/>
      </c>
      <c r="AK54" s="759" t="str">
        <f>IF(AK52="","",VLOOKUP(AK52,'シフト記号表（勤務時間帯）'!$C$6:$U$35,19,FALSE))</f>
        <v/>
      </c>
      <c r="AL54" s="759" t="str">
        <f>IF(AL52="","",VLOOKUP(AL52,'シフト記号表（勤務時間帯）'!$C$6:$U$35,19,FALSE))</f>
        <v/>
      </c>
      <c r="AM54" s="760" t="str">
        <f>IF(AM52="","",VLOOKUP(AM52,'シフト記号表（勤務時間帯）'!$C$6:$U$35,19,FALSE))</f>
        <v/>
      </c>
      <c r="AN54" s="758" t="str">
        <f>IF(AN52="","",VLOOKUP(AN52,'シフト記号表（勤務時間帯）'!$C$6:$U$35,19,FALSE))</f>
        <v/>
      </c>
      <c r="AO54" s="759" t="str">
        <f>IF(AO52="","",VLOOKUP(AO52,'シフト記号表（勤務時間帯）'!$C$6:$U$35,19,FALSE))</f>
        <v/>
      </c>
      <c r="AP54" s="759" t="str">
        <f>IF(AP52="","",VLOOKUP(AP52,'シフト記号表（勤務時間帯）'!$C$6:$U$35,19,FALSE))</f>
        <v/>
      </c>
      <c r="AQ54" s="759" t="str">
        <f>IF(AQ52="","",VLOOKUP(AQ52,'シフト記号表（勤務時間帯）'!$C$6:$U$35,19,FALSE))</f>
        <v/>
      </c>
      <c r="AR54" s="759" t="str">
        <f>IF(AR52="","",VLOOKUP(AR52,'シフト記号表（勤務時間帯）'!$C$6:$U$35,19,FALSE))</f>
        <v/>
      </c>
      <c r="AS54" s="759" t="str">
        <f>IF(AS52="","",VLOOKUP(AS52,'シフト記号表（勤務時間帯）'!$C$6:$U$35,19,FALSE))</f>
        <v/>
      </c>
      <c r="AT54" s="760" t="str">
        <f>IF(AT52="","",VLOOKUP(AT52,'シフト記号表（勤務時間帯）'!$C$6:$U$35,19,FALSE))</f>
        <v/>
      </c>
      <c r="AU54" s="758" t="str">
        <f>IF(AU52="","",VLOOKUP(AU52,'シフト記号表（勤務時間帯）'!$C$6:$U$35,19,FALSE))</f>
        <v/>
      </c>
      <c r="AV54" s="759" t="str">
        <f>IF(AV52="","",VLOOKUP(AV52,'シフト記号表（勤務時間帯）'!$C$6:$U$35,19,FALSE))</f>
        <v/>
      </c>
      <c r="AW54" s="759" t="str">
        <f>IF(AW52="","",VLOOKUP(AW52,'シフト記号表（勤務時間帯）'!$C$6:$U$35,19,FALSE))</f>
        <v/>
      </c>
      <c r="AX54" s="1036">
        <f>IF($BB$3="４週",SUM(S54:AT54),IF($BB$3="暦月",SUM(S54:AW54),""))</f>
        <v>0</v>
      </c>
      <c r="AY54" s="1037"/>
      <c r="AZ54" s="1038">
        <f>IF($BB$3="４週",AX54/4,IF($BB$3="暦月",②勤務形態一覧表!AX54/(②勤務形態一覧表!$BB$8/7),""))</f>
        <v>0</v>
      </c>
      <c r="BA54" s="1039"/>
      <c r="BB54" s="1051"/>
      <c r="BC54" s="1052"/>
      <c r="BD54" s="1052"/>
      <c r="BE54" s="1052"/>
      <c r="BF54" s="1053"/>
    </row>
    <row r="55" spans="2:58" ht="20.25" customHeight="1">
      <c r="B55" s="1057">
        <f>B52+1</f>
        <v>12</v>
      </c>
      <c r="C55" s="1059"/>
      <c r="D55" s="1060"/>
      <c r="E55" s="1061"/>
      <c r="F55" s="761"/>
      <c r="G55" s="989"/>
      <c r="H55" s="992"/>
      <c r="I55" s="993"/>
      <c r="J55" s="993"/>
      <c r="K55" s="994"/>
      <c r="L55" s="996"/>
      <c r="M55" s="997"/>
      <c r="N55" s="997"/>
      <c r="O55" s="998"/>
      <c r="P55" s="1005" t="s">
        <v>1148</v>
      </c>
      <c r="Q55" s="1006"/>
      <c r="R55" s="1007"/>
      <c r="S55" s="750"/>
      <c r="T55" s="751"/>
      <c r="U55" s="751"/>
      <c r="V55" s="751"/>
      <c r="W55" s="751"/>
      <c r="X55" s="751"/>
      <c r="Y55" s="752"/>
      <c r="Z55" s="750"/>
      <c r="AA55" s="751"/>
      <c r="AB55" s="751"/>
      <c r="AC55" s="751"/>
      <c r="AD55" s="751"/>
      <c r="AE55" s="751"/>
      <c r="AF55" s="752"/>
      <c r="AG55" s="750"/>
      <c r="AH55" s="751"/>
      <c r="AI55" s="751"/>
      <c r="AJ55" s="751"/>
      <c r="AK55" s="751"/>
      <c r="AL55" s="751"/>
      <c r="AM55" s="752"/>
      <c r="AN55" s="750"/>
      <c r="AO55" s="751"/>
      <c r="AP55" s="751"/>
      <c r="AQ55" s="751"/>
      <c r="AR55" s="751"/>
      <c r="AS55" s="751"/>
      <c r="AT55" s="752"/>
      <c r="AU55" s="750"/>
      <c r="AV55" s="751"/>
      <c r="AW55" s="751"/>
      <c r="AX55" s="1017"/>
      <c r="AY55" s="1018"/>
      <c r="AZ55" s="1019"/>
      <c r="BA55" s="1020"/>
      <c r="BB55" s="1021"/>
      <c r="BC55" s="997"/>
      <c r="BD55" s="997"/>
      <c r="BE55" s="997"/>
      <c r="BF55" s="998"/>
    </row>
    <row r="56" spans="2:58" ht="20.25" customHeight="1">
      <c r="B56" s="1057"/>
      <c r="C56" s="1062"/>
      <c r="D56" s="1063"/>
      <c r="E56" s="1064"/>
      <c r="F56" s="753"/>
      <c r="G56" s="990"/>
      <c r="H56" s="995"/>
      <c r="I56" s="993"/>
      <c r="J56" s="993"/>
      <c r="K56" s="994"/>
      <c r="L56" s="999"/>
      <c r="M56" s="1000"/>
      <c r="N56" s="1000"/>
      <c r="O56" s="1001"/>
      <c r="P56" s="1026" t="s">
        <v>1149</v>
      </c>
      <c r="Q56" s="1027"/>
      <c r="R56" s="1028"/>
      <c r="S56" s="754" t="str">
        <f>IF(S55="","",VLOOKUP(S55,'シフト記号表（勤務時間帯）'!$C$6:$K$35,9,FALSE))</f>
        <v/>
      </c>
      <c r="T56" s="755" t="str">
        <f>IF(T55="","",VLOOKUP(T55,'シフト記号表（勤務時間帯）'!$C$6:$K$35,9,FALSE))</f>
        <v/>
      </c>
      <c r="U56" s="755" t="str">
        <f>IF(U55="","",VLOOKUP(U55,'シフト記号表（勤務時間帯）'!$C$6:$K$35,9,FALSE))</f>
        <v/>
      </c>
      <c r="V56" s="755" t="str">
        <f>IF(V55="","",VLOOKUP(V55,'シフト記号表（勤務時間帯）'!$C$6:$K$35,9,FALSE))</f>
        <v/>
      </c>
      <c r="W56" s="755" t="str">
        <f>IF(W55="","",VLOOKUP(W55,'シフト記号表（勤務時間帯）'!$C$6:$K$35,9,FALSE))</f>
        <v/>
      </c>
      <c r="X56" s="755" t="str">
        <f>IF(X55="","",VLOOKUP(X55,'シフト記号表（勤務時間帯）'!$C$6:$K$35,9,FALSE))</f>
        <v/>
      </c>
      <c r="Y56" s="756" t="str">
        <f>IF(Y55="","",VLOOKUP(Y55,'シフト記号表（勤務時間帯）'!$C$6:$K$35,9,FALSE))</f>
        <v/>
      </c>
      <c r="Z56" s="754" t="str">
        <f>IF(Z55="","",VLOOKUP(Z55,'シフト記号表（勤務時間帯）'!$C$6:$K$35,9,FALSE))</f>
        <v/>
      </c>
      <c r="AA56" s="755" t="str">
        <f>IF(AA55="","",VLOOKUP(AA55,'シフト記号表（勤務時間帯）'!$C$6:$K$35,9,FALSE))</f>
        <v/>
      </c>
      <c r="AB56" s="755" t="str">
        <f>IF(AB55="","",VLOOKUP(AB55,'シフト記号表（勤務時間帯）'!$C$6:$K$35,9,FALSE))</f>
        <v/>
      </c>
      <c r="AC56" s="755" t="str">
        <f>IF(AC55="","",VLOOKUP(AC55,'シフト記号表（勤務時間帯）'!$C$6:$K$35,9,FALSE))</f>
        <v/>
      </c>
      <c r="AD56" s="755" t="str">
        <f>IF(AD55="","",VLOOKUP(AD55,'シフト記号表（勤務時間帯）'!$C$6:$K$35,9,FALSE))</f>
        <v/>
      </c>
      <c r="AE56" s="755" t="str">
        <f>IF(AE55="","",VLOOKUP(AE55,'シフト記号表（勤務時間帯）'!$C$6:$K$35,9,FALSE))</f>
        <v/>
      </c>
      <c r="AF56" s="756" t="str">
        <f>IF(AF55="","",VLOOKUP(AF55,'シフト記号表（勤務時間帯）'!$C$6:$K$35,9,FALSE))</f>
        <v/>
      </c>
      <c r="AG56" s="754" t="str">
        <f>IF(AG55="","",VLOOKUP(AG55,'シフト記号表（勤務時間帯）'!$C$6:$K$35,9,FALSE))</f>
        <v/>
      </c>
      <c r="AH56" s="755" t="str">
        <f>IF(AH55="","",VLOOKUP(AH55,'シフト記号表（勤務時間帯）'!$C$6:$K$35,9,FALSE))</f>
        <v/>
      </c>
      <c r="AI56" s="755" t="str">
        <f>IF(AI55="","",VLOOKUP(AI55,'シフト記号表（勤務時間帯）'!$C$6:$K$35,9,FALSE))</f>
        <v/>
      </c>
      <c r="AJ56" s="755" t="str">
        <f>IF(AJ55="","",VLOOKUP(AJ55,'シフト記号表（勤務時間帯）'!$C$6:$K$35,9,FALSE))</f>
        <v/>
      </c>
      <c r="AK56" s="755" t="str">
        <f>IF(AK55="","",VLOOKUP(AK55,'シフト記号表（勤務時間帯）'!$C$6:$K$35,9,FALSE))</f>
        <v/>
      </c>
      <c r="AL56" s="755" t="str">
        <f>IF(AL55="","",VLOOKUP(AL55,'シフト記号表（勤務時間帯）'!$C$6:$K$35,9,FALSE))</f>
        <v/>
      </c>
      <c r="AM56" s="756" t="str">
        <f>IF(AM55="","",VLOOKUP(AM55,'シフト記号表（勤務時間帯）'!$C$6:$K$35,9,FALSE))</f>
        <v/>
      </c>
      <c r="AN56" s="754" t="str">
        <f>IF(AN55="","",VLOOKUP(AN55,'シフト記号表（勤務時間帯）'!$C$6:$K$35,9,FALSE))</f>
        <v/>
      </c>
      <c r="AO56" s="755" t="str">
        <f>IF(AO55="","",VLOOKUP(AO55,'シフト記号表（勤務時間帯）'!$C$6:$K$35,9,FALSE))</f>
        <v/>
      </c>
      <c r="AP56" s="755" t="str">
        <f>IF(AP55="","",VLOOKUP(AP55,'シフト記号表（勤務時間帯）'!$C$6:$K$35,9,FALSE))</f>
        <v/>
      </c>
      <c r="AQ56" s="755" t="str">
        <f>IF(AQ55="","",VLOOKUP(AQ55,'シフト記号表（勤務時間帯）'!$C$6:$K$35,9,FALSE))</f>
        <v/>
      </c>
      <c r="AR56" s="755" t="str">
        <f>IF(AR55="","",VLOOKUP(AR55,'シフト記号表（勤務時間帯）'!$C$6:$K$35,9,FALSE))</f>
        <v/>
      </c>
      <c r="AS56" s="755" t="str">
        <f>IF(AS55="","",VLOOKUP(AS55,'シフト記号表（勤務時間帯）'!$C$6:$K$35,9,FALSE))</f>
        <v/>
      </c>
      <c r="AT56" s="756" t="str">
        <f>IF(AT55="","",VLOOKUP(AT55,'シフト記号表（勤務時間帯）'!$C$6:$K$35,9,FALSE))</f>
        <v/>
      </c>
      <c r="AU56" s="754" t="str">
        <f>IF(AU55="","",VLOOKUP(AU55,'シフト記号表（勤務時間帯）'!$C$6:$K$35,9,FALSE))</f>
        <v/>
      </c>
      <c r="AV56" s="755" t="str">
        <f>IF(AV55="","",VLOOKUP(AV55,'シフト記号表（勤務時間帯）'!$C$6:$K$35,9,FALSE))</f>
        <v/>
      </c>
      <c r="AW56" s="755" t="str">
        <f>IF(AW55="","",VLOOKUP(AW55,'シフト記号表（勤務時間帯）'!$C$6:$K$35,9,FALSE))</f>
        <v/>
      </c>
      <c r="AX56" s="1029">
        <f>IF($BB$3="４週",SUM(S56:AT56),IF($BB$3="暦月",SUM(S56:AW56),""))</f>
        <v>0</v>
      </c>
      <c r="AY56" s="1030"/>
      <c r="AZ56" s="1031">
        <f>IF($BB$3="４週",AX56/4,IF($BB$3="暦月",②勤務形態一覧表!AX56/(②勤務形態一覧表!$BB$8/7),""))</f>
        <v>0</v>
      </c>
      <c r="BA56" s="1032"/>
      <c r="BB56" s="1022"/>
      <c r="BC56" s="1000"/>
      <c r="BD56" s="1000"/>
      <c r="BE56" s="1000"/>
      <c r="BF56" s="1001"/>
    </row>
    <row r="57" spans="2:58" ht="20.25" customHeight="1">
      <c r="B57" s="1057"/>
      <c r="C57" s="1065"/>
      <c r="D57" s="1066"/>
      <c r="E57" s="1067"/>
      <c r="F57" s="753">
        <f>C55</f>
        <v>0</v>
      </c>
      <c r="G57" s="991"/>
      <c r="H57" s="995"/>
      <c r="I57" s="993"/>
      <c r="J57" s="993"/>
      <c r="K57" s="994"/>
      <c r="L57" s="1002"/>
      <c r="M57" s="1003"/>
      <c r="N57" s="1003"/>
      <c r="O57" s="1004"/>
      <c r="P57" s="1054" t="s">
        <v>1150</v>
      </c>
      <c r="Q57" s="1055"/>
      <c r="R57" s="1056"/>
      <c r="S57" s="758" t="str">
        <f>IF(S55="","",VLOOKUP(S55,'シフト記号表（勤務時間帯）'!$C$6:$U$35,19,FALSE))</f>
        <v/>
      </c>
      <c r="T57" s="759" t="str">
        <f>IF(T55="","",VLOOKUP(T55,'シフト記号表（勤務時間帯）'!$C$6:$U$35,19,FALSE))</f>
        <v/>
      </c>
      <c r="U57" s="759" t="str">
        <f>IF(U55="","",VLOOKUP(U55,'シフト記号表（勤務時間帯）'!$C$6:$U$35,19,FALSE))</f>
        <v/>
      </c>
      <c r="V57" s="759" t="str">
        <f>IF(V55="","",VLOOKUP(V55,'シフト記号表（勤務時間帯）'!$C$6:$U$35,19,FALSE))</f>
        <v/>
      </c>
      <c r="W57" s="759" t="str">
        <f>IF(W55="","",VLOOKUP(W55,'シフト記号表（勤務時間帯）'!$C$6:$U$35,19,FALSE))</f>
        <v/>
      </c>
      <c r="X57" s="759" t="str">
        <f>IF(X55="","",VLOOKUP(X55,'シフト記号表（勤務時間帯）'!$C$6:$U$35,19,FALSE))</f>
        <v/>
      </c>
      <c r="Y57" s="760" t="str">
        <f>IF(Y55="","",VLOOKUP(Y55,'シフト記号表（勤務時間帯）'!$C$6:$U$35,19,FALSE))</f>
        <v/>
      </c>
      <c r="Z57" s="758" t="str">
        <f>IF(Z55="","",VLOOKUP(Z55,'シフト記号表（勤務時間帯）'!$C$6:$U$35,19,FALSE))</f>
        <v/>
      </c>
      <c r="AA57" s="759" t="str">
        <f>IF(AA55="","",VLOOKUP(AA55,'シフト記号表（勤務時間帯）'!$C$6:$U$35,19,FALSE))</f>
        <v/>
      </c>
      <c r="AB57" s="759" t="str">
        <f>IF(AB55="","",VLOOKUP(AB55,'シフト記号表（勤務時間帯）'!$C$6:$U$35,19,FALSE))</f>
        <v/>
      </c>
      <c r="AC57" s="759" t="str">
        <f>IF(AC55="","",VLOOKUP(AC55,'シフト記号表（勤務時間帯）'!$C$6:$U$35,19,FALSE))</f>
        <v/>
      </c>
      <c r="AD57" s="759" t="str">
        <f>IF(AD55="","",VLOOKUP(AD55,'シフト記号表（勤務時間帯）'!$C$6:$U$35,19,FALSE))</f>
        <v/>
      </c>
      <c r="AE57" s="759" t="str">
        <f>IF(AE55="","",VLOOKUP(AE55,'シフト記号表（勤務時間帯）'!$C$6:$U$35,19,FALSE))</f>
        <v/>
      </c>
      <c r="AF57" s="760" t="str">
        <f>IF(AF55="","",VLOOKUP(AF55,'シフト記号表（勤務時間帯）'!$C$6:$U$35,19,FALSE))</f>
        <v/>
      </c>
      <c r="AG57" s="758" t="str">
        <f>IF(AG55="","",VLOOKUP(AG55,'シフト記号表（勤務時間帯）'!$C$6:$U$35,19,FALSE))</f>
        <v/>
      </c>
      <c r="AH57" s="759" t="str">
        <f>IF(AH55="","",VLOOKUP(AH55,'シフト記号表（勤務時間帯）'!$C$6:$U$35,19,FALSE))</f>
        <v/>
      </c>
      <c r="AI57" s="759" t="str">
        <f>IF(AI55="","",VLOOKUP(AI55,'シフト記号表（勤務時間帯）'!$C$6:$U$35,19,FALSE))</f>
        <v/>
      </c>
      <c r="AJ57" s="759" t="str">
        <f>IF(AJ55="","",VLOOKUP(AJ55,'シフト記号表（勤務時間帯）'!$C$6:$U$35,19,FALSE))</f>
        <v/>
      </c>
      <c r="AK57" s="759" t="str">
        <f>IF(AK55="","",VLOOKUP(AK55,'シフト記号表（勤務時間帯）'!$C$6:$U$35,19,FALSE))</f>
        <v/>
      </c>
      <c r="AL57" s="759" t="str">
        <f>IF(AL55="","",VLOOKUP(AL55,'シフト記号表（勤務時間帯）'!$C$6:$U$35,19,FALSE))</f>
        <v/>
      </c>
      <c r="AM57" s="760" t="str">
        <f>IF(AM55="","",VLOOKUP(AM55,'シフト記号表（勤務時間帯）'!$C$6:$U$35,19,FALSE))</f>
        <v/>
      </c>
      <c r="AN57" s="758" t="str">
        <f>IF(AN55="","",VLOOKUP(AN55,'シフト記号表（勤務時間帯）'!$C$6:$U$35,19,FALSE))</f>
        <v/>
      </c>
      <c r="AO57" s="759" t="str">
        <f>IF(AO55="","",VLOOKUP(AO55,'シフト記号表（勤務時間帯）'!$C$6:$U$35,19,FALSE))</f>
        <v/>
      </c>
      <c r="AP57" s="759" t="str">
        <f>IF(AP55="","",VLOOKUP(AP55,'シフト記号表（勤務時間帯）'!$C$6:$U$35,19,FALSE))</f>
        <v/>
      </c>
      <c r="AQ57" s="759" t="str">
        <f>IF(AQ55="","",VLOOKUP(AQ55,'シフト記号表（勤務時間帯）'!$C$6:$U$35,19,FALSE))</f>
        <v/>
      </c>
      <c r="AR57" s="759" t="str">
        <f>IF(AR55="","",VLOOKUP(AR55,'シフト記号表（勤務時間帯）'!$C$6:$U$35,19,FALSE))</f>
        <v/>
      </c>
      <c r="AS57" s="759" t="str">
        <f>IF(AS55="","",VLOOKUP(AS55,'シフト記号表（勤務時間帯）'!$C$6:$U$35,19,FALSE))</f>
        <v/>
      </c>
      <c r="AT57" s="760" t="str">
        <f>IF(AT55="","",VLOOKUP(AT55,'シフト記号表（勤務時間帯）'!$C$6:$U$35,19,FALSE))</f>
        <v/>
      </c>
      <c r="AU57" s="758" t="str">
        <f>IF(AU55="","",VLOOKUP(AU55,'シフト記号表（勤務時間帯）'!$C$6:$U$35,19,FALSE))</f>
        <v/>
      </c>
      <c r="AV57" s="759" t="str">
        <f>IF(AV55="","",VLOOKUP(AV55,'シフト記号表（勤務時間帯）'!$C$6:$U$35,19,FALSE))</f>
        <v/>
      </c>
      <c r="AW57" s="759" t="str">
        <f>IF(AW55="","",VLOOKUP(AW55,'シフト記号表（勤務時間帯）'!$C$6:$U$35,19,FALSE))</f>
        <v/>
      </c>
      <c r="AX57" s="1036">
        <f>IF($BB$3="４週",SUM(S57:AT57),IF($BB$3="暦月",SUM(S57:AW57),""))</f>
        <v>0</v>
      </c>
      <c r="AY57" s="1037"/>
      <c r="AZ57" s="1038">
        <f>IF($BB$3="４週",AX57/4,IF($BB$3="暦月",②勤務形態一覧表!AX57/(②勤務形態一覧表!$BB$8/7),""))</f>
        <v>0</v>
      </c>
      <c r="BA57" s="1039"/>
      <c r="BB57" s="1073"/>
      <c r="BC57" s="1003"/>
      <c r="BD57" s="1003"/>
      <c r="BE57" s="1003"/>
      <c r="BF57" s="1004"/>
    </row>
    <row r="58" spans="2:58" ht="20.25" customHeight="1">
      <c r="B58" s="1057">
        <f>B55+1</f>
        <v>13</v>
      </c>
      <c r="C58" s="1059"/>
      <c r="D58" s="1060"/>
      <c r="E58" s="1061"/>
      <c r="F58" s="761"/>
      <c r="G58" s="989"/>
      <c r="H58" s="992"/>
      <c r="I58" s="993"/>
      <c r="J58" s="993"/>
      <c r="K58" s="994"/>
      <c r="L58" s="996"/>
      <c r="M58" s="997"/>
      <c r="N58" s="997"/>
      <c r="O58" s="998"/>
      <c r="P58" s="1005" t="s">
        <v>1148</v>
      </c>
      <c r="Q58" s="1006"/>
      <c r="R58" s="1007"/>
      <c r="S58" s="750"/>
      <c r="T58" s="751"/>
      <c r="U58" s="751"/>
      <c r="V58" s="751"/>
      <c r="W58" s="751"/>
      <c r="X58" s="751"/>
      <c r="Y58" s="752"/>
      <c r="Z58" s="750"/>
      <c r="AA58" s="751"/>
      <c r="AB58" s="751"/>
      <c r="AC58" s="751"/>
      <c r="AD58" s="751"/>
      <c r="AE58" s="751"/>
      <c r="AF58" s="752"/>
      <c r="AG58" s="750"/>
      <c r="AH58" s="751"/>
      <c r="AI58" s="751"/>
      <c r="AJ58" s="751"/>
      <c r="AK58" s="751"/>
      <c r="AL58" s="751"/>
      <c r="AM58" s="752"/>
      <c r="AN58" s="750"/>
      <c r="AO58" s="751"/>
      <c r="AP58" s="751"/>
      <c r="AQ58" s="751"/>
      <c r="AR58" s="751"/>
      <c r="AS58" s="751"/>
      <c r="AT58" s="752"/>
      <c r="AU58" s="750"/>
      <c r="AV58" s="751"/>
      <c r="AW58" s="751"/>
      <c r="AX58" s="1017"/>
      <c r="AY58" s="1018"/>
      <c r="AZ58" s="1019"/>
      <c r="BA58" s="1020"/>
      <c r="BB58" s="1021"/>
      <c r="BC58" s="997"/>
      <c r="BD58" s="997"/>
      <c r="BE58" s="997"/>
      <c r="BF58" s="998"/>
    </row>
    <row r="59" spans="2:58" ht="20.25" customHeight="1">
      <c r="B59" s="1057"/>
      <c r="C59" s="1062"/>
      <c r="D59" s="1063"/>
      <c r="E59" s="1064"/>
      <c r="F59" s="753"/>
      <c r="G59" s="990"/>
      <c r="H59" s="995"/>
      <c r="I59" s="993"/>
      <c r="J59" s="993"/>
      <c r="K59" s="994"/>
      <c r="L59" s="999"/>
      <c r="M59" s="1000"/>
      <c r="N59" s="1000"/>
      <c r="O59" s="1001"/>
      <c r="P59" s="1026" t="s">
        <v>1149</v>
      </c>
      <c r="Q59" s="1027"/>
      <c r="R59" s="1028"/>
      <c r="S59" s="754" t="str">
        <f>IF(S58="","",VLOOKUP(S58,'シフト記号表（勤務時間帯）'!$C$6:$K$35,9,FALSE))</f>
        <v/>
      </c>
      <c r="T59" s="755" t="str">
        <f>IF(T58="","",VLOOKUP(T58,'シフト記号表（勤務時間帯）'!$C$6:$K$35,9,FALSE))</f>
        <v/>
      </c>
      <c r="U59" s="755" t="str">
        <f>IF(U58="","",VLOOKUP(U58,'シフト記号表（勤務時間帯）'!$C$6:$K$35,9,FALSE))</f>
        <v/>
      </c>
      <c r="V59" s="755" t="str">
        <f>IF(V58="","",VLOOKUP(V58,'シフト記号表（勤務時間帯）'!$C$6:$K$35,9,FALSE))</f>
        <v/>
      </c>
      <c r="W59" s="755" t="str">
        <f>IF(W58="","",VLOOKUP(W58,'シフト記号表（勤務時間帯）'!$C$6:$K$35,9,FALSE))</f>
        <v/>
      </c>
      <c r="X59" s="755" t="str">
        <f>IF(X58="","",VLOOKUP(X58,'シフト記号表（勤務時間帯）'!$C$6:$K$35,9,FALSE))</f>
        <v/>
      </c>
      <c r="Y59" s="756" t="str">
        <f>IF(Y58="","",VLOOKUP(Y58,'シフト記号表（勤務時間帯）'!$C$6:$K$35,9,FALSE))</f>
        <v/>
      </c>
      <c r="Z59" s="754" t="str">
        <f>IF(Z58="","",VLOOKUP(Z58,'シフト記号表（勤務時間帯）'!$C$6:$K$35,9,FALSE))</f>
        <v/>
      </c>
      <c r="AA59" s="755" t="str">
        <f>IF(AA58="","",VLOOKUP(AA58,'シフト記号表（勤務時間帯）'!$C$6:$K$35,9,FALSE))</f>
        <v/>
      </c>
      <c r="AB59" s="755" t="str">
        <f>IF(AB58="","",VLOOKUP(AB58,'シフト記号表（勤務時間帯）'!$C$6:$K$35,9,FALSE))</f>
        <v/>
      </c>
      <c r="AC59" s="755" t="str">
        <f>IF(AC58="","",VLOOKUP(AC58,'シフト記号表（勤務時間帯）'!$C$6:$K$35,9,FALSE))</f>
        <v/>
      </c>
      <c r="AD59" s="755" t="str">
        <f>IF(AD58="","",VLOOKUP(AD58,'シフト記号表（勤務時間帯）'!$C$6:$K$35,9,FALSE))</f>
        <v/>
      </c>
      <c r="AE59" s="755" t="str">
        <f>IF(AE58="","",VLOOKUP(AE58,'シフト記号表（勤務時間帯）'!$C$6:$K$35,9,FALSE))</f>
        <v/>
      </c>
      <c r="AF59" s="756" t="str">
        <f>IF(AF58="","",VLOOKUP(AF58,'シフト記号表（勤務時間帯）'!$C$6:$K$35,9,FALSE))</f>
        <v/>
      </c>
      <c r="AG59" s="754" t="str">
        <f>IF(AG58="","",VLOOKUP(AG58,'シフト記号表（勤務時間帯）'!$C$6:$K$35,9,FALSE))</f>
        <v/>
      </c>
      <c r="AH59" s="755" t="str">
        <f>IF(AH58="","",VLOOKUP(AH58,'シフト記号表（勤務時間帯）'!$C$6:$K$35,9,FALSE))</f>
        <v/>
      </c>
      <c r="AI59" s="755" t="str">
        <f>IF(AI58="","",VLOOKUP(AI58,'シフト記号表（勤務時間帯）'!$C$6:$K$35,9,FALSE))</f>
        <v/>
      </c>
      <c r="AJ59" s="755" t="str">
        <f>IF(AJ58="","",VLOOKUP(AJ58,'シフト記号表（勤務時間帯）'!$C$6:$K$35,9,FALSE))</f>
        <v/>
      </c>
      <c r="AK59" s="755" t="str">
        <f>IF(AK58="","",VLOOKUP(AK58,'シフト記号表（勤務時間帯）'!$C$6:$K$35,9,FALSE))</f>
        <v/>
      </c>
      <c r="AL59" s="755" t="str">
        <f>IF(AL58="","",VLOOKUP(AL58,'シフト記号表（勤務時間帯）'!$C$6:$K$35,9,FALSE))</f>
        <v/>
      </c>
      <c r="AM59" s="756" t="str">
        <f>IF(AM58="","",VLOOKUP(AM58,'シフト記号表（勤務時間帯）'!$C$6:$K$35,9,FALSE))</f>
        <v/>
      </c>
      <c r="AN59" s="754" t="str">
        <f>IF(AN58="","",VLOOKUP(AN58,'シフト記号表（勤務時間帯）'!$C$6:$K$35,9,FALSE))</f>
        <v/>
      </c>
      <c r="AO59" s="755" t="str">
        <f>IF(AO58="","",VLOOKUP(AO58,'シフト記号表（勤務時間帯）'!$C$6:$K$35,9,FALSE))</f>
        <v/>
      </c>
      <c r="AP59" s="755" t="str">
        <f>IF(AP58="","",VLOOKUP(AP58,'シフト記号表（勤務時間帯）'!$C$6:$K$35,9,FALSE))</f>
        <v/>
      </c>
      <c r="AQ59" s="755" t="str">
        <f>IF(AQ58="","",VLOOKUP(AQ58,'シフト記号表（勤務時間帯）'!$C$6:$K$35,9,FALSE))</f>
        <v/>
      </c>
      <c r="AR59" s="755" t="str">
        <f>IF(AR58="","",VLOOKUP(AR58,'シフト記号表（勤務時間帯）'!$C$6:$K$35,9,FALSE))</f>
        <v/>
      </c>
      <c r="AS59" s="755" t="str">
        <f>IF(AS58="","",VLOOKUP(AS58,'シフト記号表（勤務時間帯）'!$C$6:$K$35,9,FALSE))</f>
        <v/>
      </c>
      <c r="AT59" s="756" t="str">
        <f>IF(AT58="","",VLOOKUP(AT58,'シフト記号表（勤務時間帯）'!$C$6:$K$35,9,FALSE))</f>
        <v/>
      </c>
      <c r="AU59" s="754" t="str">
        <f>IF(AU58="","",VLOOKUP(AU58,'シフト記号表（勤務時間帯）'!$C$6:$K$35,9,FALSE))</f>
        <v/>
      </c>
      <c r="AV59" s="755" t="str">
        <f>IF(AV58="","",VLOOKUP(AV58,'シフト記号表（勤務時間帯）'!$C$6:$K$35,9,FALSE))</f>
        <v/>
      </c>
      <c r="AW59" s="755" t="str">
        <f>IF(AW58="","",VLOOKUP(AW58,'シフト記号表（勤務時間帯）'!$C$6:$K$35,9,FALSE))</f>
        <v/>
      </c>
      <c r="AX59" s="1029">
        <f>IF($BB$3="４週",SUM(S59:AT59),IF($BB$3="暦月",SUM(S59:AW59),""))</f>
        <v>0</v>
      </c>
      <c r="AY59" s="1030"/>
      <c r="AZ59" s="1031">
        <f>IF($BB$3="４週",AX59/4,IF($BB$3="暦月",②勤務形態一覧表!AX59/(②勤務形態一覧表!$BB$8/7),""))</f>
        <v>0</v>
      </c>
      <c r="BA59" s="1032"/>
      <c r="BB59" s="1022"/>
      <c r="BC59" s="1000"/>
      <c r="BD59" s="1000"/>
      <c r="BE59" s="1000"/>
      <c r="BF59" s="1001"/>
    </row>
    <row r="60" spans="2:58" ht="20.25" customHeight="1" thickBot="1">
      <c r="B60" s="1058"/>
      <c r="C60" s="1065"/>
      <c r="D60" s="1066"/>
      <c r="E60" s="1067"/>
      <c r="F60" s="762">
        <f>C58</f>
        <v>0</v>
      </c>
      <c r="G60" s="1068"/>
      <c r="H60" s="1069"/>
      <c r="I60" s="1070"/>
      <c r="J60" s="1070"/>
      <c r="K60" s="1071"/>
      <c r="L60" s="1072"/>
      <c r="M60" s="1024"/>
      <c r="N60" s="1024"/>
      <c r="O60" s="1025"/>
      <c r="P60" s="1033" t="s">
        <v>1150</v>
      </c>
      <c r="Q60" s="1034"/>
      <c r="R60" s="1035"/>
      <c r="S60" s="758" t="str">
        <f>IF(S58="","",VLOOKUP(S58,'シフト記号表（勤務時間帯）'!$C$6:$U$35,19,FALSE))</f>
        <v/>
      </c>
      <c r="T60" s="759" t="str">
        <f>IF(T58="","",VLOOKUP(T58,'シフト記号表（勤務時間帯）'!$C$6:$U$35,19,FALSE))</f>
        <v/>
      </c>
      <c r="U60" s="759" t="str">
        <f>IF(U58="","",VLOOKUP(U58,'シフト記号表（勤務時間帯）'!$C$6:$U$35,19,FALSE))</f>
        <v/>
      </c>
      <c r="V60" s="759" t="str">
        <f>IF(V58="","",VLOOKUP(V58,'シフト記号表（勤務時間帯）'!$C$6:$U$35,19,FALSE))</f>
        <v/>
      </c>
      <c r="W60" s="759" t="str">
        <f>IF(W58="","",VLOOKUP(W58,'シフト記号表（勤務時間帯）'!$C$6:$U$35,19,FALSE))</f>
        <v/>
      </c>
      <c r="X60" s="759" t="str">
        <f>IF(X58="","",VLOOKUP(X58,'シフト記号表（勤務時間帯）'!$C$6:$U$35,19,FALSE))</f>
        <v/>
      </c>
      <c r="Y60" s="760" t="str">
        <f>IF(Y58="","",VLOOKUP(Y58,'シフト記号表（勤務時間帯）'!$C$6:$U$35,19,FALSE))</f>
        <v/>
      </c>
      <c r="Z60" s="758" t="str">
        <f>IF(Z58="","",VLOOKUP(Z58,'シフト記号表（勤務時間帯）'!$C$6:$U$35,19,FALSE))</f>
        <v/>
      </c>
      <c r="AA60" s="759" t="str">
        <f>IF(AA58="","",VLOOKUP(AA58,'シフト記号表（勤務時間帯）'!$C$6:$U$35,19,FALSE))</f>
        <v/>
      </c>
      <c r="AB60" s="759" t="str">
        <f>IF(AB58="","",VLOOKUP(AB58,'シフト記号表（勤務時間帯）'!$C$6:$U$35,19,FALSE))</f>
        <v/>
      </c>
      <c r="AC60" s="759" t="str">
        <f>IF(AC58="","",VLOOKUP(AC58,'シフト記号表（勤務時間帯）'!$C$6:$U$35,19,FALSE))</f>
        <v/>
      </c>
      <c r="AD60" s="759" t="str">
        <f>IF(AD58="","",VLOOKUP(AD58,'シフト記号表（勤務時間帯）'!$C$6:$U$35,19,FALSE))</f>
        <v/>
      </c>
      <c r="AE60" s="759" t="str">
        <f>IF(AE58="","",VLOOKUP(AE58,'シフト記号表（勤務時間帯）'!$C$6:$U$35,19,FALSE))</f>
        <v/>
      </c>
      <c r="AF60" s="760" t="str">
        <f>IF(AF58="","",VLOOKUP(AF58,'シフト記号表（勤務時間帯）'!$C$6:$U$35,19,FALSE))</f>
        <v/>
      </c>
      <c r="AG60" s="758" t="str">
        <f>IF(AG58="","",VLOOKUP(AG58,'シフト記号表（勤務時間帯）'!$C$6:$U$35,19,FALSE))</f>
        <v/>
      </c>
      <c r="AH60" s="759" t="str">
        <f>IF(AH58="","",VLOOKUP(AH58,'シフト記号表（勤務時間帯）'!$C$6:$U$35,19,FALSE))</f>
        <v/>
      </c>
      <c r="AI60" s="759" t="str">
        <f>IF(AI58="","",VLOOKUP(AI58,'シフト記号表（勤務時間帯）'!$C$6:$U$35,19,FALSE))</f>
        <v/>
      </c>
      <c r="AJ60" s="759" t="str">
        <f>IF(AJ58="","",VLOOKUP(AJ58,'シフト記号表（勤務時間帯）'!$C$6:$U$35,19,FALSE))</f>
        <v/>
      </c>
      <c r="AK60" s="759" t="str">
        <f>IF(AK58="","",VLOOKUP(AK58,'シフト記号表（勤務時間帯）'!$C$6:$U$35,19,FALSE))</f>
        <v/>
      </c>
      <c r="AL60" s="759" t="str">
        <f>IF(AL58="","",VLOOKUP(AL58,'シフト記号表（勤務時間帯）'!$C$6:$U$35,19,FALSE))</f>
        <v/>
      </c>
      <c r="AM60" s="760" t="str">
        <f>IF(AM58="","",VLOOKUP(AM58,'シフト記号表（勤務時間帯）'!$C$6:$U$35,19,FALSE))</f>
        <v/>
      </c>
      <c r="AN60" s="758" t="str">
        <f>IF(AN58="","",VLOOKUP(AN58,'シフト記号表（勤務時間帯）'!$C$6:$U$35,19,FALSE))</f>
        <v/>
      </c>
      <c r="AO60" s="759" t="str">
        <f>IF(AO58="","",VLOOKUP(AO58,'シフト記号表（勤務時間帯）'!$C$6:$U$35,19,FALSE))</f>
        <v/>
      </c>
      <c r="AP60" s="759" t="str">
        <f>IF(AP58="","",VLOOKUP(AP58,'シフト記号表（勤務時間帯）'!$C$6:$U$35,19,FALSE))</f>
        <v/>
      </c>
      <c r="AQ60" s="759" t="str">
        <f>IF(AQ58="","",VLOOKUP(AQ58,'シフト記号表（勤務時間帯）'!$C$6:$U$35,19,FALSE))</f>
        <v/>
      </c>
      <c r="AR60" s="759" t="str">
        <f>IF(AR58="","",VLOOKUP(AR58,'シフト記号表（勤務時間帯）'!$C$6:$U$35,19,FALSE))</f>
        <v/>
      </c>
      <c r="AS60" s="759" t="str">
        <f>IF(AS58="","",VLOOKUP(AS58,'シフト記号表（勤務時間帯）'!$C$6:$U$35,19,FALSE))</f>
        <v/>
      </c>
      <c r="AT60" s="760" t="str">
        <f>IF(AT58="","",VLOOKUP(AT58,'シフト記号表（勤務時間帯）'!$C$6:$U$35,19,FALSE))</f>
        <v/>
      </c>
      <c r="AU60" s="758" t="str">
        <f>IF(AU58="","",VLOOKUP(AU58,'シフト記号表（勤務時間帯）'!$C$6:$U$35,19,FALSE))</f>
        <v/>
      </c>
      <c r="AV60" s="759" t="str">
        <f>IF(AV58="","",VLOOKUP(AV58,'シフト記号表（勤務時間帯）'!$C$6:$U$35,19,FALSE))</f>
        <v/>
      </c>
      <c r="AW60" s="759" t="str">
        <f>IF(AW58="","",VLOOKUP(AW58,'シフト記号表（勤務時間帯）'!$C$6:$U$35,19,FALSE))</f>
        <v/>
      </c>
      <c r="AX60" s="1036">
        <f>IF($BB$3="４週",SUM(S60:AT60),IF($BB$3="暦月",SUM(S60:AW60),""))</f>
        <v>0</v>
      </c>
      <c r="AY60" s="1037"/>
      <c r="AZ60" s="1038">
        <f>IF($BB$3="４週",AX60/4,IF($BB$3="暦月",②勤務形態一覧表!AX60/(②勤務形態一覧表!$BB$8/7),""))</f>
        <v>0</v>
      </c>
      <c r="BA60" s="1039"/>
      <c r="BB60" s="1023"/>
      <c r="BC60" s="1024"/>
      <c r="BD60" s="1024"/>
      <c r="BE60" s="1024"/>
      <c r="BF60" s="1025"/>
    </row>
    <row r="61" spans="2:58" s="770" customFormat="1" ht="6" customHeight="1" thickBot="1">
      <c r="B61" s="763"/>
      <c r="C61" s="764"/>
      <c r="D61" s="764"/>
      <c r="E61" s="764"/>
      <c r="F61" s="765"/>
      <c r="G61" s="765"/>
      <c r="H61" s="766"/>
      <c r="I61" s="766"/>
      <c r="J61" s="766"/>
      <c r="K61" s="766"/>
      <c r="L61" s="765"/>
      <c r="M61" s="765"/>
      <c r="N61" s="765"/>
      <c r="O61" s="765"/>
      <c r="P61" s="767"/>
      <c r="Q61" s="767"/>
      <c r="R61" s="767"/>
      <c r="S61" s="766"/>
      <c r="T61" s="766"/>
      <c r="U61" s="766"/>
      <c r="V61" s="766"/>
      <c r="W61" s="766"/>
      <c r="X61" s="766"/>
      <c r="Y61" s="766"/>
      <c r="Z61" s="766"/>
      <c r="AA61" s="766"/>
      <c r="AB61" s="766"/>
      <c r="AC61" s="766"/>
      <c r="AD61" s="766"/>
      <c r="AE61" s="766"/>
      <c r="AF61" s="766"/>
      <c r="AG61" s="766"/>
      <c r="AH61" s="766"/>
      <c r="AI61" s="766"/>
      <c r="AJ61" s="766"/>
      <c r="AK61" s="766"/>
      <c r="AL61" s="766"/>
      <c r="AM61" s="766"/>
      <c r="AN61" s="766"/>
      <c r="AO61" s="766"/>
      <c r="AP61" s="766"/>
      <c r="AQ61" s="766"/>
      <c r="AR61" s="766"/>
      <c r="AS61" s="766"/>
      <c r="AT61" s="766"/>
      <c r="AU61" s="766"/>
      <c r="AV61" s="766"/>
      <c r="AW61" s="766"/>
      <c r="AX61" s="768"/>
      <c r="AY61" s="768"/>
      <c r="AZ61" s="768"/>
      <c r="BA61" s="768"/>
      <c r="BB61" s="765"/>
      <c r="BC61" s="765"/>
      <c r="BD61" s="765"/>
      <c r="BE61" s="765"/>
      <c r="BF61" s="769"/>
    </row>
    <row r="62" spans="2:58" ht="20.100000000000001" customHeight="1">
      <c r="B62" s="771"/>
      <c r="C62" s="772"/>
      <c r="D62" s="772"/>
      <c r="E62" s="772"/>
      <c r="F62" s="773"/>
      <c r="G62" s="972" t="s">
        <v>1151</v>
      </c>
      <c r="H62" s="972"/>
      <c r="I62" s="972"/>
      <c r="J62" s="972"/>
      <c r="K62" s="973"/>
      <c r="L62" s="774"/>
      <c r="M62" s="978" t="s">
        <v>1152</v>
      </c>
      <c r="N62" s="979"/>
      <c r="O62" s="979"/>
      <c r="P62" s="979"/>
      <c r="Q62" s="979"/>
      <c r="R62" s="980"/>
      <c r="S62" s="775" t="str">
        <f t="shared" ref="S62:AH68" si="1">IF(SUMIF($F$22:$F$60, $M62, S$22:S$60)=0,"",SUMIF($F$22:$F$60, $M62, S$22:S$60))</f>
        <v/>
      </c>
      <c r="T62" s="776" t="str">
        <f t="shared" si="1"/>
        <v/>
      </c>
      <c r="U62" s="776" t="str">
        <f t="shared" si="1"/>
        <v/>
      </c>
      <c r="V62" s="776" t="str">
        <f t="shared" si="1"/>
        <v/>
      </c>
      <c r="W62" s="776" t="str">
        <f t="shared" si="1"/>
        <v/>
      </c>
      <c r="X62" s="776" t="str">
        <f t="shared" si="1"/>
        <v/>
      </c>
      <c r="Y62" s="777" t="str">
        <f t="shared" si="1"/>
        <v/>
      </c>
      <c r="Z62" s="775" t="str">
        <f t="shared" si="1"/>
        <v/>
      </c>
      <c r="AA62" s="776" t="str">
        <f t="shared" si="1"/>
        <v/>
      </c>
      <c r="AB62" s="776" t="str">
        <f t="shared" si="1"/>
        <v/>
      </c>
      <c r="AC62" s="776" t="str">
        <f t="shared" si="1"/>
        <v/>
      </c>
      <c r="AD62" s="776" t="str">
        <f t="shared" si="1"/>
        <v/>
      </c>
      <c r="AE62" s="776" t="str">
        <f t="shared" si="1"/>
        <v/>
      </c>
      <c r="AF62" s="777" t="str">
        <f t="shared" si="1"/>
        <v/>
      </c>
      <c r="AG62" s="775" t="str">
        <f t="shared" si="1"/>
        <v/>
      </c>
      <c r="AH62" s="776" t="str">
        <f t="shared" si="1"/>
        <v/>
      </c>
      <c r="AI62" s="776" t="str">
        <f t="shared" ref="AI62:AX68" si="2">IF(SUMIF($F$22:$F$60, $M62, AI$22:AI$60)=0,"",SUMIF($F$22:$F$60, $M62, AI$22:AI$60))</f>
        <v/>
      </c>
      <c r="AJ62" s="776" t="str">
        <f t="shared" si="2"/>
        <v/>
      </c>
      <c r="AK62" s="776" t="str">
        <f t="shared" si="2"/>
        <v/>
      </c>
      <c r="AL62" s="776" t="str">
        <f t="shared" si="2"/>
        <v/>
      </c>
      <c r="AM62" s="777" t="str">
        <f t="shared" si="2"/>
        <v/>
      </c>
      <c r="AN62" s="775" t="str">
        <f t="shared" si="2"/>
        <v/>
      </c>
      <c r="AO62" s="776" t="str">
        <f t="shared" si="2"/>
        <v/>
      </c>
      <c r="AP62" s="776" t="str">
        <f t="shared" si="2"/>
        <v/>
      </c>
      <c r="AQ62" s="776" t="str">
        <f t="shared" si="2"/>
        <v/>
      </c>
      <c r="AR62" s="776" t="str">
        <f t="shared" si="2"/>
        <v/>
      </c>
      <c r="AS62" s="776" t="str">
        <f t="shared" si="2"/>
        <v/>
      </c>
      <c r="AT62" s="777" t="str">
        <f t="shared" si="2"/>
        <v/>
      </c>
      <c r="AU62" s="775" t="str">
        <f t="shared" si="2"/>
        <v/>
      </c>
      <c r="AV62" s="776" t="str">
        <f t="shared" si="2"/>
        <v/>
      </c>
      <c r="AW62" s="776" t="str">
        <f t="shared" si="2"/>
        <v/>
      </c>
      <c r="AX62" s="981" t="str">
        <f t="shared" si="2"/>
        <v/>
      </c>
      <c r="AY62" s="982"/>
      <c r="AZ62" s="983" t="str">
        <f t="shared" ref="AZ62:AZ68" si="3">IF(AX62="","",IF($BB$3="４週",AX62/4,IF($BB$3="暦月",AX62/($BB$8/7),"")))</f>
        <v/>
      </c>
      <c r="BA62" s="984"/>
      <c r="BB62" s="1008"/>
      <c r="BC62" s="1009"/>
      <c r="BD62" s="1009"/>
      <c r="BE62" s="1009"/>
      <c r="BF62" s="1010"/>
    </row>
    <row r="63" spans="2:58" ht="20.25" customHeight="1">
      <c r="B63" s="778"/>
      <c r="C63" s="779"/>
      <c r="D63" s="779"/>
      <c r="E63" s="779"/>
      <c r="F63" s="780"/>
      <c r="G63" s="974"/>
      <c r="H63" s="974"/>
      <c r="I63" s="974"/>
      <c r="J63" s="974"/>
      <c r="K63" s="975"/>
      <c r="L63" s="781"/>
      <c r="M63" s="987" t="s">
        <v>1153</v>
      </c>
      <c r="N63" s="987"/>
      <c r="O63" s="987"/>
      <c r="P63" s="987"/>
      <c r="Q63" s="987"/>
      <c r="R63" s="988"/>
      <c r="S63" s="775" t="str">
        <f t="shared" si="1"/>
        <v/>
      </c>
      <c r="T63" s="776" t="str">
        <f t="shared" si="1"/>
        <v/>
      </c>
      <c r="U63" s="776" t="str">
        <f t="shared" si="1"/>
        <v/>
      </c>
      <c r="V63" s="776" t="str">
        <f t="shared" si="1"/>
        <v/>
      </c>
      <c r="W63" s="776" t="str">
        <f t="shared" si="1"/>
        <v/>
      </c>
      <c r="X63" s="776" t="str">
        <f t="shared" si="1"/>
        <v/>
      </c>
      <c r="Y63" s="777" t="str">
        <f t="shared" si="1"/>
        <v/>
      </c>
      <c r="Z63" s="775" t="str">
        <f t="shared" si="1"/>
        <v/>
      </c>
      <c r="AA63" s="776" t="str">
        <f t="shared" si="1"/>
        <v/>
      </c>
      <c r="AB63" s="776" t="str">
        <f t="shared" si="1"/>
        <v/>
      </c>
      <c r="AC63" s="776" t="str">
        <f t="shared" si="1"/>
        <v/>
      </c>
      <c r="AD63" s="776" t="str">
        <f t="shared" si="1"/>
        <v/>
      </c>
      <c r="AE63" s="776" t="str">
        <f t="shared" si="1"/>
        <v/>
      </c>
      <c r="AF63" s="777" t="str">
        <f t="shared" si="1"/>
        <v/>
      </c>
      <c r="AG63" s="775" t="str">
        <f t="shared" si="1"/>
        <v/>
      </c>
      <c r="AH63" s="776" t="str">
        <f t="shared" si="1"/>
        <v/>
      </c>
      <c r="AI63" s="776" t="str">
        <f t="shared" si="2"/>
        <v/>
      </c>
      <c r="AJ63" s="776" t="str">
        <f t="shared" si="2"/>
        <v/>
      </c>
      <c r="AK63" s="776" t="str">
        <f t="shared" si="2"/>
        <v/>
      </c>
      <c r="AL63" s="776" t="str">
        <f t="shared" si="2"/>
        <v/>
      </c>
      <c r="AM63" s="777" t="str">
        <f t="shared" si="2"/>
        <v/>
      </c>
      <c r="AN63" s="775" t="str">
        <f t="shared" si="2"/>
        <v/>
      </c>
      <c r="AO63" s="776" t="str">
        <f t="shared" si="2"/>
        <v/>
      </c>
      <c r="AP63" s="776" t="str">
        <f t="shared" si="2"/>
        <v/>
      </c>
      <c r="AQ63" s="776" t="str">
        <f t="shared" si="2"/>
        <v/>
      </c>
      <c r="AR63" s="776" t="str">
        <f t="shared" si="2"/>
        <v/>
      </c>
      <c r="AS63" s="776" t="str">
        <f t="shared" si="2"/>
        <v/>
      </c>
      <c r="AT63" s="777" t="str">
        <f t="shared" si="2"/>
        <v/>
      </c>
      <c r="AU63" s="775" t="str">
        <f t="shared" si="2"/>
        <v/>
      </c>
      <c r="AV63" s="776" t="str">
        <f t="shared" si="2"/>
        <v/>
      </c>
      <c r="AW63" s="776" t="str">
        <f t="shared" si="2"/>
        <v/>
      </c>
      <c r="AX63" s="981" t="str">
        <f t="shared" si="2"/>
        <v/>
      </c>
      <c r="AY63" s="982"/>
      <c r="AZ63" s="983" t="str">
        <f t="shared" si="3"/>
        <v/>
      </c>
      <c r="BA63" s="984"/>
      <c r="BB63" s="1011"/>
      <c r="BC63" s="1012"/>
      <c r="BD63" s="1012"/>
      <c r="BE63" s="1012"/>
      <c r="BF63" s="1013"/>
    </row>
    <row r="64" spans="2:58" ht="20.25" customHeight="1">
      <c r="B64" s="778"/>
      <c r="C64" s="779"/>
      <c r="D64" s="779"/>
      <c r="E64" s="779"/>
      <c r="F64" s="780"/>
      <c r="G64" s="974"/>
      <c r="H64" s="974"/>
      <c r="I64" s="974"/>
      <c r="J64" s="974"/>
      <c r="K64" s="975"/>
      <c r="L64" s="781"/>
      <c r="M64" s="987" t="s">
        <v>1154</v>
      </c>
      <c r="N64" s="987"/>
      <c r="O64" s="987"/>
      <c r="P64" s="987"/>
      <c r="Q64" s="987"/>
      <c r="R64" s="988"/>
      <c r="S64" s="775" t="str">
        <f t="shared" si="1"/>
        <v/>
      </c>
      <c r="T64" s="776" t="str">
        <f t="shared" si="1"/>
        <v/>
      </c>
      <c r="U64" s="776" t="str">
        <f t="shared" si="1"/>
        <v/>
      </c>
      <c r="V64" s="776" t="str">
        <f t="shared" si="1"/>
        <v/>
      </c>
      <c r="W64" s="776" t="str">
        <f t="shared" si="1"/>
        <v/>
      </c>
      <c r="X64" s="776" t="str">
        <f t="shared" si="1"/>
        <v/>
      </c>
      <c r="Y64" s="777" t="str">
        <f t="shared" si="1"/>
        <v/>
      </c>
      <c r="Z64" s="775" t="str">
        <f t="shared" si="1"/>
        <v/>
      </c>
      <c r="AA64" s="776" t="str">
        <f t="shared" si="1"/>
        <v/>
      </c>
      <c r="AB64" s="776" t="str">
        <f t="shared" si="1"/>
        <v/>
      </c>
      <c r="AC64" s="776" t="str">
        <f t="shared" si="1"/>
        <v/>
      </c>
      <c r="AD64" s="776" t="str">
        <f t="shared" si="1"/>
        <v/>
      </c>
      <c r="AE64" s="776" t="str">
        <f t="shared" si="1"/>
        <v/>
      </c>
      <c r="AF64" s="777" t="str">
        <f t="shared" si="1"/>
        <v/>
      </c>
      <c r="AG64" s="775" t="str">
        <f t="shared" si="1"/>
        <v/>
      </c>
      <c r="AH64" s="776" t="str">
        <f t="shared" si="1"/>
        <v/>
      </c>
      <c r="AI64" s="776" t="str">
        <f t="shared" si="2"/>
        <v/>
      </c>
      <c r="AJ64" s="776" t="str">
        <f t="shared" si="2"/>
        <v/>
      </c>
      <c r="AK64" s="776" t="str">
        <f t="shared" si="2"/>
        <v/>
      </c>
      <c r="AL64" s="776" t="str">
        <f t="shared" si="2"/>
        <v/>
      </c>
      <c r="AM64" s="777" t="str">
        <f t="shared" si="2"/>
        <v/>
      </c>
      <c r="AN64" s="775" t="str">
        <f t="shared" si="2"/>
        <v/>
      </c>
      <c r="AO64" s="776" t="str">
        <f t="shared" si="2"/>
        <v/>
      </c>
      <c r="AP64" s="776" t="str">
        <f t="shared" si="2"/>
        <v/>
      </c>
      <c r="AQ64" s="776" t="str">
        <f t="shared" si="2"/>
        <v/>
      </c>
      <c r="AR64" s="776" t="str">
        <f t="shared" si="2"/>
        <v/>
      </c>
      <c r="AS64" s="776" t="str">
        <f t="shared" si="2"/>
        <v/>
      </c>
      <c r="AT64" s="777" t="str">
        <f t="shared" si="2"/>
        <v/>
      </c>
      <c r="AU64" s="775" t="str">
        <f t="shared" si="2"/>
        <v/>
      </c>
      <c r="AV64" s="776" t="str">
        <f t="shared" si="2"/>
        <v/>
      </c>
      <c r="AW64" s="776" t="str">
        <f t="shared" si="2"/>
        <v/>
      </c>
      <c r="AX64" s="981" t="str">
        <f t="shared" si="2"/>
        <v/>
      </c>
      <c r="AY64" s="982"/>
      <c r="AZ64" s="983" t="str">
        <f t="shared" si="3"/>
        <v/>
      </c>
      <c r="BA64" s="984"/>
      <c r="BB64" s="1011"/>
      <c r="BC64" s="1012"/>
      <c r="BD64" s="1012"/>
      <c r="BE64" s="1012"/>
      <c r="BF64" s="1013"/>
    </row>
    <row r="65" spans="1:73" ht="20.25" customHeight="1">
      <c r="B65" s="778"/>
      <c r="C65" s="779"/>
      <c r="D65" s="779"/>
      <c r="E65" s="779"/>
      <c r="F65" s="780"/>
      <c r="G65" s="974"/>
      <c r="H65" s="974"/>
      <c r="I65" s="974"/>
      <c r="J65" s="974"/>
      <c r="K65" s="975"/>
      <c r="L65" s="781"/>
      <c r="M65" s="987" t="s">
        <v>1155</v>
      </c>
      <c r="N65" s="987"/>
      <c r="O65" s="987"/>
      <c r="P65" s="987"/>
      <c r="Q65" s="987"/>
      <c r="R65" s="988"/>
      <c r="S65" s="775" t="str">
        <f t="shared" si="1"/>
        <v/>
      </c>
      <c r="T65" s="776" t="str">
        <f t="shared" si="1"/>
        <v/>
      </c>
      <c r="U65" s="776" t="str">
        <f t="shared" si="1"/>
        <v/>
      </c>
      <c r="V65" s="776" t="str">
        <f t="shared" si="1"/>
        <v/>
      </c>
      <c r="W65" s="776" t="str">
        <f t="shared" si="1"/>
        <v/>
      </c>
      <c r="X65" s="776" t="str">
        <f t="shared" si="1"/>
        <v/>
      </c>
      <c r="Y65" s="777" t="str">
        <f t="shared" si="1"/>
        <v/>
      </c>
      <c r="Z65" s="775" t="str">
        <f t="shared" si="1"/>
        <v/>
      </c>
      <c r="AA65" s="776" t="str">
        <f t="shared" si="1"/>
        <v/>
      </c>
      <c r="AB65" s="776" t="str">
        <f t="shared" si="1"/>
        <v/>
      </c>
      <c r="AC65" s="776" t="str">
        <f t="shared" si="1"/>
        <v/>
      </c>
      <c r="AD65" s="776" t="str">
        <f t="shared" si="1"/>
        <v/>
      </c>
      <c r="AE65" s="776" t="str">
        <f t="shared" si="1"/>
        <v/>
      </c>
      <c r="AF65" s="777" t="str">
        <f t="shared" si="1"/>
        <v/>
      </c>
      <c r="AG65" s="775" t="str">
        <f t="shared" si="1"/>
        <v/>
      </c>
      <c r="AH65" s="776" t="str">
        <f t="shared" si="1"/>
        <v/>
      </c>
      <c r="AI65" s="776" t="str">
        <f t="shared" si="2"/>
        <v/>
      </c>
      <c r="AJ65" s="776" t="str">
        <f t="shared" si="2"/>
        <v/>
      </c>
      <c r="AK65" s="776" t="str">
        <f t="shared" si="2"/>
        <v/>
      </c>
      <c r="AL65" s="776" t="str">
        <f t="shared" si="2"/>
        <v/>
      </c>
      <c r="AM65" s="777" t="str">
        <f t="shared" si="2"/>
        <v/>
      </c>
      <c r="AN65" s="775" t="str">
        <f t="shared" si="2"/>
        <v/>
      </c>
      <c r="AO65" s="776" t="str">
        <f t="shared" si="2"/>
        <v/>
      </c>
      <c r="AP65" s="776" t="str">
        <f t="shared" si="2"/>
        <v/>
      </c>
      <c r="AQ65" s="776" t="str">
        <f t="shared" si="2"/>
        <v/>
      </c>
      <c r="AR65" s="776" t="str">
        <f t="shared" si="2"/>
        <v/>
      </c>
      <c r="AS65" s="776" t="str">
        <f t="shared" si="2"/>
        <v/>
      </c>
      <c r="AT65" s="777" t="str">
        <f t="shared" si="2"/>
        <v/>
      </c>
      <c r="AU65" s="775" t="str">
        <f t="shared" si="2"/>
        <v/>
      </c>
      <c r="AV65" s="776" t="str">
        <f t="shared" si="2"/>
        <v/>
      </c>
      <c r="AW65" s="776" t="str">
        <f t="shared" si="2"/>
        <v/>
      </c>
      <c r="AX65" s="981" t="str">
        <f t="shared" si="2"/>
        <v/>
      </c>
      <c r="AY65" s="982"/>
      <c r="AZ65" s="983" t="str">
        <f t="shared" si="3"/>
        <v/>
      </c>
      <c r="BA65" s="984"/>
      <c r="BB65" s="1011"/>
      <c r="BC65" s="1012"/>
      <c r="BD65" s="1012"/>
      <c r="BE65" s="1012"/>
      <c r="BF65" s="1013"/>
    </row>
    <row r="66" spans="1:73" ht="20.25" customHeight="1">
      <c r="B66" s="778"/>
      <c r="C66" s="779"/>
      <c r="D66" s="779"/>
      <c r="E66" s="779"/>
      <c r="F66" s="780"/>
      <c r="G66" s="974"/>
      <c r="H66" s="974"/>
      <c r="I66" s="974"/>
      <c r="J66" s="974"/>
      <c r="K66" s="975"/>
      <c r="L66" s="781"/>
      <c r="M66" s="987" t="s">
        <v>1156</v>
      </c>
      <c r="N66" s="987"/>
      <c r="O66" s="987"/>
      <c r="P66" s="987"/>
      <c r="Q66" s="987"/>
      <c r="R66" s="988"/>
      <c r="S66" s="775" t="str">
        <f t="shared" si="1"/>
        <v/>
      </c>
      <c r="T66" s="776" t="str">
        <f t="shared" si="1"/>
        <v/>
      </c>
      <c r="U66" s="776" t="str">
        <f t="shared" si="1"/>
        <v/>
      </c>
      <c r="V66" s="776" t="str">
        <f t="shared" si="1"/>
        <v/>
      </c>
      <c r="W66" s="776" t="str">
        <f t="shared" si="1"/>
        <v/>
      </c>
      <c r="X66" s="776" t="str">
        <f t="shared" si="1"/>
        <v/>
      </c>
      <c r="Y66" s="777" t="str">
        <f t="shared" si="1"/>
        <v/>
      </c>
      <c r="Z66" s="775" t="str">
        <f t="shared" si="1"/>
        <v/>
      </c>
      <c r="AA66" s="776" t="str">
        <f t="shared" si="1"/>
        <v/>
      </c>
      <c r="AB66" s="776" t="str">
        <f t="shared" si="1"/>
        <v/>
      </c>
      <c r="AC66" s="776" t="str">
        <f t="shared" si="1"/>
        <v/>
      </c>
      <c r="AD66" s="776" t="str">
        <f t="shared" si="1"/>
        <v/>
      </c>
      <c r="AE66" s="776" t="str">
        <f t="shared" si="1"/>
        <v/>
      </c>
      <c r="AF66" s="777" t="str">
        <f t="shared" si="1"/>
        <v/>
      </c>
      <c r="AG66" s="775" t="str">
        <f t="shared" si="1"/>
        <v/>
      </c>
      <c r="AH66" s="776" t="str">
        <f t="shared" si="1"/>
        <v/>
      </c>
      <c r="AI66" s="776" t="str">
        <f t="shared" si="2"/>
        <v/>
      </c>
      <c r="AJ66" s="776" t="str">
        <f t="shared" si="2"/>
        <v/>
      </c>
      <c r="AK66" s="776" t="str">
        <f t="shared" si="2"/>
        <v/>
      </c>
      <c r="AL66" s="776" t="str">
        <f t="shared" si="2"/>
        <v/>
      </c>
      <c r="AM66" s="777" t="str">
        <f t="shared" si="2"/>
        <v/>
      </c>
      <c r="AN66" s="775" t="str">
        <f t="shared" si="2"/>
        <v/>
      </c>
      <c r="AO66" s="776" t="str">
        <f t="shared" si="2"/>
        <v/>
      </c>
      <c r="AP66" s="776" t="str">
        <f t="shared" si="2"/>
        <v/>
      </c>
      <c r="AQ66" s="776" t="str">
        <f t="shared" si="2"/>
        <v/>
      </c>
      <c r="AR66" s="776" t="str">
        <f t="shared" si="2"/>
        <v/>
      </c>
      <c r="AS66" s="776" t="str">
        <f t="shared" si="2"/>
        <v/>
      </c>
      <c r="AT66" s="777" t="str">
        <f t="shared" si="2"/>
        <v/>
      </c>
      <c r="AU66" s="775" t="str">
        <f t="shared" si="2"/>
        <v/>
      </c>
      <c r="AV66" s="776" t="str">
        <f t="shared" si="2"/>
        <v/>
      </c>
      <c r="AW66" s="776" t="str">
        <f t="shared" si="2"/>
        <v/>
      </c>
      <c r="AX66" s="981" t="str">
        <f t="shared" si="2"/>
        <v/>
      </c>
      <c r="AY66" s="982"/>
      <c r="AZ66" s="983" t="str">
        <f t="shared" si="3"/>
        <v/>
      </c>
      <c r="BA66" s="984"/>
      <c r="BB66" s="1011"/>
      <c r="BC66" s="1012"/>
      <c r="BD66" s="1012"/>
      <c r="BE66" s="1012"/>
      <c r="BF66" s="1013"/>
    </row>
    <row r="67" spans="1:73" ht="20.25" customHeight="1">
      <c r="B67" s="778"/>
      <c r="C67" s="779"/>
      <c r="D67" s="779"/>
      <c r="E67" s="779"/>
      <c r="F67" s="780"/>
      <c r="G67" s="974"/>
      <c r="H67" s="974"/>
      <c r="I67" s="974"/>
      <c r="J67" s="974"/>
      <c r="K67" s="975"/>
      <c r="L67" s="781"/>
      <c r="M67" s="987" t="s">
        <v>1157</v>
      </c>
      <c r="N67" s="987"/>
      <c r="O67" s="987"/>
      <c r="P67" s="987"/>
      <c r="Q67" s="987"/>
      <c r="R67" s="988"/>
      <c r="S67" s="775" t="str">
        <f t="shared" si="1"/>
        <v/>
      </c>
      <c r="T67" s="776" t="str">
        <f t="shared" si="1"/>
        <v/>
      </c>
      <c r="U67" s="776" t="str">
        <f t="shared" si="1"/>
        <v/>
      </c>
      <c r="V67" s="776" t="str">
        <f t="shared" si="1"/>
        <v/>
      </c>
      <c r="W67" s="776" t="str">
        <f t="shared" si="1"/>
        <v/>
      </c>
      <c r="X67" s="776" t="str">
        <f t="shared" si="1"/>
        <v/>
      </c>
      <c r="Y67" s="777" t="str">
        <f t="shared" si="1"/>
        <v/>
      </c>
      <c r="Z67" s="775" t="str">
        <f t="shared" si="1"/>
        <v/>
      </c>
      <c r="AA67" s="776" t="str">
        <f t="shared" si="1"/>
        <v/>
      </c>
      <c r="AB67" s="776" t="str">
        <f t="shared" si="1"/>
        <v/>
      </c>
      <c r="AC67" s="776" t="str">
        <f t="shared" si="1"/>
        <v/>
      </c>
      <c r="AD67" s="776" t="str">
        <f t="shared" si="1"/>
        <v/>
      </c>
      <c r="AE67" s="776" t="str">
        <f t="shared" si="1"/>
        <v/>
      </c>
      <c r="AF67" s="777" t="str">
        <f t="shared" si="1"/>
        <v/>
      </c>
      <c r="AG67" s="775" t="str">
        <f t="shared" si="1"/>
        <v/>
      </c>
      <c r="AH67" s="776" t="str">
        <f t="shared" si="1"/>
        <v/>
      </c>
      <c r="AI67" s="776" t="str">
        <f t="shared" si="2"/>
        <v/>
      </c>
      <c r="AJ67" s="776" t="str">
        <f t="shared" si="2"/>
        <v/>
      </c>
      <c r="AK67" s="776" t="str">
        <f t="shared" si="2"/>
        <v/>
      </c>
      <c r="AL67" s="776" t="str">
        <f t="shared" si="2"/>
        <v/>
      </c>
      <c r="AM67" s="777" t="str">
        <f t="shared" si="2"/>
        <v/>
      </c>
      <c r="AN67" s="775" t="str">
        <f t="shared" si="2"/>
        <v/>
      </c>
      <c r="AO67" s="776" t="str">
        <f t="shared" si="2"/>
        <v/>
      </c>
      <c r="AP67" s="776" t="str">
        <f t="shared" si="2"/>
        <v/>
      </c>
      <c r="AQ67" s="776" t="str">
        <f t="shared" si="2"/>
        <v/>
      </c>
      <c r="AR67" s="776" t="str">
        <f t="shared" si="2"/>
        <v/>
      </c>
      <c r="AS67" s="776" t="str">
        <f t="shared" si="2"/>
        <v/>
      </c>
      <c r="AT67" s="777" t="str">
        <f t="shared" si="2"/>
        <v/>
      </c>
      <c r="AU67" s="775" t="str">
        <f t="shared" si="2"/>
        <v/>
      </c>
      <c r="AV67" s="776" t="str">
        <f t="shared" si="2"/>
        <v/>
      </c>
      <c r="AW67" s="776" t="str">
        <f t="shared" si="2"/>
        <v/>
      </c>
      <c r="AX67" s="981" t="str">
        <f t="shared" si="2"/>
        <v/>
      </c>
      <c r="AY67" s="982"/>
      <c r="AZ67" s="983" t="str">
        <f t="shared" si="3"/>
        <v/>
      </c>
      <c r="BA67" s="984"/>
      <c r="BB67" s="1011"/>
      <c r="BC67" s="1012"/>
      <c r="BD67" s="1012"/>
      <c r="BE67" s="1012"/>
      <c r="BF67" s="1013"/>
    </row>
    <row r="68" spans="1:73" ht="20.25" customHeight="1">
      <c r="B68" s="782"/>
      <c r="C68" s="783"/>
      <c r="D68" s="783"/>
      <c r="E68" s="783"/>
      <c r="F68" s="780"/>
      <c r="G68" s="976"/>
      <c r="H68" s="976"/>
      <c r="I68" s="976"/>
      <c r="J68" s="976"/>
      <c r="K68" s="977"/>
      <c r="L68" s="784"/>
      <c r="M68" s="985" t="s">
        <v>1158</v>
      </c>
      <c r="N68" s="985"/>
      <c r="O68" s="985"/>
      <c r="P68" s="985"/>
      <c r="Q68" s="985"/>
      <c r="R68" s="986"/>
      <c r="S68" s="775" t="str">
        <f t="shared" si="1"/>
        <v/>
      </c>
      <c r="T68" s="776" t="str">
        <f t="shared" si="1"/>
        <v/>
      </c>
      <c r="U68" s="776" t="str">
        <f t="shared" si="1"/>
        <v/>
      </c>
      <c r="V68" s="776" t="str">
        <f t="shared" si="1"/>
        <v/>
      </c>
      <c r="W68" s="776" t="str">
        <f t="shared" si="1"/>
        <v/>
      </c>
      <c r="X68" s="776" t="str">
        <f t="shared" si="1"/>
        <v/>
      </c>
      <c r="Y68" s="777" t="str">
        <f t="shared" si="1"/>
        <v/>
      </c>
      <c r="Z68" s="775" t="str">
        <f t="shared" si="1"/>
        <v/>
      </c>
      <c r="AA68" s="776" t="str">
        <f t="shared" si="1"/>
        <v/>
      </c>
      <c r="AB68" s="776" t="str">
        <f t="shared" si="1"/>
        <v/>
      </c>
      <c r="AC68" s="776" t="str">
        <f t="shared" si="1"/>
        <v/>
      </c>
      <c r="AD68" s="776" t="str">
        <f t="shared" si="1"/>
        <v/>
      </c>
      <c r="AE68" s="776" t="str">
        <f t="shared" si="1"/>
        <v/>
      </c>
      <c r="AF68" s="777" t="str">
        <f t="shared" si="1"/>
        <v/>
      </c>
      <c r="AG68" s="775" t="str">
        <f t="shared" si="1"/>
        <v/>
      </c>
      <c r="AH68" s="776" t="str">
        <f t="shared" si="1"/>
        <v/>
      </c>
      <c r="AI68" s="776" t="str">
        <f t="shared" si="2"/>
        <v/>
      </c>
      <c r="AJ68" s="776" t="str">
        <f t="shared" si="2"/>
        <v/>
      </c>
      <c r="AK68" s="776" t="str">
        <f t="shared" si="2"/>
        <v/>
      </c>
      <c r="AL68" s="776" t="str">
        <f t="shared" si="2"/>
        <v/>
      </c>
      <c r="AM68" s="777" t="str">
        <f t="shared" si="2"/>
        <v/>
      </c>
      <c r="AN68" s="775" t="str">
        <f t="shared" si="2"/>
        <v/>
      </c>
      <c r="AO68" s="776" t="str">
        <f t="shared" si="2"/>
        <v/>
      </c>
      <c r="AP68" s="776" t="str">
        <f t="shared" si="2"/>
        <v/>
      </c>
      <c r="AQ68" s="776" t="str">
        <f t="shared" si="2"/>
        <v/>
      </c>
      <c r="AR68" s="776" t="str">
        <f t="shared" si="2"/>
        <v/>
      </c>
      <c r="AS68" s="776" t="str">
        <f t="shared" si="2"/>
        <v/>
      </c>
      <c r="AT68" s="777" t="str">
        <f t="shared" si="2"/>
        <v/>
      </c>
      <c r="AU68" s="775" t="str">
        <f t="shared" si="2"/>
        <v/>
      </c>
      <c r="AV68" s="776" t="str">
        <f t="shared" si="2"/>
        <v/>
      </c>
      <c r="AW68" s="776" t="str">
        <f t="shared" si="2"/>
        <v/>
      </c>
      <c r="AX68" s="981" t="str">
        <f t="shared" si="2"/>
        <v/>
      </c>
      <c r="AY68" s="982"/>
      <c r="AZ68" s="983" t="str">
        <f t="shared" si="3"/>
        <v/>
      </c>
      <c r="BA68" s="984"/>
      <c r="BB68" s="1011"/>
      <c r="BC68" s="1012"/>
      <c r="BD68" s="1012"/>
      <c r="BE68" s="1012"/>
      <c r="BF68" s="1013"/>
    </row>
    <row r="69" spans="1:73" ht="20.25" customHeight="1" thickBot="1">
      <c r="B69" s="785"/>
      <c r="C69" s="786"/>
      <c r="D69" s="786"/>
      <c r="E69" s="786"/>
      <c r="F69" s="786"/>
      <c r="G69" s="1040" t="s">
        <v>1159</v>
      </c>
      <c r="H69" s="1040"/>
      <c r="I69" s="1040"/>
      <c r="J69" s="1040"/>
      <c r="K69" s="1040"/>
      <c r="L69" s="1040"/>
      <c r="M69" s="1040"/>
      <c r="N69" s="1040"/>
      <c r="O69" s="1040"/>
      <c r="P69" s="1040"/>
      <c r="Q69" s="1040"/>
      <c r="R69" s="1041"/>
      <c r="S69" s="787"/>
      <c r="T69" s="788"/>
      <c r="U69" s="788"/>
      <c r="V69" s="788"/>
      <c r="W69" s="788"/>
      <c r="X69" s="788"/>
      <c r="Y69" s="789"/>
      <c r="Z69" s="787"/>
      <c r="AA69" s="788"/>
      <c r="AB69" s="788"/>
      <c r="AC69" s="788"/>
      <c r="AD69" s="788"/>
      <c r="AE69" s="788"/>
      <c r="AF69" s="789"/>
      <c r="AG69" s="787"/>
      <c r="AH69" s="788"/>
      <c r="AI69" s="788"/>
      <c r="AJ69" s="788"/>
      <c r="AK69" s="788"/>
      <c r="AL69" s="788"/>
      <c r="AM69" s="789"/>
      <c r="AN69" s="787"/>
      <c r="AO69" s="788"/>
      <c r="AP69" s="788"/>
      <c r="AQ69" s="788"/>
      <c r="AR69" s="788"/>
      <c r="AS69" s="788"/>
      <c r="AT69" s="789"/>
      <c r="AU69" s="787"/>
      <c r="AV69" s="788"/>
      <c r="AW69" s="789"/>
      <c r="AX69" s="1042"/>
      <c r="AY69" s="1043"/>
      <c r="AZ69" s="1043"/>
      <c r="BA69" s="1044"/>
      <c r="BB69" s="1014"/>
      <c r="BC69" s="1015"/>
      <c r="BD69" s="1015"/>
      <c r="BE69" s="1015"/>
      <c r="BF69" s="1016"/>
    </row>
    <row r="70" spans="1:73" ht="13.5" customHeight="1">
      <c r="C70" s="790"/>
      <c r="D70" s="790"/>
      <c r="E70" s="790"/>
      <c r="F70" s="790"/>
      <c r="G70" s="791"/>
      <c r="H70" s="792"/>
      <c r="AF70" s="793"/>
    </row>
    <row r="71" spans="1:73" ht="21" customHeight="1">
      <c r="A71" s="794"/>
      <c r="B71" s="832" t="s">
        <v>1269</v>
      </c>
      <c r="C71" s="832"/>
      <c r="D71" s="832"/>
      <c r="E71" s="832"/>
      <c r="F71" s="832"/>
      <c r="G71" s="832"/>
      <c r="H71" s="795"/>
      <c r="I71" s="795"/>
      <c r="J71" s="795"/>
      <c r="K71" s="795"/>
      <c r="L71" s="795"/>
      <c r="M71" s="795"/>
      <c r="N71" s="795"/>
      <c r="O71" s="795"/>
      <c r="P71" s="795"/>
      <c r="Q71" s="795"/>
      <c r="R71" s="795"/>
      <c r="S71" s="795"/>
      <c r="T71" s="795"/>
      <c r="U71" s="795"/>
      <c r="V71" s="795"/>
      <c r="W71" s="795"/>
      <c r="X71" s="795"/>
      <c r="Y71" s="795"/>
      <c r="Z71" s="795"/>
      <c r="AA71" s="795"/>
      <c r="AB71" s="795"/>
      <c r="AC71" s="795"/>
      <c r="AD71" s="795"/>
      <c r="AE71" s="795"/>
      <c r="AF71" s="795"/>
      <c r="AG71" s="795"/>
      <c r="AH71" s="795"/>
      <c r="AI71" s="795"/>
      <c r="AJ71" s="795"/>
      <c r="AK71" s="795"/>
      <c r="AL71" s="795"/>
      <c r="AM71" s="795"/>
      <c r="AN71" s="795"/>
      <c r="AO71" s="795"/>
      <c r="AP71" s="795"/>
      <c r="AQ71" s="795"/>
      <c r="AR71" s="796"/>
      <c r="AS71" s="796"/>
      <c r="AT71" s="796"/>
      <c r="AU71" s="796"/>
      <c r="AV71" s="796"/>
      <c r="AW71" s="796"/>
      <c r="AX71" s="796"/>
      <c r="AY71" s="796"/>
      <c r="AZ71" s="796"/>
      <c r="BA71" s="796"/>
    </row>
    <row r="72" spans="1:73" ht="20.25" customHeight="1">
      <c r="A72" s="797"/>
      <c r="B72" s="969" t="s">
        <v>1168</v>
      </c>
      <c r="C72" s="970"/>
      <c r="D72" s="969" t="s">
        <v>1270</v>
      </c>
      <c r="E72" s="971"/>
      <c r="F72" s="971"/>
      <c r="G72" s="970"/>
      <c r="H72" s="797"/>
      <c r="I72" s="797"/>
      <c r="J72" s="797"/>
      <c r="K72" s="797"/>
      <c r="L72" s="797"/>
      <c r="M72" s="797"/>
      <c r="N72" s="797"/>
      <c r="O72" s="797"/>
      <c r="P72" s="797"/>
      <c r="Q72" s="797"/>
      <c r="R72" s="797"/>
      <c r="S72" s="797"/>
      <c r="T72" s="797"/>
      <c r="U72" s="797"/>
      <c r="V72" s="797"/>
      <c r="W72" s="797"/>
      <c r="X72" s="797"/>
      <c r="Y72" s="797"/>
      <c r="Z72" s="797"/>
      <c r="AA72" s="797"/>
      <c r="AB72" s="797"/>
      <c r="AC72" s="797"/>
      <c r="AD72" s="797"/>
      <c r="AE72" s="797"/>
      <c r="AF72" s="797"/>
      <c r="AG72" s="797"/>
      <c r="AH72" s="797"/>
      <c r="AI72" s="797"/>
      <c r="AJ72" s="797"/>
      <c r="AK72" s="797"/>
      <c r="AL72" s="797"/>
      <c r="AM72" s="797"/>
      <c r="AN72" s="797"/>
      <c r="AO72" s="797"/>
      <c r="AP72" s="797"/>
      <c r="AQ72" s="797"/>
      <c r="AR72" s="798"/>
      <c r="AS72" s="798"/>
      <c r="AT72" s="798"/>
      <c r="AU72" s="798"/>
      <c r="AV72" s="798"/>
      <c r="BN72" s="799"/>
      <c r="BO72" s="800"/>
      <c r="BP72" s="799"/>
      <c r="BQ72" s="799"/>
      <c r="BR72" s="799"/>
      <c r="BS72" s="801"/>
      <c r="BT72" s="802"/>
      <c r="BU72" s="802"/>
    </row>
    <row r="73" spans="1:73" ht="20.25" customHeight="1">
      <c r="A73" s="794"/>
      <c r="B73" s="969" t="s">
        <v>1271</v>
      </c>
      <c r="C73" s="970"/>
      <c r="D73" s="969" t="s">
        <v>1272</v>
      </c>
      <c r="E73" s="971"/>
      <c r="F73" s="971"/>
      <c r="G73" s="970"/>
      <c r="H73" s="803"/>
      <c r="I73" s="803"/>
      <c r="J73" s="794"/>
      <c r="K73" s="794"/>
      <c r="L73" s="794"/>
      <c r="M73" s="794"/>
      <c r="N73" s="794"/>
      <c r="O73" s="794"/>
      <c r="P73" s="794"/>
      <c r="Q73" s="794"/>
      <c r="R73" s="794"/>
      <c r="S73" s="794"/>
      <c r="T73" s="794"/>
      <c r="U73" s="794"/>
      <c r="V73" s="794"/>
      <c r="W73" s="794"/>
      <c r="X73" s="794"/>
      <c r="Y73" s="794"/>
      <c r="Z73" s="794"/>
      <c r="AA73" s="794"/>
      <c r="AB73" s="794"/>
      <c r="AC73" s="794"/>
      <c r="AD73" s="794"/>
      <c r="AE73" s="794"/>
      <c r="AF73" s="794"/>
      <c r="AG73" s="794"/>
      <c r="AH73" s="794"/>
      <c r="AI73" s="794"/>
      <c r="AJ73" s="794"/>
      <c r="AK73" s="794"/>
      <c r="AL73" s="794"/>
      <c r="AM73" s="794"/>
      <c r="AN73" s="794"/>
      <c r="AO73" s="794"/>
      <c r="AP73" s="794"/>
      <c r="AQ73" s="794"/>
    </row>
    <row r="74" spans="1:73" ht="20.25" customHeight="1">
      <c r="A74" s="794"/>
      <c r="B74" s="969" t="s">
        <v>1273</v>
      </c>
      <c r="C74" s="970"/>
      <c r="D74" s="969" t="s">
        <v>1274</v>
      </c>
      <c r="E74" s="971"/>
      <c r="F74" s="971"/>
      <c r="G74" s="970"/>
      <c r="H74" s="803"/>
      <c r="I74" s="803"/>
      <c r="J74" s="794"/>
      <c r="K74" s="794"/>
      <c r="L74" s="794"/>
      <c r="M74" s="794"/>
      <c r="N74" s="794"/>
      <c r="O74" s="794"/>
      <c r="P74" s="794"/>
      <c r="Q74" s="794"/>
      <c r="R74" s="794"/>
      <c r="S74" s="794"/>
      <c r="T74" s="794"/>
      <c r="U74" s="794"/>
      <c r="V74" s="794"/>
      <c r="W74" s="794"/>
      <c r="X74" s="794"/>
      <c r="Y74" s="794"/>
      <c r="Z74" s="794"/>
      <c r="AA74" s="794"/>
      <c r="AB74" s="794"/>
      <c r="AC74" s="794"/>
      <c r="AD74" s="794"/>
      <c r="AE74" s="794"/>
      <c r="AF74" s="794"/>
      <c r="AG74" s="794"/>
      <c r="AH74" s="794"/>
      <c r="AI74" s="794"/>
      <c r="AJ74" s="794"/>
      <c r="AK74" s="794"/>
      <c r="AL74" s="794"/>
      <c r="AM74" s="794"/>
      <c r="AN74" s="794"/>
      <c r="AO74" s="794"/>
      <c r="AP74" s="794"/>
      <c r="AQ74" s="794"/>
    </row>
    <row r="75" spans="1:73" ht="20.25" customHeight="1">
      <c r="A75" s="794"/>
      <c r="B75" s="969" t="s">
        <v>1275</v>
      </c>
      <c r="C75" s="970"/>
      <c r="D75" s="969" t="s">
        <v>1276</v>
      </c>
      <c r="E75" s="971"/>
      <c r="F75" s="971"/>
      <c r="G75" s="970"/>
      <c r="H75" s="794"/>
      <c r="I75" s="794"/>
      <c r="J75" s="794"/>
      <c r="K75" s="794"/>
      <c r="L75" s="794"/>
      <c r="M75" s="794"/>
      <c r="N75" s="794"/>
      <c r="O75" s="794"/>
      <c r="P75" s="794"/>
      <c r="Q75" s="794"/>
      <c r="R75" s="794"/>
      <c r="S75" s="794"/>
      <c r="T75" s="794"/>
      <c r="U75" s="794"/>
      <c r="V75" s="794"/>
      <c r="W75" s="794"/>
      <c r="X75" s="794"/>
      <c r="Y75" s="794"/>
      <c r="Z75" s="794"/>
      <c r="AA75" s="794"/>
      <c r="AB75" s="794"/>
      <c r="AC75" s="794"/>
      <c r="AD75" s="794"/>
      <c r="AE75" s="794"/>
      <c r="AF75" s="794"/>
      <c r="AG75" s="794"/>
      <c r="AH75" s="794"/>
      <c r="AI75" s="794"/>
      <c r="AJ75" s="794"/>
      <c r="AK75" s="794"/>
      <c r="AL75" s="794"/>
      <c r="AM75" s="794"/>
      <c r="AN75" s="794"/>
      <c r="AO75" s="794"/>
      <c r="AP75" s="794"/>
      <c r="AQ75" s="794"/>
    </row>
    <row r="76" spans="1:73" ht="20.25" customHeight="1">
      <c r="A76" s="794"/>
      <c r="B76" s="969" t="s">
        <v>1277</v>
      </c>
      <c r="C76" s="970"/>
      <c r="D76" s="969" t="s">
        <v>1278</v>
      </c>
      <c r="E76" s="971"/>
      <c r="F76" s="971"/>
      <c r="G76" s="970"/>
      <c r="H76" s="794"/>
      <c r="I76" s="794"/>
      <c r="J76" s="794"/>
      <c r="K76" s="794"/>
      <c r="L76" s="794"/>
      <c r="M76" s="794"/>
      <c r="N76" s="794"/>
      <c r="O76" s="794"/>
      <c r="P76" s="794"/>
      <c r="Q76" s="794"/>
      <c r="R76" s="794"/>
      <c r="S76" s="794"/>
      <c r="T76" s="794"/>
      <c r="U76" s="794"/>
      <c r="V76" s="794"/>
      <c r="W76" s="794"/>
      <c r="X76" s="794"/>
      <c r="Y76" s="794"/>
      <c r="Z76" s="794"/>
      <c r="AA76" s="794"/>
      <c r="AB76" s="794"/>
      <c r="AC76" s="794"/>
      <c r="AD76" s="794"/>
      <c r="AE76" s="794"/>
      <c r="AF76" s="794"/>
      <c r="AG76" s="794"/>
      <c r="AH76" s="794"/>
      <c r="AI76" s="794"/>
      <c r="AJ76" s="794"/>
      <c r="AK76" s="794"/>
      <c r="AL76" s="794"/>
      <c r="AM76" s="794"/>
      <c r="AN76" s="794"/>
      <c r="AO76" s="794"/>
      <c r="AP76" s="794"/>
      <c r="AQ76" s="794"/>
    </row>
    <row r="77" spans="1:73" ht="20.25" customHeight="1">
      <c r="A77" s="794"/>
      <c r="B77" s="794"/>
      <c r="C77" s="803"/>
      <c r="D77" s="803"/>
      <c r="E77" s="803"/>
      <c r="F77" s="803"/>
      <c r="G77" s="803"/>
      <c r="H77" s="794"/>
      <c r="I77" s="794"/>
      <c r="J77" s="794"/>
      <c r="K77" s="794"/>
      <c r="L77" s="794"/>
      <c r="M77" s="794"/>
      <c r="N77" s="794"/>
      <c r="O77" s="794"/>
      <c r="P77" s="794"/>
      <c r="Q77" s="794"/>
      <c r="R77" s="794"/>
      <c r="S77" s="794"/>
      <c r="T77" s="794"/>
      <c r="U77" s="794"/>
      <c r="V77" s="794"/>
      <c r="W77" s="794"/>
      <c r="X77" s="794"/>
      <c r="Y77" s="794"/>
      <c r="Z77" s="794"/>
      <c r="AA77" s="794"/>
      <c r="AB77" s="794"/>
      <c r="AC77" s="794"/>
      <c r="AD77" s="794"/>
      <c r="AE77" s="794"/>
      <c r="AF77" s="794"/>
      <c r="AG77" s="794"/>
      <c r="AH77" s="794"/>
      <c r="AI77" s="794"/>
      <c r="AJ77" s="794"/>
      <c r="AK77" s="794"/>
      <c r="AL77" s="794"/>
      <c r="AM77" s="794"/>
      <c r="AN77" s="794"/>
      <c r="AO77" s="794"/>
      <c r="AP77" s="794"/>
      <c r="AQ77" s="794"/>
    </row>
    <row r="78" spans="1:73" ht="20.25" customHeight="1">
      <c r="C78" s="793"/>
      <c r="D78" s="793"/>
      <c r="E78" s="793"/>
      <c r="F78" s="793"/>
      <c r="G78" s="793"/>
    </row>
  </sheetData>
  <sheetProtection insertColumns="0" deleteRows="0"/>
  <mergeCells count="261">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AX52:AY52"/>
    <mergeCell ref="AZ52:BA52"/>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BB62:BF69"/>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G69:R69"/>
    <mergeCell ref="AX69:BA69"/>
    <mergeCell ref="M67:R67"/>
    <mergeCell ref="AX67:AY67"/>
    <mergeCell ref="AZ67:BA67"/>
    <mergeCell ref="B75:C75"/>
    <mergeCell ref="D75:G75"/>
    <mergeCell ref="B76:C76"/>
    <mergeCell ref="D76:G76"/>
    <mergeCell ref="G62:K68"/>
    <mergeCell ref="M62:R62"/>
    <mergeCell ref="AX62:AY62"/>
    <mergeCell ref="AZ62:BA62"/>
    <mergeCell ref="B72:C72"/>
    <mergeCell ref="D72:G72"/>
    <mergeCell ref="B73:C73"/>
    <mergeCell ref="D73:G73"/>
    <mergeCell ref="B74:C74"/>
    <mergeCell ref="D74:G74"/>
    <mergeCell ref="M68:R68"/>
    <mergeCell ref="AX68:AY68"/>
    <mergeCell ref="AZ68:BA68"/>
    <mergeCell ref="AZ64:BA64"/>
    <mergeCell ref="M65:R65"/>
    <mergeCell ref="AX65:AY65"/>
    <mergeCell ref="AZ65:BA65"/>
    <mergeCell ref="M66:R66"/>
    <mergeCell ref="AX66:AY66"/>
    <mergeCell ref="AZ66:BA66"/>
  </mergeCells>
  <phoneticPr fontId="61"/>
  <conditionalFormatting sqref="S23:BA24">
    <cfRule type="expression" dxfId="14" priority="254">
      <formula>INDIRECT(ADDRESS(ROW(),COLUMN()))=TRUNC(INDIRECT(ADDRESS(ROW(),COLUMN())))</formula>
    </cfRule>
  </conditionalFormatting>
  <conditionalFormatting sqref="S26:BA27">
    <cfRule type="expression" dxfId="13" priority="233">
      <formula>INDIRECT(ADDRESS(ROW(),COLUMN()))=TRUNC(INDIRECT(ADDRESS(ROW(),COLUMN())))</formula>
    </cfRule>
  </conditionalFormatting>
  <conditionalFormatting sqref="S29:BA30">
    <cfRule type="expression" dxfId="12" priority="212">
      <formula>INDIRECT(ADDRESS(ROW(),COLUMN()))=TRUNC(INDIRECT(ADDRESS(ROW(),COLUMN())))</formula>
    </cfRule>
  </conditionalFormatting>
  <conditionalFormatting sqref="S32:BA33">
    <cfRule type="expression" dxfId="11" priority="191">
      <formula>INDIRECT(ADDRESS(ROW(),COLUMN()))=TRUNC(INDIRECT(ADDRESS(ROW(),COLUMN())))</formula>
    </cfRule>
  </conditionalFormatting>
  <conditionalFormatting sqref="S35:BA36">
    <cfRule type="expression" dxfId="10" priority="170">
      <formula>INDIRECT(ADDRESS(ROW(),COLUMN()))=TRUNC(INDIRECT(ADDRESS(ROW(),COLUMN())))</formula>
    </cfRule>
  </conditionalFormatting>
  <conditionalFormatting sqref="S38:BA39">
    <cfRule type="expression" dxfId="9" priority="149">
      <formula>INDIRECT(ADDRESS(ROW(),COLUMN()))=TRUNC(INDIRECT(ADDRESS(ROW(),COLUMN())))</formula>
    </cfRule>
  </conditionalFormatting>
  <conditionalFormatting sqref="S41:BA42">
    <cfRule type="expression" dxfId="8" priority="128">
      <formula>INDIRECT(ADDRESS(ROW(),COLUMN()))=TRUNC(INDIRECT(ADDRESS(ROW(),COLUMN())))</formula>
    </cfRule>
  </conditionalFormatting>
  <conditionalFormatting sqref="S44:BA45">
    <cfRule type="expression" dxfId="7" priority="107">
      <formula>INDIRECT(ADDRESS(ROW(),COLUMN()))=TRUNC(INDIRECT(ADDRESS(ROW(),COLUMN())))</formula>
    </cfRule>
  </conditionalFormatting>
  <conditionalFormatting sqref="S47:BA48">
    <cfRule type="expression" dxfId="6" priority="86">
      <formula>INDIRECT(ADDRESS(ROW(),COLUMN()))=TRUNC(INDIRECT(ADDRESS(ROW(),COLUMN())))</formula>
    </cfRule>
  </conditionalFormatting>
  <conditionalFormatting sqref="S50:BA51">
    <cfRule type="expression" dxfId="5" priority="65">
      <formula>INDIRECT(ADDRESS(ROW(),COLUMN()))=TRUNC(INDIRECT(ADDRESS(ROW(),COLUMN())))</formula>
    </cfRule>
  </conditionalFormatting>
  <conditionalFormatting sqref="S53:BA54">
    <cfRule type="expression" dxfId="4" priority="44">
      <formula>INDIRECT(ADDRESS(ROW(),COLUMN()))=TRUNC(INDIRECT(ADDRESS(ROW(),COLUMN())))</formula>
    </cfRule>
  </conditionalFormatting>
  <conditionalFormatting sqref="S56:BA57">
    <cfRule type="expression" dxfId="3" priority="23">
      <formula>INDIRECT(ADDRESS(ROW(),COLUMN()))=TRUNC(INDIRECT(ADDRESS(ROW(),COLUMN())))</formula>
    </cfRule>
  </conditionalFormatting>
  <conditionalFormatting sqref="S59:BA60">
    <cfRule type="expression" dxfId="2" priority="2">
      <formula>INDIRECT(ADDRESS(ROW(),COLUMN()))=TRUNC(INDIRECT(ADDRESS(ROW(),COLUMN())))</formula>
    </cfRule>
  </conditionalFormatting>
  <conditionalFormatting sqref="S62:BA69">
    <cfRule type="expression" dxfId="1" priority="1">
      <formula>INDIRECT(ADDRESS(ROW(),COLUMN()))=TRUNC(INDIRECT(ADDRESS(ROW(),COLUMN())))</formula>
    </cfRule>
  </conditionalFormatting>
  <conditionalFormatting sqref="BC14:BD14">
    <cfRule type="expression" dxfId="0" priority="270">
      <formula>INDIRECT(ADDRESS(ROW(),COLUMN()))=TRUNC(INDIRECT(ADDRESS(ROW(),COLUMN())))</formula>
    </cfRule>
  </conditionalFormatting>
  <dataValidations count="8">
    <dataValidation type="decimal" allowBlank="1" showInputMessage="1" showErrorMessage="1" error="入力可能範囲　32～40" sqref="AX6" xr:uid="{AE51FCC1-569D-45C5-8B49-FAB84A3D9AB6}">
      <formula1>32</formula1>
      <formula2>40</formula2>
    </dataValidation>
    <dataValidation type="list" allowBlank="1" showInputMessage="1" sqref="G22:G60" xr:uid="{6D8F236D-9360-40D4-978F-D0325B2E97BC}">
      <formula1>"A, B, C, D"</formula1>
    </dataValidation>
    <dataValidation type="list" allowBlank="1" showInputMessage="1" sqref="S22:AW22 S25:AW25 S28:AW28 S31:AW31 S34:AW34 S37:AW37 S40:AW40 S43:AW43 S46:AW46 S49:AW49 S52:AW52 S55:AW55 S58:AW58" xr:uid="{CC90A792-DD82-4B39-A639-858A7658161D}">
      <formula1>シフト記号表</formula1>
    </dataValidation>
    <dataValidation type="list" allowBlank="1" showInputMessage="1" sqref="C22:E60" xr:uid="{320B566D-8AB7-43F6-81A4-6384A6AE7314}">
      <formula1>職種</formula1>
    </dataValidation>
    <dataValidation type="list" allowBlank="1" showInputMessage="1" showErrorMessage="1" sqref="BB4:BE4" xr:uid="{D756E156-4C53-4FAC-911D-FA6583A2E5FC}">
      <formula1>"予定,実績,予定・実績"</formula1>
    </dataValidation>
    <dataValidation type="list" allowBlank="1" showInputMessage="1" showErrorMessage="1" sqref="AC3" xr:uid="{71CEAD26-9A6E-4463-9C72-6E054DC043CF}">
      <formula1>#REF!</formula1>
    </dataValidation>
    <dataValidation type="list" allowBlank="1" showInputMessage="1" showErrorMessage="1" sqref="BB3:BE3" xr:uid="{FEBC161B-5DDE-4F70-BD04-84F6EE3E6E96}">
      <formula1>"４週,暦月"</formula1>
    </dataValidation>
    <dataValidation type="list" errorStyle="warning" allowBlank="1" showInputMessage="1" error="リストにない場合のみ、入力してください。" sqref="H22:K60" xr:uid="{066AEE9E-467B-40DE-B1E4-5636C2A5A32C}">
      <formula1>INDIRECT(C22)</formula1>
    </dataValidation>
  </dataValidations>
  <printOptions horizontalCentered="1"/>
  <pageMargins left="0.15748031496062992" right="0.15748031496062992" top="0.31496062992125984" bottom="0.35433070866141736" header="0.31496062992125984" footer="0.31496062992125984"/>
  <pageSetup paperSize="9" scale="46" fitToHeight="0" orientation="landscape" r:id="rId1"/>
  <headerFooter>
    <oddFooter>&amp;R&amp;14&amp;P/&amp;N</oddFooter>
  </headerFooter>
  <rowBreaks count="1" manualBreakCount="1">
    <brk id="70" max="57" man="1"/>
  </rowBreaks>
  <extLst>
    <ext xmlns:x14="http://schemas.microsoft.com/office/spreadsheetml/2009/9/main" uri="{CCE6A557-97BC-4b89-ADB6-D9C93CAAB3DF}">
      <x14:dataValidations xmlns:xm="http://schemas.microsoft.com/office/excel/2006/main" count="1">
        <x14:dataValidation type="list" allowBlank="1" showInputMessage="1" xr:uid="{C5E24C3E-E289-421D-8295-0A4C056E9A97}">
          <x14:formula1>
            <xm:f>'[コピー1-3_標準様式1_05_勤務表_通所リハビリテーション.xlsx]プルダウン・リスト'!#REF!</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742A7-BA44-4A31-B80C-FA12E29F5278}">
  <sheetPr>
    <pageSetUpPr fitToPage="1"/>
  </sheetPr>
  <dimension ref="B1:W42"/>
  <sheetViews>
    <sheetView view="pageBreakPreview" zoomScale="80" zoomScaleNormal="75" zoomScaleSheetLayoutView="80" workbookViewId="0"/>
  </sheetViews>
  <sheetFormatPr defaultColWidth="9" defaultRowHeight="18.75"/>
  <cols>
    <col min="1" max="1" width="1.625" style="806" customWidth="1"/>
    <col min="2" max="2" width="5.625" style="805" customWidth="1"/>
    <col min="3" max="3" width="10.625" style="805" customWidth="1"/>
    <col min="4" max="4" width="3.375" style="805" bestFit="1" customWidth="1"/>
    <col min="5" max="5" width="15.625" style="806" customWidth="1"/>
    <col min="6" max="6" width="3.375" style="806" bestFit="1" customWidth="1"/>
    <col min="7" max="7" width="15.625" style="806" customWidth="1"/>
    <col min="8" max="8" width="3.375" style="806" bestFit="1" customWidth="1"/>
    <col min="9" max="9" width="15.625" style="805" customWidth="1"/>
    <col min="10" max="10" width="3.375" style="806" bestFit="1" customWidth="1"/>
    <col min="11" max="11" width="15.625" style="806" customWidth="1"/>
    <col min="12" max="12" width="3.375" style="806" customWidth="1"/>
    <col min="13" max="13" width="15.625" style="806" customWidth="1"/>
    <col min="14" max="14" width="3.375" style="806" customWidth="1"/>
    <col min="15" max="15" width="15.625" style="806" customWidth="1"/>
    <col min="16" max="16" width="3.375" style="806" customWidth="1"/>
    <col min="17" max="17" width="15.625" style="806" customWidth="1"/>
    <col min="18" max="18" width="3.375" style="806" customWidth="1"/>
    <col min="19" max="19" width="15.625" style="806" customWidth="1"/>
    <col min="20" max="20" width="3.375" style="806" customWidth="1"/>
    <col min="21" max="21" width="15.625" style="806" customWidth="1"/>
    <col min="22" max="22" width="3.375" style="806" customWidth="1"/>
    <col min="23" max="23" width="50.625" style="806" customWidth="1"/>
    <col min="24" max="16384" width="9" style="806"/>
  </cols>
  <sheetData>
    <row r="1" spans="2:23">
      <c r="B1" s="804" t="s">
        <v>1160</v>
      </c>
    </row>
    <row r="2" spans="2:23">
      <c r="B2" s="807" t="s">
        <v>1161</v>
      </c>
      <c r="E2" s="808"/>
      <c r="I2" s="809"/>
    </row>
    <row r="3" spans="2:23">
      <c r="B3" s="809" t="s">
        <v>1162</v>
      </c>
      <c r="E3" s="808" t="s">
        <v>1163</v>
      </c>
      <c r="I3" s="809"/>
    </row>
    <row r="4" spans="2:23">
      <c r="B4" s="807"/>
      <c r="E4" s="1173" t="s">
        <v>1164</v>
      </c>
      <c r="F4" s="1173"/>
      <c r="G4" s="1173"/>
      <c r="H4" s="1173"/>
      <c r="I4" s="1173"/>
      <c r="J4" s="1173"/>
      <c r="K4" s="1173"/>
      <c r="M4" s="1173" t="s">
        <v>1165</v>
      </c>
      <c r="N4" s="1173"/>
      <c r="O4" s="1173"/>
      <c r="Q4" s="1173" t="s">
        <v>1166</v>
      </c>
      <c r="R4" s="1173"/>
      <c r="S4" s="1173"/>
      <c r="T4" s="1173"/>
      <c r="U4" s="1173"/>
      <c r="W4" s="1173" t="s">
        <v>1167</v>
      </c>
    </row>
    <row r="5" spans="2:23">
      <c r="B5" s="805" t="s">
        <v>1135</v>
      </c>
      <c r="C5" s="805" t="s">
        <v>1168</v>
      </c>
      <c r="E5" s="805" t="s">
        <v>1169</v>
      </c>
      <c r="F5" s="805"/>
      <c r="G5" s="805" t="s">
        <v>1170</v>
      </c>
      <c r="I5" s="805" t="s">
        <v>1171</v>
      </c>
      <c r="K5" s="805" t="s">
        <v>1164</v>
      </c>
      <c r="M5" s="805" t="s">
        <v>1172</v>
      </c>
      <c r="O5" s="805" t="s">
        <v>1173</v>
      </c>
      <c r="Q5" s="805" t="s">
        <v>1172</v>
      </c>
      <c r="S5" s="805" t="s">
        <v>1173</v>
      </c>
      <c r="U5" s="805" t="s">
        <v>1164</v>
      </c>
      <c r="W5" s="1173"/>
    </row>
    <row r="6" spans="2:23">
      <c r="B6" s="805">
        <v>1</v>
      </c>
      <c r="C6" s="810" t="s">
        <v>1174</v>
      </c>
      <c r="D6" s="805" t="s">
        <v>1175</v>
      </c>
      <c r="E6" s="811">
        <v>0.375</v>
      </c>
      <c r="F6" s="805" t="s">
        <v>1132</v>
      </c>
      <c r="G6" s="811">
        <v>0.72916666666666663</v>
      </c>
      <c r="H6" s="806" t="s">
        <v>1176</v>
      </c>
      <c r="I6" s="811">
        <v>4.1666666666666664E-2</v>
      </c>
      <c r="J6" s="806" t="s">
        <v>1115</v>
      </c>
      <c r="K6" s="812">
        <f t="shared" ref="K6:K8" si="0">(G6-E6-I6)*24</f>
        <v>7.4999999999999982</v>
      </c>
      <c r="M6" s="811">
        <v>0.39583333333333331</v>
      </c>
      <c r="N6" s="805" t="s">
        <v>1132</v>
      </c>
      <c r="O6" s="811">
        <v>0.6875</v>
      </c>
      <c r="Q6" s="813">
        <f>IF(E6&lt;M6,M6,E6)</f>
        <v>0.39583333333333331</v>
      </c>
      <c r="R6" s="805" t="s">
        <v>1132</v>
      </c>
      <c r="S6" s="813">
        <f t="shared" ref="S6:S8" si="1">IF(G6&gt;O6,O6,G6)</f>
        <v>0.6875</v>
      </c>
      <c r="U6" s="814">
        <f t="shared" ref="U6:U8" si="2">(S6-Q6)*24</f>
        <v>7</v>
      </c>
      <c r="W6" s="815"/>
    </row>
    <row r="7" spans="2:23">
      <c r="B7" s="805">
        <v>2</v>
      </c>
      <c r="C7" s="810" t="s">
        <v>1177</v>
      </c>
      <c r="D7" s="805" t="s">
        <v>1175</v>
      </c>
      <c r="E7" s="811"/>
      <c r="F7" s="805" t="s">
        <v>1132</v>
      </c>
      <c r="G7" s="811"/>
      <c r="H7" s="806" t="s">
        <v>1176</v>
      </c>
      <c r="I7" s="811">
        <v>0</v>
      </c>
      <c r="J7" s="806" t="s">
        <v>1115</v>
      </c>
      <c r="K7" s="812">
        <f t="shared" si="0"/>
        <v>0</v>
      </c>
      <c r="M7" s="811"/>
      <c r="N7" s="805" t="s">
        <v>1132</v>
      </c>
      <c r="O7" s="811"/>
      <c r="Q7" s="813">
        <f t="shared" ref="Q7:Q8" si="3">IF(E7&lt;M7,M7,E7)</f>
        <v>0</v>
      </c>
      <c r="R7" s="805" t="s">
        <v>1132</v>
      </c>
      <c r="S7" s="813">
        <f t="shared" si="1"/>
        <v>0</v>
      </c>
      <c r="U7" s="814">
        <f t="shared" si="2"/>
        <v>0</v>
      </c>
      <c r="W7" s="815"/>
    </row>
    <row r="8" spans="2:23">
      <c r="B8" s="805">
        <v>3</v>
      </c>
      <c r="C8" s="810" t="s">
        <v>1178</v>
      </c>
      <c r="D8" s="805" t="s">
        <v>1175</v>
      </c>
      <c r="E8" s="811"/>
      <c r="F8" s="805" t="s">
        <v>1132</v>
      </c>
      <c r="G8" s="811"/>
      <c r="H8" s="806" t="s">
        <v>1176</v>
      </c>
      <c r="I8" s="811">
        <v>0</v>
      </c>
      <c r="J8" s="806" t="s">
        <v>1115</v>
      </c>
      <c r="K8" s="812">
        <f t="shared" si="0"/>
        <v>0</v>
      </c>
      <c r="M8" s="811"/>
      <c r="N8" s="805" t="s">
        <v>1132</v>
      </c>
      <c r="O8" s="811"/>
      <c r="Q8" s="813">
        <f t="shared" si="3"/>
        <v>0</v>
      </c>
      <c r="R8" s="805" t="s">
        <v>1132</v>
      </c>
      <c r="S8" s="813">
        <f t="shared" si="1"/>
        <v>0</v>
      </c>
      <c r="U8" s="814">
        <f t="shared" si="2"/>
        <v>0</v>
      </c>
      <c r="W8" s="815"/>
    </row>
    <row r="9" spans="2:23">
      <c r="B9" s="805">
        <v>4</v>
      </c>
      <c r="C9" s="810" t="s">
        <v>1179</v>
      </c>
      <c r="D9" s="805" t="s">
        <v>1175</v>
      </c>
      <c r="E9" s="811"/>
      <c r="F9" s="805" t="s">
        <v>1132</v>
      </c>
      <c r="G9" s="811"/>
      <c r="H9" s="806" t="s">
        <v>1176</v>
      </c>
      <c r="I9" s="811">
        <v>0</v>
      </c>
      <c r="J9" s="806" t="s">
        <v>1115</v>
      </c>
      <c r="K9" s="812">
        <f>(G9-E9-I9)*24</f>
        <v>0</v>
      </c>
      <c r="M9" s="811"/>
      <c r="N9" s="805" t="s">
        <v>1132</v>
      </c>
      <c r="O9" s="811"/>
      <c r="Q9" s="813">
        <f>IF(E9&lt;M9,M9,E9)</f>
        <v>0</v>
      </c>
      <c r="R9" s="805" t="s">
        <v>1132</v>
      </c>
      <c r="S9" s="813">
        <f>IF(G9&gt;O9,O9,G9)</f>
        <v>0</v>
      </c>
      <c r="U9" s="814">
        <f>(S9-Q9)*24</f>
        <v>0</v>
      </c>
      <c r="W9" s="815"/>
    </row>
    <row r="10" spans="2:23">
      <c r="B10" s="805">
        <v>5</v>
      </c>
      <c r="C10" s="810" t="s">
        <v>1180</v>
      </c>
      <c r="D10" s="805" t="s">
        <v>1175</v>
      </c>
      <c r="E10" s="811"/>
      <c r="F10" s="805" t="s">
        <v>1132</v>
      </c>
      <c r="G10" s="811"/>
      <c r="H10" s="806" t="s">
        <v>1176</v>
      </c>
      <c r="I10" s="811">
        <v>0</v>
      </c>
      <c r="J10" s="806" t="s">
        <v>1115</v>
      </c>
      <c r="K10" s="812">
        <f>(G10-E10-I10)*24</f>
        <v>0</v>
      </c>
      <c r="M10" s="811"/>
      <c r="N10" s="805" t="s">
        <v>1132</v>
      </c>
      <c r="O10" s="811"/>
      <c r="Q10" s="813">
        <f t="shared" ref="Q10:Q25" si="4">IF(E10&lt;M10,M10,E10)</f>
        <v>0</v>
      </c>
      <c r="R10" s="805" t="s">
        <v>1132</v>
      </c>
      <c r="S10" s="813">
        <f t="shared" ref="S10:S25" si="5">IF(G10&gt;O10,O10,G10)</f>
        <v>0</v>
      </c>
      <c r="U10" s="814">
        <f t="shared" ref="U10:U25" si="6">(S10-Q10)*24</f>
        <v>0</v>
      </c>
      <c r="W10" s="815"/>
    </row>
    <row r="11" spans="2:23">
      <c r="B11" s="805">
        <v>6</v>
      </c>
      <c r="C11" s="810" t="s">
        <v>1181</v>
      </c>
      <c r="D11" s="805" t="s">
        <v>1175</v>
      </c>
      <c r="E11" s="811"/>
      <c r="F11" s="805" t="s">
        <v>1132</v>
      </c>
      <c r="G11" s="811"/>
      <c r="H11" s="806" t="s">
        <v>1176</v>
      </c>
      <c r="I11" s="811">
        <v>0</v>
      </c>
      <c r="J11" s="806" t="s">
        <v>1115</v>
      </c>
      <c r="K11" s="812">
        <f t="shared" ref="K11:K25" si="7">(G11-E11-I11)*24</f>
        <v>0</v>
      </c>
      <c r="M11" s="811"/>
      <c r="N11" s="805" t="s">
        <v>1132</v>
      </c>
      <c r="O11" s="811"/>
      <c r="Q11" s="813">
        <f t="shared" si="4"/>
        <v>0</v>
      </c>
      <c r="R11" s="805" t="s">
        <v>1132</v>
      </c>
      <c r="S11" s="813">
        <f t="shared" si="5"/>
        <v>0</v>
      </c>
      <c r="U11" s="814">
        <f t="shared" si="6"/>
        <v>0</v>
      </c>
      <c r="W11" s="815"/>
    </row>
    <row r="12" spans="2:23">
      <c r="B12" s="805">
        <v>7</v>
      </c>
      <c r="C12" s="810" t="s">
        <v>1182</v>
      </c>
      <c r="D12" s="805" t="s">
        <v>1175</v>
      </c>
      <c r="E12" s="811"/>
      <c r="F12" s="805" t="s">
        <v>1132</v>
      </c>
      <c r="G12" s="811"/>
      <c r="H12" s="806" t="s">
        <v>1176</v>
      </c>
      <c r="I12" s="811">
        <v>0</v>
      </c>
      <c r="J12" s="806" t="s">
        <v>1115</v>
      </c>
      <c r="K12" s="812">
        <f t="shared" si="7"/>
        <v>0</v>
      </c>
      <c r="M12" s="811"/>
      <c r="N12" s="805" t="s">
        <v>1132</v>
      </c>
      <c r="O12" s="811"/>
      <c r="Q12" s="813">
        <f t="shared" si="4"/>
        <v>0</v>
      </c>
      <c r="R12" s="805" t="s">
        <v>1132</v>
      </c>
      <c r="S12" s="813">
        <f t="shared" si="5"/>
        <v>0</v>
      </c>
      <c r="U12" s="814">
        <f t="shared" si="6"/>
        <v>0</v>
      </c>
      <c r="W12" s="815"/>
    </row>
    <row r="13" spans="2:23">
      <c r="B13" s="805">
        <v>8</v>
      </c>
      <c r="C13" s="810" t="s">
        <v>1183</v>
      </c>
      <c r="D13" s="805" t="s">
        <v>1175</v>
      </c>
      <c r="E13" s="811"/>
      <c r="F13" s="805" t="s">
        <v>1132</v>
      </c>
      <c r="G13" s="811"/>
      <c r="H13" s="806" t="s">
        <v>1176</v>
      </c>
      <c r="I13" s="811">
        <v>0</v>
      </c>
      <c r="J13" s="806" t="s">
        <v>1115</v>
      </c>
      <c r="K13" s="812">
        <f t="shared" si="7"/>
        <v>0</v>
      </c>
      <c r="M13" s="811"/>
      <c r="N13" s="805" t="s">
        <v>1132</v>
      </c>
      <c r="O13" s="811"/>
      <c r="Q13" s="813">
        <f t="shared" si="4"/>
        <v>0</v>
      </c>
      <c r="R13" s="805" t="s">
        <v>1132</v>
      </c>
      <c r="S13" s="813">
        <f t="shared" si="5"/>
        <v>0</v>
      </c>
      <c r="U13" s="814">
        <f t="shared" si="6"/>
        <v>0</v>
      </c>
      <c r="W13" s="815"/>
    </row>
    <row r="14" spans="2:23">
      <c r="B14" s="805">
        <v>9</v>
      </c>
      <c r="C14" s="810" t="s">
        <v>1184</v>
      </c>
      <c r="D14" s="805" t="s">
        <v>1175</v>
      </c>
      <c r="E14" s="811"/>
      <c r="F14" s="805" t="s">
        <v>1132</v>
      </c>
      <c r="G14" s="811"/>
      <c r="H14" s="806" t="s">
        <v>1176</v>
      </c>
      <c r="I14" s="811">
        <v>0</v>
      </c>
      <c r="J14" s="806" t="s">
        <v>1115</v>
      </c>
      <c r="K14" s="812">
        <f t="shared" si="7"/>
        <v>0</v>
      </c>
      <c r="M14" s="811"/>
      <c r="N14" s="805" t="s">
        <v>1132</v>
      </c>
      <c r="O14" s="811"/>
      <c r="Q14" s="813">
        <f t="shared" si="4"/>
        <v>0</v>
      </c>
      <c r="R14" s="805" t="s">
        <v>1132</v>
      </c>
      <c r="S14" s="813">
        <f t="shared" si="5"/>
        <v>0</v>
      </c>
      <c r="U14" s="814">
        <f t="shared" si="6"/>
        <v>0</v>
      </c>
      <c r="W14" s="815"/>
    </row>
    <row r="15" spans="2:23">
      <c r="B15" s="805">
        <v>10</v>
      </c>
      <c r="C15" s="810" t="s">
        <v>1185</v>
      </c>
      <c r="D15" s="805" t="s">
        <v>1175</v>
      </c>
      <c r="E15" s="811"/>
      <c r="F15" s="805" t="s">
        <v>1132</v>
      </c>
      <c r="G15" s="811"/>
      <c r="H15" s="806" t="s">
        <v>1176</v>
      </c>
      <c r="I15" s="811">
        <v>0</v>
      </c>
      <c r="J15" s="806" t="s">
        <v>1115</v>
      </c>
      <c r="K15" s="812">
        <f t="shared" si="7"/>
        <v>0</v>
      </c>
      <c r="M15" s="811"/>
      <c r="N15" s="805" t="s">
        <v>1132</v>
      </c>
      <c r="O15" s="811"/>
      <c r="Q15" s="813">
        <f t="shared" si="4"/>
        <v>0</v>
      </c>
      <c r="R15" s="805" t="s">
        <v>1132</v>
      </c>
      <c r="S15" s="813">
        <f>IF(G15&gt;O15,O15,G15)</f>
        <v>0</v>
      </c>
      <c r="U15" s="814">
        <f t="shared" si="6"/>
        <v>0</v>
      </c>
      <c r="W15" s="815"/>
    </row>
    <row r="16" spans="2:23">
      <c r="B16" s="805">
        <v>11</v>
      </c>
      <c r="C16" s="810" t="s">
        <v>1186</v>
      </c>
      <c r="D16" s="805" t="s">
        <v>1175</v>
      </c>
      <c r="E16" s="811"/>
      <c r="F16" s="805" t="s">
        <v>1132</v>
      </c>
      <c r="G16" s="811"/>
      <c r="H16" s="806" t="s">
        <v>1176</v>
      </c>
      <c r="I16" s="811">
        <v>0</v>
      </c>
      <c r="J16" s="806" t="s">
        <v>1115</v>
      </c>
      <c r="K16" s="812">
        <f t="shared" si="7"/>
        <v>0</v>
      </c>
      <c r="M16" s="811"/>
      <c r="N16" s="805" t="s">
        <v>1132</v>
      </c>
      <c r="O16" s="811"/>
      <c r="Q16" s="813">
        <f t="shared" si="4"/>
        <v>0</v>
      </c>
      <c r="R16" s="805" t="s">
        <v>1132</v>
      </c>
      <c r="S16" s="813">
        <f t="shared" si="5"/>
        <v>0</v>
      </c>
      <c r="U16" s="814">
        <f t="shared" si="6"/>
        <v>0</v>
      </c>
      <c r="W16" s="815"/>
    </row>
    <row r="17" spans="2:23">
      <c r="B17" s="805">
        <v>12</v>
      </c>
      <c r="C17" s="810" t="s">
        <v>1187</v>
      </c>
      <c r="D17" s="805" t="s">
        <v>1175</v>
      </c>
      <c r="E17" s="811"/>
      <c r="F17" s="805" t="s">
        <v>1132</v>
      </c>
      <c r="G17" s="811"/>
      <c r="H17" s="806" t="s">
        <v>1176</v>
      </c>
      <c r="I17" s="811">
        <v>0</v>
      </c>
      <c r="J17" s="806" t="s">
        <v>1115</v>
      </c>
      <c r="K17" s="812">
        <f t="shared" si="7"/>
        <v>0</v>
      </c>
      <c r="M17" s="811"/>
      <c r="N17" s="805" t="s">
        <v>1132</v>
      </c>
      <c r="O17" s="811"/>
      <c r="Q17" s="813">
        <f t="shared" si="4"/>
        <v>0</v>
      </c>
      <c r="R17" s="805" t="s">
        <v>1132</v>
      </c>
      <c r="S17" s="813">
        <f t="shared" si="5"/>
        <v>0</v>
      </c>
      <c r="U17" s="814">
        <f t="shared" si="6"/>
        <v>0</v>
      </c>
      <c r="W17" s="815"/>
    </row>
    <row r="18" spans="2:23">
      <c r="B18" s="805">
        <v>13</v>
      </c>
      <c r="C18" s="810" t="s">
        <v>1188</v>
      </c>
      <c r="D18" s="805" t="s">
        <v>1175</v>
      </c>
      <c r="E18" s="811"/>
      <c r="F18" s="805" t="s">
        <v>1132</v>
      </c>
      <c r="G18" s="811"/>
      <c r="H18" s="806" t="s">
        <v>1176</v>
      </c>
      <c r="I18" s="811">
        <v>0</v>
      </c>
      <c r="J18" s="806" t="s">
        <v>1115</v>
      </c>
      <c r="K18" s="812">
        <f t="shared" si="7"/>
        <v>0</v>
      </c>
      <c r="M18" s="811"/>
      <c r="N18" s="805" t="s">
        <v>1132</v>
      </c>
      <c r="O18" s="811"/>
      <c r="Q18" s="813">
        <f t="shared" si="4"/>
        <v>0</v>
      </c>
      <c r="R18" s="805" t="s">
        <v>1132</v>
      </c>
      <c r="S18" s="813">
        <f t="shared" si="5"/>
        <v>0</v>
      </c>
      <c r="U18" s="814">
        <f t="shared" si="6"/>
        <v>0</v>
      </c>
      <c r="W18" s="815"/>
    </row>
    <row r="19" spans="2:23">
      <c r="B19" s="805">
        <v>14</v>
      </c>
      <c r="C19" s="810" t="s">
        <v>1189</v>
      </c>
      <c r="D19" s="805" t="s">
        <v>1175</v>
      </c>
      <c r="E19" s="811"/>
      <c r="F19" s="805" t="s">
        <v>1132</v>
      </c>
      <c r="G19" s="811"/>
      <c r="H19" s="806" t="s">
        <v>1176</v>
      </c>
      <c r="I19" s="811">
        <v>0</v>
      </c>
      <c r="J19" s="806" t="s">
        <v>1115</v>
      </c>
      <c r="K19" s="812">
        <f t="shared" si="7"/>
        <v>0</v>
      </c>
      <c r="M19" s="811"/>
      <c r="N19" s="805" t="s">
        <v>1132</v>
      </c>
      <c r="O19" s="811"/>
      <c r="Q19" s="813">
        <f t="shared" si="4"/>
        <v>0</v>
      </c>
      <c r="R19" s="805" t="s">
        <v>1132</v>
      </c>
      <c r="S19" s="813">
        <f t="shared" si="5"/>
        <v>0</v>
      </c>
      <c r="U19" s="814">
        <f t="shared" si="6"/>
        <v>0</v>
      </c>
      <c r="W19" s="815"/>
    </row>
    <row r="20" spans="2:23">
      <c r="B20" s="805">
        <v>15</v>
      </c>
      <c r="C20" s="810" t="s">
        <v>1190</v>
      </c>
      <c r="D20" s="805" t="s">
        <v>1175</v>
      </c>
      <c r="E20" s="811"/>
      <c r="F20" s="805" t="s">
        <v>1132</v>
      </c>
      <c r="G20" s="811"/>
      <c r="H20" s="806" t="s">
        <v>1176</v>
      </c>
      <c r="I20" s="811">
        <v>0</v>
      </c>
      <c r="J20" s="806" t="s">
        <v>1115</v>
      </c>
      <c r="K20" s="816">
        <f t="shared" si="7"/>
        <v>0</v>
      </c>
      <c r="M20" s="811"/>
      <c r="N20" s="805" t="s">
        <v>1132</v>
      </c>
      <c r="O20" s="811"/>
      <c r="Q20" s="813">
        <f t="shared" si="4"/>
        <v>0</v>
      </c>
      <c r="R20" s="805" t="s">
        <v>1132</v>
      </c>
      <c r="S20" s="813">
        <f t="shared" si="5"/>
        <v>0</v>
      </c>
      <c r="U20" s="814">
        <f t="shared" si="6"/>
        <v>0</v>
      </c>
      <c r="W20" s="815"/>
    </row>
    <row r="21" spans="2:23">
      <c r="B21" s="805">
        <v>16</v>
      </c>
      <c r="C21" s="810" t="s">
        <v>1191</v>
      </c>
      <c r="D21" s="805" t="s">
        <v>1175</v>
      </c>
      <c r="E21" s="811"/>
      <c r="F21" s="805" t="s">
        <v>1132</v>
      </c>
      <c r="G21" s="811"/>
      <c r="H21" s="806" t="s">
        <v>1176</v>
      </c>
      <c r="I21" s="811">
        <v>0</v>
      </c>
      <c r="J21" s="806" t="s">
        <v>1115</v>
      </c>
      <c r="K21" s="812">
        <f t="shared" si="7"/>
        <v>0</v>
      </c>
      <c r="M21" s="811"/>
      <c r="N21" s="805" t="s">
        <v>1132</v>
      </c>
      <c r="O21" s="811"/>
      <c r="Q21" s="813">
        <f t="shared" si="4"/>
        <v>0</v>
      </c>
      <c r="R21" s="805" t="s">
        <v>1132</v>
      </c>
      <c r="S21" s="813">
        <f t="shared" si="5"/>
        <v>0</v>
      </c>
      <c r="U21" s="814">
        <f t="shared" si="6"/>
        <v>0</v>
      </c>
      <c r="W21" s="815"/>
    </row>
    <row r="22" spans="2:23">
      <c r="B22" s="805">
        <v>17</v>
      </c>
      <c r="C22" s="810" t="s">
        <v>1192</v>
      </c>
      <c r="D22" s="805" t="s">
        <v>1175</v>
      </c>
      <c r="E22" s="811"/>
      <c r="F22" s="805" t="s">
        <v>1132</v>
      </c>
      <c r="G22" s="811"/>
      <c r="H22" s="806" t="s">
        <v>1176</v>
      </c>
      <c r="I22" s="811">
        <v>0</v>
      </c>
      <c r="J22" s="806" t="s">
        <v>1115</v>
      </c>
      <c r="K22" s="812">
        <f t="shared" si="7"/>
        <v>0</v>
      </c>
      <c r="M22" s="811"/>
      <c r="N22" s="805" t="s">
        <v>1132</v>
      </c>
      <c r="O22" s="811"/>
      <c r="Q22" s="813">
        <f t="shared" si="4"/>
        <v>0</v>
      </c>
      <c r="R22" s="805" t="s">
        <v>1132</v>
      </c>
      <c r="S22" s="813">
        <f t="shared" si="5"/>
        <v>0</v>
      </c>
      <c r="U22" s="814">
        <f t="shared" si="6"/>
        <v>0</v>
      </c>
      <c r="W22" s="815"/>
    </row>
    <row r="23" spans="2:23">
      <c r="B23" s="805">
        <v>18</v>
      </c>
      <c r="C23" s="810" t="s">
        <v>1193</v>
      </c>
      <c r="D23" s="805" t="s">
        <v>1175</v>
      </c>
      <c r="E23" s="811"/>
      <c r="F23" s="805" t="s">
        <v>1132</v>
      </c>
      <c r="G23" s="811"/>
      <c r="H23" s="806" t="s">
        <v>1176</v>
      </c>
      <c r="I23" s="811">
        <v>0</v>
      </c>
      <c r="J23" s="806" t="s">
        <v>1115</v>
      </c>
      <c r="K23" s="812">
        <f t="shared" si="7"/>
        <v>0</v>
      </c>
      <c r="M23" s="811"/>
      <c r="N23" s="805" t="s">
        <v>1132</v>
      </c>
      <c r="O23" s="811"/>
      <c r="Q23" s="813">
        <f t="shared" si="4"/>
        <v>0</v>
      </c>
      <c r="R23" s="805" t="s">
        <v>1132</v>
      </c>
      <c r="S23" s="813">
        <f t="shared" si="5"/>
        <v>0</v>
      </c>
      <c r="U23" s="814">
        <f t="shared" si="6"/>
        <v>0</v>
      </c>
      <c r="W23" s="815"/>
    </row>
    <row r="24" spans="2:23">
      <c r="B24" s="805">
        <v>19</v>
      </c>
      <c r="C24" s="810" t="s">
        <v>1194</v>
      </c>
      <c r="D24" s="805" t="s">
        <v>1175</v>
      </c>
      <c r="E24" s="811"/>
      <c r="F24" s="805" t="s">
        <v>1132</v>
      </c>
      <c r="G24" s="811"/>
      <c r="H24" s="806" t="s">
        <v>1176</v>
      </c>
      <c r="I24" s="811">
        <v>0</v>
      </c>
      <c r="J24" s="806" t="s">
        <v>1115</v>
      </c>
      <c r="K24" s="812">
        <f t="shared" si="7"/>
        <v>0</v>
      </c>
      <c r="M24" s="811"/>
      <c r="N24" s="805" t="s">
        <v>1132</v>
      </c>
      <c r="O24" s="811"/>
      <c r="Q24" s="813">
        <f t="shared" si="4"/>
        <v>0</v>
      </c>
      <c r="R24" s="805" t="s">
        <v>1132</v>
      </c>
      <c r="S24" s="813">
        <f t="shared" si="5"/>
        <v>0</v>
      </c>
      <c r="U24" s="814">
        <f t="shared" si="6"/>
        <v>0</v>
      </c>
      <c r="W24" s="815"/>
    </row>
    <row r="25" spans="2:23">
      <c r="B25" s="805">
        <v>20</v>
      </c>
      <c r="C25" s="810" t="s">
        <v>1195</v>
      </c>
      <c r="D25" s="805" t="s">
        <v>1175</v>
      </c>
      <c r="E25" s="811"/>
      <c r="F25" s="805" t="s">
        <v>1132</v>
      </c>
      <c r="G25" s="811"/>
      <c r="H25" s="806" t="s">
        <v>1176</v>
      </c>
      <c r="I25" s="811">
        <v>0</v>
      </c>
      <c r="J25" s="806" t="s">
        <v>1115</v>
      </c>
      <c r="K25" s="812">
        <f t="shared" si="7"/>
        <v>0</v>
      </c>
      <c r="M25" s="811"/>
      <c r="N25" s="805" t="s">
        <v>1132</v>
      </c>
      <c r="O25" s="811"/>
      <c r="Q25" s="813">
        <f t="shared" si="4"/>
        <v>0</v>
      </c>
      <c r="R25" s="805" t="s">
        <v>1132</v>
      </c>
      <c r="S25" s="813">
        <f t="shared" si="5"/>
        <v>0</v>
      </c>
      <c r="U25" s="814">
        <f t="shared" si="6"/>
        <v>0</v>
      </c>
      <c r="W25" s="815"/>
    </row>
    <row r="26" spans="2:23">
      <c r="B26" s="805">
        <v>21</v>
      </c>
      <c r="C26" s="810" t="s">
        <v>1196</v>
      </c>
      <c r="D26" s="805" t="s">
        <v>1175</v>
      </c>
      <c r="E26" s="817"/>
      <c r="F26" s="805" t="s">
        <v>1132</v>
      </c>
      <c r="G26" s="817"/>
      <c r="H26" s="806" t="s">
        <v>1176</v>
      </c>
      <c r="I26" s="817"/>
      <c r="J26" s="806" t="s">
        <v>1115</v>
      </c>
      <c r="K26" s="810">
        <v>1</v>
      </c>
      <c r="M26" s="812"/>
      <c r="N26" s="805" t="s">
        <v>1132</v>
      </c>
      <c r="O26" s="812"/>
      <c r="Q26" s="812"/>
      <c r="R26" s="805" t="s">
        <v>1132</v>
      </c>
      <c r="S26" s="812"/>
      <c r="U26" s="810">
        <v>1</v>
      </c>
      <c r="W26" s="815"/>
    </row>
    <row r="27" spans="2:23">
      <c r="B27" s="805">
        <v>22</v>
      </c>
      <c r="C27" s="810" t="s">
        <v>1197</v>
      </c>
      <c r="D27" s="805" t="s">
        <v>1175</v>
      </c>
      <c r="E27" s="817"/>
      <c r="F27" s="805" t="s">
        <v>1132</v>
      </c>
      <c r="G27" s="817"/>
      <c r="H27" s="806" t="s">
        <v>1176</v>
      </c>
      <c r="I27" s="817"/>
      <c r="J27" s="806" t="s">
        <v>1115</v>
      </c>
      <c r="K27" s="810">
        <v>2</v>
      </c>
      <c r="M27" s="812"/>
      <c r="N27" s="805" t="s">
        <v>1132</v>
      </c>
      <c r="O27" s="812"/>
      <c r="Q27" s="812"/>
      <c r="R27" s="805" t="s">
        <v>1132</v>
      </c>
      <c r="S27" s="812"/>
      <c r="U27" s="810">
        <v>2</v>
      </c>
      <c r="W27" s="815"/>
    </row>
    <row r="28" spans="2:23">
      <c r="B28" s="805">
        <v>23</v>
      </c>
      <c r="C28" s="810" t="s">
        <v>1198</v>
      </c>
      <c r="D28" s="805" t="s">
        <v>1175</v>
      </c>
      <c r="E28" s="817"/>
      <c r="F28" s="805" t="s">
        <v>1132</v>
      </c>
      <c r="G28" s="817"/>
      <c r="H28" s="806" t="s">
        <v>1176</v>
      </c>
      <c r="I28" s="817"/>
      <c r="J28" s="806" t="s">
        <v>1115</v>
      </c>
      <c r="K28" s="810">
        <v>3</v>
      </c>
      <c r="M28" s="812"/>
      <c r="N28" s="805" t="s">
        <v>1132</v>
      </c>
      <c r="O28" s="812"/>
      <c r="Q28" s="812"/>
      <c r="R28" s="805" t="s">
        <v>1132</v>
      </c>
      <c r="S28" s="812"/>
      <c r="U28" s="810">
        <v>3</v>
      </c>
      <c r="W28" s="815"/>
    </row>
    <row r="29" spans="2:23">
      <c r="B29" s="805">
        <v>24</v>
      </c>
      <c r="C29" s="810" t="s">
        <v>1199</v>
      </c>
      <c r="D29" s="805" t="s">
        <v>1175</v>
      </c>
      <c r="E29" s="817"/>
      <c r="F29" s="805" t="s">
        <v>1132</v>
      </c>
      <c r="G29" s="817"/>
      <c r="H29" s="806" t="s">
        <v>1176</v>
      </c>
      <c r="I29" s="817"/>
      <c r="J29" s="806" t="s">
        <v>1115</v>
      </c>
      <c r="K29" s="810">
        <v>4</v>
      </c>
      <c r="M29" s="812"/>
      <c r="N29" s="805" t="s">
        <v>1132</v>
      </c>
      <c r="O29" s="812"/>
      <c r="Q29" s="812"/>
      <c r="R29" s="805" t="s">
        <v>1132</v>
      </c>
      <c r="S29" s="812"/>
      <c r="U29" s="810">
        <v>4</v>
      </c>
      <c r="W29" s="815"/>
    </row>
    <row r="30" spans="2:23">
      <c r="B30" s="805">
        <v>25</v>
      </c>
      <c r="C30" s="810" t="s">
        <v>1200</v>
      </c>
      <c r="D30" s="805" t="s">
        <v>1175</v>
      </c>
      <c r="E30" s="817"/>
      <c r="F30" s="805" t="s">
        <v>1132</v>
      </c>
      <c r="G30" s="817"/>
      <c r="H30" s="806" t="s">
        <v>1176</v>
      </c>
      <c r="I30" s="817"/>
      <c r="J30" s="806" t="s">
        <v>1115</v>
      </c>
      <c r="K30" s="810">
        <v>4</v>
      </c>
      <c r="M30" s="812"/>
      <c r="N30" s="805" t="s">
        <v>1132</v>
      </c>
      <c r="O30" s="812"/>
      <c r="Q30" s="812"/>
      <c r="R30" s="805" t="s">
        <v>1132</v>
      </c>
      <c r="S30" s="812"/>
      <c r="U30" s="810">
        <v>3</v>
      </c>
      <c r="W30" s="815"/>
    </row>
    <row r="31" spans="2:23">
      <c r="B31" s="805">
        <v>26</v>
      </c>
      <c r="C31" s="810" t="s">
        <v>1201</v>
      </c>
      <c r="D31" s="805" t="s">
        <v>1175</v>
      </c>
      <c r="E31" s="817"/>
      <c r="F31" s="805" t="s">
        <v>1132</v>
      </c>
      <c r="G31" s="817"/>
      <c r="H31" s="806" t="s">
        <v>1176</v>
      </c>
      <c r="I31" s="817"/>
      <c r="J31" s="806" t="s">
        <v>1115</v>
      </c>
      <c r="K31" s="810">
        <v>5</v>
      </c>
      <c r="M31" s="812"/>
      <c r="N31" s="805" t="s">
        <v>1132</v>
      </c>
      <c r="O31" s="812"/>
      <c r="Q31" s="812"/>
      <c r="R31" s="805" t="s">
        <v>1132</v>
      </c>
      <c r="S31" s="812"/>
      <c r="U31" s="810">
        <v>5</v>
      </c>
      <c r="W31" s="815"/>
    </row>
    <row r="32" spans="2:23">
      <c r="B32" s="805">
        <v>27</v>
      </c>
      <c r="C32" s="810" t="s">
        <v>1202</v>
      </c>
      <c r="D32" s="805" t="s">
        <v>1175</v>
      </c>
      <c r="E32" s="817"/>
      <c r="F32" s="805" t="s">
        <v>1132</v>
      </c>
      <c r="G32" s="817"/>
      <c r="H32" s="806" t="s">
        <v>1176</v>
      </c>
      <c r="I32" s="817"/>
      <c r="J32" s="806" t="s">
        <v>1115</v>
      </c>
      <c r="K32" s="810">
        <v>0</v>
      </c>
      <c r="M32" s="812"/>
      <c r="N32" s="805" t="s">
        <v>1132</v>
      </c>
      <c r="O32" s="812"/>
      <c r="Q32" s="812"/>
      <c r="R32" s="805" t="s">
        <v>1132</v>
      </c>
      <c r="S32" s="812"/>
      <c r="U32" s="810">
        <v>0</v>
      </c>
      <c r="W32" s="815" t="s">
        <v>1203</v>
      </c>
    </row>
    <row r="33" spans="2:23">
      <c r="B33" s="805">
        <v>28</v>
      </c>
      <c r="C33" s="810" t="s">
        <v>1204</v>
      </c>
      <c r="D33" s="805" t="s">
        <v>1175</v>
      </c>
      <c r="E33" s="817"/>
      <c r="F33" s="805" t="s">
        <v>1132</v>
      </c>
      <c r="G33" s="817"/>
      <c r="H33" s="806" t="s">
        <v>1176</v>
      </c>
      <c r="I33" s="817"/>
      <c r="J33" s="806" t="s">
        <v>1115</v>
      </c>
      <c r="K33" s="810"/>
      <c r="M33" s="812"/>
      <c r="N33" s="805" t="s">
        <v>1132</v>
      </c>
      <c r="O33" s="812"/>
      <c r="Q33" s="812"/>
      <c r="R33" s="805" t="s">
        <v>1132</v>
      </c>
      <c r="S33" s="812"/>
      <c r="U33" s="810"/>
      <c r="W33" s="815"/>
    </row>
    <row r="34" spans="2:23">
      <c r="B34" s="805">
        <v>29</v>
      </c>
      <c r="C34" s="810" t="s">
        <v>1204</v>
      </c>
      <c r="D34" s="805" t="s">
        <v>1175</v>
      </c>
      <c r="E34" s="817"/>
      <c r="F34" s="805" t="s">
        <v>1132</v>
      </c>
      <c r="G34" s="817"/>
      <c r="H34" s="806" t="s">
        <v>1176</v>
      </c>
      <c r="I34" s="817"/>
      <c r="J34" s="806" t="s">
        <v>1115</v>
      </c>
      <c r="K34" s="810"/>
      <c r="M34" s="812"/>
      <c r="N34" s="805" t="s">
        <v>1132</v>
      </c>
      <c r="O34" s="812"/>
      <c r="Q34" s="812"/>
      <c r="R34" s="805" t="s">
        <v>1132</v>
      </c>
      <c r="S34" s="812"/>
      <c r="U34" s="810"/>
      <c r="W34" s="815"/>
    </row>
    <row r="35" spans="2:23">
      <c r="B35" s="805">
        <v>30</v>
      </c>
      <c r="C35" s="810" t="s">
        <v>1204</v>
      </c>
      <c r="D35" s="805" t="s">
        <v>1175</v>
      </c>
      <c r="E35" s="817"/>
      <c r="F35" s="805" t="s">
        <v>1132</v>
      </c>
      <c r="G35" s="817"/>
      <c r="H35" s="806" t="s">
        <v>1176</v>
      </c>
      <c r="I35" s="817"/>
      <c r="J35" s="806" t="s">
        <v>1115</v>
      </c>
      <c r="K35" s="810"/>
      <c r="M35" s="812"/>
      <c r="N35" s="805" t="s">
        <v>1132</v>
      </c>
      <c r="O35" s="812"/>
      <c r="Q35" s="812"/>
      <c r="R35" s="805" t="s">
        <v>1132</v>
      </c>
      <c r="S35" s="812"/>
      <c r="U35" s="810"/>
      <c r="W35" s="815"/>
    </row>
    <row r="36" spans="2:23">
      <c r="C36" s="818"/>
    </row>
    <row r="37" spans="2:23">
      <c r="C37" s="819" t="s">
        <v>1205</v>
      </c>
    </row>
    <row r="38" spans="2:23">
      <c r="C38" s="819" t="s">
        <v>1206</v>
      </c>
    </row>
    <row r="39" spans="2:23">
      <c r="C39" s="819" t="s">
        <v>1207</v>
      </c>
    </row>
    <row r="40" spans="2:23">
      <c r="C40" s="819" t="s">
        <v>1208</v>
      </c>
    </row>
    <row r="41" spans="2:23">
      <c r="C41" s="807" t="s">
        <v>1209</v>
      </c>
    </row>
    <row r="42" spans="2:23">
      <c r="C42" s="807" t="s">
        <v>1210</v>
      </c>
    </row>
  </sheetData>
  <sheetProtection insertRows="0" deleteRows="0"/>
  <mergeCells count="4">
    <mergeCell ref="E4:K4"/>
    <mergeCell ref="M4:O4"/>
    <mergeCell ref="Q4:U4"/>
    <mergeCell ref="W4:W5"/>
  </mergeCells>
  <phoneticPr fontId="61"/>
  <pageMargins left="0.15748031496062992" right="0.15748031496062992" top="0.55118110236220474" bottom="0.35433070866141736" header="0.31496062992125984" footer="0.31496062992125984"/>
  <pageSetup paperSize="9" scale="60" fitToHeight="0" orientation="landscape" verticalDpi="300" r:id="rId1"/>
  <rowBreaks count="1" manualBreakCount="1">
    <brk id="3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04B28-5977-43D4-AC24-C6F5AF480DCA}">
  <sheetPr>
    <pageSetUpPr fitToPage="1"/>
  </sheetPr>
  <dimension ref="A1:AL22"/>
  <sheetViews>
    <sheetView zoomScale="80" zoomScaleNormal="80" workbookViewId="0">
      <selection sqref="A1:B1"/>
    </sheetView>
  </sheetViews>
  <sheetFormatPr defaultColWidth="9" defaultRowHeight="13.5"/>
  <cols>
    <col min="1" max="1" width="7.625" style="471" customWidth="1"/>
    <col min="2" max="2" width="20.5" style="471" customWidth="1"/>
    <col min="3" max="14" width="13.5" style="471" customWidth="1"/>
    <col min="15" max="15" width="9" style="471" customWidth="1"/>
    <col min="16" max="16384" width="9" style="471"/>
  </cols>
  <sheetData>
    <row r="1" spans="1:38" ht="16.149999999999999" customHeight="1">
      <c r="A1" s="1179"/>
      <c r="B1" s="1179"/>
      <c r="C1" s="467"/>
      <c r="D1" s="467"/>
      <c r="E1" s="467"/>
      <c r="F1" s="467"/>
      <c r="G1" s="468"/>
      <c r="H1" s="468"/>
      <c r="I1" s="468"/>
      <c r="J1" s="468"/>
      <c r="K1" s="468"/>
      <c r="L1" s="468"/>
      <c r="M1" s="468"/>
      <c r="N1" s="468"/>
      <c r="O1" s="469"/>
      <c r="P1" s="470"/>
      <c r="Q1" s="470"/>
      <c r="R1" s="470"/>
      <c r="S1" s="470"/>
      <c r="T1" s="470"/>
      <c r="U1" s="470"/>
      <c r="V1" s="470"/>
      <c r="W1" s="470"/>
      <c r="X1" s="470"/>
      <c r="Y1" s="470"/>
      <c r="Z1" s="470"/>
      <c r="AA1" s="470"/>
      <c r="AB1" s="470"/>
      <c r="AC1" s="470"/>
      <c r="AD1" s="470"/>
      <c r="AE1" s="470"/>
      <c r="AF1" s="470"/>
      <c r="AG1" s="470"/>
      <c r="AH1" s="470"/>
      <c r="AI1" s="470"/>
      <c r="AJ1" s="470"/>
      <c r="AK1" s="470"/>
      <c r="AL1" s="470"/>
    </row>
    <row r="2" spans="1:38" ht="18" customHeight="1">
      <c r="A2" s="472" t="s">
        <v>852</v>
      </c>
      <c r="B2" s="472"/>
      <c r="C2" s="473"/>
      <c r="D2" s="473"/>
      <c r="E2" s="473"/>
      <c r="F2" s="473"/>
      <c r="G2" s="468"/>
      <c r="H2" s="468"/>
      <c r="I2" s="474"/>
      <c r="J2" s="468"/>
      <c r="K2" s="468"/>
      <c r="L2" s="468"/>
      <c r="M2" s="468"/>
      <c r="N2" s="468"/>
      <c r="O2" s="469"/>
      <c r="P2" s="470"/>
      <c r="Q2" s="470"/>
      <c r="R2" s="470"/>
      <c r="S2" s="470"/>
      <c r="T2" s="470"/>
      <c r="U2" s="470"/>
      <c r="V2" s="470"/>
      <c r="W2" s="470"/>
      <c r="X2" s="470"/>
      <c r="Y2" s="470"/>
      <c r="Z2" s="470"/>
      <c r="AA2" s="470"/>
      <c r="AB2" s="470"/>
      <c r="AC2" s="470"/>
      <c r="AD2" s="470"/>
      <c r="AE2" s="470"/>
      <c r="AF2" s="470"/>
      <c r="AG2" s="470"/>
      <c r="AH2" s="470"/>
      <c r="AI2" s="470"/>
      <c r="AJ2" s="470"/>
      <c r="AK2" s="470"/>
      <c r="AL2" s="470"/>
    </row>
    <row r="3" spans="1:38" ht="13.5" customHeight="1">
      <c r="A3" s="475"/>
      <c r="B3" s="475"/>
      <c r="C3" s="476"/>
      <c r="D3" s="477" t="s">
        <v>839</v>
      </c>
      <c r="E3" s="478"/>
      <c r="F3" s="468"/>
      <c r="G3" s="474"/>
      <c r="H3" s="468"/>
      <c r="K3" s="468"/>
      <c r="L3" s="468"/>
      <c r="M3" s="468"/>
      <c r="N3" s="468"/>
      <c r="O3" s="469"/>
      <c r="P3" s="470"/>
      <c r="Q3" s="470"/>
      <c r="R3" s="470"/>
      <c r="S3" s="470"/>
      <c r="T3" s="470"/>
      <c r="U3" s="470"/>
      <c r="V3" s="470"/>
      <c r="W3" s="470"/>
      <c r="X3" s="470"/>
      <c r="Y3" s="470"/>
      <c r="Z3" s="470"/>
      <c r="AA3" s="470"/>
      <c r="AB3" s="470"/>
      <c r="AC3" s="470"/>
      <c r="AD3" s="470"/>
      <c r="AE3" s="470"/>
      <c r="AF3" s="470"/>
      <c r="AG3" s="470"/>
      <c r="AH3" s="470"/>
      <c r="AI3" s="470"/>
      <c r="AJ3" s="470"/>
      <c r="AK3" s="470"/>
      <c r="AL3" s="470"/>
    </row>
    <row r="4" spans="1:38" ht="13.5" customHeight="1">
      <c r="A4" s="479"/>
      <c r="B4" s="479"/>
      <c r="C4" s="468"/>
      <c r="D4" s="477" t="s">
        <v>840</v>
      </c>
      <c r="E4" s="468"/>
      <c r="F4" s="468"/>
      <c r="G4" s="474"/>
      <c r="H4" s="468"/>
      <c r="K4" s="468"/>
      <c r="L4" s="468"/>
      <c r="M4" s="468"/>
      <c r="N4" s="468"/>
      <c r="O4" s="469"/>
      <c r="P4" s="470"/>
      <c r="Q4" s="470"/>
      <c r="R4" s="470"/>
      <c r="S4" s="470"/>
      <c r="T4" s="470"/>
      <c r="U4" s="470"/>
      <c r="V4" s="470"/>
      <c r="W4" s="470"/>
      <c r="X4" s="470"/>
      <c r="Y4" s="470"/>
      <c r="Z4" s="470"/>
      <c r="AA4" s="470"/>
      <c r="AB4" s="470"/>
      <c r="AC4" s="470"/>
      <c r="AD4" s="470"/>
      <c r="AE4" s="470"/>
      <c r="AF4" s="470"/>
      <c r="AG4" s="470"/>
      <c r="AH4" s="470"/>
      <c r="AI4" s="470"/>
      <c r="AJ4" s="470"/>
      <c r="AK4" s="470"/>
      <c r="AL4" s="470"/>
    </row>
    <row r="5" spans="1:38" ht="15.75" customHeight="1">
      <c r="A5" s="468"/>
      <c r="B5" s="468"/>
      <c r="C5" s="468"/>
      <c r="D5" s="468"/>
      <c r="E5" s="468"/>
      <c r="F5" s="468"/>
      <c r="G5" s="468"/>
      <c r="H5" s="468"/>
      <c r="I5" s="468"/>
      <c r="J5" s="468"/>
      <c r="K5" s="468"/>
      <c r="L5" s="468"/>
      <c r="M5" s="468"/>
      <c r="N5" s="468"/>
      <c r="O5" s="469"/>
      <c r="P5" s="470"/>
      <c r="Q5" s="470"/>
      <c r="R5" s="470"/>
      <c r="S5" s="470"/>
      <c r="T5" s="470"/>
      <c r="U5" s="470"/>
      <c r="V5" s="470"/>
      <c r="W5" s="470"/>
      <c r="X5" s="470"/>
      <c r="Y5" s="470"/>
      <c r="Z5" s="470"/>
      <c r="AA5" s="470"/>
      <c r="AB5" s="470"/>
      <c r="AC5" s="470"/>
      <c r="AD5" s="470"/>
      <c r="AE5" s="470"/>
      <c r="AF5" s="470"/>
      <c r="AG5" s="470"/>
      <c r="AH5" s="470"/>
      <c r="AI5" s="470"/>
      <c r="AJ5" s="470"/>
      <c r="AK5" s="470"/>
      <c r="AL5" s="470"/>
    </row>
    <row r="6" spans="1:38" ht="17.100000000000001" customHeight="1" thickBot="1">
      <c r="A6" s="480" t="s">
        <v>841</v>
      </c>
      <c r="B6" s="481"/>
      <c r="C6" s="482"/>
      <c r="D6" s="482"/>
      <c r="E6" s="482"/>
      <c r="F6" s="482"/>
      <c r="G6" s="482"/>
      <c r="H6" s="482"/>
      <c r="I6" s="482"/>
      <c r="J6" s="482"/>
      <c r="K6" s="482"/>
      <c r="L6" s="482"/>
      <c r="M6" s="482"/>
      <c r="N6" s="482"/>
      <c r="O6" s="483"/>
      <c r="P6" s="470"/>
      <c r="Q6" s="470"/>
      <c r="R6" s="470"/>
      <c r="S6" s="470"/>
      <c r="T6" s="470"/>
      <c r="U6" s="470"/>
      <c r="V6" s="470"/>
      <c r="W6" s="470"/>
      <c r="X6" s="470"/>
      <c r="Y6" s="470"/>
      <c r="Z6" s="470"/>
      <c r="AA6" s="470"/>
      <c r="AB6" s="470"/>
      <c r="AC6" s="470"/>
      <c r="AD6" s="470"/>
      <c r="AE6" s="470"/>
      <c r="AF6" s="470"/>
      <c r="AG6" s="470"/>
      <c r="AH6" s="470"/>
      <c r="AI6" s="470"/>
      <c r="AJ6" s="470"/>
      <c r="AK6" s="470"/>
      <c r="AL6" s="470"/>
    </row>
    <row r="7" spans="1:38" ht="22.5" customHeight="1">
      <c r="A7" s="1180" t="s">
        <v>842</v>
      </c>
      <c r="B7" s="1181"/>
      <c r="C7" s="484" t="s">
        <v>851</v>
      </c>
      <c r="D7" s="484" t="s">
        <v>851</v>
      </c>
      <c r="E7" s="484" t="s">
        <v>851</v>
      </c>
      <c r="F7" s="484" t="s">
        <v>851</v>
      </c>
      <c r="G7" s="484" t="s">
        <v>851</v>
      </c>
      <c r="H7" s="484" t="s">
        <v>851</v>
      </c>
      <c r="I7" s="484" t="s">
        <v>851</v>
      </c>
      <c r="J7" s="484" t="s">
        <v>851</v>
      </c>
      <c r="K7" s="484" t="s">
        <v>851</v>
      </c>
      <c r="L7" s="484" t="s">
        <v>851</v>
      </c>
      <c r="M7" s="484" t="s">
        <v>851</v>
      </c>
      <c r="N7" s="484" t="s">
        <v>851</v>
      </c>
      <c r="O7" s="485" t="s">
        <v>843</v>
      </c>
      <c r="P7" s="470"/>
      <c r="Q7" s="470"/>
      <c r="R7" s="470"/>
      <c r="S7" s="470"/>
      <c r="T7" s="470"/>
      <c r="U7" s="470"/>
      <c r="V7" s="470"/>
      <c r="W7" s="470"/>
      <c r="X7" s="470"/>
      <c r="Y7" s="470"/>
      <c r="Z7" s="470"/>
      <c r="AA7" s="470"/>
      <c r="AB7" s="470"/>
      <c r="AC7" s="470"/>
      <c r="AD7" s="470"/>
      <c r="AE7" s="470"/>
      <c r="AF7" s="470"/>
      <c r="AG7" s="470"/>
      <c r="AH7" s="470"/>
      <c r="AI7" s="470"/>
      <c r="AJ7" s="470"/>
      <c r="AK7" s="470"/>
      <c r="AL7" s="470"/>
    </row>
    <row r="8" spans="1:38" ht="25.5" customHeight="1">
      <c r="A8" s="486"/>
      <c r="B8" s="487" t="s">
        <v>844</v>
      </c>
      <c r="C8" s="488"/>
      <c r="D8" s="489"/>
      <c r="E8" s="489"/>
      <c r="F8" s="489"/>
      <c r="G8" s="489"/>
      <c r="H8" s="489"/>
      <c r="I8" s="489"/>
      <c r="J8" s="489"/>
      <c r="K8" s="489"/>
      <c r="L8" s="489"/>
      <c r="M8" s="489"/>
      <c r="N8" s="489"/>
      <c r="O8" s="490" t="s">
        <v>4</v>
      </c>
      <c r="P8" s="470"/>
      <c r="Q8" s="470"/>
      <c r="R8" s="470"/>
      <c r="S8" s="470"/>
      <c r="T8" s="470"/>
      <c r="U8" s="470"/>
      <c r="V8" s="470"/>
      <c r="W8" s="470"/>
      <c r="X8" s="470"/>
      <c r="Y8" s="470"/>
      <c r="Z8" s="470"/>
      <c r="AA8" s="470"/>
      <c r="AB8" s="470"/>
      <c r="AC8" s="470"/>
      <c r="AD8" s="470"/>
      <c r="AE8" s="470"/>
      <c r="AF8" s="470"/>
      <c r="AG8" s="470"/>
      <c r="AH8" s="470"/>
      <c r="AI8" s="470"/>
      <c r="AJ8" s="470"/>
      <c r="AK8" s="470"/>
      <c r="AL8" s="470"/>
    </row>
    <row r="9" spans="1:38" ht="24" customHeight="1">
      <c r="A9" s="1174" t="s">
        <v>845</v>
      </c>
      <c r="B9" s="1175"/>
      <c r="C9" s="491" t="s">
        <v>3</v>
      </c>
      <c r="D9" s="491" t="s">
        <v>3</v>
      </c>
      <c r="E9" s="491" t="s">
        <v>3</v>
      </c>
      <c r="F9" s="491" t="s">
        <v>3</v>
      </c>
      <c r="G9" s="491" t="s">
        <v>3</v>
      </c>
      <c r="H9" s="491" t="s">
        <v>3</v>
      </c>
      <c r="I9" s="491" t="s">
        <v>3</v>
      </c>
      <c r="J9" s="491" t="s">
        <v>3</v>
      </c>
      <c r="K9" s="491" t="s">
        <v>3</v>
      </c>
      <c r="L9" s="491" t="s">
        <v>3</v>
      </c>
      <c r="M9" s="491" t="s">
        <v>3</v>
      </c>
      <c r="N9" s="492" t="s">
        <v>3</v>
      </c>
      <c r="O9" s="493"/>
      <c r="P9" s="470"/>
      <c r="Q9" s="470"/>
      <c r="R9" s="470"/>
      <c r="S9" s="470"/>
      <c r="T9" s="470"/>
      <c r="U9" s="470"/>
      <c r="V9" s="470"/>
      <c r="W9" s="470"/>
      <c r="X9" s="470"/>
      <c r="Y9" s="470"/>
      <c r="Z9" s="470"/>
      <c r="AA9" s="470"/>
      <c r="AB9" s="470"/>
      <c r="AC9" s="470"/>
      <c r="AD9" s="470"/>
      <c r="AE9" s="470"/>
      <c r="AF9" s="470"/>
      <c r="AG9" s="470"/>
      <c r="AH9" s="470"/>
      <c r="AI9" s="470"/>
      <c r="AJ9" s="470"/>
      <c r="AK9" s="470"/>
      <c r="AL9" s="470"/>
    </row>
    <row r="10" spans="1:38" ht="26.25" customHeight="1" thickBot="1">
      <c r="A10" s="494" t="s">
        <v>846</v>
      </c>
      <c r="B10" s="495"/>
      <c r="C10" s="496"/>
      <c r="D10" s="496"/>
      <c r="E10" s="496"/>
      <c r="F10" s="496"/>
      <c r="G10" s="496"/>
      <c r="H10" s="496"/>
      <c r="I10" s="496"/>
      <c r="J10" s="496"/>
      <c r="K10" s="496"/>
      <c r="L10" s="496"/>
      <c r="M10" s="496"/>
      <c r="N10" s="497"/>
      <c r="O10" s="498"/>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row>
    <row r="11" spans="1:38" ht="26.25" customHeight="1">
      <c r="A11" s="499" t="s">
        <v>847</v>
      </c>
      <c r="B11" s="500"/>
      <c r="C11" s="492" t="s">
        <v>3</v>
      </c>
      <c r="D11" s="492" t="s">
        <v>3</v>
      </c>
      <c r="E11" s="492" t="s">
        <v>3</v>
      </c>
      <c r="F11" s="492" t="s">
        <v>3</v>
      </c>
      <c r="G11" s="492" t="s">
        <v>3</v>
      </c>
      <c r="H11" s="492" t="s">
        <v>3</v>
      </c>
      <c r="I11" s="492" t="s">
        <v>3</v>
      </c>
      <c r="J11" s="492" t="s">
        <v>3</v>
      </c>
      <c r="K11" s="492" t="s">
        <v>3</v>
      </c>
      <c r="L11" s="492" t="s">
        <v>3</v>
      </c>
      <c r="M11" s="492" t="s">
        <v>3</v>
      </c>
      <c r="N11" s="501" t="s">
        <v>3</v>
      </c>
      <c r="O11" s="502"/>
      <c r="P11" s="470"/>
      <c r="Q11" s="470"/>
      <c r="R11" s="470"/>
      <c r="S11" s="470"/>
      <c r="T11" s="470"/>
      <c r="U11" s="470"/>
      <c r="V11" s="470"/>
      <c r="W11" s="470"/>
      <c r="X11" s="470"/>
      <c r="Y11" s="470"/>
      <c r="Z11" s="470"/>
      <c r="AA11" s="470"/>
      <c r="AB11" s="470"/>
      <c r="AC11" s="470"/>
      <c r="AD11" s="470"/>
      <c r="AE11" s="470"/>
      <c r="AF11" s="470"/>
      <c r="AG11" s="470"/>
      <c r="AH11" s="470"/>
      <c r="AI11" s="470"/>
      <c r="AJ11" s="470"/>
      <c r="AK11" s="470"/>
      <c r="AL11" s="470"/>
    </row>
    <row r="12" spans="1:38" ht="26.25" customHeight="1" thickBot="1">
      <c r="A12" s="1176" t="s">
        <v>848</v>
      </c>
      <c r="B12" s="1177"/>
      <c r="C12" s="503"/>
      <c r="D12" s="503"/>
      <c r="E12" s="503"/>
      <c r="F12" s="503"/>
      <c r="G12" s="503"/>
      <c r="H12" s="503"/>
      <c r="I12" s="503"/>
      <c r="J12" s="503"/>
      <c r="K12" s="503"/>
      <c r="L12" s="503"/>
      <c r="M12" s="503"/>
      <c r="N12" s="504"/>
      <c r="O12" s="502"/>
      <c r="P12" s="470"/>
      <c r="Q12" s="470"/>
      <c r="R12" s="470"/>
      <c r="S12" s="470"/>
      <c r="T12" s="470"/>
      <c r="U12" s="470"/>
      <c r="V12" s="470"/>
      <c r="W12" s="470"/>
      <c r="X12" s="470"/>
      <c r="Y12" s="470"/>
      <c r="Z12" s="470"/>
      <c r="AA12" s="470"/>
      <c r="AB12" s="470"/>
      <c r="AC12" s="470"/>
      <c r="AD12" s="470"/>
      <c r="AE12" s="470"/>
      <c r="AF12" s="470"/>
      <c r="AG12" s="470"/>
      <c r="AH12" s="470"/>
      <c r="AI12" s="470"/>
      <c r="AJ12" s="470"/>
      <c r="AK12" s="470"/>
      <c r="AL12" s="470"/>
    </row>
    <row r="13" spans="1:38" ht="14.25">
      <c r="A13" s="1178" t="s">
        <v>849</v>
      </c>
      <c r="B13" s="1178"/>
      <c r="C13" s="1178"/>
      <c r="D13" s="1178"/>
      <c r="E13" s="1178"/>
      <c r="F13" s="1178"/>
      <c r="G13" s="1178"/>
      <c r="H13" s="468"/>
      <c r="I13" s="468"/>
      <c r="J13" s="468"/>
      <c r="K13" s="468"/>
      <c r="L13" s="468"/>
      <c r="M13" s="468"/>
      <c r="N13" s="468"/>
      <c r="O13" s="469"/>
      <c r="P13" s="470"/>
      <c r="Q13" s="470"/>
      <c r="R13" s="470"/>
      <c r="S13" s="470"/>
      <c r="T13" s="470"/>
      <c r="U13" s="470"/>
      <c r="V13" s="470"/>
      <c r="W13" s="470"/>
      <c r="X13" s="470"/>
      <c r="Y13" s="470"/>
      <c r="Z13" s="470"/>
      <c r="AA13" s="470"/>
      <c r="AB13" s="470"/>
      <c r="AC13" s="470"/>
      <c r="AD13" s="470"/>
      <c r="AE13" s="470"/>
      <c r="AF13" s="470"/>
      <c r="AG13" s="470"/>
      <c r="AH13" s="470"/>
      <c r="AI13" s="470"/>
      <c r="AJ13" s="470"/>
      <c r="AK13" s="470"/>
      <c r="AL13" s="470"/>
    </row>
    <row r="14" spans="1:38" ht="12" customHeight="1">
      <c r="A14" s="468"/>
      <c r="B14" s="468"/>
      <c r="C14" s="468"/>
      <c r="D14" s="468"/>
      <c r="E14" s="468"/>
      <c r="F14" s="468"/>
      <c r="G14" s="468"/>
      <c r="H14" s="468"/>
      <c r="I14" s="468"/>
      <c r="J14" s="468"/>
      <c r="K14" s="468"/>
      <c r="L14" s="468"/>
      <c r="M14" s="468"/>
      <c r="N14" s="468"/>
      <c r="O14" s="469"/>
      <c r="P14" s="470"/>
      <c r="Q14" s="470"/>
      <c r="R14" s="470"/>
      <c r="S14" s="470"/>
      <c r="T14" s="470"/>
      <c r="U14" s="470"/>
      <c r="V14" s="470"/>
      <c r="W14" s="470"/>
      <c r="X14" s="470"/>
      <c r="Y14" s="470"/>
      <c r="Z14" s="470"/>
      <c r="AA14" s="470"/>
      <c r="AB14" s="470"/>
      <c r="AC14" s="470"/>
      <c r="AD14" s="470"/>
      <c r="AE14" s="470"/>
      <c r="AF14" s="470"/>
      <c r="AG14" s="470"/>
      <c r="AH14" s="470"/>
      <c r="AI14" s="470"/>
      <c r="AJ14" s="470"/>
      <c r="AK14" s="470"/>
      <c r="AL14" s="470"/>
    </row>
    <row r="15" spans="1:38" ht="27" customHeight="1" thickBot="1">
      <c r="A15" s="505" t="s">
        <v>850</v>
      </c>
      <c r="B15" s="481"/>
      <c r="C15" s="482"/>
      <c r="D15" s="482"/>
      <c r="E15" s="482"/>
      <c r="F15" s="482"/>
      <c r="G15" s="482"/>
      <c r="H15" s="482"/>
      <c r="I15" s="482"/>
      <c r="J15" s="482"/>
      <c r="K15" s="482"/>
      <c r="L15" s="482"/>
      <c r="M15" s="482"/>
      <c r="N15" s="482"/>
      <c r="O15" s="483"/>
      <c r="P15" s="470"/>
      <c r="Q15" s="470"/>
      <c r="R15" s="470"/>
      <c r="S15" s="470"/>
      <c r="T15" s="470"/>
      <c r="U15" s="470"/>
      <c r="V15" s="470"/>
      <c r="W15" s="470"/>
      <c r="X15" s="470"/>
      <c r="Y15" s="470"/>
      <c r="Z15" s="470"/>
      <c r="AA15" s="470"/>
      <c r="AB15" s="470"/>
      <c r="AC15" s="470"/>
      <c r="AD15" s="470"/>
      <c r="AE15" s="470"/>
      <c r="AF15" s="470"/>
      <c r="AG15" s="470"/>
      <c r="AH15" s="470"/>
      <c r="AI15" s="470"/>
      <c r="AJ15" s="470"/>
      <c r="AK15" s="470"/>
      <c r="AL15" s="470"/>
    </row>
    <row r="16" spans="1:38" ht="21" customHeight="1">
      <c r="A16" s="1180" t="s">
        <v>842</v>
      </c>
      <c r="B16" s="1181"/>
      <c r="C16" s="484" t="s">
        <v>851</v>
      </c>
      <c r="D16" s="484" t="s">
        <v>851</v>
      </c>
      <c r="E16" s="484" t="s">
        <v>851</v>
      </c>
      <c r="F16" s="484" t="s">
        <v>851</v>
      </c>
      <c r="G16" s="484" t="s">
        <v>851</v>
      </c>
      <c r="H16" s="484" t="s">
        <v>851</v>
      </c>
      <c r="I16" s="484" t="s">
        <v>851</v>
      </c>
      <c r="J16" s="484" t="s">
        <v>851</v>
      </c>
      <c r="K16" s="484" t="s">
        <v>851</v>
      </c>
      <c r="L16" s="484" t="s">
        <v>851</v>
      </c>
      <c r="M16" s="484" t="s">
        <v>851</v>
      </c>
      <c r="N16" s="484" t="s">
        <v>851</v>
      </c>
      <c r="O16" s="506" t="s">
        <v>843</v>
      </c>
      <c r="P16" s="470"/>
      <c r="Q16" s="470"/>
      <c r="R16" s="470"/>
      <c r="S16" s="470"/>
      <c r="T16" s="470"/>
      <c r="U16" s="470"/>
      <c r="V16" s="470"/>
      <c r="W16" s="470"/>
      <c r="X16" s="470"/>
      <c r="Y16" s="470"/>
      <c r="Z16" s="470"/>
      <c r="AA16" s="470"/>
      <c r="AB16" s="470"/>
      <c r="AC16" s="470"/>
      <c r="AD16" s="470"/>
      <c r="AE16" s="470"/>
      <c r="AF16" s="470"/>
      <c r="AG16" s="470"/>
      <c r="AH16" s="470"/>
      <c r="AI16" s="470"/>
      <c r="AJ16" s="470"/>
      <c r="AK16" s="470"/>
      <c r="AL16" s="470"/>
    </row>
    <row r="17" spans="1:38" ht="24" customHeight="1">
      <c r="A17" s="486"/>
      <c r="B17" s="507" t="s">
        <v>844</v>
      </c>
      <c r="C17" s="488"/>
      <c r="D17" s="489"/>
      <c r="E17" s="489"/>
      <c r="F17" s="489"/>
      <c r="G17" s="489"/>
      <c r="H17" s="489"/>
      <c r="I17" s="489"/>
      <c r="J17" s="489"/>
      <c r="K17" s="489"/>
      <c r="L17" s="489"/>
      <c r="M17" s="489"/>
      <c r="N17" s="488"/>
      <c r="O17" s="490" t="s">
        <v>4</v>
      </c>
      <c r="P17" s="470"/>
      <c r="Q17" s="470"/>
      <c r="R17" s="470"/>
      <c r="S17" s="470"/>
      <c r="T17" s="470"/>
      <c r="U17" s="470"/>
      <c r="V17" s="470"/>
      <c r="W17" s="470"/>
      <c r="X17" s="470"/>
      <c r="Y17" s="470"/>
      <c r="Z17" s="470"/>
      <c r="AA17" s="470"/>
      <c r="AB17" s="470"/>
      <c r="AC17" s="470"/>
      <c r="AD17" s="470"/>
      <c r="AE17" s="470"/>
      <c r="AF17" s="470"/>
      <c r="AG17" s="470"/>
      <c r="AH17" s="470"/>
      <c r="AI17" s="470"/>
      <c r="AJ17" s="470"/>
      <c r="AK17" s="470"/>
      <c r="AL17" s="470"/>
    </row>
    <row r="18" spans="1:38" ht="24" customHeight="1">
      <c r="A18" s="1174" t="s">
        <v>845</v>
      </c>
      <c r="B18" s="1175"/>
      <c r="C18" s="491" t="s">
        <v>3</v>
      </c>
      <c r="D18" s="491" t="s">
        <v>3</v>
      </c>
      <c r="E18" s="491" t="s">
        <v>3</v>
      </c>
      <c r="F18" s="491" t="s">
        <v>3</v>
      </c>
      <c r="G18" s="491" t="s">
        <v>3</v>
      </c>
      <c r="H18" s="491" t="s">
        <v>3</v>
      </c>
      <c r="I18" s="491" t="s">
        <v>3</v>
      </c>
      <c r="J18" s="491" t="s">
        <v>3</v>
      </c>
      <c r="K18" s="491" t="s">
        <v>3</v>
      </c>
      <c r="L18" s="491" t="s">
        <v>3</v>
      </c>
      <c r="M18" s="491" t="s">
        <v>3</v>
      </c>
      <c r="N18" s="492" t="s">
        <v>3</v>
      </c>
      <c r="O18" s="493"/>
      <c r="P18" s="470"/>
      <c r="Q18" s="470"/>
      <c r="R18" s="470"/>
      <c r="S18" s="470"/>
      <c r="T18" s="470"/>
      <c r="U18" s="470"/>
      <c r="V18" s="470"/>
      <c r="W18" s="470"/>
      <c r="X18" s="470"/>
      <c r="Y18" s="470"/>
      <c r="Z18" s="470"/>
      <c r="AA18" s="470"/>
      <c r="AB18" s="470"/>
      <c r="AC18" s="470"/>
      <c r="AD18" s="470"/>
      <c r="AE18" s="470"/>
      <c r="AF18" s="470"/>
      <c r="AG18" s="470"/>
      <c r="AH18" s="470"/>
      <c r="AI18" s="470"/>
      <c r="AJ18" s="470"/>
      <c r="AK18" s="470"/>
      <c r="AL18" s="470"/>
    </row>
    <row r="19" spans="1:38" ht="24" customHeight="1" thickBot="1">
      <c r="A19" s="494" t="s">
        <v>846</v>
      </c>
      <c r="B19" s="495"/>
      <c r="C19" s="496"/>
      <c r="D19" s="496"/>
      <c r="E19" s="496"/>
      <c r="F19" s="496"/>
      <c r="G19" s="496"/>
      <c r="H19" s="496"/>
      <c r="I19" s="496"/>
      <c r="J19" s="496"/>
      <c r="K19" s="496"/>
      <c r="L19" s="496"/>
      <c r="M19" s="496"/>
      <c r="N19" s="497"/>
      <c r="O19" s="498"/>
      <c r="P19" s="470"/>
      <c r="Q19" s="470"/>
      <c r="R19" s="470"/>
      <c r="S19" s="470"/>
      <c r="T19" s="470"/>
      <c r="U19" s="470"/>
      <c r="V19" s="470"/>
      <c r="W19" s="470"/>
      <c r="X19" s="470"/>
      <c r="Y19" s="470"/>
      <c r="Z19" s="470"/>
      <c r="AA19" s="470"/>
      <c r="AB19" s="470"/>
      <c r="AC19" s="470"/>
      <c r="AD19" s="470"/>
      <c r="AE19" s="470"/>
      <c r="AF19" s="470"/>
      <c r="AG19" s="470"/>
      <c r="AH19" s="470"/>
      <c r="AI19" s="470"/>
      <c r="AJ19" s="470"/>
      <c r="AK19" s="470"/>
      <c r="AL19" s="470"/>
    </row>
    <row r="20" spans="1:38" ht="24" customHeight="1">
      <c r="A20" s="508" t="s">
        <v>847</v>
      </c>
      <c r="B20" s="500"/>
      <c r="C20" s="492" t="s">
        <v>3</v>
      </c>
      <c r="D20" s="492" t="s">
        <v>3</v>
      </c>
      <c r="E20" s="492" t="s">
        <v>3</v>
      </c>
      <c r="F20" s="492" t="s">
        <v>3</v>
      </c>
      <c r="G20" s="492" t="s">
        <v>3</v>
      </c>
      <c r="H20" s="492" t="s">
        <v>3</v>
      </c>
      <c r="I20" s="492" t="s">
        <v>3</v>
      </c>
      <c r="J20" s="492" t="s">
        <v>3</v>
      </c>
      <c r="K20" s="492" t="s">
        <v>3</v>
      </c>
      <c r="L20" s="492" t="s">
        <v>3</v>
      </c>
      <c r="M20" s="492" t="s">
        <v>3</v>
      </c>
      <c r="N20" s="501" t="s">
        <v>3</v>
      </c>
      <c r="O20" s="502"/>
      <c r="P20" s="470"/>
      <c r="Q20" s="470"/>
      <c r="R20" s="470"/>
      <c r="S20" s="470"/>
      <c r="T20" s="470"/>
      <c r="U20" s="470"/>
      <c r="V20" s="470"/>
      <c r="W20" s="470"/>
      <c r="X20" s="470"/>
      <c r="Y20" s="470"/>
      <c r="Z20" s="470"/>
      <c r="AA20" s="470"/>
      <c r="AB20" s="470"/>
      <c r="AC20" s="470"/>
      <c r="AD20" s="470"/>
      <c r="AE20" s="470"/>
      <c r="AF20" s="470"/>
      <c r="AG20" s="470"/>
      <c r="AH20" s="470"/>
      <c r="AI20" s="470"/>
      <c r="AJ20" s="470"/>
      <c r="AK20" s="470"/>
      <c r="AL20" s="470"/>
    </row>
    <row r="21" spans="1:38" ht="26.25" customHeight="1" thickBot="1">
      <c r="A21" s="1176" t="s">
        <v>848</v>
      </c>
      <c r="B21" s="1177"/>
      <c r="C21" s="503"/>
      <c r="D21" s="503"/>
      <c r="E21" s="503"/>
      <c r="F21" s="503"/>
      <c r="G21" s="503"/>
      <c r="H21" s="503"/>
      <c r="I21" s="503"/>
      <c r="J21" s="503"/>
      <c r="K21" s="503"/>
      <c r="L21" s="503"/>
      <c r="M21" s="503"/>
      <c r="N21" s="504"/>
      <c r="O21" s="502"/>
      <c r="P21" s="470"/>
      <c r="Q21" s="470"/>
      <c r="R21" s="470"/>
      <c r="S21" s="470"/>
      <c r="T21" s="470"/>
      <c r="U21" s="470"/>
      <c r="V21" s="470"/>
      <c r="W21" s="470"/>
      <c r="X21" s="470"/>
      <c r="Y21" s="470"/>
      <c r="Z21" s="470"/>
      <c r="AA21" s="470"/>
      <c r="AB21" s="470"/>
      <c r="AC21" s="470"/>
      <c r="AD21" s="470"/>
      <c r="AE21" s="470"/>
      <c r="AF21" s="470"/>
      <c r="AG21" s="470"/>
      <c r="AH21" s="470"/>
      <c r="AI21" s="470"/>
      <c r="AJ21" s="470"/>
      <c r="AK21" s="470"/>
      <c r="AL21" s="470"/>
    </row>
    <row r="22" spans="1:38" ht="14.25" customHeight="1">
      <c r="A22" s="1178" t="s">
        <v>849</v>
      </c>
      <c r="B22" s="1178"/>
      <c r="C22" s="1178"/>
      <c r="D22" s="1178"/>
      <c r="E22" s="1178"/>
      <c r="F22" s="1178"/>
      <c r="G22" s="1178"/>
      <c r="H22" s="509"/>
      <c r="I22" s="509"/>
      <c r="J22" s="509"/>
      <c r="K22" s="509"/>
      <c r="L22" s="509"/>
      <c r="M22" s="509"/>
      <c r="N22" s="509"/>
      <c r="P22" s="470"/>
      <c r="Q22" s="470"/>
      <c r="R22" s="470"/>
      <c r="S22" s="470"/>
      <c r="T22" s="470"/>
      <c r="U22" s="470"/>
      <c r="V22" s="470"/>
      <c r="W22" s="470"/>
      <c r="X22" s="470"/>
      <c r="Y22" s="470"/>
      <c r="Z22" s="470"/>
      <c r="AA22" s="470"/>
      <c r="AB22" s="470"/>
      <c r="AC22" s="470"/>
      <c r="AD22" s="470"/>
      <c r="AE22" s="470"/>
      <c r="AF22" s="470"/>
      <c r="AG22" s="470"/>
      <c r="AH22" s="470"/>
      <c r="AI22" s="470"/>
      <c r="AJ22" s="470"/>
      <c r="AK22" s="470"/>
      <c r="AL22" s="470"/>
    </row>
  </sheetData>
  <sheetProtection selectLockedCells="1" selectUnlockedCells="1"/>
  <mergeCells count="9">
    <mergeCell ref="A18:B18"/>
    <mergeCell ref="A21:B21"/>
    <mergeCell ref="A22:G22"/>
    <mergeCell ref="A1:B1"/>
    <mergeCell ref="A7:B7"/>
    <mergeCell ref="A9:B9"/>
    <mergeCell ref="A12:B12"/>
    <mergeCell ref="A13:G13"/>
    <mergeCell ref="A16:B16"/>
  </mergeCells>
  <phoneticPr fontId="61"/>
  <pageMargins left="0.75" right="0.75" top="1" bottom="1" header="0.51180555555555551" footer="0.51180555555555551"/>
  <pageSetup paperSize="9" scale="66" firstPageNumber="0" fitToHeight="0"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E34E3-5EF7-4C72-9B62-148ACF53AD70}">
  <dimension ref="A2:J33"/>
  <sheetViews>
    <sheetView workbookViewId="0"/>
  </sheetViews>
  <sheetFormatPr defaultRowHeight="13.5"/>
  <cols>
    <col min="1" max="1" width="9" style="510"/>
    <col min="2" max="2" width="5.5" style="510" customWidth="1"/>
    <col min="3" max="3" width="14.25" style="510" customWidth="1"/>
    <col min="4" max="4" width="9" style="510"/>
    <col min="5" max="5" width="10.5" style="510" customWidth="1"/>
    <col min="6" max="6" width="31.625" style="510" customWidth="1"/>
    <col min="7" max="16384" width="9" style="510"/>
  </cols>
  <sheetData>
    <row r="2" spans="1:8" ht="18.75" customHeight="1">
      <c r="A2" s="1185" t="s">
        <v>873</v>
      </c>
      <c r="B2" s="1185"/>
      <c r="C2" s="1185"/>
      <c r="D2" s="1185"/>
      <c r="E2" s="1185"/>
      <c r="F2" s="1185"/>
      <c r="G2" s="522"/>
      <c r="H2" s="522"/>
    </row>
    <row r="3" spans="1:8" ht="17.25">
      <c r="D3" s="521"/>
    </row>
    <row r="4" spans="1:8" ht="21.75" customHeight="1">
      <c r="D4" s="520" t="s">
        <v>872</v>
      </c>
      <c r="E4" s="520"/>
      <c r="F4" s="520"/>
      <c r="G4" s="520"/>
    </row>
    <row r="5" spans="1:8" ht="15.75">
      <c r="D5" s="519"/>
    </row>
    <row r="6" spans="1:8" ht="15.75">
      <c r="B6" s="518" t="s">
        <v>871</v>
      </c>
      <c r="C6" s="517" t="s">
        <v>870</v>
      </c>
      <c r="D6" s="517" t="s">
        <v>869</v>
      </c>
      <c r="E6" s="517" t="s">
        <v>868</v>
      </c>
      <c r="F6" s="516" t="s">
        <v>867</v>
      </c>
    </row>
    <row r="7" spans="1:8" ht="15.75">
      <c r="B7" s="515"/>
      <c r="C7" s="515"/>
      <c r="D7" s="515"/>
      <c r="E7" s="515"/>
      <c r="F7" s="515"/>
    </row>
    <row r="8" spans="1:8" ht="15.75">
      <c r="B8" s="515"/>
      <c r="C8" s="515"/>
      <c r="D8" s="515"/>
      <c r="E8" s="515"/>
      <c r="F8" s="515"/>
    </row>
    <row r="9" spans="1:8" ht="15.75">
      <c r="B9" s="515"/>
      <c r="C9" s="515"/>
      <c r="D9" s="515"/>
      <c r="E9" s="515"/>
      <c r="F9" s="515"/>
    </row>
    <row r="10" spans="1:8" ht="15.75">
      <c r="B10" s="515"/>
      <c r="C10" s="515"/>
      <c r="D10" s="515"/>
      <c r="E10" s="515"/>
      <c r="F10" s="515"/>
    </row>
    <row r="11" spans="1:8" ht="15.75">
      <c r="B11" s="515"/>
      <c r="C11" s="515"/>
      <c r="D11" s="515"/>
      <c r="E11" s="515"/>
      <c r="F11" s="515"/>
    </row>
    <row r="12" spans="1:8" ht="15.75">
      <c r="B12" s="515"/>
      <c r="C12" s="515"/>
      <c r="D12" s="515"/>
      <c r="E12" s="515"/>
      <c r="F12" s="515"/>
    </row>
    <row r="13" spans="1:8" ht="15.75">
      <c r="B13" s="515"/>
      <c r="C13" s="515"/>
      <c r="D13" s="515"/>
      <c r="E13" s="515"/>
      <c r="F13" s="515"/>
    </row>
    <row r="14" spans="1:8" ht="15.75">
      <c r="B14" s="515"/>
      <c r="C14" s="515"/>
      <c r="D14" s="515"/>
      <c r="E14" s="515"/>
      <c r="F14" s="515"/>
    </row>
    <row r="15" spans="1:8" ht="15.75">
      <c r="B15" s="515"/>
      <c r="C15" s="515"/>
      <c r="D15" s="515"/>
      <c r="E15" s="515"/>
      <c r="F15" s="515"/>
    </row>
    <row r="16" spans="1:8" ht="15.75">
      <c r="B16" s="515"/>
      <c r="C16" s="515"/>
      <c r="D16" s="515"/>
      <c r="E16" s="515"/>
      <c r="F16" s="515"/>
    </row>
    <row r="17" spans="2:10" ht="15.75">
      <c r="B17" s="515"/>
      <c r="C17" s="515"/>
      <c r="D17" s="515"/>
      <c r="E17" s="515"/>
      <c r="F17" s="515"/>
    </row>
    <row r="18" spans="2:10" ht="15.75">
      <c r="B18" s="515"/>
      <c r="C18" s="515"/>
      <c r="D18" s="515"/>
      <c r="E18" s="515"/>
      <c r="F18" s="515"/>
    </row>
    <row r="19" spans="2:10" ht="15.75">
      <c r="D19" s="514"/>
      <c r="E19" s="514"/>
      <c r="F19" s="514"/>
      <c r="G19" s="514"/>
      <c r="H19" s="514"/>
    </row>
    <row r="20" spans="2:10" ht="15.75">
      <c r="B20" s="513" t="s">
        <v>866</v>
      </c>
      <c r="C20" s="513"/>
      <c r="D20" s="513"/>
      <c r="E20" s="513"/>
      <c r="F20" s="513"/>
      <c r="G20" s="513"/>
      <c r="H20" s="513"/>
    </row>
    <row r="21" spans="2:10" ht="14.25">
      <c r="B21" s="513" t="s">
        <v>865</v>
      </c>
      <c r="C21" s="513"/>
      <c r="D21" s="513"/>
      <c r="E21" s="513"/>
      <c r="F21" s="513"/>
      <c r="G21" s="513"/>
      <c r="H21" s="513"/>
    </row>
    <row r="22" spans="2:10" ht="15.75">
      <c r="B22" s="1184" t="s">
        <v>864</v>
      </c>
      <c r="C22" s="1184"/>
      <c r="D22" s="1184"/>
      <c r="E22" s="1184"/>
      <c r="F22" s="1184"/>
      <c r="G22" s="1184"/>
      <c r="H22" s="1184"/>
      <c r="I22" s="1184"/>
      <c r="J22" s="511"/>
    </row>
    <row r="23" spans="2:10" ht="15.75">
      <c r="B23" s="1183" t="s">
        <v>863</v>
      </c>
      <c r="C23" s="1183"/>
      <c r="D23" s="1183"/>
      <c r="E23" s="1183"/>
      <c r="F23" s="1183"/>
      <c r="G23" s="1183"/>
      <c r="H23" s="1183"/>
      <c r="I23" s="1183"/>
      <c r="J23" s="511"/>
    </row>
    <row r="24" spans="2:10" ht="15.75">
      <c r="B24" s="1183" t="s">
        <v>862</v>
      </c>
      <c r="C24" s="1183"/>
      <c r="D24" s="1183"/>
      <c r="E24" s="1183"/>
      <c r="F24" s="1183"/>
      <c r="G24" s="1183"/>
      <c r="H24" s="1183"/>
      <c r="I24" s="1183"/>
      <c r="J24" s="511"/>
    </row>
    <row r="25" spans="2:10" ht="15.75">
      <c r="B25" s="1183" t="s">
        <v>861</v>
      </c>
      <c r="C25" s="1183"/>
      <c r="D25" s="1183"/>
      <c r="E25" s="1183"/>
      <c r="F25" s="1183"/>
      <c r="G25" s="1183"/>
      <c r="H25" s="1183"/>
      <c r="I25" s="1183"/>
      <c r="J25" s="511"/>
    </row>
    <row r="26" spans="2:10" ht="15.75">
      <c r="B26" s="1183" t="s">
        <v>860</v>
      </c>
      <c r="C26" s="1183"/>
      <c r="D26" s="1183"/>
      <c r="E26" s="1183"/>
      <c r="F26" s="1183"/>
      <c r="G26" s="1183"/>
      <c r="H26" s="1183"/>
      <c r="I26" s="1183"/>
      <c r="J26" s="511"/>
    </row>
    <row r="27" spans="2:10" ht="29.25" customHeight="1">
      <c r="B27" s="1182" t="s">
        <v>859</v>
      </c>
      <c r="C27" s="1182"/>
      <c r="D27" s="1182"/>
      <c r="E27" s="1182"/>
      <c r="F27" s="1182"/>
      <c r="G27" s="1182"/>
      <c r="H27" s="1182"/>
      <c r="I27" s="1182"/>
      <c r="J27" s="1182"/>
    </row>
    <row r="28" spans="2:10" ht="28.5" customHeight="1">
      <c r="B28" s="1182" t="s">
        <v>858</v>
      </c>
      <c r="C28" s="1182"/>
      <c r="D28" s="1182"/>
      <c r="E28" s="1182"/>
      <c r="F28" s="1182"/>
      <c r="G28" s="1182"/>
      <c r="H28" s="1182"/>
      <c r="I28" s="1182"/>
      <c r="J28" s="511"/>
    </row>
    <row r="29" spans="2:10" ht="15.75">
      <c r="B29" s="512" t="s">
        <v>857</v>
      </c>
      <c r="C29" s="512"/>
      <c r="D29" s="512"/>
      <c r="E29" s="512"/>
      <c r="F29" s="512"/>
      <c r="G29" s="512"/>
      <c r="H29" s="512"/>
      <c r="I29" s="511"/>
      <c r="J29" s="511"/>
    </row>
    <row r="30" spans="2:10" ht="15.75">
      <c r="B30" s="512" t="s">
        <v>856</v>
      </c>
      <c r="C30" s="512"/>
      <c r="D30" s="512"/>
      <c r="E30" s="512"/>
      <c r="F30" s="512"/>
      <c r="G30" s="512"/>
      <c r="H30" s="512"/>
      <c r="I30" s="511"/>
      <c r="J30" s="511"/>
    </row>
    <row r="31" spans="2:10" ht="15.75">
      <c r="B31" s="512" t="s">
        <v>855</v>
      </c>
      <c r="C31" s="512"/>
      <c r="D31" s="512"/>
      <c r="E31" s="512"/>
      <c r="F31" s="512"/>
      <c r="G31" s="512"/>
      <c r="H31" s="512"/>
      <c r="I31" s="511"/>
      <c r="J31" s="511"/>
    </row>
    <row r="32" spans="2:10" ht="15.75">
      <c r="B32" s="1183" t="s">
        <v>854</v>
      </c>
      <c r="C32" s="1183"/>
      <c r="D32" s="1183"/>
      <c r="E32" s="1183"/>
      <c r="F32" s="1183"/>
      <c r="G32" s="1183"/>
      <c r="H32" s="1183"/>
      <c r="I32" s="1183"/>
      <c r="J32" s="511"/>
    </row>
    <row r="33" spans="2:10" ht="15.75">
      <c r="B33" s="1184" t="s">
        <v>853</v>
      </c>
      <c r="C33" s="1184"/>
      <c r="D33" s="1184"/>
      <c r="E33" s="1184"/>
      <c r="F33" s="1184"/>
      <c r="G33" s="1184"/>
      <c r="H33" s="1184"/>
      <c r="I33" s="1184"/>
      <c r="J33" s="511"/>
    </row>
  </sheetData>
  <mergeCells count="10">
    <mergeCell ref="B27:J27"/>
    <mergeCell ref="B28:I28"/>
    <mergeCell ref="B32:I32"/>
    <mergeCell ref="B33:I33"/>
    <mergeCell ref="A2:F2"/>
    <mergeCell ref="B22:I22"/>
    <mergeCell ref="B23:I23"/>
    <mergeCell ref="B24:I24"/>
    <mergeCell ref="B25:I25"/>
    <mergeCell ref="B26:I26"/>
  </mergeCells>
  <phoneticPr fontId="6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通所リハビリテーション</vt:lpstr>
      <vt:lpstr>①自己点検シート</vt:lpstr>
      <vt:lpstr>②勤務形態一覧表</vt:lpstr>
      <vt:lpstr>シフト記号表（勤務時間帯）</vt:lpstr>
      <vt:lpstr>④利用者の状況</vt:lpstr>
      <vt:lpstr>⑤身体拘束者名簿</vt:lpstr>
      <vt:lpstr>'シフト記号表（勤務時間帯）'!【記載例】シフト記号</vt:lpstr>
      <vt:lpstr>①自己点検シート!Print_Area</vt:lpstr>
      <vt:lpstr>②勤務形態一覧表!Print_Area</vt:lpstr>
      <vt:lpstr>通所リハビリテーション!Print_Area</vt:lpstr>
      <vt:lpstr>①自己点検シート!Print_Titles</vt:lpstr>
      <vt:lpstr>②勤務形態一覧表!Print_Titles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2024-05-14T04:34:43Z</dcterms:created>
  <dcterms:modified xsi:type="dcterms:W3CDTF">2026-03-23T06:42:33Z</dcterms:modified>
  <cp:category/>
</cp:coreProperties>
</file>