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24226"/>
  <xr:revisionPtr revIDLastSave="0" documentId="13_ncr:1_{AD96647C-6828-47D1-8DCD-3429E923B9F1}" xr6:coauthVersionLast="36" xr6:coauthVersionMax="36" xr10:uidLastSave="{00000000-0000-0000-0000-000000000000}"/>
  <bookViews>
    <workbookView xWindow="0" yWindow="0" windowWidth="20490" windowHeight="7455" xr2:uid="{00000000-000D-0000-FFFF-FFFF00000000}"/>
  </bookViews>
  <sheets>
    <sheet name="特定福祉用具販売" sheetId="24" r:id="rId1"/>
    <sheet name="①自己点検シート" sheetId="22" r:id="rId2"/>
    <sheet name="②勤務形態一覧表" sheetId="29" r:id="rId3"/>
    <sheet name="③利用者の状況" sheetId="27" r:id="rId4"/>
  </sheets>
  <externalReferences>
    <externalReference r:id="rId5"/>
    <externalReference r:id="rId6"/>
  </externalReferences>
  <definedNames>
    <definedName name="_xlnm.Print_Area" localSheetId="1">①自己点検シート!$A$1:$H$590</definedName>
    <definedName name="_xlnm.Print_Area" localSheetId="2">②勤務形態一覧表!$A$1:$BD$132</definedName>
    <definedName name="_xlnm.Print_Area" localSheetId="0">特定福祉用具販売!$A$1:$K$88</definedName>
    <definedName name="_xlnm.Print_Titles" localSheetId="1">①自己点検シート!$2:$2</definedName>
    <definedName name="_xlnm.Print_Titles" localSheetId="2">②勤務形態一覧表!$1:$12</definedName>
    <definedName name="職種">[1]プルダウン・リスト!$C$15:$K$15</definedName>
  </definedNames>
  <calcPr calcId="191029"/>
</workbook>
</file>

<file path=xl/calcChain.xml><?xml version="1.0" encoding="utf-8"?>
<calcChain xmlns="http://schemas.openxmlformats.org/spreadsheetml/2006/main">
  <c r="C131" i="29" l="1"/>
  <c r="M131" i="29" s="1"/>
  <c r="H126" i="29"/>
  <c r="H125" i="29"/>
  <c r="C125" i="29"/>
  <c r="P121" i="29"/>
  <c r="L121" i="29"/>
  <c r="C126" i="29" s="1"/>
  <c r="M126" i="29" s="1"/>
  <c r="H131" i="29" s="1"/>
  <c r="J121" i="29"/>
  <c r="G120" i="29"/>
  <c r="E120" i="29"/>
  <c r="G119" i="29"/>
  <c r="E119" i="29"/>
  <c r="G118" i="29"/>
  <c r="E118" i="29"/>
  <c r="G117" i="29"/>
  <c r="G121" i="29" s="1"/>
  <c r="E117" i="29"/>
  <c r="E121" i="29" s="1"/>
  <c r="AU112" i="29"/>
  <c r="AW112" i="29" s="1"/>
  <c r="AU111" i="29"/>
  <c r="AW111" i="29" s="1"/>
  <c r="AW110" i="29"/>
  <c r="AU110" i="29"/>
  <c r="AW109" i="29"/>
  <c r="AU109" i="29"/>
  <c r="AU108" i="29"/>
  <c r="AW108" i="29" s="1"/>
  <c r="AU107" i="29"/>
  <c r="AW107" i="29" s="1"/>
  <c r="AW106" i="29"/>
  <c r="AU106" i="29"/>
  <c r="AW105" i="29"/>
  <c r="AU105" i="29"/>
  <c r="AU104" i="29"/>
  <c r="AW104" i="29" s="1"/>
  <c r="AU103" i="29"/>
  <c r="AW103" i="29" s="1"/>
  <c r="AW102" i="29"/>
  <c r="AU102" i="29"/>
  <c r="AW101" i="29"/>
  <c r="AU101" i="29"/>
  <c r="AU100" i="29"/>
  <c r="AW100" i="29" s="1"/>
  <c r="AU99" i="29"/>
  <c r="AW99" i="29" s="1"/>
  <c r="AW98" i="29"/>
  <c r="AU98" i="29"/>
  <c r="AW97" i="29"/>
  <c r="AU97" i="29"/>
  <c r="AU96" i="29"/>
  <c r="AW96" i="29" s="1"/>
  <c r="AU95" i="29"/>
  <c r="AW95" i="29" s="1"/>
  <c r="AW94" i="29"/>
  <c r="AU94" i="29"/>
  <c r="AW93" i="29"/>
  <c r="AU93" i="29"/>
  <c r="AU92" i="29"/>
  <c r="AW92" i="29" s="1"/>
  <c r="AU91" i="29"/>
  <c r="AW91" i="29" s="1"/>
  <c r="AW90" i="29"/>
  <c r="AU90" i="29"/>
  <c r="AW89" i="29"/>
  <c r="AU89" i="29"/>
  <c r="AU88" i="29"/>
  <c r="AW88" i="29" s="1"/>
  <c r="AU87" i="29"/>
  <c r="AW87" i="29" s="1"/>
  <c r="AW86" i="29"/>
  <c r="AU86" i="29"/>
  <c r="AW85" i="29"/>
  <c r="AU85" i="29"/>
  <c r="AU84" i="29"/>
  <c r="AW84" i="29" s="1"/>
  <c r="AU83" i="29"/>
  <c r="AW83" i="29" s="1"/>
  <c r="AW82" i="29"/>
  <c r="AU82" i="29"/>
  <c r="AW81" i="29"/>
  <c r="AU81" i="29"/>
  <c r="AU80" i="29"/>
  <c r="AW80" i="29" s="1"/>
  <c r="AU79" i="29"/>
  <c r="AW79" i="29" s="1"/>
  <c r="AW78" i="29"/>
  <c r="AU78" i="29"/>
  <c r="AW77" i="29"/>
  <c r="AU77" i="29"/>
  <c r="AU76" i="29"/>
  <c r="AW76" i="29" s="1"/>
  <c r="AU75" i="29"/>
  <c r="AW75" i="29" s="1"/>
  <c r="AU74" i="29"/>
  <c r="AW74" i="29" s="1"/>
  <c r="AW73" i="29"/>
  <c r="AU73" i="29"/>
  <c r="AU72" i="29"/>
  <c r="AW72" i="29" s="1"/>
  <c r="AU71" i="29"/>
  <c r="AW71" i="29" s="1"/>
  <c r="AU70" i="29"/>
  <c r="AW70" i="29" s="1"/>
  <c r="AW69" i="29"/>
  <c r="AU69" i="29"/>
  <c r="AU68" i="29"/>
  <c r="AW68" i="29" s="1"/>
  <c r="AU67" i="29"/>
  <c r="AW67" i="29" s="1"/>
  <c r="AU66" i="29"/>
  <c r="AW66" i="29" s="1"/>
  <c r="AW65" i="29"/>
  <c r="AU65" i="29"/>
  <c r="AU64" i="29"/>
  <c r="AW64" i="29" s="1"/>
  <c r="AU63" i="29"/>
  <c r="AW63" i="29" s="1"/>
  <c r="AU62" i="29"/>
  <c r="AW62" i="29" s="1"/>
  <c r="AW61" i="29"/>
  <c r="AU61" i="29"/>
  <c r="AU60" i="29"/>
  <c r="AW60" i="29" s="1"/>
  <c r="AU59" i="29"/>
  <c r="AW59" i="29" s="1"/>
  <c r="AU58" i="29"/>
  <c r="AW58" i="29" s="1"/>
  <c r="AW57" i="29"/>
  <c r="AU57" i="29"/>
  <c r="AU56" i="29"/>
  <c r="AW56" i="29" s="1"/>
  <c r="AU55" i="29"/>
  <c r="AW55" i="29" s="1"/>
  <c r="AU54" i="29"/>
  <c r="AW54" i="29" s="1"/>
  <c r="AW53" i="29"/>
  <c r="AU53" i="29"/>
  <c r="AU52" i="29"/>
  <c r="AW52" i="29" s="1"/>
  <c r="AU51" i="29"/>
  <c r="AW51" i="29" s="1"/>
  <c r="AU50" i="29"/>
  <c r="AW50" i="29" s="1"/>
  <c r="AW49" i="29"/>
  <c r="AU49" i="29"/>
  <c r="AU48" i="29"/>
  <c r="AW48" i="29" s="1"/>
  <c r="AU47" i="29"/>
  <c r="AW47" i="29" s="1"/>
  <c r="AU46" i="29"/>
  <c r="AW46" i="29" s="1"/>
  <c r="AW45" i="29"/>
  <c r="AU45" i="29"/>
  <c r="AU44" i="29"/>
  <c r="AW44" i="29" s="1"/>
  <c r="AU43" i="29"/>
  <c r="AW43" i="29" s="1"/>
  <c r="AU42" i="29"/>
  <c r="AW42" i="29" s="1"/>
  <c r="AW41" i="29"/>
  <c r="AU41" i="29"/>
  <c r="AU40" i="29"/>
  <c r="AW40" i="29" s="1"/>
  <c r="AU39" i="29"/>
  <c r="AW39" i="29" s="1"/>
  <c r="AU38" i="29"/>
  <c r="AW38" i="29" s="1"/>
  <c r="AW37" i="29"/>
  <c r="AU37" i="29"/>
  <c r="AU36" i="29"/>
  <c r="AW36" i="29" s="1"/>
  <c r="AU35" i="29"/>
  <c r="AW35" i="29" s="1"/>
  <c r="AU34" i="29"/>
  <c r="AW34" i="29" s="1"/>
  <c r="AW33" i="29"/>
  <c r="AU33" i="29"/>
  <c r="AU32" i="29"/>
  <c r="AW32" i="29" s="1"/>
  <c r="AU31" i="29"/>
  <c r="AW31" i="29" s="1"/>
  <c r="AU30" i="29"/>
  <c r="AW30" i="29" s="1"/>
  <c r="AW29" i="29"/>
  <c r="AU29" i="29"/>
  <c r="AU28" i="29"/>
  <c r="AW28" i="29" s="1"/>
  <c r="AU27" i="29"/>
  <c r="AW27" i="29" s="1"/>
  <c r="AU26" i="29"/>
  <c r="AW26" i="29" s="1"/>
  <c r="AW25" i="29"/>
  <c r="AU25" i="29"/>
  <c r="AU24" i="29"/>
  <c r="AW24" i="29" s="1"/>
  <c r="AU23" i="29"/>
  <c r="AW23" i="29" s="1"/>
  <c r="AU22" i="29"/>
  <c r="AW22" i="29" s="1"/>
  <c r="AW21" i="29"/>
  <c r="AU21" i="29"/>
  <c r="AU20" i="29"/>
  <c r="AW20" i="29" s="1"/>
  <c r="AU19" i="29"/>
  <c r="AW19" i="29" s="1"/>
  <c r="AU18" i="29"/>
  <c r="AW18" i="29" s="1"/>
  <c r="AW17" i="29"/>
  <c r="AU17" i="29"/>
  <c r="AU16" i="29"/>
  <c r="AW16" i="29" s="1"/>
  <c r="AU15" i="29"/>
  <c r="AW15" i="29" s="1"/>
  <c r="B15" i="29"/>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B44" i="29" s="1"/>
  <c r="B45" i="29" s="1"/>
  <c r="B46" i="29" s="1"/>
  <c r="B47" i="29" s="1"/>
  <c r="B48" i="29" s="1"/>
  <c r="B49" i="29" s="1"/>
  <c r="B50" i="29" s="1"/>
  <c r="B51" i="29" s="1"/>
  <c r="B52" i="29" s="1"/>
  <c r="B53" i="29" s="1"/>
  <c r="B54" i="29" s="1"/>
  <c r="B55" i="29" s="1"/>
  <c r="B56" i="29" s="1"/>
  <c r="B57" i="29" s="1"/>
  <c r="B58" i="29" s="1"/>
  <c r="B59" i="29" s="1"/>
  <c r="B60" i="29" s="1"/>
  <c r="B61" i="29" s="1"/>
  <c r="B62" i="29" s="1"/>
  <c r="B63" i="29" s="1"/>
  <c r="B64" i="29" s="1"/>
  <c r="B65" i="29" s="1"/>
  <c r="B66" i="29" s="1"/>
  <c r="B67" i="29" s="1"/>
  <c r="B68" i="29" s="1"/>
  <c r="B69" i="29" s="1"/>
  <c r="B70" i="29" s="1"/>
  <c r="B71" i="29" s="1"/>
  <c r="B72" i="29" s="1"/>
  <c r="B73" i="29" s="1"/>
  <c r="B74" i="29" s="1"/>
  <c r="B75" i="29" s="1"/>
  <c r="B76" i="29" s="1"/>
  <c r="B77" i="29" s="1"/>
  <c r="B78" i="29" s="1"/>
  <c r="B79" i="29" s="1"/>
  <c r="B80" i="29" s="1"/>
  <c r="B81" i="29" s="1"/>
  <c r="B82" i="29" s="1"/>
  <c r="B83" i="29" s="1"/>
  <c r="B84" i="29" s="1"/>
  <c r="B85" i="29" s="1"/>
  <c r="B86" i="29" s="1"/>
  <c r="B87" i="29" s="1"/>
  <c r="B88" i="29" s="1"/>
  <c r="B89" i="29" s="1"/>
  <c r="B90" i="29" s="1"/>
  <c r="B91" i="29" s="1"/>
  <c r="B92" i="29" s="1"/>
  <c r="B93" i="29" s="1"/>
  <c r="B94" i="29" s="1"/>
  <c r="B95" i="29" s="1"/>
  <c r="B96" i="29" s="1"/>
  <c r="B97" i="29" s="1"/>
  <c r="B98" i="29" s="1"/>
  <c r="B99" i="29" s="1"/>
  <c r="B100" i="29" s="1"/>
  <c r="B101" i="29" s="1"/>
  <c r="B102" i="29" s="1"/>
  <c r="B103" i="29" s="1"/>
  <c r="B104" i="29" s="1"/>
  <c r="B105" i="29" s="1"/>
  <c r="B106" i="29" s="1"/>
  <c r="B107" i="29" s="1"/>
  <c r="B108" i="29" s="1"/>
  <c r="B109" i="29" s="1"/>
  <c r="B110" i="29" s="1"/>
  <c r="B111" i="29" s="1"/>
  <c r="B112" i="29" s="1"/>
  <c r="AU14" i="29"/>
  <c r="AW14" i="29" s="1"/>
  <c r="B14" i="29"/>
  <c r="AW13" i="29"/>
  <c r="AU13" i="29"/>
  <c r="AS11" i="29"/>
  <c r="AS12" i="29" s="1"/>
  <c r="AQ11" i="29"/>
  <c r="AQ12" i="29" s="1"/>
  <c r="AM11" i="29"/>
  <c r="AM12" i="29" s="1"/>
  <c r="AI11" i="29"/>
  <c r="AI12" i="29" s="1"/>
  <c r="AE11" i="29"/>
  <c r="AE12" i="29" s="1"/>
  <c r="AA11" i="29"/>
  <c r="AA12" i="29" s="1"/>
  <c r="W11" i="29"/>
  <c r="W12" i="29" s="1"/>
  <c r="S11" i="29"/>
  <c r="S12" i="29" s="1"/>
  <c r="AT10" i="29"/>
  <c r="AT11" i="29" s="1"/>
  <c r="AT12" i="29" s="1"/>
  <c r="AS10" i="29"/>
  <c r="AR10" i="29"/>
  <c r="AR11" i="29" s="1"/>
  <c r="AR12" i="29" s="1"/>
  <c r="AP10" i="29"/>
  <c r="AL10" i="29"/>
  <c r="AH10" i="29"/>
  <c r="AD10" i="29"/>
  <c r="Z10" i="29"/>
  <c r="V10" i="29"/>
  <c r="R10" i="29"/>
  <c r="AU8" i="29"/>
  <c r="AZ6" i="29"/>
  <c r="X2" i="29"/>
  <c r="AO11" i="29" s="1"/>
  <c r="AO12" i="29" s="1"/>
  <c r="Q10" i="29" l="1"/>
  <c r="U10" i="29"/>
  <c r="Y10" i="29"/>
  <c r="AC10" i="29"/>
  <c r="AG10" i="29"/>
  <c r="AK10" i="29"/>
  <c r="AO10" i="29"/>
  <c r="R11" i="29"/>
  <c r="R12" i="29" s="1"/>
  <c r="V11" i="29"/>
  <c r="V12" i="29" s="1"/>
  <c r="Z11" i="29"/>
  <c r="Z12" i="29" s="1"/>
  <c r="AD11" i="29"/>
  <c r="AD12" i="29" s="1"/>
  <c r="AH11" i="29"/>
  <c r="AH12" i="29" s="1"/>
  <c r="AL11" i="29"/>
  <c r="AL12" i="29" s="1"/>
  <c r="AP11" i="29"/>
  <c r="AP12" i="29" s="1"/>
  <c r="S10" i="29"/>
  <c r="W10" i="29"/>
  <c r="AA10" i="29"/>
  <c r="AE10" i="29"/>
  <c r="AI10" i="29"/>
  <c r="AM10" i="29"/>
  <c r="AQ10" i="29"/>
  <c r="P11" i="29"/>
  <c r="P12" i="29" s="1"/>
  <c r="T11" i="29"/>
  <c r="T12" i="29" s="1"/>
  <c r="X11" i="29"/>
  <c r="X12" i="29" s="1"/>
  <c r="AB11" i="29"/>
  <c r="AB12" i="29" s="1"/>
  <c r="AF11" i="29"/>
  <c r="AF12" i="29" s="1"/>
  <c r="AJ11" i="29"/>
  <c r="AJ12" i="29" s="1"/>
  <c r="AN11" i="29"/>
  <c r="AN12" i="29" s="1"/>
  <c r="P10" i="29"/>
  <c r="T10" i="29"/>
  <c r="X10" i="29"/>
  <c r="AB10" i="29"/>
  <c r="AF10" i="29"/>
  <c r="AJ10" i="29"/>
  <c r="AN10" i="29"/>
  <c r="Q11" i="29"/>
  <c r="Q12" i="29" s="1"/>
  <c r="U11" i="29"/>
  <c r="U12" i="29" s="1"/>
  <c r="Y11" i="29"/>
  <c r="Y12" i="29" s="1"/>
  <c r="AC11" i="29"/>
  <c r="AC12" i="29" s="1"/>
  <c r="AG11" i="29"/>
  <c r="AG12" i="29" s="1"/>
  <c r="AK11" i="29"/>
  <c r="AK12" i="29" s="1"/>
</calcChain>
</file>

<file path=xl/sharedStrings.xml><?xml version="1.0" encoding="utf-8"?>
<sst xmlns="http://schemas.openxmlformats.org/spreadsheetml/2006/main" count="1052" uniqueCount="736">
  <si>
    <t>自　主　点　検　の　ポ　イ　ン　ト</t>
  </si>
  <si>
    <t>いる・いない</t>
    <phoneticPr fontId="4"/>
  </si>
  <si>
    <t>自主点検項目</t>
    <rPh sb="0" eb="2">
      <t>ジシュ</t>
    </rPh>
    <rPh sb="2" eb="4">
      <t>テンケン</t>
    </rPh>
    <rPh sb="4" eb="6">
      <t>コウモク</t>
    </rPh>
    <phoneticPr fontId="4"/>
  </si>
  <si>
    <t xml:space="preserve">
</t>
    <phoneticPr fontId="4"/>
  </si>
  <si>
    <t>　</t>
    <phoneticPr fontId="4"/>
  </si>
  <si>
    <t>施行規則
第140条の39</t>
    <phoneticPr fontId="4"/>
  </si>
  <si>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4"/>
  </si>
  <si>
    <t>　正当な理由なくサービスの提供を拒んでいませんか。</t>
    <phoneticPr fontId="4"/>
  </si>
  <si>
    <t>　</t>
    <phoneticPr fontId="4"/>
  </si>
  <si>
    <t>　事業所ごとに経理を区分するとともに、当該事業の会計とその他の事業の会計を区分していますか。</t>
    <phoneticPr fontId="4"/>
  </si>
  <si>
    <t>法第75条第2項</t>
    <phoneticPr fontId="4"/>
  </si>
  <si>
    <t>　事業所ごとに、専らその職務に従事する常勤の管理者を置いていますか。</t>
    <phoneticPr fontId="4"/>
  </si>
  <si>
    <t xml:space="preserve">　事業の運営を行うために必要な広さの区画を有するほか、特定福祉用具販売の提供に必要なその他の設備及び備品等を備えていますか。
</t>
    <phoneticPr fontId="4"/>
  </si>
  <si>
    <t xml:space="preserve">　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       
</t>
    <phoneticPr fontId="4"/>
  </si>
  <si>
    <t>　居宅サービス計画が作成されている場合は、当該計画に沿ったサービスを提供していますか。</t>
    <phoneticPr fontId="4"/>
  </si>
  <si>
    <t>　利用者が居宅サービス計画の変更を希望する場合は、当該利用者に係る居宅介護支援事業者への連絡その他の必要な援助を行っていますか。</t>
    <phoneticPr fontId="4"/>
  </si>
  <si>
    <t xml:space="preserve">
</t>
    <phoneticPr fontId="4"/>
  </si>
  <si>
    <t xml:space="preserve">　利用者が次のいずれかに該当する場合は、遅滞なく、意見を付してその旨を市町村に通知していますか。
</t>
    <phoneticPr fontId="4"/>
  </si>
  <si>
    <t xml:space="preserve">　福祉用具専門相談員の資質の向上のために、特定福祉用具に関する適切な研修の機会を確保していますか。
</t>
    <phoneticPr fontId="4"/>
  </si>
  <si>
    <t xml:space="preserve">　利用者の身体状態の多様性、変化等に対応することができるよう、できる限り多くの種類の特定福祉用具を取り扱うようにしていますか。
</t>
    <phoneticPr fontId="4"/>
  </si>
  <si>
    <t>　居宅介護支援事業者又はその従業者に対し、利用者に対して特定の事業者によるサービスを利用させることの対償として、金品その他の財産上の利益を供与していませんか。</t>
    <phoneticPr fontId="4"/>
  </si>
  <si>
    <t>法第75条第1項</t>
    <phoneticPr fontId="4"/>
  </si>
  <si>
    <t>※</t>
  </si>
  <si>
    <t>※</t>
    <phoneticPr fontId="4"/>
  </si>
  <si>
    <t>　福祉用具専門相談員</t>
    <phoneticPr fontId="4"/>
  </si>
  <si>
    <t xml:space="preserve">管理者
</t>
    <phoneticPr fontId="4"/>
  </si>
  <si>
    <t>　設備及び備品等</t>
    <phoneticPr fontId="4"/>
  </si>
  <si>
    <t>　内容及び手続の説明及び同意</t>
    <phoneticPr fontId="4"/>
  </si>
  <si>
    <t>　提供拒否の禁止</t>
    <phoneticPr fontId="4"/>
  </si>
  <si>
    <t xml:space="preserve">　サービス提供困難時の対応
</t>
    <phoneticPr fontId="4"/>
  </si>
  <si>
    <t>　受給資格等の確認</t>
    <phoneticPr fontId="4"/>
  </si>
  <si>
    <t>①</t>
  </si>
  <si>
    <t>①</t>
    <phoneticPr fontId="4"/>
  </si>
  <si>
    <t>②</t>
  </si>
  <si>
    <t xml:space="preserve">　要介護認定の申請に係る援助
</t>
    <phoneticPr fontId="4"/>
  </si>
  <si>
    <t>②</t>
    <phoneticPr fontId="4"/>
  </si>
  <si>
    <t xml:space="preserve">　心身の状況等の把握
</t>
    <phoneticPr fontId="4"/>
  </si>
  <si>
    <t xml:space="preserve">　居宅介護支援事業者等との連携
</t>
    <phoneticPr fontId="4"/>
  </si>
  <si>
    <t xml:space="preserve">　サービスを提供するに当たっては、居宅介護支援事業者、その他保健医療サービス又は福祉サービスを提供する者との密接な連携に努めていますか。 </t>
    <phoneticPr fontId="4"/>
  </si>
  <si>
    <t>　居宅サービス計画等の変更の援助</t>
    <phoneticPr fontId="4"/>
  </si>
  <si>
    <t>　身分を証する書類の携行</t>
    <phoneticPr fontId="4"/>
  </si>
  <si>
    <t>　サービスの提供の記録</t>
    <phoneticPr fontId="4"/>
  </si>
  <si>
    <t xml:space="preserve">　販売費用の額等の受領
</t>
    <phoneticPr fontId="4"/>
  </si>
  <si>
    <t xml:space="preserve">　サービスの提供をした際には、当該特定福祉用具の購入に要した費用の額（以下「販売費用の額」という。）の支払を受けていますか。
</t>
    <phoneticPr fontId="4"/>
  </si>
  <si>
    <t xml:space="preserve">　上記①の支払を受ける額のほか、次の費用の額の支払を受けることができますが、費用の額の受領を行う場合は適切に行っていますか。
</t>
    <phoneticPr fontId="4"/>
  </si>
  <si>
    <t xml:space="preserve">　上記②の費用の額に係るサービスの提供に当たっては、あらかじめ、利用者又はその家族に対し、当該サービスの内容及び費用について説明を行い、利用者の同意を得ていますか。
</t>
    <phoneticPr fontId="4"/>
  </si>
  <si>
    <t>③</t>
    <phoneticPr fontId="4"/>
  </si>
  <si>
    <t>　保険給付の申請に必要となる書類等の交付</t>
    <phoneticPr fontId="4"/>
  </si>
  <si>
    <t>　特定福祉用具販売の基本取扱方針</t>
    <phoneticPr fontId="4"/>
  </si>
  <si>
    <t xml:space="preserve">　常に、清潔かつ安全で正常な機能を有する特定福祉用具を販売していますか。   </t>
    <phoneticPr fontId="4"/>
  </si>
  <si>
    <t xml:space="preserve">　事業者は、自ら提供するサービスの質の評価を行い、常にその改善を図っていますか。
</t>
    <phoneticPr fontId="4"/>
  </si>
  <si>
    <t>　特定福祉用具販売の具体的取扱方針</t>
    <phoneticPr fontId="4"/>
  </si>
  <si>
    <t>　サービスの提供に当たっては、販売する特定福祉用具の機能、安全性、衛生状態に関し、点検を行っていますか。</t>
    <phoneticPr fontId="4"/>
  </si>
  <si>
    <t xml:space="preserve"> 「福祉用具の使用方法、使用上の留意事項、故障時の対応等を記載した文書」は、当該特定福祉用具の製造事業者、特定福祉用具販売事業者等の作成した取扱説明書をいいます。</t>
    <phoneticPr fontId="4"/>
  </si>
  <si>
    <t>④</t>
    <phoneticPr fontId="4"/>
  </si>
  <si>
    <t>　福祉用具専門相談員は、サービス担当者会議等を通じて、福祉用具の適切な選定のための助言及び情報提供を行う等の必要な措置を講じてください。</t>
    <phoneticPr fontId="4"/>
  </si>
  <si>
    <t>　利用者に関する市町村への通知</t>
    <phoneticPr fontId="4"/>
  </si>
  <si>
    <t>　管理者の責務</t>
    <phoneticPr fontId="4"/>
  </si>
  <si>
    <t xml:space="preserve">　管理者は、当該事業所の従業者の管理及びサービスの利用申込みに係る調整、業務の実施状況の把握その他の管理を一元的に行っていますか。
</t>
    <phoneticPr fontId="4"/>
  </si>
  <si>
    <t>　運営規程</t>
    <phoneticPr fontId="4"/>
  </si>
  <si>
    <t xml:space="preserve">　勤務体制の確保等
</t>
    <phoneticPr fontId="4"/>
  </si>
  <si>
    <t>　原則として月ごとの勤務表を作成してください。</t>
    <phoneticPr fontId="4"/>
  </si>
  <si>
    <t>　特定福祉用具の取扱種目</t>
    <phoneticPr fontId="4"/>
  </si>
  <si>
    <t>　衛生管理等</t>
    <phoneticPr fontId="4"/>
  </si>
  <si>
    <t xml:space="preserve">　従業者の清潔の保持及び健康状態について、必要な管理を行っていますか。
</t>
    <phoneticPr fontId="4"/>
  </si>
  <si>
    <t>　事業所の設備及び備品について、衛生的な管理に努めていますか。</t>
    <phoneticPr fontId="4"/>
  </si>
  <si>
    <t>　福祉用具専門相談員が感染源となることを予防し、また福祉用具専門相談員を感染の危険から守るため、使い捨ての手袋等感染を予防するための備品等を備えるなど対策を講じてください。</t>
    <phoneticPr fontId="4"/>
  </si>
  <si>
    <t xml:space="preserve">　掲示及び目録の備え付け
</t>
    <phoneticPr fontId="4"/>
  </si>
  <si>
    <t>　事業所の見やすい場所に、運営規程の概要、その他の利用申込者のサービスの選択に資すると認められる重要事項を掲示していますか。</t>
    <phoneticPr fontId="4"/>
  </si>
  <si>
    <t>　利用申込者のサービスの選択に資すると認められる重要事項とは、運営規程の概要、特定福祉用具販売事業所の従業者の勤務の体制、事故発生時の対応、苦情処理の体制等をいいます。</t>
    <phoneticPr fontId="4"/>
  </si>
  <si>
    <t xml:space="preserve">　利用者の特定福祉用具の選択に資するため、事業所に、その取扱う福祉用具の品名及び品名ごとの販売費用の額その他の必要事項が記載された目録等を備え付けていますか。
</t>
    <phoneticPr fontId="4"/>
  </si>
  <si>
    <t>　秘密保持等</t>
    <phoneticPr fontId="4"/>
  </si>
  <si>
    <t>　秘密を保持すべき旨を就業規則に規定したり、誓約書等をとるなどの措置を講じてください。</t>
    <phoneticPr fontId="4"/>
  </si>
  <si>
    <t xml:space="preserve">　従業者であった者が、正当な理由がなく、その業務上知り得た利用者又はその家族の秘密を漏らすことがないよう、必要な措置を講じていますか。
</t>
    <phoneticPr fontId="4"/>
  </si>
  <si>
    <t>　広告</t>
    <phoneticPr fontId="4"/>
  </si>
  <si>
    <t>　居宅介護支援事業者に対する利益供与の禁止</t>
    <phoneticPr fontId="4"/>
  </si>
  <si>
    <t>　苦情処理</t>
    <phoneticPr fontId="4"/>
  </si>
  <si>
    <t>　苦情がサービスの質の向上を図る上での重要な情報であるとの認識に立ち、苦情の内容を踏まえ、サービスの質の向上に向けた取組を自ら行ってください。</t>
    <phoneticPr fontId="4"/>
  </si>
  <si>
    <t>　記録の整備については、台帳等を作成し記録するとともに、利用者個票等に個別の情報として記録することが望ましいです。</t>
    <phoneticPr fontId="4"/>
  </si>
  <si>
    <t>⑤</t>
    <phoneticPr fontId="4"/>
  </si>
  <si>
    <t>⑥</t>
    <phoneticPr fontId="4"/>
  </si>
  <si>
    <t xml:space="preserve">　事故発生時の対応
</t>
    <phoneticPr fontId="4"/>
  </si>
  <si>
    <t xml:space="preserve">  事故が発生した場合の対応方法について、あらかじめ定めておくことが望ましいです。</t>
    <phoneticPr fontId="4"/>
  </si>
  <si>
    <t xml:space="preserve">　利用者に対するサービスの提供により賠償すべき事故が発生した場合は、損害賠償を速やかに行っていますか。
</t>
    <phoneticPr fontId="4"/>
  </si>
  <si>
    <t xml:space="preserve">　事故が生じた際にはその原因を解明し、再発生を防ぐための対策を講じていますか。
</t>
    <phoneticPr fontId="4"/>
  </si>
  <si>
    <t>　会計の区分</t>
    <phoneticPr fontId="4"/>
  </si>
  <si>
    <t xml:space="preserve">　記録の整備
</t>
    <phoneticPr fontId="4"/>
  </si>
  <si>
    <t>　法令遵守等の業務管理体制の整備</t>
    <phoneticPr fontId="4"/>
  </si>
  <si>
    <t>　事業者が整備等する業務管理体制の内容</t>
    <phoneticPr fontId="4"/>
  </si>
  <si>
    <t>　業務管理体制（法令等遵守）についての考え（方針）を定め、職員に周知していますか。</t>
    <phoneticPr fontId="4"/>
  </si>
  <si>
    <t xml:space="preserve">  業務管理体制（法令等遵守）について、具体的な取組を行っていますか。</t>
    <phoneticPr fontId="4"/>
  </si>
  <si>
    <t>　業務管理体制（法令等遵守）の取組について、評価・改善活動を行っていますか。</t>
    <phoneticPr fontId="4"/>
  </si>
  <si>
    <t xml:space="preserve">　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
</t>
    <rPh sb="15" eb="17">
      <t>トクテイ</t>
    </rPh>
    <rPh sb="17" eb="19">
      <t>フクシ</t>
    </rPh>
    <rPh sb="19" eb="21">
      <t>ヨウグ</t>
    </rPh>
    <rPh sb="21" eb="23">
      <t>ハンバイ</t>
    </rPh>
    <rPh sb="23" eb="25">
      <t>ケイカク</t>
    </rPh>
    <rPh sb="26" eb="27">
      <t>モト</t>
    </rPh>
    <phoneticPr fontId="4"/>
  </si>
  <si>
    <t>　特定福祉用具販売計画は、既に居宅サービス計画が作成されている場合は、当該居宅サービス計画の内容に沿って作成していますか。</t>
    <rPh sb="1" eb="3">
      <t>トクテイ</t>
    </rPh>
    <rPh sb="3" eb="5">
      <t>フクシ</t>
    </rPh>
    <rPh sb="5" eb="7">
      <t>ヨウグ</t>
    </rPh>
    <rPh sb="7" eb="9">
      <t>ハンバイ</t>
    </rPh>
    <rPh sb="9" eb="11">
      <t>ケイカク</t>
    </rPh>
    <rPh sb="13" eb="14">
      <t>スデ</t>
    </rPh>
    <rPh sb="15" eb="17">
      <t>キョタク</t>
    </rPh>
    <rPh sb="21" eb="23">
      <t>ケイカク</t>
    </rPh>
    <rPh sb="24" eb="26">
      <t>サクセイ</t>
    </rPh>
    <rPh sb="31" eb="33">
      <t>バアイ</t>
    </rPh>
    <rPh sb="35" eb="37">
      <t>トウガイ</t>
    </rPh>
    <rPh sb="37" eb="39">
      <t>キョタク</t>
    </rPh>
    <rPh sb="43" eb="45">
      <t>ケイカク</t>
    </rPh>
    <rPh sb="46" eb="48">
      <t>ナイヨウ</t>
    </rPh>
    <rPh sb="49" eb="50">
      <t>ソ</t>
    </rPh>
    <rPh sb="52" eb="54">
      <t>サクセイ</t>
    </rPh>
    <phoneticPr fontId="4"/>
  </si>
  <si>
    <t>　福祉用具専門相談員は、特定福祉用具販売計画の作成に当たっては、その内容について利用者又はその家族に対して説明し、利用者の同意を得ていますか。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6" eb="27">
      <t>ア</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4"/>
  </si>
  <si>
    <t>　福祉用具専門相談員は、特定福祉用具販売計画を作成した際には、当該特定福祉用具販売計画を利用者に交付していますか。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7" eb="28">
      <t>サイ</t>
    </rPh>
    <rPh sb="31" eb="33">
      <t>トウガイ</t>
    </rPh>
    <rPh sb="33" eb="35">
      <t>トクテイ</t>
    </rPh>
    <rPh sb="35" eb="37">
      <t>フクシ</t>
    </rPh>
    <rPh sb="37" eb="39">
      <t>ヨウグ</t>
    </rPh>
    <rPh sb="39" eb="41">
      <t>ハンバイ</t>
    </rPh>
    <rPh sb="41" eb="43">
      <t>ケイカク</t>
    </rPh>
    <rPh sb="44" eb="47">
      <t>リヨウシャ</t>
    </rPh>
    <rPh sb="48" eb="50">
      <t>コウフ</t>
    </rPh>
    <phoneticPr fontId="4"/>
  </si>
  <si>
    <t>　特定介護予防福祉用具販売計画の作成</t>
    <rPh sb="13" eb="15">
      <t>ケイカク</t>
    </rPh>
    <rPh sb="16" eb="18">
      <t>サクセイ</t>
    </rPh>
    <phoneticPr fontId="4"/>
  </si>
  <si>
    <t>　特定福祉用具販売計画の作成</t>
    <rPh sb="9" eb="11">
      <t>ケイカク</t>
    </rPh>
    <rPh sb="12" eb="14">
      <t>サクセイ</t>
    </rPh>
    <phoneticPr fontId="4"/>
  </si>
  <si>
    <t>　特定介護予防福祉用具販売計画は、既に介護予防サービス計画が作成されている場合は、当該計画の内容に沿って作成していますか。</t>
    <rPh sb="1" eb="3">
      <t>トクテイ</t>
    </rPh>
    <rPh sb="7" eb="9">
      <t>フクシ</t>
    </rPh>
    <rPh sb="9" eb="11">
      <t>ヨウグ</t>
    </rPh>
    <rPh sb="11" eb="13">
      <t>ハンバイ</t>
    </rPh>
    <rPh sb="13" eb="15">
      <t>ケイカク</t>
    </rPh>
    <rPh sb="17" eb="18">
      <t>スデ</t>
    </rPh>
    <rPh sb="19" eb="21">
      <t>カイゴ</t>
    </rPh>
    <rPh sb="21" eb="23">
      <t>ヨボウ</t>
    </rPh>
    <rPh sb="41" eb="43">
      <t>トウガイ</t>
    </rPh>
    <rPh sb="43" eb="45">
      <t>ケイカク</t>
    </rPh>
    <rPh sb="46" eb="48">
      <t>ナイヨウ</t>
    </rPh>
    <rPh sb="49" eb="50">
      <t>ソ</t>
    </rPh>
    <rPh sb="52" eb="54">
      <t>サクセイ</t>
    </rPh>
    <phoneticPr fontId="4"/>
  </si>
  <si>
    <t>　福祉用具専門相談員は、特定介護予防福祉用具販売計画の作成に当たっては、その内容について利用者又はその家族に対して説明し、利用者の同意を得ていますか。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8" eb="20">
      <t>フクシ</t>
    </rPh>
    <rPh sb="20" eb="22">
      <t>ヨウグ</t>
    </rPh>
    <rPh sb="22" eb="24">
      <t>ハンバイ</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4"/>
  </si>
  <si>
    <t>　福祉用具専門相談員は、特定介護予防福祉用具販売計画を作成した際には、当該特定介護予防福祉用具販売計画を利用者に交付していますか。</t>
    <rPh sb="1" eb="3">
      <t>フクシ</t>
    </rPh>
    <rPh sb="3" eb="5">
      <t>ヨウグ</t>
    </rPh>
    <rPh sb="5" eb="7">
      <t>センモン</t>
    </rPh>
    <rPh sb="7" eb="10">
      <t>ソウダンイン</t>
    </rPh>
    <rPh sb="12" eb="14">
      <t>トクテイ</t>
    </rPh>
    <rPh sb="14" eb="16">
      <t>カイゴ</t>
    </rPh>
    <rPh sb="18" eb="20">
      <t>フクシ</t>
    </rPh>
    <rPh sb="20" eb="22">
      <t>ヨウグ</t>
    </rPh>
    <rPh sb="22" eb="24">
      <t>ハンバイ</t>
    </rPh>
    <rPh sb="24" eb="26">
      <t>ケイカク</t>
    </rPh>
    <rPh sb="27" eb="29">
      <t>サクセイ</t>
    </rPh>
    <rPh sb="31" eb="32">
      <t>サイ</t>
    </rPh>
    <rPh sb="35" eb="37">
      <t>トウガイ</t>
    </rPh>
    <rPh sb="37" eb="39">
      <t>トクテイ</t>
    </rPh>
    <rPh sb="39" eb="41">
      <t>カイゴ</t>
    </rPh>
    <rPh sb="41" eb="43">
      <t>ヨボウ</t>
    </rPh>
    <rPh sb="43" eb="45">
      <t>フクシ</t>
    </rPh>
    <rPh sb="45" eb="47">
      <t>ヨウグ</t>
    </rPh>
    <rPh sb="47" eb="49">
      <t>ハンバイ</t>
    </rPh>
    <rPh sb="49" eb="51">
      <t>ケイカク</t>
    </rPh>
    <rPh sb="52" eb="55">
      <t>リヨウシャ</t>
    </rPh>
    <rPh sb="56" eb="58">
      <t>コウフ</t>
    </rPh>
    <phoneticPr fontId="4"/>
  </si>
  <si>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</si>
  <si>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3"/>
  </si>
  <si>
    <t>第１</t>
    <rPh sb="0" eb="1">
      <t>ダイ</t>
    </rPh>
    <phoneticPr fontId="3"/>
  </si>
  <si>
    <t>基本方針</t>
    <rPh sb="0" eb="2">
      <t>キホン</t>
    </rPh>
    <rPh sb="2" eb="4">
      <t>ホウシン</t>
    </rPh>
    <phoneticPr fontId="3"/>
  </si>
  <si>
    <t>第２</t>
    <rPh sb="0" eb="1">
      <t>ダイ</t>
    </rPh>
    <phoneticPr fontId="3"/>
  </si>
  <si>
    <t>人員に関する基準</t>
    <rPh sb="0" eb="2">
      <t>ジンイン</t>
    </rPh>
    <rPh sb="3" eb="4">
      <t>カン</t>
    </rPh>
    <rPh sb="6" eb="8">
      <t>キジュン</t>
    </rPh>
    <phoneticPr fontId="3"/>
  </si>
  <si>
    <t>第３</t>
    <rPh sb="0" eb="1">
      <t>ダイ</t>
    </rPh>
    <phoneticPr fontId="3"/>
  </si>
  <si>
    <t>設備に関する基準</t>
    <rPh sb="0" eb="2">
      <t>セツビ</t>
    </rPh>
    <rPh sb="3" eb="4">
      <t>カン</t>
    </rPh>
    <rPh sb="6" eb="8">
      <t>キジュン</t>
    </rPh>
    <phoneticPr fontId="3"/>
  </si>
  <si>
    <t>第４</t>
    <rPh sb="0" eb="1">
      <t>ダイ</t>
    </rPh>
    <phoneticPr fontId="3"/>
  </si>
  <si>
    <t>運営に関する基準</t>
    <rPh sb="0" eb="2">
      <t>ウンエイ</t>
    </rPh>
    <rPh sb="3" eb="4">
      <t>カン</t>
    </rPh>
    <rPh sb="6" eb="8">
      <t>キジュン</t>
    </rPh>
    <phoneticPr fontId="3"/>
  </si>
  <si>
    <t>第５</t>
    <rPh sb="0" eb="1">
      <t>ダイ</t>
    </rPh>
    <phoneticPr fontId="3"/>
  </si>
  <si>
    <t>変更の届出等</t>
    <rPh sb="0" eb="2">
      <t>ヘンコウ</t>
    </rPh>
    <rPh sb="3" eb="5">
      <t>トドケデ</t>
    </rPh>
    <rPh sb="5" eb="6">
      <t>トウ</t>
    </rPh>
    <phoneticPr fontId="3"/>
  </si>
  <si>
    <t>第６</t>
    <rPh sb="0" eb="1">
      <t>ダイ</t>
    </rPh>
    <phoneticPr fontId="3"/>
  </si>
  <si>
    <t>その他</t>
    <rPh sb="2" eb="3">
      <t>タ</t>
    </rPh>
    <phoneticPr fontId="3"/>
  </si>
  <si>
    <t>介護保険法施行規則（平成１１年厚生省令第３６号）</t>
    <phoneticPr fontId="3"/>
  </si>
  <si>
    <t>介護保険法施行令（平成１０年政令第４１２号）</t>
  </si>
  <si>
    <t>介護保険の給付対象となる福祉用具及び住宅改修の取扱について
(平成１２年１月３１日)</t>
    <phoneticPr fontId="3"/>
  </si>
  <si>
    <t>指定介護予防サービス等の事業の人員、設備及び運営並びに指定介護予防サービス等に係る介護予防のための効果的な支援の方法に関する基準（平成１８年３月１４日厚生労働省令第３５号）</t>
    <phoneticPr fontId="3"/>
  </si>
  <si>
    <t>※</t>
    <phoneticPr fontId="3"/>
  </si>
  <si>
    <t>　利用者からの苦情に関して、市町村等が派遣する者が相談及び援助を行う事業その他の市町村が実施する事業に協力するよう努めていますか。</t>
    <phoneticPr fontId="3"/>
  </si>
  <si>
    <t>※</t>
    <phoneticPr fontId="3"/>
  </si>
  <si>
    <t>　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phoneticPr fontId="4"/>
  </si>
  <si>
    <t xml:space="preserve">　特定介護予防福祉用具販売事業の設備及び備品等
</t>
    <phoneticPr fontId="4"/>
  </si>
  <si>
    <t xml:space="preserve">　特定介護予防福祉用具販売の基本取扱方針
</t>
    <phoneticPr fontId="4"/>
  </si>
  <si>
    <t>①</t>
    <phoneticPr fontId="4"/>
  </si>
  <si>
    <t>　特定介護予防福祉用具販売は、利用者の介護予防に資するよう、その目標を設定し、計画的に行われていますか。</t>
    <phoneticPr fontId="4"/>
  </si>
  <si>
    <t>②</t>
    <phoneticPr fontId="4"/>
  </si>
  <si>
    <t>③</t>
    <phoneticPr fontId="4"/>
  </si>
  <si>
    <t>④</t>
    <phoneticPr fontId="4"/>
  </si>
  <si>
    <t xml:space="preserve">　利用者がその有する能力を最大限活用することができるような方法によるサービス提供に努めていますか。
</t>
    <phoneticPr fontId="4"/>
  </si>
  <si>
    <t>※</t>
    <phoneticPr fontId="4"/>
  </si>
  <si>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</si>
  <si>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xml:space="preserve">　特定介護予防福祉用具販売の具体的取扱方針　
</t>
    <phoneticPr fontId="4"/>
  </si>
  <si>
    <t>　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phoneticPr fontId="4"/>
  </si>
  <si>
    <t>　サービスの提供に当たっては、販売する特定介護予防福祉用具の機能、安全性、衛生状態等に関し、点検を行っていますか。</t>
    <phoneticPr fontId="4"/>
  </si>
  <si>
    <t xml:space="preserve">
</t>
    <phoneticPr fontId="4"/>
  </si>
  <si>
    <t xml:space="preserve">　介護予防サービス計画に特定介護予防福祉用具販売が位置づけられる場合には、当該計画に特定介護予防福祉用具販売が必要な理由が記載されるように必要な措置を講じていますか。
</t>
    <phoneticPr fontId="4"/>
  </si>
  <si>
    <t>　簡易浴槽
　空気式又は折りたたみ式等で容易に移動できるものであって、取水又は排水のために工事を伴わないもの</t>
    <rPh sb="1" eb="3">
      <t>カンイ</t>
    </rPh>
    <rPh sb="3" eb="5">
      <t>ヨクソウ</t>
    </rPh>
    <rPh sb="7" eb="10">
      <t>クウキシキ</t>
    </rPh>
    <rPh sb="10" eb="11">
      <t>マタ</t>
    </rPh>
    <rPh sb="12" eb="13">
      <t>オ</t>
    </rPh>
    <rPh sb="17" eb="18">
      <t>シキ</t>
    </rPh>
    <rPh sb="18" eb="19">
      <t>トウ</t>
    </rPh>
    <rPh sb="20" eb="22">
      <t>ヨウイ</t>
    </rPh>
    <rPh sb="23" eb="25">
      <t>イドウ</t>
    </rPh>
    <rPh sb="35" eb="37">
      <t>シュスイ</t>
    </rPh>
    <rPh sb="37" eb="38">
      <t>マタ</t>
    </rPh>
    <rPh sb="39" eb="41">
      <t>ハイスイ</t>
    </rPh>
    <rPh sb="45" eb="47">
      <t>コウジ</t>
    </rPh>
    <rPh sb="48" eb="49">
      <t>トモナ</t>
    </rPh>
    <phoneticPr fontId="4"/>
  </si>
  <si>
    <t>　移動用リフトのつり具の部分</t>
    <rPh sb="1" eb="4">
      <t>イドウヨウ</t>
    </rPh>
    <rPh sb="10" eb="11">
      <t>グ</t>
    </rPh>
    <rPh sb="12" eb="14">
      <t>ブブン</t>
    </rPh>
    <phoneticPr fontId="4"/>
  </si>
  <si>
    <t>　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rPh sb="27" eb="29">
      <t>トクテイ</t>
    </rPh>
    <phoneticPr fontId="4"/>
  </si>
  <si>
    <t>根拠法令</t>
    <rPh sb="0" eb="2">
      <t>コンキョ</t>
    </rPh>
    <rPh sb="2" eb="4">
      <t>ホウレイ</t>
    </rPh>
    <phoneticPr fontId="3"/>
  </si>
  <si>
    <t>　居宅サービス計画に沿ったサービスの提供</t>
    <phoneticPr fontId="4"/>
  </si>
  <si>
    <t xml:space="preserve">　特定福祉用具販売は、利用者の要介護状態の軽減又は悪化の防止並びに利用者を介護する者の負担の軽減に資するよう、その目標を設定し、計画的に行っていますか。
</t>
    <rPh sb="57" eb="59">
      <t>モクヒョウ</t>
    </rPh>
    <rPh sb="60" eb="62">
      <t>セッテイ</t>
    </rPh>
    <rPh sb="64" eb="67">
      <t>ケイカクテキ</t>
    </rPh>
    <phoneticPr fontId="4"/>
  </si>
  <si>
    <t>　上記の場合において、福祉用具貸与の利用がある場合は、福祉用具貸与と特定福祉用具販売に係る計画は、一体のものとして作成してください。</t>
    <rPh sb="1" eb="3">
      <t>ジョウキ</t>
    </rPh>
    <rPh sb="15" eb="17">
      <t>タイヨ</t>
    </rPh>
    <rPh sb="23" eb="25">
      <t>バアイ</t>
    </rPh>
    <rPh sb="27" eb="29">
      <t>フクシ</t>
    </rPh>
    <rPh sb="29" eb="31">
      <t>ヨウグ</t>
    </rPh>
    <rPh sb="31" eb="33">
      <t>タイヨ</t>
    </rPh>
    <rPh sb="43" eb="44">
      <t>カカ</t>
    </rPh>
    <phoneticPr fontId="3"/>
  </si>
  <si>
    <t xml:space="preserve">　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
</t>
    <rPh sb="1" eb="3">
      <t>フクシ</t>
    </rPh>
    <rPh sb="3" eb="5">
      <t>ヨウグ</t>
    </rPh>
    <rPh sb="5" eb="7">
      <t>センモン</t>
    </rPh>
    <rPh sb="7" eb="10">
      <t>ソウダンイン</t>
    </rPh>
    <rPh sb="12" eb="15">
      <t>リヨウシャ</t>
    </rPh>
    <rPh sb="16" eb="18">
      <t>シンシン</t>
    </rPh>
    <rPh sb="19" eb="21">
      <t>ジョウキョウ</t>
    </rPh>
    <rPh sb="22" eb="24">
      <t>キボウ</t>
    </rPh>
    <rPh sb="24" eb="25">
      <t>オヨ</t>
    </rPh>
    <rPh sb="28" eb="29">
      <t>オ</t>
    </rPh>
    <rPh sb="34" eb="36">
      <t>カンキョウ</t>
    </rPh>
    <rPh sb="37" eb="38">
      <t>フ</t>
    </rPh>
    <rPh sb="42" eb="44">
      <t>トクテイ</t>
    </rPh>
    <rPh sb="44" eb="46">
      <t>フクシ</t>
    </rPh>
    <rPh sb="46" eb="48">
      <t>ヨウグ</t>
    </rPh>
    <rPh sb="48" eb="50">
      <t>ハンバイ</t>
    </rPh>
    <rPh sb="51" eb="53">
      <t>モクヒョウ</t>
    </rPh>
    <rPh sb="54" eb="56">
      <t>トウガイ</t>
    </rPh>
    <rPh sb="56" eb="58">
      <t>モクヒョウ</t>
    </rPh>
    <rPh sb="59" eb="61">
      <t>タッセイ</t>
    </rPh>
    <rPh sb="66" eb="69">
      <t>グタイテキ</t>
    </rPh>
    <rPh sb="74" eb="76">
      <t>ナイヨウ</t>
    </rPh>
    <rPh sb="76" eb="77">
      <t>トウ</t>
    </rPh>
    <rPh sb="78" eb="80">
      <t>キサイ</t>
    </rPh>
    <rPh sb="82" eb="84">
      <t>トクテイ</t>
    </rPh>
    <rPh sb="84" eb="86">
      <t>フクシ</t>
    </rPh>
    <rPh sb="86" eb="88">
      <t>ヨウグ</t>
    </rPh>
    <rPh sb="88" eb="90">
      <t>ハンバイ</t>
    </rPh>
    <rPh sb="90" eb="92">
      <t>ケイカク</t>
    </rPh>
    <rPh sb="93" eb="95">
      <t>サクセイ</t>
    </rPh>
    <phoneticPr fontId="4"/>
  </si>
  <si>
    <t>　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
　また、特定福祉用具販売計画の様式については、各事業所ごとに定めるもので差し支えありません。</t>
    <rPh sb="12" eb="14">
      <t>トクテイ</t>
    </rPh>
    <rPh sb="18" eb="20">
      <t>ハンバイ</t>
    </rPh>
    <rPh sb="127" eb="128">
      <t>スデ</t>
    </rPh>
    <rPh sb="169" eb="171">
      <t>リツアン</t>
    </rPh>
    <phoneticPr fontId="3"/>
  </si>
  <si>
    <t>　サービスの提供に当たっては、特定介護予防福祉用具販売計画に基づき、利用者が日常生活を営むのに必要な支援を行っていますか。</t>
    <rPh sb="6" eb="8">
      <t>テイキョウ</t>
    </rPh>
    <rPh sb="9" eb="10">
      <t>ア</t>
    </rPh>
    <rPh sb="15" eb="17">
      <t>トクテイ</t>
    </rPh>
    <rPh sb="17" eb="19">
      <t>カイゴ</t>
    </rPh>
    <rPh sb="19" eb="21">
      <t>ヨボウ</t>
    </rPh>
    <rPh sb="21" eb="23">
      <t>フクシ</t>
    </rPh>
    <rPh sb="23" eb="25">
      <t>ヨウグ</t>
    </rPh>
    <rPh sb="25" eb="27">
      <t>ハンバイ</t>
    </rPh>
    <rPh sb="27" eb="29">
      <t>ケイカク</t>
    </rPh>
    <rPh sb="30" eb="31">
      <t>モト</t>
    </rPh>
    <rPh sb="34" eb="37">
      <t>リヨウシャ</t>
    </rPh>
    <rPh sb="38" eb="40">
      <t>ニチジョウ</t>
    </rPh>
    <rPh sb="40" eb="42">
      <t>セイカツ</t>
    </rPh>
    <rPh sb="43" eb="44">
      <t>イトナ</t>
    </rPh>
    <rPh sb="47" eb="49">
      <t>ヒツヨウ</t>
    </rPh>
    <rPh sb="50" eb="52">
      <t>シエン</t>
    </rPh>
    <rPh sb="53" eb="54">
      <t>オコナ</t>
    </rPh>
    <phoneticPr fontId="4"/>
  </si>
  <si>
    <t xml:space="preserve">　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rPh sb="52" eb="54">
      <t>トクテイ</t>
    </rPh>
    <rPh sb="54" eb="56">
      <t>カイゴ</t>
    </rPh>
    <rPh sb="56" eb="58">
      <t>ヨボウ</t>
    </rPh>
    <phoneticPr fontId="4"/>
  </si>
  <si>
    <t xml:space="preserve">　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
</t>
    <rPh sb="1" eb="3">
      <t>フクシ</t>
    </rPh>
    <rPh sb="3" eb="5">
      <t>ヨウグ</t>
    </rPh>
    <rPh sb="5" eb="7">
      <t>センモン</t>
    </rPh>
    <rPh sb="7" eb="10">
      <t>ソウダンイン</t>
    </rPh>
    <rPh sb="52" eb="54">
      <t>ハンバイ</t>
    </rPh>
    <rPh sb="55" eb="57">
      <t>モクヒョウ</t>
    </rPh>
    <rPh sb="58" eb="60">
      <t>トウガイ</t>
    </rPh>
    <rPh sb="60" eb="62">
      <t>モクヒョウ</t>
    </rPh>
    <rPh sb="63" eb="65">
      <t>タッセイ</t>
    </rPh>
    <rPh sb="70" eb="73">
      <t>グタイテキ</t>
    </rPh>
    <rPh sb="79" eb="81">
      <t>ナイヨウ</t>
    </rPh>
    <rPh sb="87" eb="89">
      <t>テイキョウ</t>
    </rPh>
    <rPh sb="90" eb="91">
      <t>オコナ</t>
    </rPh>
    <rPh sb="92" eb="94">
      <t>キカン</t>
    </rPh>
    <rPh sb="94" eb="95">
      <t>トウ</t>
    </rPh>
    <rPh sb="96" eb="98">
      <t>キサイ</t>
    </rPh>
    <rPh sb="100" eb="102">
      <t>トクテイ</t>
    </rPh>
    <rPh sb="102" eb="104">
      <t>カイゴ</t>
    </rPh>
    <rPh sb="104" eb="106">
      <t>ヨボウ</t>
    </rPh>
    <rPh sb="106" eb="108">
      <t>フクシ</t>
    </rPh>
    <rPh sb="108" eb="110">
      <t>ヨウグ</t>
    </rPh>
    <rPh sb="110" eb="112">
      <t>ハンバイ</t>
    </rPh>
    <rPh sb="112" eb="114">
      <t>ケイカク</t>
    </rPh>
    <rPh sb="115" eb="117">
      <t>サクセイ</t>
    </rPh>
    <phoneticPr fontId="4"/>
  </si>
  <si>
    <t>自主点検シート（特定福祉用具販売・特定介護予防福祉用具販売）</t>
    <rPh sb="0" eb="2">
      <t>ジシュ</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3"/>
  </si>
  <si>
    <t>　自動排泄処理装置の交換可能部品
　</t>
    <rPh sb="1" eb="3">
      <t>ジドウ</t>
    </rPh>
    <rPh sb="3" eb="5">
      <t>ハイセツ</t>
    </rPh>
    <rPh sb="5" eb="7">
      <t>ショリ</t>
    </rPh>
    <rPh sb="7" eb="9">
      <t>ソウチ</t>
    </rPh>
    <rPh sb="10" eb="12">
      <t>コウカン</t>
    </rPh>
    <rPh sb="12" eb="14">
      <t>カノウ</t>
    </rPh>
    <rPh sb="14" eb="16">
      <t>ブヒン</t>
    </rPh>
    <phoneticPr fontId="4"/>
  </si>
  <si>
    <t>平11老企25
第2の2の(3)</t>
    <phoneticPr fontId="3"/>
  </si>
  <si>
    <t>平11老企25
第2の2の(4)</t>
    <phoneticPr fontId="3"/>
  </si>
  <si>
    <t>平11老企25
第2の2の(1)</t>
    <phoneticPr fontId="3"/>
  </si>
  <si>
    <t>　特定介護予防福祉用具販売事業の福祉用具専門相談員</t>
    <phoneticPr fontId="4"/>
  </si>
  <si>
    <t>①</t>
    <phoneticPr fontId="3"/>
  </si>
  <si>
    <t>　介護サービス情報の公表</t>
    <phoneticPr fontId="4"/>
  </si>
  <si>
    <t>指定居宅サービス等の事業の人員、設備及び運営に関する基準
（平成１１年３月３１日厚生省令第３７号）</t>
    <rPh sb="8" eb="9">
      <t>トウ</t>
    </rPh>
    <phoneticPr fontId="3"/>
  </si>
  <si>
    <t>福祉用具専門相談員について（平成１８年３月３１日老振発0331011号老健局振興課長通知）</t>
    <rPh sb="14" eb="16">
      <t>ヘイセイ</t>
    </rPh>
    <rPh sb="41" eb="42">
      <t>チョウ</t>
    </rPh>
    <rPh sb="42" eb="44">
      <t>ツウチ</t>
    </rPh>
    <phoneticPr fontId="3"/>
  </si>
  <si>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3"/>
  </si>
  <si>
    <t>第２　基本方針</t>
    <rPh sb="0" eb="1">
      <t>ダイ</t>
    </rPh>
    <rPh sb="3" eb="5">
      <t>キホン</t>
    </rPh>
    <rPh sb="5" eb="7">
      <t>ホウシン</t>
    </rPh>
    <phoneticPr fontId="4"/>
  </si>
  <si>
    <t>第３　人員に関する基準</t>
    <phoneticPr fontId="4"/>
  </si>
  <si>
    <t>第４　設備に関する基準</t>
    <phoneticPr fontId="4"/>
  </si>
  <si>
    <t>第５　運営に関する基準</t>
    <phoneticPr fontId="4"/>
  </si>
  <si>
    <t>第６　変更の届出等</t>
    <phoneticPr fontId="4"/>
  </si>
  <si>
    <t>第１　一般原則</t>
    <rPh sb="3" eb="5">
      <t>イッパン</t>
    </rPh>
    <rPh sb="5" eb="7">
      <t>ゲンソク</t>
    </rPh>
    <phoneticPr fontId="3"/>
  </si>
  <si>
    <t>①</t>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</si>
  <si>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</si>
  <si>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②</t>
    <phoneticPr fontId="3"/>
  </si>
  <si>
    <t>③</t>
    <phoneticPr fontId="3"/>
  </si>
  <si>
    <t>一般原則</t>
    <rPh sb="0" eb="2">
      <t>イッパン</t>
    </rPh>
    <rPh sb="2" eb="4">
      <t>ゲンソク</t>
    </rPh>
    <phoneticPr fontId="3"/>
  </si>
  <si>
    <t>第７</t>
    <rPh sb="0" eb="1">
      <t>ダイ</t>
    </rPh>
    <phoneticPr fontId="3"/>
  </si>
  <si>
    <t>第７　その他</t>
    <rPh sb="5" eb="6">
      <t>タ</t>
    </rPh>
    <phoneticPr fontId="4"/>
  </si>
  <si>
    <t>介護保険法（平成９年法律第１２３号）</t>
    <phoneticPr fontId="3"/>
  </si>
  <si>
    <t>「施行令」</t>
    <phoneticPr fontId="3"/>
  </si>
  <si>
    <t>厚生労働大臣が定める特定福祉用具販売に係る特定福祉用具の種目及び厚生労働大臣が定める特定介護予防福祉用具販売に係る特定介護予防福祉用具の種目（平成１１年３月３１日厚生省告示第９４号）</t>
    <phoneticPr fontId="3"/>
  </si>
  <si>
    <t>「高齢者虐待防止法」</t>
  </si>
  <si>
    <t>高齢者虐待の防止、高齢者の養護者に対する支援等に関する法律
（平成１７年法律第１２４号）</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</si>
  <si>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rPh sb="103" eb="105">
      <t>トクテイ</t>
    </rPh>
    <rPh sb="109" eb="111">
      <t>ハンバイ</t>
    </rPh>
    <phoneticPr fontId="4"/>
  </si>
  <si>
    <t>　当該証書等には、当該事業所の名称、当該福祉用具専門相談員の氏名を記載するものとし、当該従業者の写真の貼付や職能の記載を行うことが望ましいです。</t>
    <phoneticPr fontId="4"/>
  </si>
  <si>
    <t>　介護保険給付の対象となっているサービスと明確に区分されないあいまいな名目による費用の徴収は認められません。</t>
    <rPh sb="1" eb="3">
      <t>カイゴ</t>
    </rPh>
    <rPh sb="8" eb="10">
      <t>タイショウ</t>
    </rPh>
    <phoneticPr fontId="4"/>
  </si>
  <si>
    <t>　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上で、必要に応じて利用者に実際に当該特定福祉用具を使用させながら使用方法の指導を行っていますか。</t>
    <rPh sb="101" eb="102">
      <t>ウエ</t>
    </rPh>
    <phoneticPr fontId="4"/>
  </si>
  <si>
    <t>　事業所ごとに、福祉用具専門相談員の日々の勤務時間、常勤・非常勤の別、管理者との兼務関係等を勤務表上明確にしてください。</t>
    <rPh sb="42" eb="44">
      <t>カンケイ</t>
    </rPh>
    <phoneticPr fontId="4"/>
  </si>
  <si>
    <t xml:space="preserve">　サービス担当者会議等において、利用者の個人情報を用いる場合は利用者の同意を、利用者の家族の個人情報を用いる場合は当該家族の同意を、あらかじめ文書により得ていますか。
</t>
    <rPh sb="10" eb="11">
      <t>トウ</t>
    </rPh>
    <phoneticPr fontId="4"/>
  </si>
  <si>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phoneticPr fontId="4"/>
  </si>
  <si>
    <t xml:space="preserve"> 「福祉用具の使用方法、使用上の留意事項、故障時の対応等を記載した文書」は、当該特定介護予防福祉用具の製造事業者、特定介護予防福祉用具販売事業者等の作成した取扱説明書をいいます。</t>
    <rPh sb="59" eb="61">
      <t>カイゴ</t>
    </rPh>
    <rPh sb="61" eb="63">
      <t>ヨボウ</t>
    </rPh>
    <phoneticPr fontId="4"/>
  </si>
  <si>
    <t>　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rPh sb="61" eb="63">
      <t>トクテイ</t>
    </rPh>
    <rPh sb="63" eb="65">
      <t>カイゴ</t>
    </rPh>
    <rPh sb="65" eb="67">
      <t>ヨボウ</t>
    </rPh>
    <phoneticPr fontId="4"/>
  </si>
  <si>
    <t>　特定介護予防福祉用具販売計画作成に当たっては、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なお、特定介護予防福祉用具販売計画の様式については、各事業所ごとに定めるもので差し支えありません。</t>
    <phoneticPr fontId="3"/>
  </si>
  <si>
    <t xml:space="preserve">法第115条の35第1項
施行規則第140条の44
</t>
    <phoneticPr fontId="4"/>
  </si>
  <si>
    <t xml:space="preserve">　居宅サービス計画に特定福祉用具販売が位置付けられる場合には、当該計画に特定福祉用具販売が必要な理由が記載されるように必要な措置を講じていますか。
</t>
    <rPh sb="21" eb="22">
      <t>ヅ</t>
    </rPh>
    <phoneticPr fontId="4"/>
  </si>
  <si>
    <t>　管理者は、当該事業所の従業者に「運営に関する基準」を遵守させるために必要な指揮命令を行っていますか。</t>
    <phoneticPr fontId="4"/>
  </si>
  <si>
    <t xml:space="preserve">　特定介護予防福祉用具販売の基本方針
</t>
    <rPh sb="1" eb="3">
      <t>トクテイ</t>
    </rPh>
    <rPh sb="7" eb="9">
      <t>フクシ</t>
    </rPh>
    <phoneticPr fontId="4"/>
  </si>
  <si>
    <t>　事業を行う者が当該事業を行う事業所ごとに置くべき福祉用具専門相談員の員数は、常勤換算方法で２人以上配置されていますか。</t>
    <rPh sb="1" eb="3">
      <t>ジギョウ</t>
    </rPh>
    <rPh sb="4" eb="5">
      <t>オコナ</t>
    </rPh>
    <rPh sb="6" eb="7">
      <t>モノ</t>
    </rPh>
    <rPh sb="8" eb="10">
      <t>トウガイ</t>
    </rPh>
    <rPh sb="10" eb="12">
      <t>ジギョウ</t>
    </rPh>
    <rPh sb="13" eb="14">
      <t>オコナ</t>
    </rPh>
    <rPh sb="15" eb="18">
      <t>ジギョウショ</t>
    </rPh>
    <rPh sb="43" eb="45">
      <t>ホウホウ</t>
    </rPh>
    <phoneticPr fontId="4"/>
  </si>
  <si>
    <t>　</t>
    <phoneticPr fontId="4"/>
  </si>
  <si>
    <t>　サービスの提供にあたっては、一人ひとりの高齢者ができる限り要介護状態にならないで自立した日常生活を営むことができるよう支援することを目的として行われるものであることに留意しつつ行ってください。</t>
    <phoneticPr fontId="4"/>
  </si>
  <si>
    <t xml:space="preserve">　
</t>
    <phoneticPr fontId="4"/>
  </si>
  <si>
    <t>　</t>
    <phoneticPr fontId="4"/>
  </si>
  <si>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3"/>
  </si>
  <si>
    <t>　同意は利用者及び特定福祉用具販売事業者双方の保護の立場から、書面によって確認することが望ましいものです。</t>
    <phoneticPr fontId="4"/>
  </si>
  <si>
    <t>⑤</t>
    <phoneticPr fontId="4"/>
  </si>
  <si>
    <t>　特定福祉用具販売事業者は、当該居宅サービス計画を作成している指定居宅介護支援事業者から特定福祉用具販売計画の提供の求めがあった際には、当該特定福祉用具販売計画を提供することに協力するよう努めていますか。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rPh sb="1" eb="3">
      <t>トクテイ</t>
    </rPh>
    <rPh sb="7" eb="9">
      <t>ハンバイ</t>
    </rPh>
    <rPh sb="44" eb="46">
      <t>トクテイ</t>
    </rPh>
    <rPh sb="50" eb="52">
      <t>ハンバイ</t>
    </rPh>
    <rPh sb="70" eb="72">
      <t>トクテイ</t>
    </rPh>
    <rPh sb="76" eb="78">
      <t>ハンバイ</t>
    </rPh>
    <phoneticPr fontId="4"/>
  </si>
  <si>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</si>
  <si>
    <t xml:space="preserve"> 「販売費用の額」とは、現に当該特定福祉用具の購入に要した費用の額であり、その費用には、通常の事業の実施地域において特定福祉用具販売を行う場合の交通費等が含まれることとします。
　また、特定福祉用具販売事業者は、現に当該特定福祉用具の購入に要した費用の額として適切な販売費用の額を設定し、特定福祉用具販売の提供内容によって利用者から選択されることが本旨です。そのため、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趣旨からは除かれるものです。また、自己以外の者が自己の特定福祉用具の購入に係る利用者負担を前提として、自己の利用者に対して金品その他の財産上の利益を供与している場合も同様です。 </t>
    <rPh sb="93" eb="95">
      <t>トクテイ</t>
    </rPh>
    <rPh sb="95" eb="97">
      <t>フクシ</t>
    </rPh>
    <rPh sb="97" eb="99">
      <t>ヨウグ</t>
    </rPh>
    <rPh sb="99" eb="101">
      <t>ハンバイ</t>
    </rPh>
    <rPh sb="101" eb="104">
      <t>ジギョウシャ</t>
    </rPh>
    <rPh sb="106" eb="107">
      <t>ゲン</t>
    </rPh>
    <rPh sb="108" eb="110">
      <t>トウガイ</t>
    </rPh>
    <rPh sb="110" eb="112">
      <t>トクテイ</t>
    </rPh>
    <rPh sb="112" eb="114">
      <t>フクシ</t>
    </rPh>
    <rPh sb="114" eb="116">
      <t>ヨウグ</t>
    </rPh>
    <rPh sb="117" eb="119">
      <t>コウニュウ</t>
    </rPh>
    <rPh sb="120" eb="121">
      <t>ヨウ</t>
    </rPh>
    <rPh sb="123" eb="125">
      <t>ヒヨウ</t>
    </rPh>
    <rPh sb="126" eb="127">
      <t>ガク</t>
    </rPh>
    <rPh sb="130" eb="132">
      <t>テキセツ</t>
    </rPh>
    <rPh sb="133" eb="135">
      <t>ハンバイ</t>
    </rPh>
    <rPh sb="135" eb="137">
      <t>ヒヨウ</t>
    </rPh>
    <rPh sb="138" eb="139">
      <t>ガク</t>
    </rPh>
    <rPh sb="140" eb="142">
      <t>セッテイ</t>
    </rPh>
    <rPh sb="144" eb="146">
      <t>トクテイ</t>
    </rPh>
    <rPh sb="146" eb="148">
      <t>フクシ</t>
    </rPh>
    <rPh sb="148" eb="150">
      <t>ヨウグ</t>
    </rPh>
    <rPh sb="150" eb="152">
      <t>ハンバイ</t>
    </rPh>
    <rPh sb="153" eb="155">
      <t>テイキョウ</t>
    </rPh>
    <rPh sb="155" eb="157">
      <t>ナイヨウ</t>
    </rPh>
    <rPh sb="161" eb="164">
      <t>リヨウシャ</t>
    </rPh>
    <rPh sb="166" eb="168">
      <t>センタク</t>
    </rPh>
    <rPh sb="174" eb="176">
      <t>ホンシ</t>
    </rPh>
    <rPh sb="184" eb="186">
      <t>トクテイ</t>
    </rPh>
    <rPh sb="186" eb="188">
      <t>フクシ</t>
    </rPh>
    <rPh sb="188" eb="190">
      <t>ヨウグ</t>
    </rPh>
    <rPh sb="190" eb="192">
      <t>ハンバイ</t>
    </rPh>
    <rPh sb="192" eb="195">
      <t>ジギョウシャ</t>
    </rPh>
    <rPh sb="196" eb="198">
      <t>ジュリョウ</t>
    </rPh>
    <rPh sb="200" eb="202">
      <t>ジコ</t>
    </rPh>
    <rPh sb="203" eb="205">
      <t>トクテイ</t>
    </rPh>
    <rPh sb="205" eb="207">
      <t>フクシ</t>
    </rPh>
    <rPh sb="207" eb="209">
      <t>ヨウグ</t>
    </rPh>
    <rPh sb="210" eb="212">
      <t>コウニュウ</t>
    </rPh>
    <rPh sb="213" eb="214">
      <t>ヨウ</t>
    </rPh>
    <rPh sb="216" eb="218">
      <t>ヒヨウ</t>
    </rPh>
    <rPh sb="219" eb="221">
      <t>キンピン</t>
    </rPh>
    <rPh sb="223" eb="224">
      <t>タ</t>
    </rPh>
    <rPh sb="225" eb="227">
      <t>ザイサン</t>
    </rPh>
    <rPh sb="227" eb="228">
      <t>ジョウ</t>
    </rPh>
    <rPh sb="229" eb="231">
      <t>リエキ</t>
    </rPh>
    <rPh sb="232" eb="233">
      <t>カ</t>
    </rPh>
    <rPh sb="235" eb="238">
      <t>チョクセツテキ</t>
    </rPh>
    <rPh sb="238" eb="239">
      <t>マタ</t>
    </rPh>
    <rPh sb="240" eb="243">
      <t>カンセツテキ</t>
    </rPh>
    <rPh sb="244" eb="246">
      <t>キョウヨ</t>
    </rPh>
    <rPh sb="248" eb="251">
      <t>ジジツジョウ</t>
    </rPh>
    <rPh sb="251" eb="253">
      <t>ジコ</t>
    </rPh>
    <rPh sb="254" eb="257">
      <t>リヨウシャ</t>
    </rPh>
    <rPh sb="258" eb="261">
      <t>リヨウシャ</t>
    </rPh>
    <rPh sb="261" eb="263">
      <t>フタン</t>
    </rPh>
    <rPh sb="264" eb="266">
      <t>ゼンブ</t>
    </rPh>
    <rPh sb="266" eb="267">
      <t>マタ</t>
    </rPh>
    <rPh sb="268" eb="270">
      <t>イチブ</t>
    </rPh>
    <rPh sb="271" eb="273">
      <t>ケイゲン</t>
    </rPh>
    <rPh sb="277" eb="279">
      <t>バアイ</t>
    </rPh>
    <rPh sb="281" eb="283">
      <t>ホンコウ</t>
    </rPh>
    <rPh sb="284" eb="286">
      <t>シュシ</t>
    </rPh>
    <rPh sb="289" eb="290">
      <t>ノゾ</t>
    </rPh>
    <rPh sb="301" eb="303">
      <t>ジコ</t>
    </rPh>
    <rPh sb="303" eb="305">
      <t>イガイ</t>
    </rPh>
    <rPh sb="306" eb="307">
      <t>モノ</t>
    </rPh>
    <rPh sb="308" eb="310">
      <t>ジコ</t>
    </rPh>
    <rPh sb="311" eb="313">
      <t>トクテイ</t>
    </rPh>
    <rPh sb="313" eb="315">
      <t>フクシ</t>
    </rPh>
    <rPh sb="315" eb="317">
      <t>ヨウグ</t>
    </rPh>
    <rPh sb="318" eb="320">
      <t>コウニュウ</t>
    </rPh>
    <rPh sb="321" eb="322">
      <t>カカ</t>
    </rPh>
    <rPh sb="323" eb="326">
      <t>リヨウシャ</t>
    </rPh>
    <rPh sb="326" eb="328">
      <t>フタン</t>
    </rPh>
    <rPh sb="329" eb="331">
      <t>ゼンテイ</t>
    </rPh>
    <rPh sb="335" eb="337">
      <t>ジコ</t>
    </rPh>
    <rPh sb="338" eb="341">
      <t>リヨウシャ</t>
    </rPh>
    <rPh sb="342" eb="343">
      <t>タイ</t>
    </rPh>
    <rPh sb="345" eb="347">
      <t>キンピン</t>
    </rPh>
    <rPh sb="349" eb="350">
      <t>タ</t>
    </rPh>
    <rPh sb="351" eb="353">
      <t>ザイサン</t>
    </rPh>
    <rPh sb="353" eb="354">
      <t>ジョウ</t>
    </rPh>
    <rPh sb="355" eb="357">
      <t>リエキ</t>
    </rPh>
    <rPh sb="358" eb="360">
      <t>キョウヨ</t>
    </rPh>
    <rPh sb="364" eb="366">
      <t>バアイ</t>
    </rPh>
    <rPh sb="367" eb="369">
      <t>ドウヨウ</t>
    </rPh>
    <phoneticPr fontId="4"/>
  </si>
  <si>
    <t>　２つ以上の機能を有する福祉用具については、次のとおり取り扱います。
　（１）それぞれの機能を有する部分を区分できる場
　　　合には、それぞれの機能に着目して部分ごとに
　　　１つの福祉用具として判断する。
　（２）区分できない場合であって、購入告示に掲げ
　　　る特定福祉用具の種目に該当する機能が含まれ
　　　ているときは、福祉用具全体を当該特定福祉用
　　　具として判断する。
　（３）福祉用具貸与の種目及び特定福祉用具の種目
　　　に該当しない機能が含まれる場合は、法に基づ
　　　く保険給付の対象外として取り扱う。
　</t>
    <phoneticPr fontId="4"/>
  </si>
  <si>
    <t>　腰掛便座
　次のいずれかに該当するものに限る。
一　和式便器の上に置いて腰掛式に変換するもの
二　洋式便器の上に置いて高さを補うもの
三　電動式又はスプリング式で便座から立ち上がる際
　に補助できる機能を有しているもの
四　便座、バケツ等からなり、移動可能である便器
　（居室において利用可能であるものに限る。）</t>
    <rPh sb="1" eb="3">
      <t>コシカ</t>
    </rPh>
    <rPh sb="3" eb="5">
      <t>ベンザ</t>
    </rPh>
    <rPh sb="7" eb="8">
      <t>ツギ</t>
    </rPh>
    <rPh sb="14" eb="16">
      <t>ガイトウ</t>
    </rPh>
    <rPh sb="21" eb="22">
      <t>カギ</t>
    </rPh>
    <rPh sb="25" eb="26">
      <t>1</t>
    </rPh>
    <rPh sb="27" eb="29">
      <t>ワシキ</t>
    </rPh>
    <rPh sb="29" eb="31">
      <t>ベンキ</t>
    </rPh>
    <rPh sb="32" eb="33">
      <t>ウエ</t>
    </rPh>
    <rPh sb="34" eb="35">
      <t>オ</t>
    </rPh>
    <rPh sb="37" eb="39">
      <t>コシカ</t>
    </rPh>
    <rPh sb="39" eb="40">
      <t>シキ</t>
    </rPh>
    <rPh sb="41" eb="43">
      <t>ヘンカン</t>
    </rPh>
    <rPh sb="48" eb="49">
      <t>2</t>
    </rPh>
    <rPh sb="50" eb="52">
      <t>ヨウシキ</t>
    </rPh>
    <rPh sb="52" eb="54">
      <t>ベンキ</t>
    </rPh>
    <rPh sb="55" eb="56">
      <t>ウエ</t>
    </rPh>
    <rPh sb="57" eb="58">
      <t>オ</t>
    </rPh>
    <rPh sb="60" eb="61">
      <t>タカ</t>
    </rPh>
    <rPh sb="63" eb="64">
      <t>オギナ</t>
    </rPh>
    <rPh sb="68" eb="69">
      <t>3</t>
    </rPh>
    <rPh sb="70" eb="73">
      <t>デンドウシキ</t>
    </rPh>
    <rPh sb="73" eb="74">
      <t>マタ</t>
    </rPh>
    <rPh sb="80" eb="81">
      <t>シキ</t>
    </rPh>
    <rPh sb="82" eb="84">
      <t>ベンザ</t>
    </rPh>
    <rPh sb="86" eb="87">
      <t>タ</t>
    </rPh>
    <rPh sb="88" eb="89">
      <t>ア</t>
    </rPh>
    <rPh sb="91" eb="92">
      <t>サイ</t>
    </rPh>
    <rPh sb="95" eb="97">
      <t>ホジョ</t>
    </rPh>
    <rPh sb="100" eb="102">
      <t>キノウ</t>
    </rPh>
    <rPh sb="103" eb="104">
      <t>ユウ</t>
    </rPh>
    <rPh sb="111" eb="112">
      <t>4</t>
    </rPh>
    <rPh sb="113" eb="115">
      <t>ベンザ</t>
    </rPh>
    <rPh sb="119" eb="120">
      <t>トウ</t>
    </rPh>
    <rPh sb="125" eb="127">
      <t>イドウ</t>
    </rPh>
    <rPh sb="127" eb="129">
      <t>カノウ</t>
    </rPh>
    <rPh sb="132" eb="134">
      <t>ベンキ</t>
    </rPh>
    <rPh sb="137" eb="139">
      <t>キョシツ</t>
    </rPh>
    <rPh sb="143" eb="145">
      <t>リヨウ</t>
    </rPh>
    <rPh sb="145" eb="147">
      <t>カノウ</t>
    </rPh>
    <rPh sb="153" eb="154">
      <t>カギ</t>
    </rPh>
    <phoneticPr fontId="4"/>
  </si>
  <si>
    <t>個人情報の保護に関する法律(平15年法律第57号)</t>
    <phoneticPr fontId="4"/>
  </si>
  <si>
    <t>施行規則131条
第1項第12号</t>
    <rPh sb="9" eb="10">
      <t>ダイ</t>
    </rPh>
    <rPh sb="11" eb="12">
      <t>コウ</t>
    </rPh>
    <rPh sb="12" eb="13">
      <t>ダイ</t>
    </rPh>
    <rPh sb="15" eb="16">
      <t>ゴウ</t>
    </rPh>
    <phoneticPr fontId="4"/>
  </si>
  <si>
    <t>　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上記１）を満たすことをもって、特定介護予防福祉用具販売事業における当該基準を満たしているものとみなすことができます。</t>
    <phoneticPr fontId="4"/>
  </si>
  <si>
    <t>法第115条の32
第1項第2項</t>
    <rPh sb="13" eb="14">
      <t>ダイ</t>
    </rPh>
    <rPh sb="15" eb="16">
      <t>コウ</t>
    </rPh>
    <phoneticPr fontId="4"/>
  </si>
  <si>
    <t>　「個人情報の保護に関する法律」及び「医療・介護関係事業者における個人情報の適切な取扱いのためのガイダンス」に基づき、入居者及びその家族の個人情報を適切に取り扱っていますか。</t>
    <phoneticPr fontId="3"/>
  </si>
  <si>
    <t>医療・介護関係事業者における個人情報の適切な取扱いのためのガイダンス
(平29.4.14厚労省）</t>
    <phoneticPr fontId="3"/>
  </si>
  <si>
    <t>「平11厚令37」</t>
    <phoneticPr fontId="3"/>
  </si>
  <si>
    <t>「平11老企25」</t>
    <phoneticPr fontId="3"/>
  </si>
  <si>
    <t>「平11厚告94」</t>
    <phoneticPr fontId="3"/>
  </si>
  <si>
    <t>「平12老企34」</t>
    <phoneticPr fontId="3"/>
  </si>
  <si>
    <t>「平18厚労令35」</t>
    <phoneticPr fontId="3"/>
  </si>
  <si>
    <t>「平18老振0331011号」</t>
    <rPh sb="4" eb="5">
      <t>ロウ</t>
    </rPh>
    <rPh sb="5" eb="6">
      <t>シン</t>
    </rPh>
    <rPh sb="13" eb="14">
      <t>ゴウ</t>
    </rPh>
    <phoneticPr fontId="3"/>
  </si>
  <si>
    <t>「平21老振0410001号」</t>
    <rPh sb="13" eb="14">
      <t>ゴウ</t>
    </rPh>
    <phoneticPr fontId="3"/>
  </si>
  <si>
    <t>「平26老発1212第1号」</t>
    <phoneticPr fontId="5"/>
  </si>
  <si>
    <t>　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　</t>
    <phoneticPr fontId="4"/>
  </si>
  <si>
    <t>　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phoneticPr fontId="4"/>
  </si>
  <si>
    <t>法第8条第13項
平11厚告94
平12老企第34</t>
    <phoneticPr fontId="4"/>
  </si>
  <si>
    <r>
      <t>　</t>
    </r>
    <r>
      <rPr>
        <sz val="10"/>
        <rFont val="ＭＳ 明朝"/>
        <family val="1"/>
        <charset val="128"/>
      </rPr>
      <t>福祉用具専門相談員は、次のいずれかに該当すること。</t>
    </r>
    <r>
      <rPr>
        <sz val="11"/>
        <rFont val="ＭＳ 明朝"/>
        <family val="1"/>
        <charset val="128"/>
      </rPr>
      <t xml:space="preserve">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r>
    <phoneticPr fontId="4"/>
  </si>
  <si>
    <t>平11厚令37
第214条の2第2項</t>
    <phoneticPr fontId="4"/>
  </si>
  <si>
    <t>平11厚令37
第214条の2第3項</t>
    <phoneticPr fontId="4"/>
  </si>
  <si>
    <t xml:space="preserve">
ア
イ
ウ
エ
オ
カ</t>
    <phoneticPr fontId="4"/>
  </si>
  <si>
    <t>平11厚令37
第216条
準用
（第37条第2項）</t>
    <phoneticPr fontId="4"/>
  </si>
  <si>
    <t>平18厚労令35
第290条第2項</t>
    <phoneticPr fontId="4"/>
  </si>
  <si>
    <t>平18厚労令35
第290条第3項</t>
    <phoneticPr fontId="4"/>
  </si>
  <si>
    <t>平18厚労令35
第290条第4項</t>
    <phoneticPr fontId="4"/>
  </si>
  <si>
    <t>平18厚労令35
第291条第1項第2号</t>
    <phoneticPr fontId="4"/>
  </si>
  <si>
    <t>平18厚労令35
第292条第2項</t>
    <phoneticPr fontId="4"/>
  </si>
  <si>
    <t>平18厚労令35
第292条第3項</t>
    <phoneticPr fontId="4"/>
  </si>
  <si>
    <t>平18厚労令35
第292条第4項</t>
    <phoneticPr fontId="4"/>
  </si>
  <si>
    <t xml:space="preserve">
</t>
    <phoneticPr fontId="4"/>
  </si>
  <si>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81" eb="84">
      <t>ジギョウショ</t>
    </rPh>
    <rPh sb="85" eb="86">
      <t>カズ</t>
    </rPh>
    <rPh sb="183" eb="186">
      <t>ジギョウショ</t>
    </rPh>
    <rPh sb="187" eb="188">
      <t>カズ</t>
    </rPh>
    <phoneticPr fontId="3"/>
  </si>
  <si>
    <t>平11厚令37
第216条
準用
（第36条第4項）</t>
    <phoneticPr fontId="4"/>
  </si>
  <si>
    <t>※
ア
イ</t>
    <phoneticPr fontId="4"/>
  </si>
  <si>
    <t xml:space="preserve">※
</t>
    <phoneticPr fontId="4"/>
  </si>
  <si>
    <t xml:space="preserve">　サービスの選択に資すると認められる重要事項を記した文書の内容は、以下のとおりです。
　ア　運営規程の概要
　イ　福祉用具専門相談員の勤務体制
　ウ　事故発生時の対応
　エ　苦情処理の体制　等
</t>
    <phoneticPr fontId="4"/>
  </si>
  <si>
    <t>　当該利用者に係る居宅介護支援事業者への連絡、サービスを追加する場合に当該サービスを法定代理受領サービスとして利用する場合には支給限度額の範囲内で居宅サービス計画を変更する必要性がある旨の説明、その他の必要な援助を行ってください。</t>
    <phoneticPr fontId="4"/>
  </si>
  <si>
    <t>平11厚令37
第216条
準用
（第36条第3項）</t>
    <phoneticPr fontId="4"/>
  </si>
  <si>
    <t>　特に、腰掛便座、自動排泄処理装置の交換可能部品等の使用に際し衛生面から注意が必要な福祉用具については、衛生管理の必要性等利用に際しての注意事項を十分説明してください。</t>
    <rPh sb="9" eb="11">
      <t>ジドウ</t>
    </rPh>
    <rPh sb="11" eb="13">
      <t>ハイセツ</t>
    </rPh>
    <rPh sb="13" eb="15">
      <t>ショリ</t>
    </rPh>
    <rPh sb="15" eb="17">
      <t>ソウチ</t>
    </rPh>
    <rPh sb="18" eb="20">
      <t>コウカン</t>
    </rPh>
    <rPh sb="20" eb="22">
      <t>カノウ</t>
    </rPh>
    <rPh sb="22" eb="24">
      <t>ブヒン</t>
    </rPh>
    <rPh sb="24" eb="25">
      <t>トウ</t>
    </rPh>
    <phoneticPr fontId="4"/>
  </si>
  <si>
    <t>　特に、腰掛便座、自動排泄処理装置の交換可能部品等の使用に際し衛生面から注意が必要な福祉用具については、衛生管理の必要性等、利用に際しての注意事項について十分説明してください。</t>
    <rPh sb="9" eb="11">
      <t>ジドウ</t>
    </rPh>
    <rPh sb="11" eb="13">
      <t>ハイセツ</t>
    </rPh>
    <rPh sb="13" eb="15">
      <t>ショリ</t>
    </rPh>
    <rPh sb="15" eb="17">
      <t>ソウチ</t>
    </rPh>
    <rPh sb="18" eb="20">
      <t>コウカン</t>
    </rPh>
    <rPh sb="20" eb="22">
      <t>カノウ</t>
    </rPh>
    <rPh sb="22" eb="24">
      <t>ブヒン</t>
    </rPh>
    <phoneticPr fontId="4"/>
  </si>
  <si>
    <t>平11厚令37
第216条
準用（第204条第2項）</t>
    <phoneticPr fontId="4"/>
  </si>
  <si>
    <t>　指定特定福祉用具販売に係る販売費用の額の支払を受けた場合は、次の事項を記載した書面を利用者に対して交付していますか。</t>
    <rPh sb="1" eb="3">
      <t>シテイ</t>
    </rPh>
    <phoneticPr fontId="4"/>
  </si>
  <si>
    <r>
      <t>　</t>
    </r>
    <r>
      <rPr>
        <sz val="11"/>
        <rFont val="ＭＳ 明朝"/>
        <family val="1"/>
        <charset val="128"/>
      </rPr>
      <t>原則として、前年度に介護サービスの対価として支払を受けた金額が１００万円を超えるサービスが対象。</t>
    </r>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</si>
  <si>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3"/>
  </si>
  <si>
    <t xml:space="preserve">　次に掲げる事業の運営についての重要事項に関する規程（以下「運営規程」という。）を定めていますか。
</t>
    <phoneticPr fontId="4"/>
  </si>
  <si>
    <t>　特定福祉用具の選定の援助、機能等の点検、使用方法の指導等については、当該事業所の従業者たる福祉用具専門相談員が行うべきですが、特定福祉用具の運搬等の利用者サービスに直接影響を及ぼさない業務については、福祉用具専門相談員以外の者又は第三者に行わせることが認められるものとしたものです。</t>
    <phoneticPr fontId="4"/>
  </si>
  <si>
    <t>　個人情報については、安全管理の観点（第三者の目につかないようにする等）から、鍵のかかるロッカー
・キャビネット等への保管が望ましいです。</t>
    <phoneticPr fontId="4"/>
  </si>
  <si>
    <t xml:space="preserve">　サービスの提供に当たり、利用者ができる限り要介護状態とならないで自立した日常生活を営むことができるよう支援することを目的とするものであることを常に意識していますか。
</t>
    <phoneticPr fontId="4"/>
  </si>
  <si>
    <t xml:space="preserve">　従業者に身分を証する書類（身分を明らかにする証書や名札等）を携行させ、利用者又はその家族から求められたときは、これを提示すべき旨の指導をしていますか。
</t>
    <phoneticPr fontId="4"/>
  </si>
  <si>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3"/>
  </si>
  <si>
    <t>平11厚令37
第212条第2項</t>
    <phoneticPr fontId="4"/>
  </si>
  <si>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4"/>
  </si>
  <si>
    <t>　業務管理体制を適切に整備し、関係行政機関に届け出ていますか。 
届出年月日　　　[　　     年    月  　 日]
法令遵守責任者　[職名             　     ]
　　　　　　　　[氏名           　       ]</t>
    <rPh sb="34" eb="36">
      <t>トドケデ</t>
    </rPh>
    <rPh sb="36" eb="39">
      <t>ネンガッピ</t>
    </rPh>
    <rPh sb="50" eb="51">
      <t>ネン</t>
    </rPh>
    <rPh sb="55" eb="56">
      <t>ツキ</t>
    </rPh>
    <rPh sb="60" eb="61">
      <t>ヒ</t>
    </rPh>
    <rPh sb="64" eb="66">
      <t>ホウレイ</t>
    </rPh>
    <rPh sb="66" eb="68">
      <t>ジュンシュ</t>
    </rPh>
    <rPh sb="68" eb="71">
      <t>セキニンシャ</t>
    </rPh>
    <rPh sb="73" eb="75">
      <t>ショクメイ</t>
    </rPh>
    <rPh sb="106" eb="108">
      <t>シメイ</t>
    </rPh>
    <phoneticPr fontId="4"/>
  </si>
  <si>
    <t xml:space="preserve">　特定福祉用具販売の基本方針
</t>
    <phoneticPr fontId="4"/>
  </si>
  <si>
    <t>（予防）介護予防のための効果的な支援の方法に関する基準</t>
    <phoneticPr fontId="4"/>
  </si>
  <si>
    <t>④</t>
    <phoneticPr fontId="3"/>
  </si>
  <si>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3"/>
  </si>
  <si>
    <t>平11老企25
第2の2の(2)</t>
    <phoneticPr fontId="3"/>
  </si>
  <si>
    <t>　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rPh sb="331" eb="333">
      <t>ソウダン</t>
    </rPh>
    <phoneticPr fontId="4"/>
  </si>
  <si>
    <t>業務継続計画の策定等</t>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</si>
  <si>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3"/>
  </si>
  <si>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3"/>
  </si>
  <si>
    <t>平11厚令37第216条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3"/>
  </si>
  <si>
    <t>　適切な指定特定福祉用具販売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トクテイ</t>
    </rPh>
    <rPh sb="8" eb="10">
      <t>フクシ</t>
    </rPh>
    <rPh sb="10" eb="12">
      <t>ヨウグ</t>
    </rPh>
    <rPh sb="12" eb="14">
      <t>ハンバイ</t>
    </rPh>
    <rPh sb="83" eb="92">
      <t>フクシヨウグセンモンソウダンイン</t>
    </rPh>
    <phoneticPr fontId="3"/>
  </si>
  <si>
    <t>平11厚令37第216条
準用（第31条第3項）</t>
    <phoneticPr fontId="4"/>
  </si>
  <si>
    <t>ア</t>
    <phoneticPr fontId="3"/>
  </si>
  <si>
    <t>イ</t>
    <phoneticPr fontId="3"/>
  </si>
  <si>
    <t>ウ</t>
    <phoneticPr fontId="3"/>
  </si>
  <si>
    <t>平11厚令37
第216条
準用(第33条第3項)</t>
    <phoneticPr fontId="4"/>
  </si>
  <si>
    <t>平11厚令37
第216条準用（第36条第2項）</t>
    <phoneticPr fontId="4"/>
  </si>
  <si>
    <t>平11厚令37
第216条
準用
（第36条第5項）</t>
    <phoneticPr fontId="4"/>
  </si>
  <si>
    <t>平11厚令37
第216条
準用
（第36条第6項）</t>
    <phoneticPr fontId="4"/>
  </si>
  <si>
    <t>平11厚令37
第216条
準用
（第37条第3項）</t>
    <phoneticPr fontId="4"/>
  </si>
  <si>
    <t>平11厚令37
第205条
準用
（第36条の2第2項）</t>
    <phoneticPr fontId="3"/>
  </si>
  <si>
    <t>虐待の防止</t>
  </si>
  <si>
    <t>四　一から三号に掲げる措置を適切に実施するための
　担当者を置くこと。</t>
    <rPh sb="0" eb="1">
      <t>ヨン</t>
    </rPh>
    <rPh sb="2" eb="3">
      <t>イチ</t>
    </rPh>
    <phoneticPr fontId="3"/>
  </si>
  <si>
    <t>・</t>
    <phoneticPr fontId="3"/>
  </si>
  <si>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3"/>
  </si>
  <si>
    <t>虐待の防止のための対策を検討する委員会（第１号）</t>
    <phoneticPr fontId="3"/>
  </si>
  <si>
    <t>虐待の防止のための指針(第２号)</t>
    <phoneticPr fontId="3"/>
  </si>
  <si>
    <t>虐待の防止のための従業者に対する研修（第３号）</t>
    <phoneticPr fontId="3"/>
  </si>
  <si>
    <t>虐待の防止に関する措置を適切に実施するための担当者（第４号）</t>
    <phoneticPr fontId="3"/>
  </si>
  <si>
    <t>　従業者、設備、備品及び会計に関する諸記録を整備していますか。</t>
    <phoneticPr fontId="4"/>
  </si>
  <si>
    <t>平11老企25
第5の1</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</si>
  <si>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3"/>
  </si>
  <si>
    <t>平11老企25
第5の2</t>
    <phoneticPr fontId="3"/>
  </si>
  <si>
    <t>事業主が講ずべき措置の具体的内容</t>
    <phoneticPr fontId="3"/>
  </si>
  <si>
    <t>事業主が講じることが望ましい取組について</t>
    <phoneticPr fontId="3"/>
  </si>
  <si>
    <t>　要介護度や所得の多寡を理由にサービスの提供を拒否することはできません。</t>
    <phoneticPr fontId="3"/>
  </si>
  <si>
    <t xml:space="preserve">　エの「特定福祉用具販売の提供方法」は、福祉用具の選定の援助、納品及び使用方法の指導の方法等を指すものです。「販売費用の額」としては、現に当該特定福祉用具の購入に要した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個々の福祉用具の販売費用の額等については、その額の設定の方式及び目録に記載されている旨を記載すれば足りるものとし、運営規程には必ずしも額自体の記載を要しないものです。
</t>
    <rPh sb="4" eb="6">
      <t>トクテイ</t>
    </rPh>
    <rPh sb="67" eb="68">
      <t>ゲン</t>
    </rPh>
    <rPh sb="69" eb="71">
      <t>トウガイ</t>
    </rPh>
    <rPh sb="71" eb="73">
      <t>トクテイ</t>
    </rPh>
    <rPh sb="73" eb="75">
      <t>フクシ</t>
    </rPh>
    <rPh sb="75" eb="77">
      <t>ヨウグ</t>
    </rPh>
    <rPh sb="78" eb="80">
      <t>コウニュウ</t>
    </rPh>
    <rPh sb="81" eb="82">
      <t>ヨウ</t>
    </rPh>
    <rPh sb="84" eb="86">
      <t>ヒヨウ</t>
    </rPh>
    <rPh sb="87" eb="88">
      <t>ガク</t>
    </rPh>
    <phoneticPr fontId="4"/>
  </si>
  <si>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3"/>
  </si>
  <si>
    <t>二　当該事業所における感染症の予防及びまん延の防
　止のための指針を整備すること。</t>
    <rPh sb="4" eb="7">
      <t>ジギョウショ</t>
    </rPh>
    <phoneticPr fontId="4"/>
  </si>
  <si>
    <t>三　当該事業所において、福祉用具専門相談員に対
　し、感染症の予防及びまん延の防止のための研修及
　び訓練を定期的に実施すること。</t>
    <rPh sb="4" eb="7">
      <t>ジギョウショ</t>
    </rPh>
    <phoneticPr fontId="4"/>
  </si>
  <si>
    <t>　高齢者向け集合住宅等と同一の建物に所在する特定福祉用具販売事業所が当該高齢者向け集合住宅等に居住する要介護者に特定福祉用具販売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トクテイ</t>
    </rPh>
    <rPh sb="24" eb="26">
      <t>フクシ</t>
    </rPh>
    <rPh sb="26" eb="28">
      <t>ヨウグ</t>
    </rPh>
    <rPh sb="28" eb="30">
      <t>ハンバイ</t>
    </rPh>
    <rPh sb="56" eb="58">
      <t>トクテイ</t>
    </rPh>
    <rPh sb="58" eb="60">
      <t>フクシ</t>
    </rPh>
    <rPh sb="60" eb="62">
      <t>ヨウグ</t>
    </rPh>
    <rPh sb="62" eb="64">
      <t>ハンバイ</t>
    </rPh>
    <rPh sb="117" eb="119">
      <t>テイキョウ</t>
    </rPh>
    <rPh sb="119" eb="121">
      <t>キョヒ</t>
    </rPh>
    <rPh sb="122" eb="124">
      <t>キンシ</t>
    </rPh>
    <rPh sb="126" eb="128">
      <t>コウモク</t>
    </rPh>
    <phoneticPr fontId="3"/>
  </si>
  <si>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92" eb="94">
      <t>センモン</t>
    </rPh>
    <rPh sb="94" eb="97">
      <t>ソウダンイン</t>
    </rPh>
    <phoneticPr fontId="3"/>
  </si>
  <si>
    <t>二　当該事業所における虐待の防止のための指針を整
　備すること。</t>
    <rPh sb="4" eb="7">
      <t>ジギョウショ</t>
    </rPh>
    <phoneticPr fontId="3"/>
  </si>
  <si>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3"/>
  </si>
  <si>
    <t>　虐待は、法の目的の一つである高齢者の尊厳の保持や、高齢者の人格の尊重に深刻な影響を及ぼす可能性が極めて高く、特定福祉用具販売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t>
    <rPh sb="63" eb="65">
      <t>ジギョウ</t>
    </rPh>
    <phoneticPr fontId="3"/>
  </si>
  <si>
    <t>　特定福祉用具販売事業者が整備する「虐待の防止のための指針」には、次のような項目を盛り込むこととします。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3"/>
  </si>
  <si>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3"/>
  </si>
  <si>
    <t>高齢者虐待防止法第2条</t>
    <rPh sb="0" eb="3">
      <t>コウレイシャ</t>
    </rPh>
    <rPh sb="3" eb="5">
      <t>ギャクタイ</t>
    </rPh>
    <rPh sb="5" eb="8">
      <t>ボウシホウ</t>
    </rPh>
    <rPh sb="8" eb="9">
      <t>ダイ</t>
    </rPh>
    <rPh sb="10" eb="11">
      <t>ジョウ</t>
    </rPh>
    <phoneticPr fontId="3"/>
  </si>
  <si>
    <t>電磁的記録等</t>
    <rPh sb="0" eb="3">
      <t>デンジテキ</t>
    </rPh>
    <rPh sb="3" eb="5">
      <t>キロク</t>
    </rPh>
    <rPh sb="5" eb="6">
      <t>トウ</t>
    </rPh>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</si>
  <si>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3"/>
  </si>
  <si>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</si>
  <si>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4"/>
  </si>
  <si>
    <t>　特定福祉用具販売事業者は、感染症や災害が発生した場合にあっても、利用者が継続して指定特定福祉用具販売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トクテイ</t>
    </rPh>
    <rPh sb="43" eb="45">
      <t>トクテイ</t>
    </rPh>
    <rPh sb="91" eb="100">
      <t>フクシヨウグセンモンソウダンイン</t>
    </rPh>
    <phoneticPr fontId="3"/>
  </si>
  <si>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t>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</si>
  <si>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</si>
  <si>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</si>
  <si>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特定福祉用具販売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3" eb="135">
      <t>バアイ</t>
    </rPh>
    <rPh sb="136" eb="138">
      <t>キンム</t>
    </rPh>
    <rPh sb="138" eb="139">
      <t>ノ</t>
    </rPh>
    <rPh sb="139" eb="142">
      <t>ジカンスウ</t>
    </rPh>
    <rPh sb="144" eb="146">
      <t>トウガイ</t>
    </rPh>
    <rPh sb="146" eb="149">
      <t>ジギョウショ</t>
    </rPh>
    <rPh sb="150" eb="152">
      <t>シテイ</t>
    </rPh>
    <rPh sb="153" eb="154">
      <t>カカ</t>
    </rPh>
    <rPh sb="155" eb="157">
      <t>ジギョウ</t>
    </rPh>
    <rPh sb="163" eb="165">
      <t>ジュウジ</t>
    </rPh>
    <rPh sb="167" eb="169">
      <t>キンム</t>
    </rPh>
    <rPh sb="169" eb="171">
      <t>ジカン</t>
    </rPh>
    <rPh sb="172" eb="173">
      <t>ノ</t>
    </rPh>
    <rPh sb="174" eb="175">
      <t>スウ</t>
    </rPh>
    <rPh sb="179" eb="180">
      <t>タト</t>
    </rPh>
    <rPh sb="183" eb="185">
      <t>トウガイ</t>
    </rPh>
    <rPh sb="185" eb="188">
      <t>ジギョウショ</t>
    </rPh>
    <rPh sb="189" eb="191">
      <t>トクテイ</t>
    </rPh>
    <rPh sb="191" eb="193">
      <t>フクシ</t>
    </rPh>
    <rPh sb="193" eb="195">
      <t>ヨウグ</t>
    </rPh>
    <rPh sb="195" eb="197">
      <t>ハンバイ</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</si>
  <si>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4"/>
  </si>
  <si>
    <t>　利用者に対し適切な特定福祉用具販売を提供できるよう、事業所ごとに福祉用具専門相談員の勤務の体制を定めていますか。</t>
    <rPh sb="10" eb="12">
      <t>トクテイ</t>
    </rPh>
    <rPh sb="12" eb="14">
      <t>フクシ</t>
    </rPh>
    <rPh sb="14" eb="16">
      <t>ヨウグ</t>
    </rPh>
    <rPh sb="16" eb="18">
      <t>ハンバイ</t>
    </rPh>
    <rPh sb="33" eb="42">
      <t>フクシヨウグセンモンソウダンイン</t>
    </rPh>
    <phoneticPr fontId="4"/>
  </si>
  <si>
    <t>　当該事業所の福祉用具専門相談員によって指定特定福祉用具販売を提供していますか。（ただし、利用者のサービス利用に直接影響を及ぼさない業務についてはこの限りではありません。）</t>
    <rPh sb="7" eb="9">
      <t>フクシ</t>
    </rPh>
    <rPh sb="9" eb="11">
      <t>ヨウグ</t>
    </rPh>
    <rPh sb="11" eb="13">
      <t>センモン</t>
    </rPh>
    <rPh sb="13" eb="16">
      <t>ソウダンイン</t>
    </rPh>
    <rPh sb="20" eb="22">
      <t>シテイ</t>
    </rPh>
    <rPh sb="22" eb="24">
      <t>トクテイ</t>
    </rPh>
    <rPh sb="24" eb="26">
      <t>フクシ</t>
    </rPh>
    <rPh sb="26" eb="28">
      <t>ヨウグ</t>
    </rPh>
    <rPh sb="28" eb="30">
      <t>ハンバイ</t>
    </rPh>
    <phoneticPr fontId="4"/>
  </si>
  <si>
    <t>地域との連携等</t>
    <rPh sb="6" eb="7">
      <t>トウ</t>
    </rPh>
    <phoneticPr fontId="3"/>
  </si>
  <si>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3"/>
  </si>
  <si>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4"/>
  </si>
  <si>
    <t>　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rPh sb="30" eb="32">
      <t>トクテイ</t>
    </rPh>
    <rPh sb="32" eb="34">
      <t>フクシ</t>
    </rPh>
    <rPh sb="34" eb="36">
      <t>ヨウグ</t>
    </rPh>
    <rPh sb="36" eb="38">
      <t>ハンバイ</t>
    </rPh>
    <rPh sb="39" eb="40">
      <t>カカ</t>
    </rPh>
    <rPh sb="41" eb="43">
      <t>トクテイ</t>
    </rPh>
    <rPh sb="48" eb="50">
      <t>シュモク</t>
    </rPh>
    <rPh sb="62" eb="64">
      <t>トクテイ</t>
    </rPh>
    <rPh sb="72" eb="74">
      <t>ハンバイ</t>
    </rPh>
    <rPh sb="77" eb="79">
      <t>トクテイ</t>
    </rPh>
    <rPh sb="79" eb="81">
      <t>カイゴ</t>
    </rPh>
    <rPh sb="81" eb="83">
      <t>ヨボウ</t>
    </rPh>
    <rPh sb="83" eb="85">
      <t>フクシ</t>
    </rPh>
    <rPh sb="85" eb="87">
      <t>ヨウグ</t>
    </rPh>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</si>
  <si>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</si>
  <si>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</si>
  <si>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　</t>
    <phoneticPr fontId="4"/>
  </si>
  <si>
    <t>イ　通常の事業の実施地域以外の地域において指定特
　定福祉用具販売を行う場合の交通費
ロ　特定福祉用具の搬入に通常必要となる人数以上の
　従業者が必要となる場合等特別な措置が必要な場合
　の当該措置に要する費用</t>
    <rPh sb="21" eb="23">
      <t>シテイ</t>
    </rPh>
    <rPh sb="55" eb="57">
      <t>ツウジョウ</t>
    </rPh>
    <rPh sb="57" eb="59">
      <t>ヒツヨウ</t>
    </rPh>
    <rPh sb="62" eb="64">
      <t>ニンズウ</t>
    </rPh>
    <rPh sb="64" eb="66">
      <t>イジョウ</t>
    </rPh>
    <rPh sb="69" eb="72">
      <t>ジュウギョウシャ</t>
    </rPh>
    <rPh sb="73" eb="75">
      <t>ヒツヨウ</t>
    </rPh>
    <rPh sb="78" eb="80">
      <t>バアイ</t>
    </rPh>
    <rPh sb="80" eb="81">
      <t>トウ</t>
    </rPh>
    <phoneticPr fontId="4"/>
  </si>
  <si>
    <t>イ　当該指定特定福祉用具販売事業所の名称、提供し
　た特定福祉用具の種目の名称、品目の名称及び販売
　費用の額その他保険給付の申請のために必要と認め
　られる事項を記載した証明書
ロ　領収書
ハ　当該特定福祉用具販売のパンフレットその他の当
　該特定福祉用具の概要</t>
    <rPh sb="4" eb="6">
      <t>シテイ</t>
    </rPh>
    <rPh sb="21" eb="23">
      <t>テイキョウ</t>
    </rPh>
    <rPh sb="37" eb="39">
      <t>メイショウ</t>
    </rPh>
    <rPh sb="58" eb="60">
      <t>ホケン</t>
    </rPh>
    <rPh sb="60" eb="62">
      <t>キュウフ</t>
    </rPh>
    <rPh sb="63" eb="65">
      <t>シンセイ</t>
    </rPh>
    <rPh sb="106" eb="108">
      <t>ハンバイ</t>
    </rPh>
    <rPh sb="123" eb="125">
      <t>トクテイ</t>
    </rPh>
    <phoneticPr fontId="4"/>
  </si>
  <si>
    <t>ア　正当な理由なしに特定福祉用具販売の利用に関す
　る指示に従わないことにより、要介護状態の程度を
　増進させたと認められるとき。
イ　偽りその他不正な行為によって保険給付を受け、
　又は受けようとしたとき。</t>
    <phoneticPr fontId="4"/>
  </si>
  <si>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3"/>
  </si>
  <si>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4"/>
  </si>
  <si>
    <t>策定済・未策定</t>
    <rPh sb="0" eb="2">
      <t>サクテイ</t>
    </rPh>
    <rPh sb="2" eb="3">
      <t>ズ</t>
    </rPh>
    <rPh sb="4" eb="5">
      <t>ミ</t>
    </rPh>
    <rPh sb="5" eb="7">
      <t>サクテイ</t>
    </rPh>
    <phoneticPr fontId="4"/>
  </si>
  <si>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3"/>
  </si>
  <si>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</si>
  <si>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</si>
  <si>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</si>
  <si>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3"/>
  </si>
  <si>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4"/>
  </si>
  <si>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</si>
  <si>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4"/>
  </si>
  <si>
    <t>　この同意は、サービス提供開始時に利用者及びその家族から包括的な同意を得ておくことで足りるものです。</t>
    <phoneticPr fontId="4"/>
  </si>
  <si>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3"/>
  </si>
  <si>
    <t>　事業所について広告をする場合においては、その内容が虚偽又は誇大な表現となっていませんか。</t>
    <phoneticPr fontId="4"/>
  </si>
  <si>
    <t xml:space="preserve">※
</t>
    <phoneticPr fontId="4"/>
  </si>
  <si>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3"/>
  </si>
  <si>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</si>
  <si>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</si>
  <si>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</si>
  <si>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3"/>
  </si>
  <si>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4"/>
  </si>
  <si>
    <t xml:space="preserve">　従業者に対する虐待の防止のための研修の内容としては、虐待等の防止に関する基礎的内容等の適切な知識を普及・啓発するものであるとともに、当該特定福祉用具販売事業所における指針に基づき、虐待の防止の徹底を行うものとします。
</t>
    <rPh sb="69" eb="71">
      <t>トクテイ</t>
    </rPh>
    <rPh sb="71" eb="73">
      <t>フクシ</t>
    </rPh>
    <rPh sb="73" eb="75">
      <t>ヨウグ</t>
    </rPh>
    <rPh sb="75" eb="77">
      <t>ハンバイ</t>
    </rPh>
    <phoneticPr fontId="3"/>
  </si>
  <si>
    <t>　職員教育を組織的に徹底させていくためには、当該特定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4"/>
  </si>
  <si>
    <r>
      <t>　具体的な会計処理の方法等については、次の通知に基づき適切に行ってください。
ア　「指定介護老人福祉施設等に係る会計処理等の取
　扱いについて」</t>
    </r>
    <r>
      <rPr>
        <sz val="10"/>
        <rFont val="ＭＳ 明朝"/>
        <family val="1"/>
        <charset val="128"/>
      </rPr>
      <t>（平成12年3月10日老計第8号）</t>
    </r>
    <r>
      <rPr>
        <sz val="11"/>
        <rFont val="ＭＳ 明朝"/>
        <family val="1"/>
        <charset val="128"/>
      </rPr>
      <t xml:space="preserve">
イ　「介護保険の給付対象事業における会計の区分に
　ついて」</t>
    </r>
    <r>
      <rPr>
        <sz val="10"/>
        <rFont val="ＭＳ 明朝"/>
        <family val="1"/>
        <charset val="128"/>
      </rPr>
      <t xml:space="preserve">（平成13年3月28日老振発第18号）
</t>
    </r>
    <r>
      <rPr>
        <sz val="11"/>
        <rFont val="ＭＳ 明朝"/>
        <family val="1"/>
        <charset val="128"/>
      </rPr>
      <t>ウ　「介護保険・高齢者保健福祉事業に係る社会福祉
　法人会計基準の取扱いについて」
　</t>
    </r>
    <r>
      <rPr>
        <sz val="10"/>
        <rFont val="ＭＳ 明朝"/>
        <family val="1"/>
        <charset val="128"/>
      </rPr>
      <t>（平成24年3月29日　老高発第0329第1号）</t>
    </r>
    <rPh sb="143" eb="145">
      <t>カイゴ</t>
    </rPh>
    <rPh sb="145" eb="147">
      <t>ホケン</t>
    </rPh>
    <rPh sb="148" eb="151">
      <t>コウレイシャ</t>
    </rPh>
    <rPh sb="151" eb="153">
      <t>ホケン</t>
    </rPh>
    <rPh sb="153" eb="155">
      <t>フクシ</t>
    </rPh>
    <rPh sb="155" eb="157">
      <t>ジギョウ</t>
    </rPh>
    <rPh sb="158" eb="159">
      <t>カカ</t>
    </rPh>
    <rPh sb="160" eb="162">
      <t>シャカイ</t>
    </rPh>
    <rPh sb="162" eb="164">
      <t>フクシ</t>
    </rPh>
    <rPh sb="168" eb="170">
      <t>カイケイ</t>
    </rPh>
    <rPh sb="170" eb="172">
      <t>キジュン</t>
    </rPh>
    <rPh sb="173" eb="175">
      <t>トリアツカ</t>
    </rPh>
    <rPh sb="184" eb="186">
      <t>ヘイセイ</t>
    </rPh>
    <rPh sb="188" eb="189">
      <t>ネン</t>
    </rPh>
    <rPh sb="190" eb="191">
      <t>ツキ</t>
    </rPh>
    <rPh sb="193" eb="194">
      <t>ニチ</t>
    </rPh>
    <phoneticPr fontId="4"/>
  </si>
  <si>
    <t xml:space="preserve">ア　電磁的記録による作成は、事業者等の使用に係る
　電子計算機に備えられたファイルに記録する方法ま
　たは磁気ディスク等をもって調製する方法によって
　ください。
</t>
    <phoneticPr fontId="3"/>
  </si>
  <si>
    <t>ウ　その他、電磁的記録により行うことができるとさ
　れているものは、ア及びイに準じた方法によってく
　ださい。</t>
    <phoneticPr fontId="4"/>
  </si>
  <si>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t>
    <phoneticPr fontId="4"/>
  </si>
  <si>
    <t>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4"/>
  </si>
  <si>
    <t xml:space="preserve">ア　電磁的方法による交付は、第５－１の電磁的方法
　による重要事項の提供に準じた方法によってくださ
　い。
</t>
    <phoneticPr fontId="3"/>
  </si>
  <si>
    <t xml:space="preserve">イ　電磁的方法による同意は、例えば電子メールによ
　り利用者等が同意の意思表示をした場合等が考えら
　れます。
</t>
    <phoneticPr fontId="4"/>
  </si>
  <si>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年6月19日内閣府・法務省・経済産業省）」を参考
　　にしてください。
</t>
    <phoneticPr fontId="4"/>
  </si>
  <si>
    <t>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phoneticPr fontId="4"/>
  </si>
  <si>
    <t xml:space="preserve">⑤
</t>
    <phoneticPr fontId="4"/>
  </si>
  <si>
    <t xml:space="preserve">④
</t>
    <phoneticPr fontId="4"/>
  </si>
  <si>
    <t xml:space="preserve">⑥
</t>
    <phoneticPr fontId="4"/>
  </si>
  <si>
    <t xml:space="preserve">　　ロ　事業者の使用に係る電子計算機に備えられ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</si>
  <si>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4"/>
  </si>
  <si>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4"/>
  </si>
  <si>
    <t>　記載すべき事項には、次にあげるものが考えられます。
　ア　特定福祉用具販売の提供日
　イ　種目及び品名
　ウ　利用者の心身の状況
　エ　その他必要な事項</t>
    <rPh sb="57" eb="60">
      <t>リヨウシャ</t>
    </rPh>
    <rPh sb="61" eb="63">
      <t>シンシン</t>
    </rPh>
    <rPh sb="64" eb="66">
      <t>ジョウキョウ</t>
    </rPh>
    <phoneticPr fontId="4"/>
  </si>
  <si>
    <t>ア　事業の目的及び運営の方針
イ  従業者の職種、員数及び職務内容
ウ　営業日及び営業時間
エ　特定福祉用具販売の提供方法、取り扱う種目及び
　販売費用の額その他の費用の額
オ　通常の事業の実施地域
カ　虐待の防止のための措置に関する事項
キ  その他運営に関する重要事項</t>
    <rPh sb="48" eb="50">
      <t>トクテイ</t>
    </rPh>
    <rPh sb="54" eb="56">
      <t>ハンバイ</t>
    </rPh>
    <rPh sb="73" eb="75">
      <t>ヒヨウ</t>
    </rPh>
    <rPh sb="76" eb="77">
      <t>ガク</t>
    </rPh>
    <phoneticPr fontId="3"/>
  </si>
  <si>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3"/>
  </si>
  <si>
    <t>　利用者からの苦情に関して、国民健康保険団体連合会が行う調査に協力するとともに、指導又は助言を受けた場合においては、当該指導又は助言に従って必要な改善を行っていますか。</t>
    <phoneticPr fontId="4"/>
  </si>
  <si>
    <t>　事業所の所在する建物と同一の建物に居住する利用者に対して特定福祉用具販売を提供する場合には、当該建物に居住する利用者以外の者に対しても特定福祉用具販売の提供を行うよう努めていますか。</t>
    <rPh sb="33" eb="35">
      <t>ヨウグ</t>
    </rPh>
    <rPh sb="35" eb="37">
      <t>ハンバイ</t>
    </rPh>
    <rPh sb="68" eb="70">
      <t>トクテイ</t>
    </rPh>
    <rPh sb="70" eb="72">
      <t>フクシ</t>
    </rPh>
    <rPh sb="72" eb="74">
      <t>ヨウグ</t>
    </rPh>
    <rPh sb="74" eb="76">
      <t>ハンバイ</t>
    </rPh>
    <phoneticPr fontId="3"/>
  </si>
  <si>
    <t>　排泄予測支援機器
　利用者が常時装着した上で、膀胱内の状態を感知し、一定の量に達したと推定された際に、尿量を推定するものであって、排尿の機会を居宅要介護者等又はその介護を行う者に通知するもの</t>
    <rPh sb="1" eb="3">
      <t>ハイセツ</t>
    </rPh>
    <rPh sb="3" eb="5">
      <t>ヨソク</t>
    </rPh>
    <rPh sb="5" eb="7">
      <t>シエン</t>
    </rPh>
    <rPh sb="7" eb="9">
      <t>キキ</t>
    </rPh>
    <rPh sb="24" eb="26">
      <t>ボウコウ</t>
    </rPh>
    <rPh sb="26" eb="27">
      <t>ナイ</t>
    </rPh>
    <rPh sb="28" eb="30">
      <t>ジョウタイ</t>
    </rPh>
    <rPh sb="31" eb="33">
      <t>カンチ</t>
    </rPh>
    <rPh sb="52" eb="54">
      <t>ニョウリョウ</t>
    </rPh>
    <rPh sb="55" eb="57">
      <t>スイテイ</t>
    </rPh>
    <rPh sb="66" eb="68">
      <t>ハイニョウ</t>
    </rPh>
    <rPh sb="69" eb="71">
      <t>キカイ</t>
    </rPh>
    <rPh sb="72" eb="74">
      <t>キョタク</t>
    </rPh>
    <rPh sb="74" eb="75">
      <t>ヨウ</t>
    </rPh>
    <rPh sb="75" eb="78">
      <t>カイゴシャ</t>
    </rPh>
    <rPh sb="78" eb="79">
      <t>トウ</t>
    </rPh>
    <rPh sb="79" eb="80">
      <t>マタ</t>
    </rPh>
    <rPh sb="83" eb="85">
      <t>カイゴ</t>
    </rPh>
    <rPh sb="86" eb="87">
      <t>オコナ</t>
    </rPh>
    <rPh sb="88" eb="89">
      <t>モノ</t>
    </rPh>
    <rPh sb="90" eb="92">
      <t>ツウチ</t>
    </rPh>
    <phoneticPr fontId="4"/>
  </si>
  <si>
    <t>　入浴補助用具
　座位の保持、浴槽への出入り等の入浴に際しての補助を目的とする用具であって次のいずれかに該当するものに限る。
一　入浴用椅子
二　浴槽用手すり
三　浴槽内椅子
四　入浴台
　　浴槽の縁にかけて利用する台であって、浴槽への
　出入りのためのもの
五　浴室内すのこ
六　浴槽内すのこ
七　入浴用介助ベルト</t>
    <rPh sb="1" eb="3">
      <t>ニュウヨク</t>
    </rPh>
    <rPh sb="3" eb="5">
      <t>ホジョ</t>
    </rPh>
    <rPh sb="5" eb="7">
      <t>ヨウグ</t>
    </rPh>
    <rPh sb="9" eb="11">
      <t>ザイ</t>
    </rPh>
    <rPh sb="12" eb="14">
      <t>ホジ</t>
    </rPh>
    <rPh sb="15" eb="17">
      <t>ヨクソウ</t>
    </rPh>
    <rPh sb="19" eb="21">
      <t>デイ</t>
    </rPh>
    <rPh sb="22" eb="23">
      <t>トウ</t>
    </rPh>
    <rPh sb="24" eb="26">
      <t>ニュウヨク</t>
    </rPh>
    <rPh sb="27" eb="28">
      <t>サイ</t>
    </rPh>
    <rPh sb="31" eb="33">
      <t>ホジョ</t>
    </rPh>
    <rPh sb="34" eb="36">
      <t>モクテキ</t>
    </rPh>
    <rPh sb="39" eb="41">
      <t>ヨウグ</t>
    </rPh>
    <rPh sb="45" eb="46">
      <t>ツギ</t>
    </rPh>
    <rPh sb="52" eb="54">
      <t>ガイトウ</t>
    </rPh>
    <rPh sb="59" eb="60">
      <t>カギ</t>
    </rPh>
    <rPh sb="63" eb="64">
      <t>1</t>
    </rPh>
    <rPh sb="65" eb="67">
      <t>ニュウヨク</t>
    </rPh>
    <rPh sb="67" eb="68">
      <t>ヨウ</t>
    </rPh>
    <rPh sb="68" eb="70">
      <t>イス</t>
    </rPh>
    <rPh sb="71" eb="72">
      <t>2</t>
    </rPh>
    <rPh sb="73" eb="75">
      <t>ヨクソウ</t>
    </rPh>
    <rPh sb="75" eb="76">
      <t>ヨウ</t>
    </rPh>
    <rPh sb="76" eb="77">
      <t>テ</t>
    </rPh>
    <rPh sb="80" eb="81">
      <t>3</t>
    </rPh>
    <rPh sb="82" eb="85">
      <t>ヨクソウナイ</t>
    </rPh>
    <rPh sb="85" eb="87">
      <t>イス</t>
    </rPh>
    <rPh sb="88" eb="89">
      <t>4</t>
    </rPh>
    <rPh sb="90" eb="92">
      <t>ニュウヨク</t>
    </rPh>
    <rPh sb="92" eb="93">
      <t>ダイ</t>
    </rPh>
    <rPh sb="96" eb="98">
      <t>ヨクソウ</t>
    </rPh>
    <rPh sb="99" eb="100">
      <t>フチ</t>
    </rPh>
    <rPh sb="104" eb="106">
      <t>リヨウ</t>
    </rPh>
    <rPh sb="108" eb="109">
      <t>ダイ</t>
    </rPh>
    <rPh sb="114" eb="116">
      <t>ヨクソウ</t>
    </rPh>
    <rPh sb="120" eb="122">
      <t>デイ</t>
    </rPh>
    <rPh sb="130" eb="131">
      <t>5</t>
    </rPh>
    <rPh sb="132" eb="135">
      <t>ヨクシツナイ</t>
    </rPh>
    <rPh sb="139" eb="140">
      <t>6</t>
    </rPh>
    <rPh sb="141" eb="144">
      <t>ヨクソウナイ</t>
    </rPh>
    <rPh sb="148" eb="149">
      <t>7</t>
    </rPh>
    <rPh sb="150" eb="152">
      <t>ニュウヨク</t>
    </rPh>
    <rPh sb="152" eb="153">
      <t>ヨウ</t>
    </rPh>
    <rPh sb="153" eb="155">
      <t>カイジョ</t>
    </rPh>
    <phoneticPr fontId="4"/>
  </si>
  <si>
    <t>　必要な広さの区画については、購入申込の受付、相談等に対応するために適切なスペースを確保してください。</t>
    <rPh sb="1" eb="3">
      <t>ヒツヨウ</t>
    </rPh>
    <rPh sb="4" eb="5">
      <t>ヒロ</t>
    </rPh>
    <rPh sb="7" eb="9">
      <t>クカク</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</si>
  <si>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20" eb="23">
      <t>ジギョウシャ</t>
    </rPh>
    <phoneticPr fontId="3"/>
  </si>
  <si>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</si>
  <si>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2" eb="5">
      <t>ジギョウシャ</t>
    </rPh>
    <rPh sb="7" eb="9">
      <t>ジョウキ</t>
    </rPh>
    <rPh sb="112" eb="114">
      <t>ジョウキ</t>
    </rPh>
    <phoneticPr fontId="3"/>
  </si>
  <si>
    <t>⑤　上記④の規定による承諾を得た事業者は、当該利
　用申込者又はその家族から文書又は電磁的方法によ
　り電磁的方法による提供を受けない旨の申出があっ
　たきは、当該利用申込者又はその家族に対し、重要
　事項の提供を電磁的方法によってしてはなりませ
　ん。
　　ただし、当該利用申込者又はその家族が再び上記
　④の規定による承諾をした場合は、この限りではあ
　りません。</t>
    <rPh sb="2" eb="4">
      <t>ジョウキ</t>
    </rPh>
    <rPh sb="150" eb="152">
      <t>ジョウキ</t>
    </rPh>
    <phoneticPr fontId="3"/>
  </si>
  <si>
    <t>　被保険者証に認定審査会の意見が記載されているときは、当該認定審査会の意見に配慮してサービスを提供するように努めていますか。</t>
    <rPh sb="29" eb="31">
      <t>ニンテイ</t>
    </rPh>
    <rPh sb="31" eb="34">
      <t>シンサカイ</t>
    </rPh>
    <phoneticPr fontId="4"/>
  </si>
  <si>
    <t xml:space="preserve">　サービスの提供に当たっては、サービス担当者会議等を通じて、利用者の心身の状況、その置かれている環境、他の保健医療サービス又は福祉サービスの利用状況等の把握に努めていますか。
</t>
    <phoneticPr fontId="4"/>
  </si>
  <si>
    <t xml:space="preserve">　サービス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
</t>
    <phoneticPr fontId="4"/>
  </si>
  <si>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3"/>
  </si>
  <si>
    <t xml:space="preserve">　従業者が、正当な理由がなく、その業務上知り得た利用者又はその家族の秘密を漏らすことがないよう必要な措置を講じていますか。
</t>
    <phoneticPr fontId="4"/>
  </si>
  <si>
    <t>　具体的には、従業者でなくなった後においてもこれらの秘密を保持すべき旨を従業者との雇用契約等に取り決め、例えば違約金について定めをおくなどの措置を講じてください。</t>
    <rPh sb="1" eb="4">
      <t>グタイテキ</t>
    </rPh>
    <rPh sb="43" eb="45">
      <t>ケイヤク</t>
    </rPh>
    <rPh sb="45" eb="46">
      <t>トウ</t>
    </rPh>
    <phoneticPr fontId="4"/>
  </si>
  <si>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
    <rPh sb="49" eb="51">
      <t>コジン</t>
    </rPh>
    <rPh sb="51" eb="53">
      <t>ジョウホウ</t>
    </rPh>
    <rPh sb="54" eb="56">
      <t>ホゴ</t>
    </rPh>
    <rPh sb="57" eb="58">
      <t>カン</t>
    </rPh>
    <rPh sb="61" eb="62">
      <t>リツ</t>
    </rPh>
    <phoneticPr fontId="3"/>
  </si>
  <si>
    <t>　上記①の苦情を受け付けた場合には、当該苦情受付日、その内容等を記録していますか。</t>
    <rPh sb="1" eb="3">
      <t>ジョウキ</t>
    </rPh>
    <phoneticPr fontId="4"/>
  </si>
  <si>
    <t>　市町村からの求めがあった場合には、上記③の改善の内容を市町村に報告していますか。</t>
    <rPh sb="18" eb="20">
      <t>ジョウキ</t>
    </rPh>
    <phoneticPr fontId="4"/>
  </si>
  <si>
    <t>　国民健康保険団体連合会からの求めがあった場合には、上記⑤の改善内容を報告していますか。</t>
    <rPh sb="26" eb="28">
      <t>ジョウキ</t>
    </rPh>
    <phoneticPr fontId="4"/>
  </si>
  <si>
    <t xml:space="preserve">　利用者に対するサービスの提供により事故が発生した場合は、市町村、当該利用者の家族、当該利用者に係る居宅介護支援事業者等に連絡を行うとともに、必要な措置を講じていますか。
</t>
    <rPh sb="1" eb="4">
      <t>リヨウシャ</t>
    </rPh>
    <rPh sb="5" eb="6">
      <t>タイ</t>
    </rPh>
    <rPh sb="59" eb="60">
      <t>トウ</t>
    </rPh>
    <phoneticPr fontId="4"/>
  </si>
  <si>
    <t>　上記①の事故の状況及び事故に際して採った処置について記録していますか。　　　</t>
    <rPh sb="1" eb="3">
      <t>ジョウキ</t>
    </rPh>
    <phoneticPr fontId="4"/>
  </si>
  <si>
    <t>　賠償すべき事態において速やかに賠償を行うため、損害賠償保険に加入しておくか、又は賠償資力を有することが望ましいです。</t>
    <rPh sb="1" eb="3">
      <t>バイショウ</t>
    </rPh>
    <rPh sb="6" eb="8">
      <t>ジタイ</t>
    </rPh>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</si>
  <si>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3"/>
  </si>
  <si>
    <t>　上記の場合において、介護予防福祉用具貸与の利用がある場合は、介護予防福祉用具貸与計画と一体のものとして作成してください。</t>
    <rPh sb="1" eb="3">
      <t>ジョウキ</t>
    </rPh>
    <rPh sb="4" eb="6">
      <t>バアイ</t>
    </rPh>
    <rPh sb="19" eb="21">
      <t>タイヨ</t>
    </rPh>
    <rPh sb="39" eb="41">
      <t>タイヨ</t>
    </rPh>
    <phoneticPr fontId="3"/>
  </si>
  <si>
    <t>一　当該事業所における感染症の予防及びまん延の防
　止のための対策を検討する委員会（テレビ電話装置
　その他情報通信機器（以下「テレビ電話装置等」と
　いう。）を活用して行うことができるものとする
　。）をおおむね６月に１回以上開催するとともに、
　その結果について、福祉用具専門相談員に周知徹底
　を図ること。</t>
    <rPh sb="53" eb="54">
      <t>タ</t>
    </rPh>
    <rPh sb="54" eb="56">
      <t>ジョウホウ</t>
    </rPh>
    <rPh sb="56" eb="58">
      <t>ツウシン</t>
    </rPh>
    <rPh sb="58" eb="60">
      <t>キキ</t>
    </rPh>
    <rPh sb="61" eb="63">
      <t>イカ</t>
    </rPh>
    <rPh sb="67" eb="69">
      <t>デンワ</t>
    </rPh>
    <rPh sb="69" eb="71">
      <t>ソウチ</t>
    </rPh>
    <rPh sb="71" eb="72">
      <t>トウ</t>
    </rPh>
    <phoneticPr fontId="4"/>
  </si>
  <si>
    <t>平11厚令37
第216条
準用(第33条第2項)
準用(平11老企25
第3の一の3(25)②)</t>
    <rPh sb="40" eb="41">
      <t>イチ</t>
    </rPh>
    <phoneticPr fontId="4"/>
  </si>
  <si>
    <t xml:space="preserve">　サービスを提供した際には、サービスの提供日、提供した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
</t>
    <rPh sb="23" eb="25">
      <t>テイキョウ</t>
    </rPh>
    <rPh sb="57" eb="59">
      <t>キロク</t>
    </rPh>
    <rPh sb="70" eb="73">
      <t>ジギョウシャ</t>
    </rPh>
    <rPh sb="73" eb="74">
      <t>カン</t>
    </rPh>
    <rPh sb="75" eb="77">
      <t>ミッセツ</t>
    </rPh>
    <rPh sb="78" eb="80">
      <t>レンケイ</t>
    </rPh>
    <rPh sb="80" eb="81">
      <t>トウ</t>
    </rPh>
    <rPh sb="82" eb="83">
      <t>ハカ</t>
    </rPh>
    <phoneticPr fontId="4"/>
  </si>
  <si>
    <t>平11老企25
第3の一の3(1)</t>
    <rPh sb="11" eb="12">
      <t>イチ</t>
    </rPh>
    <phoneticPr fontId="3"/>
  </si>
  <si>
    <t>平11老企25
第3の十二の1(1)③</t>
    <rPh sb="0" eb="1">
      <t>ヒラ</t>
    </rPh>
    <rPh sb="11" eb="13">
      <t>ジュウニ</t>
    </rPh>
    <phoneticPr fontId="4"/>
  </si>
  <si>
    <t xml:space="preserve">準用
（平11老企25
第3の一の1(3)）
</t>
    <rPh sb="0" eb="2">
      <t>ジュンヨウ</t>
    </rPh>
    <rPh sb="15" eb="16">
      <t>イチ</t>
    </rPh>
    <phoneticPr fontId="4"/>
  </si>
  <si>
    <t xml:space="preserve">平11老企25
第3の十二の2(1)
</t>
    <rPh sb="11" eb="13">
      <t>ジュウニ</t>
    </rPh>
    <phoneticPr fontId="4"/>
  </si>
  <si>
    <t xml:space="preserve">
平11老企25
第3の十二の2(2)</t>
    <phoneticPr fontId="4"/>
  </si>
  <si>
    <t>準用
（平11老企25
第3の一の3(2)）</t>
    <rPh sb="15" eb="16">
      <t>イチ</t>
    </rPh>
    <phoneticPr fontId="3"/>
  </si>
  <si>
    <t xml:space="preserve">準用
（平11老企25
第3の一の3(2)）
</t>
    <rPh sb="15" eb="16">
      <t>イチ</t>
    </rPh>
    <phoneticPr fontId="3"/>
  </si>
  <si>
    <t>準用
（平11老企25
第3の一の3(3)）</t>
    <rPh sb="15" eb="16">
      <t>イチ</t>
    </rPh>
    <phoneticPr fontId="3"/>
  </si>
  <si>
    <t xml:space="preserve">準用
（平11老企25
第3の一の3(8)）
</t>
    <rPh sb="0" eb="2">
      <t>ジュンヨウ</t>
    </rPh>
    <rPh sb="15" eb="16">
      <t>イチ</t>
    </rPh>
    <phoneticPr fontId="3"/>
  </si>
  <si>
    <t xml:space="preserve">準用
（平11老企25
第3の一の3(9)）
</t>
    <rPh sb="15" eb="16">
      <t>イチ</t>
    </rPh>
    <phoneticPr fontId="3"/>
  </si>
  <si>
    <t xml:space="preserve">平11老企25
第3の十二の3(2)①
</t>
    <rPh sb="11" eb="13">
      <t>ジュウニ</t>
    </rPh>
    <phoneticPr fontId="4"/>
  </si>
  <si>
    <t xml:space="preserve">平11老企25
第3の十二の3(2)②
</t>
    <rPh sb="11" eb="13">
      <t>ジュウニ</t>
    </rPh>
    <phoneticPr fontId="4"/>
  </si>
  <si>
    <t>平11老企25
第3の十二の3(2)③参照
（平11老企25
第3の一の3(11)④）</t>
    <rPh sb="11" eb="13">
      <t>ジュウニ</t>
    </rPh>
    <rPh sb="34" eb="35">
      <t>イチ</t>
    </rPh>
    <phoneticPr fontId="4"/>
  </si>
  <si>
    <t>平11老企25
第3の十二の3(3)</t>
    <rPh sb="11" eb="13">
      <t>ジュウニ</t>
    </rPh>
    <phoneticPr fontId="4"/>
  </si>
  <si>
    <t>準用
（平11老企25
第3の一の3(15)）</t>
    <rPh sb="0" eb="2">
      <t>ジュンヨウ</t>
    </rPh>
    <rPh sb="15" eb="16">
      <t>イチ</t>
    </rPh>
    <phoneticPr fontId="4"/>
  </si>
  <si>
    <t>準用(平11老企25第3の一の3(19)①)</t>
    <rPh sb="13" eb="14">
      <t>イチ</t>
    </rPh>
    <phoneticPr fontId="3"/>
  </si>
  <si>
    <t>平11老企25
第3の十二の3(9)③</t>
    <rPh sb="11" eb="13">
      <t>ジュウニ</t>
    </rPh>
    <phoneticPr fontId="4"/>
  </si>
  <si>
    <t>準用
（平11老企25
第3の一の3(19)④）</t>
    <rPh sb="15" eb="16">
      <t>イチ</t>
    </rPh>
    <phoneticPr fontId="3"/>
  </si>
  <si>
    <t>平11老企25
第3の十二の3(5)
準用
（平11老企25第3の二の3(7)①）</t>
    <rPh sb="11" eb="13">
      <t>ジュウニ</t>
    </rPh>
    <rPh sb="33" eb="34">
      <t>ニ</t>
    </rPh>
    <phoneticPr fontId="3"/>
  </si>
  <si>
    <t>準用
（平11老企25第3の二の3(7)②）</t>
    <rPh sb="14" eb="15">
      <t>ニ</t>
    </rPh>
    <phoneticPr fontId="3"/>
  </si>
  <si>
    <t>準用
（平11老企25第3の二の3(7)③）</t>
    <rPh sb="14" eb="15">
      <t>ニ</t>
    </rPh>
    <phoneticPr fontId="3"/>
  </si>
  <si>
    <t>準用
（平11老企25第3の二の3(7)④）</t>
    <rPh sb="14" eb="15">
      <t>ニ</t>
    </rPh>
    <phoneticPr fontId="3"/>
  </si>
  <si>
    <t>準用
（平11老企25
第3の六の3(5)①）</t>
    <rPh sb="0" eb="2">
      <t>ジュンヨウ</t>
    </rPh>
    <rPh sb="15" eb="16">
      <t>ロク</t>
    </rPh>
    <phoneticPr fontId="3"/>
  </si>
  <si>
    <t>平11老企25
第3の十二の3(9)②イ</t>
    <rPh sb="11" eb="13">
      <t>ジュウニ</t>
    </rPh>
    <phoneticPr fontId="4"/>
  </si>
  <si>
    <t>平11老企25
第3の十二の3(9)②ロ</t>
    <rPh sb="11" eb="13">
      <t>ジュウニ</t>
    </rPh>
    <phoneticPr fontId="4"/>
  </si>
  <si>
    <t>準用
（平11老企25
第3の一の3(21)④）</t>
    <rPh sb="0" eb="2">
      <t>ジュンヨウ</t>
    </rPh>
    <rPh sb="15" eb="16">
      <t>イチ</t>
    </rPh>
    <phoneticPr fontId="3"/>
  </si>
  <si>
    <t>準用
（平11老企25
第3の十一の3(6)）</t>
    <rPh sb="15" eb="17">
      <t>ジュウイチ</t>
    </rPh>
    <phoneticPr fontId="4"/>
  </si>
  <si>
    <t>平11厚令37
第216条
準用（第31条第2項）
準用（平11老企25第3の一の3(23)）</t>
    <rPh sb="39" eb="40">
      <t>イチ</t>
    </rPh>
    <phoneticPr fontId="4"/>
  </si>
  <si>
    <t>平11老企25
第3の十二の3(6)
準用
（平11老企25第3の二の3(8)②）</t>
    <rPh sb="11" eb="13">
      <t>ジュウニ</t>
    </rPh>
    <rPh sb="33" eb="34">
      <t>ニ</t>
    </rPh>
    <phoneticPr fontId="3"/>
  </si>
  <si>
    <t>準用
(平11老企25
第3の一の3(25)③)</t>
    <rPh sb="15" eb="16">
      <t>イチ</t>
    </rPh>
    <phoneticPr fontId="4"/>
  </si>
  <si>
    <t>準用
(平11老企25
第3の一の3(28)②)</t>
    <rPh sb="15" eb="16">
      <t>イチ</t>
    </rPh>
    <phoneticPr fontId="4"/>
  </si>
  <si>
    <t>準用
（平11老企25
第3の一の3(29)）</t>
    <rPh sb="15" eb="16">
      <t>イチ</t>
    </rPh>
    <phoneticPr fontId="3"/>
  </si>
  <si>
    <t>準用(平11老企25 第3の一の3(29)②)</t>
    <rPh sb="0" eb="1">
      <t>ジュン</t>
    </rPh>
    <rPh sb="1" eb="2">
      <t>ヨウ</t>
    </rPh>
    <rPh sb="14" eb="15">
      <t>イチ</t>
    </rPh>
    <phoneticPr fontId="3"/>
  </si>
  <si>
    <t>準用
（平11老企25
第3の一の3(30)①）</t>
    <rPh sb="15" eb="16">
      <t>イチ</t>
    </rPh>
    <phoneticPr fontId="4"/>
  </si>
  <si>
    <t xml:space="preserve">
準用
(平11老企25
第3の一の3(30)②)</t>
    <rPh sb="16" eb="17">
      <t>イチ</t>
    </rPh>
    <phoneticPr fontId="4"/>
  </si>
  <si>
    <t>準用
（平11老企25
第3の一の3(30)③）</t>
    <rPh sb="15" eb="16">
      <t>イチ</t>
    </rPh>
    <phoneticPr fontId="4"/>
  </si>
  <si>
    <t>平11老企25
第3の十二の3(7)
準用
（平11老企25第3の一の3(31))</t>
    <rPh sb="11" eb="13">
      <t>ジュウニ</t>
    </rPh>
    <rPh sb="33" eb="34">
      <t>イチ</t>
    </rPh>
    <phoneticPr fontId="3"/>
  </si>
  <si>
    <t>準用
（平11老企25
第3の一の3(32)）</t>
    <rPh sb="0" eb="2">
      <t>ジュンヨウ</t>
    </rPh>
    <rPh sb="15" eb="16">
      <t>イチ</t>
    </rPh>
    <phoneticPr fontId="4"/>
  </si>
  <si>
    <t>平11老企25
第3の十二の3(8)</t>
    <rPh sb="11" eb="13">
      <t>ジュウニ</t>
    </rPh>
    <phoneticPr fontId="4"/>
  </si>
  <si>
    <t>平11老企25
第4の三の10
(1)</t>
    <rPh sb="11" eb="12">
      <t>サン</t>
    </rPh>
    <phoneticPr fontId="4"/>
  </si>
  <si>
    <t>平11老企25
第4の三の10(3)①</t>
    <rPh sb="11" eb="12">
      <t>サン</t>
    </rPh>
    <phoneticPr fontId="3"/>
  </si>
  <si>
    <t>平11老企25
第4の三の10(3)③</t>
    <rPh sb="11" eb="12">
      <t>サン</t>
    </rPh>
    <phoneticPr fontId="4"/>
  </si>
  <si>
    <t>はい</t>
    <phoneticPr fontId="3"/>
  </si>
  <si>
    <t>いる</t>
    <phoneticPr fontId="3"/>
  </si>
  <si>
    <t>ある</t>
    <phoneticPr fontId="3"/>
  </si>
  <si>
    <t>策定済</t>
    <rPh sb="0" eb="3">
      <t>サクテイズ</t>
    </rPh>
    <phoneticPr fontId="3"/>
  </si>
  <si>
    <t>実施済</t>
    <rPh sb="0" eb="3">
      <t>ジッシズ</t>
    </rPh>
    <phoneticPr fontId="3"/>
  </si>
  <si>
    <t>いいえ</t>
    <phoneticPr fontId="3"/>
  </si>
  <si>
    <t>いない</t>
    <phoneticPr fontId="3"/>
  </si>
  <si>
    <t>ない</t>
    <phoneticPr fontId="3"/>
  </si>
  <si>
    <t>未策定</t>
    <rPh sb="0" eb="3">
      <t>ミサクテイ</t>
    </rPh>
    <phoneticPr fontId="3"/>
  </si>
  <si>
    <t>未実施</t>
    <rPh sb="0" eb="3">
      <t>ミジッシ</t>
    </rPh>
    <phoneticPr fontId="3"/>
  </si>
  <si>
    <t>該当なし</t>
    <rPh sb="0" eb="2">
      <t>ガイトウ</t>
    </rPh>
    <phoneticPr fontId="3"/>
  </si>
  <si>
    <t>はい・いいえ</t>
    <phoneticPr fontId="3"/>
  </si>
  <si>
    <t>はい・いいえ
該当なし</t>
    <rPh sb="7" eb="9">
      <t>ガイトウ</t>
    </rPh>
    <phoneticPr fontId="3"/>
  </si>
  <si>
    <t>（感染症対応研修）</t>
    <rPh sb="1" eb="4">
      <t>カンセンショウ</t>
    </rPh>
    <rPh sb="4" eb="8">
      <t>タイオウケンシュウ</t>
    </rPh>
    <phoneticPr fontId="3"/>
  </si>
  <si>
    <t>（災害対応研修）</t>
    <rPh sb="1" eb="5">
      <t>サイガイタイオウ</t>
    </rPh>
    <rPh sb="5" eb="7">
      <t>ケンシュウ</t>
    </rPh>
    <phoneticPr fontId="3"/>
  </si>
  <si>
    <t>実施済・未実施</t>
    <rPh sb="0" eb="3">
      <t>ジッシズ</t>
    </rPh>
    <rPh sb="4" eb="7">
      <t>ミジッシ</t>
    </rPh>
    <phoneticPr fontId="4"/>
  </si>
  <si>
    <t>②</t>
    <phoneticPr fontId="4"/>
  </si>
  <si>
    <t>※</t>
    <phoneticPr fontId="4"/>
  </si>
  <si>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4"/>
  </si>
  <si>
    <t>　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ありません。</t>
    <phoneticPr fontId="4"/>
  </si>
  <si>
    <t>平11老企25
第3の十二の3(4)②</t>
    <rPh sb="12" eb="13">
      <t>2</t>
    </rPh>
    <phoneticPr fontId="4"/>
  </si>
  <si>
    <t>⑤</t>
    <phoneticPr fontId="4"/>
  </si>
  <si>
    <t>⑥</t>
    <phoneticPr fontId="4"/>
  </si>
  <si>
    <t>⑦</t>
    <phoneticPr fontId="4"/>
  </si>
  <si>
    <t>いる・いない</t>
    <phoneticPr fontId="3"/>
  </si>
  <si>
    <t>平11老企25
第3の十二の3(4)⑤</t>
    <phoneticPr fontId="4"/>
  </si>
  <si>
    <t>※</t>
    <phoneticPr fontId="3"/>
  </si>
  <si>
    <t>平11老企25
第3の十二の3(4)⑦</t>
    <phoneticPr fontId="4"/>
  </si>
  <si>
    <t>平11老企25
第3の十二の3(4)⑥ニ</t>
    <phoneticPr fontId="4"/>
  </si>
  <si>
    <t>⑦</t>
    <phoneticPr fontId="4"/>
  </si>
  <si>
    <t>⑧</t>
    <phoneticPr fontId="4"/>
  </si>
  <si>
    <t>⑨</t>
    <phoneticPr fontId="4"/>
  </si>
  <si>
    <t>　歩行補助つえ
　カナディアン・クラッチ、ロフストランド・クラッチ、プラットホームクラッチ及び多点杖に限る。</t>
    <rPh sb="1" eb="3">
      <t>ホコウ</t>
    </rPh>
    <rPh sb="3" eb="5">
      <t>ホジョ</t>
    </rPh>
    <phoneticPr fontId="4"/>
  </si>
  <si>
    <t>　スロープ
　差解消のためのものであって、取付けに際し工事を伴わないものに限る。</t>
    <phoneticPr fontId="4"/>
  </si>
  <si>
    <t>　歩行器
　歩行が困難な者の歩行機能を補う機能を有し、移動時に体重を支える構造を有するものであって、四脚を有し、上肢で保持して移動させることが可能なもの</t>
    <rPh sb="1" eb="4">
      <t>ホコウキ</t>
    </rPh>
    <phoneticPr fontId="4"/>
  </si>
  <si>
    <t>※</t>
    <phoneticPr fontId="3"/>
  </si>
  <si>
    <t>　対象福祉用具
　　固定用スロープ、歩行器（歩行車を除く）、
　　単点杖（松葉づえを除く）、多点杖</t>
    <rPh sb="1" eb="7">
      <t>タイショウフクシヨウグ</t>
    </rPh>
    <phoneticPr fontId="3"/>
  </si>
  <si>
    <t>法第8条第12項·第13項
平11厚告94
平12老企第34</t>
    <rPh sb="4" eb="5">
      <t>ダイ</t>
    </rPh>
    <rPh sb="7" eb="8">
      <t>コウ</t>
    </rPh>
    <phoneticPr fontId="3"/>
  </si>
  <si>
    <t>法第8条の2第10項·第11項
平11厚告94
平12老企第34</t>
    <rPh sb="6" eb="7">
      <t>ダイ</t>
    </rPh>
    <rPh sb="9" eb="10">
      <t>コウ</t>
    </rPh>
    <phoneticPr fontId="3"/>
  </si>
  <si>
    <t>平11厚令37
第214条第1項第2号</t>
    <phoneticPr fontId="4"/>
  </si>
  <si>
    <t>平18厚労令35
第291条第1項第3号</t>
    <phoneticPr fontId="4"/>
  </si>
  <si>
    <t>平11老企25
第4の三の10(2)②</t>
    <rPh sb="11" eb="12">
      <t>サン</t>
    </rPh>
    <phoneticPr fontId="4"/>
  </si>
  <si>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4"/>
  </si>
  <si>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4"/>
  </si>
  <si>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4"/>
  </si>
  <si>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4"/>
  </si>
  <si>
    <t>平11厚令37
第214条第1項第5号</t>
    <phoneticPr fontId="4"/>
  </si>
  <si>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rPh sb="1" eb="7">
      <t>タイショウフクシヨウグ</t>
    </rPh>
    <rPh sb="8" eb="9">
      <t>カカ</t>
    </rPh>
    <phoneticPr fontId="4"/>
  </si>
  <si>
    <t>　対象福祉用具に係るサービスを提供した福祉用具専門相談員は利用者等に対し、福祉用具の不具合時の連絡等使用に当たっての要請が行えるよう連絡先を情報提供します。</t>
    <rPh sb="1" eb="7">
      <t>タイショウフクシヨウグ</t>
    </rPh>
    <rPh sb="8" eb="9">
      <t>カカ</t>
    </rPh>
    <phoneticPr fontId="4"/>
  </si>
  <si>
    <t>　上記⑥の身体的拘束等を行う場合には、その態様及び時間、その際の利用者の心身の状況並びに緊急やむを得ない理由を記録していますか。</t>
    <rPh sb="1" eb="3">
      <t>ジョウキ</t>
    </rPh>
    <phoneticPr fontId="4"/>
  </si>
  <si>
    <t>平11厚令37
第214条の2第5項</t>
    <phoneticPr fontId="4"/>
  </si>
  <si>
    <t>　福祉用具専門相談員は、対象福祉用具に係るサービスの提供に当たっては、特定福祉用具販売計画の作成後、当該特定福祉用具販売計画に記載した目標の達成状況の確認を行っていますか。</t>
    <rPh sb="78" eb="79">
      <t>オコナ</t>
    </rPh>
    <phoneticPr fontId="4"/>
  </si>
  <si>
    <t>　対象福祉用具に係るサービスの提供に当たっては、当該計画の作成後、少なくとも１回、当該計画に記載した目標の達成状況の確認を行います。
　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するものとします。</t>
    <rPh sb="61" eb="62">
      <t>オコナ</t>
    </rPh>
    <phoneticPr fontId="4"/>
  </si>
  <si>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rPh sb="237" eb="240">
      <t>タントウシャ</t>
    </rPh>
    <phoneticPr fontId="4"/>
  </si>
  <si>
    <t>⑥</t>
    <phoneticPr fontId="4"/>
  </si>
  <si>
    <t>⑦</t>
    <phoneticPr fontId="4"/>
  </si>
  <si>
    <t>⑧</t>
    <phoneticPr fontId="4"/>
  </si>
  <si>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phoneticPr fontId="4"/>
  </si>
  <si>
    <t>　上記⑦の身体的拘束等を行う場合には、その態様及び時間、その際の利用者の心身の状況並びに緊急やむを得ない理由を記録していますか。</t>
    <rPh sb="1" eb="3">
      <t>ジョウキ</t>
    </rPh>
    <phoneticPr fontId="4"/>
  </si>
  <si>
    <t>③</t>
    <phoneticPr fontId="4"/>
  </si>
  <si>
    <t>平18厚労令35
第291条第1項第6号</t>
    <phoneticPr fontId="4"/>
  </si>
  <si>
    <t>平18厚労令35
第291条第1項第7号</t>
    <phoneticPr fontId="4"/>
  </si>
  <si>
    <t>平18厚労令35
第291条第1項第8号</t>
    <phoneticPr fontId="4"/>
  </si>
  <si>
    <t>平11老企25
第4の三の10(2)⑤</t>
    <rPh sb="11" eb="12">
      <t>サン</t>
    </rPh>
    <phoneticPr fontId="4"/>
  </si>
  <si>
    <t>　対象福祉用具に係るサービスを提供した福祉用具専門相談員は利用者等に対し、福祉用具の不具合時の連絡等使用に当たっての要請が行えるよう連絡先を情報提供します。</t>
    <phoneticPr fontId="4"/>
  </si>
  <si>
    <t>　福祉用具専門相談員は、対象福祉用具に係る指定特定介護予防福祉用具販売の提供に当たっては、特定介護予防福祉用具販売計画の作成後、当該特定介護予防福祉用具販売計画に記載した目標の達成状況の確認を行っていますか。</t>
    <rPh sb="96" eb="97">
      <t>オコナ</t>
    </rPh>
    <phoneticPr fontId="4"/>
  </si>
  <si>
    <t>平18厚労令35
第292条第5項</t>
    <phoneticPr fontId="4"/>
  </si>
  <si>
    <t>平11老企25
第4の三の10(3)④</t>
    <phoneticPr fontId="4"/>
  </si>
  <si>
    <t>平11厚令37
第216条
準用（第204条第3項）
附則第2条</t>
    <rPh sb="8" eb="9">
      <t>ダイ</t>
    </rPh>
    <rPh sb="12" eb="13">
      <t>ジョウ</t>
    </rPh>
    <rPh sb="14" eb="16">
      <t>ジュンヨウ</t>
    </rPh>
    <rPh sb="27" eb="29">
      <t>フソク</t>
    </rPh>
    <rPh sb="29" eb="30">
      <t>ダイ</t>
    </rPh>
    <rPh sb="31" eb="32">
      <t>ジョウ</t>
    </rPh>
    <phoneticPr fontId="3"/>
  </si>
  <si>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4"/>
  </si>
  <si>
    <t>平11厚令37
第214条第1項第6号</t>
    <phoneticPr fontId="4"/>
  </si>
  <si>
    <t>平11厚令37
第214条第1項第7号</t>
    <phoneticPr fontId="4"/>
  </si>
  <si>
    <t>重要事項をウェブサイトに掲載していますか。
（令和７年４月１日から上記の措置を講じることが義務付けられます。）</t>
    <phoneticPr fontId="3"/>
  </si>
  <si>
    <t>　法第１１８条の２第１項に規定する介護保険等関連情報その他必要な情報を活用し、適切かつ有効なサービスの提供に努めていますか。</t>
    <phoneticPr fontId="3"/>
  </si>
  <si>
    <t xml:space="preserve">施行令
第4条第1項
平11老企25
第3の十二の1(1)
平26老発1212
第1号
平18老振
0331011号
施行規則
第22条の31
</t>
    <rPh sb="7" eb="8">
      <t>ダイ</t>
    </rPh>
    <rPh sb="9" eb="10">
      <t>コウ</t>
    </rPh>
    <rPh sb="23" eb="24">
      <t>ジュッ</t>
    </rPh>
    <rPh sb="24" eb="25">
      <t>2</t>
    </rPh>
    <rPh sb="32" eb="33">
      <t>ヘイ</t>
    </rPh>
    <rPh sb="35" eb="36">
      <t>ロウ</t>
    </rPh>
    <rPh sb="36" eb="37">
      <t>ハツ</t>
    </rPh>
    <rPh sb="42" eb="43">
      <t>ダイ</t>
    </rPh>
    <rPh sb="44" eb="45">
      <t>ゴウ</t>
    </rPh>
    <rPh sb="59" eb="60">
      <t>ゴウ</t>
    </rPh>
    <phoneticPr fontId="4"/>
  </si>
  <si>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3"/>
  </si>
  <si>
    <t>準用(平11老企25第3の一の3(19)⑤)</t>
    <rPh sb="13" eb="14">
      <t>イチ</t>
    </rPh>
    <phoneticPr fontId="3"/>
  </si>
  <si>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3"/>
  </si>
  <si>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3"/>
  </si>
  <si>
    <t>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3"/>
  </si>
  <si>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2" eb="33">
      <t>ネン</t>
    </rPh>
    <rPh sb="34" eb="37">
      <t>カイイジョウ</t>
    </rPh>
    <rPh sb="39" eb="41">
      <t>キョウイク</t>
    </rPh>
    <phoneticPr fontId="4"/>
  </si>
  <si>
    <t xml:space="preserve">　自らその提供するサービスの質の評価を行い、常にその改善を図っていますか。
</t>
    <phoneticPr fontId="4"/>
  </si>
  <si>
    <t>⑤</t>
    <phoneticPr fontId="4"/>
  </si>
  <si>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3"/>
  </si>
  <si>
    <t>　指定特定福祉用具販売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3" eb="5">
      <t>トクテイ</t>
    </rPh>
    <rPh sb="5" eb="7">
      <t>フクシ</t>
    </rPh>
    <rPh sb="7" eb="9">
      <t>ヨウグ</t>
    </rPh>
    <rPh sb="9" eb="11">
      <t>ハンバイ</t>
    </rPh>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</si>
  <si>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</si>
  <si>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</si>
  <si>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提出書類チェックシート（特定福祉用具販売）</t>
    <rPh sb="0" eb="2">
      <t>テイシュツ</t>
    </rPh>
    <rPh sb="2" eb="4">
      <t>ショルイ</t>
    </rPh>
    <rPh sb="12" eb="14">
      <t>トクテイ</t>
    </rPh>
    <rPh sb="14" eb="16">
      <t>フクシ</t>
    </rPh>
    <rPh sb="16" eb="18">
      <t>ヨウグ</t>
    </rPh>
    <rPh sb="18" eb="20">
      <t>ハンバイ</t>
    </rPh>
    <phoneticPr fontId="3"/>
  </si>
  <si>
    <t>施設名</t>
  </si>
  <si>
    <t>担当者名</t>
  </si>
  <si>
    <t>電話番号</t>
  </si>
  <si>
    <t>E-mail</t>
    <phoneticPr fontId="3"/>
  </si>
  <si>
    <t>資料名</t>
    <phoneticPr fontId="3"/>
  </si>
  <si>
    <t>提出数</t>
    <phoneticPr fontId="3"/>
  </si>
  <si>
    <t>チェック</t>
    <phoneticPr fontId="3"/>
  </si>
  <si>
    <t>①自己点検シート</t>
    <rPh sb="1" eb="3">
      <t>ジコ</t>
    </rPh>
    <rPh sb="3" eb="5">
      <t>テンケン</t>
    </rPh>
    <phoneticPr fontId="3"/>
  </si>
  <si>
    <t>サービスごとに１部</t>
    <phoneticPr fontId="3"/>
  </si>
  <si>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3"/>
  </si>
  <si>
    <t>③利用者の状況</t>
    <rPh sb="1" eb="4">
      <t>リヨウシャ</t>
    </rPh>
    <rPh sb="5" eb="7">
      <t>ジョウキョウ</t>
    </rPh>
    <phoneticPr fontId="3"/>
  </si>
  <si>
    <t>④運営規程、重要事項説明書及び利用者契約書（見本）</t>
    <rPh sb="13" eb="14">
      <t>オヨ</t>
    </rPh>
    <phoneticPr fontId="3"/>
  </si>
  <si>
    <t>＊提出書類チェックシートの送付先</t>
    <rPh sb="1" eb="3">
      <t>テイシュツ</t>
    </rPh>
    <rPh sb="3" eb="5">
      <t>ショルイ</t>
    </rPh>
    <phoneticPr fontId="3"/>
  </si>
  <si>
    <t>〒305-8555</t>
  </si>
  <si>
    <t>つくば市研究学園一丁目１番地１</t>
    <rPh sb="4" eb="8">
      <t>ケンキュウガクエン</t>
    </rPh>
    <rPh sb="8" eb="11">
      <t>イチチョウメ</t>
    </rPh>
    <rPh sb="12" eb="14">
      <t>バンチ</t>
    </rPh>
    <phoneticPr fontId="3"/>
  </si>
  <si>
    <t>つくば市福祉部社会福祉課</t>
    <rPh sb="4" eb="6">
      <t>フクシ</t>
    </rPh>
    <phoneticPr fontId="3"/>
  </si>
  <si>
    <t>福祉監査係</t>
    <rPh sb="0" eb="2">
      <t>フクシ</t>
    </rPh>
    <rPh sb="2" eb="4">
      <t>カンサ</t>
    </rPh>
    <phoneticPr fontId="3"/>
  </si>
  <si>
    <t>FAX029-868-7543</t>
    <phoneticPr fontId="3"/>
  </si>
  <si>
    <t>wef013@city.tsukuba.lg.jp</t>
    <phoneticPr fontId="3"/>
  </si>
  <si>
    <t>勤務形態</t>
    <rPh sb="0" eb="2">
      <t>キンム</t>
    </rPh>
    <rPh sb="2" eb="4">
      <t>ケイタイ</t>
    </rPh>
    <phoneticPr fontId="31"/>
  </si>
  <si>
    <t>常勤換算後の人数</t>
    <rPh sb="0" eb="2">
      <t>ジョウキン</t>
    </rPh>
    <rPh sb="2" eb="4">
      <t>カンサン</t>
    </rPh>
    <rPh sb="4" eb="5">
      <t>ゴ</t>
    </rPh>
    <rPh sb="6" eb="8">
      <t>ニンズウ</t>
    </rPh>
    <phoneticPr fontId="31"/>
  </si>
  <si>
    <t>○　利用者の状況</t>
  </si>
  <si>
    <t>　①　直近１年間の平均利用者数（計画数）　　　　　        人</t>
    <phoneticPr fontId="3"/>
  </si>
  <si>
    <t>　②　直近１年間の各月別人員数(計画数）　　　　　　　　　　</t>
  </si>
  <si>
    <t>　　　</t>
  </si>
  <si>
    <t>区   分</t>
    <phoneticPr fontId="3"/>
  </si>
  <si>
    <t>年　　月</t>
    <rPh sb="0" eb="1">
      <t>ネン</t>
    </rPh>
    <rPh sb="3" eb="4">
      <t>ガツ</t>
    </rPh>
    <phoneticPr fontId="27"/>
  </si>
  <si>
    <t>利用者数</t>
  </si>
  <si>
    <t>（）</t>
  </si>
  <si>
    <t>（注）１　上記表は、原則として実地指導時直近１年間について記入すること。</t>
  </si>
  <si>
    <t>　　　２　利用者数（計画数）は，介護報酬請求に係る実利用者数（計画数）を記入すること。</t>
  </si>
  <si>
    <t>TEL029-883-1111</t>
    <phoneticPr fontId="3"/>
  </si>
  <si>
    <t xml:space="preserve">「法」    </t>
    <phoneticPr fontId="3"/>
  </si>
  <si>
    <t xml:space="preserve">「施行規則」    </t>
    <phoneticPr fontId="3"/>
  </si>
  <si>
    <t xml:space="preserve">平11厚令37
第3条第1項
</t>
    <rPh sb="0" eb="1">
      <t>ヒラ</t>
    </rPh>
    <phoneticPr fontId="3"/>
  </si>
  <si>
    <t xml:space="preserve">平11厚令37
第3条第2項
</t>
    <rPh sb="0" eb="1">
      <t>ヒラ</t>
    </rPh>
    <phoneticPr fontId="3"/>
  </si>
  <si>
    <t>平11厚令37
第3条第3項</t>
    <rPh sb="0" eb="1">
      <t>ヒラ</t>
    </rPh>
    <phoneticPr fontId="3"/>
  </si>
  <si>
    <t>平11厚令37
第3条第4項</t>
    <rPh sb="0" eb="1">
      <t>ヒラ</t>
    </rPh>
    <phoneticPr fontId="3"/>
  </si>
  <si>
    <t>平11厚令37
第207条</t>
    <phoneticPr fontId="4"/>
  </si>
  <si>
    <t>平18厚労令35
第281条</t>
    <phoneticPr fontId="4"/>
  </si>
  <si>
    <t>平11厚令37
第208条</t>
    <rPh sb="0" eb="1">
      <t>ヘイ</t>
    </rPh>
    <phoneticPr fontId="4"/>
  </si>
  <si>
    <t>平18厚老令35
第282条第2項</t>
    <rPh sb="0" eb="1">
      <t>ヘイ</t>
    </rPh>
    <rPh sb="4" eb="5">
      <t>ロウ</t>
    </rPh>
    <phoneticPr fontId="4"/>
  </si>
  <si>
    <t>平11厚令37
第209条</t>
    <rPh sb="0" eb="1">
      <t>ヘイ</t>
    </rPh>
    <phoneticPr fontId="4"/>
  </si>
  <si>
    <t>平11厚令37
第210条</t>
    <rPh sb="0" eb="1">
      <t>ヘイ</t>
    </rPh>
    <phoneticPr fontId="4"/>
  </si>
  <si>
    <t xml:space="preserve">平18厚労令35
第284条第2項
</t>
    <rPh sb="0" eb="1">
      <t>ヘイ</t>
    </rPh>
    <rPh sb="4" eb="5">
      <t>ロウ</t>
    </rPh>
    <phoneticPr fontId="4"/>
  </si>
  <si>
    <t>平11厚令37
第216条
準用（第8条）</t>
    <rPh sb="0" eb="1">
      <t>ヘイ</t>
    </rPh>
    <phoneticPr fontId="4"/>
  </si>
  <si>
    <t xml:space="preserve">平11厚令37
第8条第2項
</t>
    <rPh sb="0" eb="1">
      <t>ヘイ</t>
    </rPh>
    <phoneticPr fontId="3"/>
  </si>
  <si>
    <t>平11厚令37
第216条
準用（第9条）</t>
    <rPh sb="0" eb="1">
      <t>ヘイ</t>
    </rPh>
    <phoneticPr fontId="4"/>
  </si>
  <si>
    <t>平11厚令37
第216条
準用（第10条）
準用
（平11老企25
第3の一の3(4)）</t>
    <rPh sb="0" eb="1">
      <t>ヒラ</t>
    </rPh>
    <rPh sb="23" eb="25">
      <t>ジュンヨウ</t>
    </rPh>
    <rPh sb="38" eb="39">
      <t>イチ</t>
    </rPh>
    <phoneticPr fontId="4"/>
  </si>
  <si>
    <t>平11厚令37
第216条
準用（第12条）
準用（平11老企
25第3の一の3(6)）</t>
    <rPh sb="17" eb="18">
      <t>ダイ</t>
    </rPh>
    <rPh sb="20" eb="21">
      <t>ジョウ</t>
    </rPh>
    <rPh sb="37" eb="38">
      <t>イチ</t>
    </rPh>
    <phoneticPr fontId="4"/>
  </si>
  <si>
    <t>平11厚令37
第216条
準用（第13条）</t>
    <phoneticPr fontId="4"/>
  </si>
  <si>
    <t>平11厚令37
第216条
準用（第14条）</t>
    <phoneticPr fontId="4"/>
  </si>
  <si>
    <t>平11厚令37
第216条
準用（第16条）</t>
    <phoneticPr fontId="4"/>
  </si>
  <si>
    <t>平11厚令37
第216条
準用（第17条）</t>
    <phoneticPr fontId="4"/>
  </si>
  <si>
    <t>平11厚令37第216条
準用（第18条）</t>
    <phoneticPr fontId="4"/>
  </si>
  <si>
    <t>平11厚令37
第211条
平11老企25
第3の十二の3(1)</t>
    <rPh sb="0" eb="1">
      <t>ヘイ</t>
    </rPh>
    <rPh sb="26" eb="28">
      <t>ジュウニ</t>
    </rPh>
    <phoneticPr fontId="4"/>
  </si>
  <si>
    <t>平11厚令37
第212条第1項</t>
    <rPh sb="13" eb="14">
      <t>ダイ</t>
    </rPh>
    <rPh sb="15" eb="16">
      <t>コウ</t>
    </rPh>
    <phoneticPr fontId="4"/>
  </si>
  <si>
    <t>平11厚令37
第213条</t>
    <rPh sb="0" eb="1">
      <t>ヘイ</t>
    </rPh>
    <phoneticPr fontId="4"/>
  </si>
  <si>
    <t xml:space="preserve">平11厚令37
第216条
準用（第198条）
</t>
    <rPh sb="0" eb="1">
      <t>ヒラ</t>
    </rPh>
    <phoneticPr fontId="4"/>
  </si>
  <si>
    <t>平11厚令37
第214条第1項第1号</t>
    <rPh sb="13" eb="14">
      <t>ダイ</t>
    </rPh>
    <rPh sb="15" eb="16">
      <t>コウ</t>
    </rPh>
    <rPh sb="16" eb="17">
      <t>ダイ</t>
    </rPh>
    <rPh sb="18" eb="19">
      <t>ゴウ</t>
    </rPh>
    <phoneticPr fontId="4"/>
  </si>
  <si>
    <t>平11厚令37
第214条の2第1項</t>
    <rPh sb="15" eb="16">
      <t>ダイ</t>
    </rPh>
    <rPh sb="17" eb="18">
      <t>コウ</t>
    </rPh>
    <phoneticPr fontId="4"/>
  </si>
  <si>
    <t>平11厚令37
第216条
準用（第26条）</t>
    <rPh sb="0" eb="1">
      <t>ヒラ</t>
    </rPh>
    <phoneticPr fontId="4"/>
  </si>
  <si>
    <t>平11厚令37
第216条
準用（第52条）</t>
    <rPh sb="0" eb="1">
      <t>ヒラ</t>
    </rPh>
    <phoneticPr fontId="4"/>
  </si>
  <si>
    <t>平11厚令37
第216条
準用(第200条)</t>
    <phoneticPr fontId="4"/>
  </si>
  <si>
    <t>平11厚令37第216条
準用（第30条の2）</t>
    <rPh sb="0" eb="1">
      <t>ヒラ</t>
    </rPh>
    <phoneticPr fontId="3"/>
  </si>
  <si>
    <t>平11厚令37第216条
準用(第101条第1項)</t>
    <rPh sb="21" eb="22">
      <t>ダイ</t>
    </rPh>
    <rPh sb="23" eb="24">
      <t>コウ</t>
    </rPh>
    <phoneticPr fontId="4"/>
  </si>
  <si>
    <t>平11厚令37
第216条
準用（第201条）</t>
    <phoneticPr fontId="4"/>
  </si>
  <si>
    <t>平11厚令37
第216条
準用（第202条）</t>
    <phoneticPr fontId="4"/>
  </si>
  <si>
    <t>平11厚令37
第216条
準用(第31条第1項)</t>
    <rPh sb="21" eb="22">
      <t>ダイ</t>
    </rPh>
    <rPh sb="23" eb="24">
      <t>コウ</t>
    </rPh>
    <phoneticPr fontId="4"/>
  </si>
  <si>
    <t>平11厚令37第216条
準用（第204条第1項）</t>
    <rPh sb="21" eb="22">
      <t>ダイ</t>
    </rPh>
    <rPh sb="23" eb="24">
      <t>コウ</t>
    </rPh>
    <phoneticPr fontId="4"/>
  </si>
  <si>
    <t>平11厚令37
第216条
準用（第33条第1項）</t>
    <rPh sb="21" eb="22">
      <t>ダイ</t>
    </rPh>
    <rPh sb="23" eb="24">
      <t>コウ</t>
    </rPh>
    <phoneticPr fontId="4"/>
  </si>
  <si>
    <t xml:space="preserve">平11厚令37
第216条
準用（第34条）
</t>
    <phoneticPr fontId="4"/>
  </si>
  <si>
    <t>平11厚令37
第216条
準用（第35条）</t>
    <phoneticPr fontId="4"/>
  </si>
  <si>
    <t>平11厚令37
第216条準用（第36条第1項）
準用
（平11老企25
第3の一の3(28)①）</t>
    <rPh sb="20" eb="21">
      <t>ダイ</t>
    </rPh>
    <rPh sb="22" eb="23">
      <t>コウ</t>
    </rPh>
    <rPh sb="40" eb="41">
      <t>イチ</t>
    </rPh>
    <phoneticPr fontId="4"/>
  </si>
  <si>
    <t>平11厚令37
第216条
準用
（第36条の2第1項）</t>
    <rPh sb="24" eb="25">
      <t>ダイ</t>
    </rPh>
    <rPh sb="26" eb="27">
      <t>コウ</t>
    </rPh>
    <phoneticPr fontId="3"/>
  </si>
  <si>
    <t>平11厚令37
第216条
準用
（第37条第1項）</t>
    <rPh sb="22" eb="23">
      <t>ダイ</t>
    </rPh>
    <rPh sb="24" eb="25">
      <t>コウ</t>
    </rPh>
    <phoneticPr fontId="4"/>
  </si>
  <si>
    <t>平11厚令37
第216条
準用（第38条）</t>
    <phoneticPr fontId="4"/>
  </si>
  <si>
    <t>平11厚令37
第215条第1項</t>
    <rPh sb="13" eb="14">
      <t>ダイ</t>
    </rPh>
    <rPh sb="15" eb="16">
      <t>コウ</t>
    </rPh>
    <phoneticPr fontId="4"/>
  </si>
  <si>
    <t>平11厚令37
第217第1項</t>
    <rPh sb="0" eb="1">
      <t>ヘイ</t>
    </rPh>
    <phoneticPr fontId="3"/>
  </si>
  <si>
    <t>平18厚労令35
第290条第1項</t>
    <rPh sb="14" eb="15">
      <t>ダイ</t>
    </rPh>
    <rPh sb="16" eb="17">
      <t>コウ</t>
    </rPh>
    <phoneticPr fontId="4"/>
  </si>
  <si>
    <t xml:space="preserve">平18厚労令35
第291条第1項第1号
平11老企25
第4の三の10
(2)①
</t>
    <rPh sb="0" eb="1">
      <t>ヘイ</t>
    </rPh>
    <rPh sb="14" eb="15">
      <t>ダイ</t>
    </rPh>
    <rPh sb="16" eb="17">
      <t>コウ</t>
    </rPh>
    <rPh sb="17" eb="18">
      <t>ダイ</t>
    </rPh>
    <rPh sb="19" eb="20">
      <t>ゴウ</t>
    </rPh>
    <rPh sb="33" eb="34">
      <t>サン</t>
    </rPh>
    <phoneticPr fontId="4"/>
  </si>
  <si>
    <t>平18厚労令35
第292条第1項</t>
    <rPh sb="0" eb="1">
      <t>ヘイ</t>
    </rPh>
    <rPh sb="14" eb="15">
      <t>ダイ</t>
    </rPh>
    <rPh sb="16" eb="17">
      <t>コウ</t>
    </rPh>
    <phoneticPr fontId="4"/>
  </si>
  <si>
    <t>≪参照≫
・　高齢者虐待防止法
　→　従業者への研修の実施、苦情の処理体制の整備、
　　　市町村への通報等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phoneticPr fontId="3"/>
  </si>
  <si>
    <t>　利用者の人権の擁護、虐待の防止等のため、必要な体制の整備を行うとともに、その従業者に対し、研修を実施する等の措置を講じていますか。</t>
    <phoneticPr fontId="3"/>
  </si>
  <si>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3"/>
  </si>
  <si>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</si>
  <si>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特定福祉用具販売事業所と居宅介護支援事業所が併設されている場合、特定福祉用具販売事業所の管理者と居宅介護支援事業所の管理者を兼務している者は、その勤務時間の合計が所定の時間に達していれば常勤要件を満たすことになります。</t>
    <rPh sb="209" eb="211">
      <t>トクテイ</t>
    </rPh>
    <rPh sb="215" eb="217">
      <t>ハンバイ</t>
    </rPh>
    <rPh sb="241" eb="243">
      <t>トクテイ</t>
    </rPh>
    <rPh sb="247" eb="249">
      <t>ハンバイ</t>
    </rPh>
    <phoneticPr fontId="3"/>
  </si>
  <si>
    <t>　以下の場合であって、当該事業所の管理業務に支障がないときは、他の職務を兼ねることができます。
　当該事業所で福祉用具専門相談員として職務に従事する場合
　同一の事業者によって設置された他の事業所、施設等の管理者又は従業者としての職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phoneticPr fontId="4"/>
  </si>
  <si>
    <t>平11厚令37
第216条
準用（第11条）
準用
（平11老企25
第3の一の3(5)）</t>
    <rPh sb="0" eb="1">
      <t>ヒラ</t>
    </rPh>
    <rPh sb="23" eb="25">
      <t>ジュンヨウ</t>
    </rPh>
    <rPh sb="38" eb="39">
      <t>1</t>
    </rPh>
    <phoneticPr fontId="4"/>
  </si>
  <si>
    <t>平11厚令37
第214条第1項第3号</t>
    <phoneticPr fontId="4"/>
  </si>
  <si>
    <t>平11厚令37
第214条第1項第4号</t>
    <phoneticPr fontId="4"/>
  </si>
  <si>
    <t>平11老企25
第3の十二の3(4)③</t>
    <rPh sb="11" eb="13">
      <t>ジュウニ</t>
    </rPh>
    <phoneticPr fontId="4"/>
  </si>
  <si>
    <t>平11厚令37
第214条第1項第8号</t>
    <phoneticPr fontId="4"/>
  </si>
  <si>
    <t>平11老企25
第3の十二の3(4)④</t>
    <rPh sb="11" eb="13">
      <t>ジュウニ</t>
    </rPh>
    <phoneticPr fontId="4"/>
  </si>
  <si>
    <t>平11老企25
第3の十二の3(4)⑥イ</t>
    <rPh sb="11" eb="13">
      <t>ジュウニ</t>
    </rPh>
    <phoneticPr fontId="3"/>
  </si>
  <si>
    <t>平11老企25
第3の十二の3(4)⑥ロ</t>
    <rPh sb="11" eb="13">
      <t>ジュウニ</t>
    </rPh>
    <phoneticPr fontId="4"/>
  </si>
  <si>
    <t>平11厚令37
第214条の2第4項</t>
    <phoneticPr fontId="4"/>
  </si>
  <si>
    <t>平11老企25
第3の十二の3（4）⑥ハ</t>
    <rPh sb="0" eb="1">
      <t>ヘイ</t>
    </rPh>
    <rPh sb="3" eb="4">
      <t>ロウ</t>
    </rPh>
    <rPh sb="4" eb="5">
      <t>キ</t>
    </rPh>
    <rPh sb="8" eb="9">
      <t>ダイ</t>
    </rPh>
    <rPh sb="11" eb="13">
      <t>ジュウニ</t>
    </rPh>
    <phoneticPr fontId="4"/>
  </si>
  <si>
    <t>平11老企25
第3の十二の3(4)ホ
準用
（第3の一の3(14)⑥）</t>
    <rPh sb="8" eb="9">
      <t>ダイ</t>
    </rPh>
    <rPh sb="11" eb="13">
      <t>ジュウニ</t>
    </rPh>
    <rPh sb="20" eb="22">
      <t>ジュンヨウ</t>
    </rPh>
    <rPh sb="27" eb="28">
      <t>イチ</t>
    </rPh>
    <phoneticPr fontId="4"/>
  </si>
  <si>
    <t>　感染症や非常災害の発生時において、利用者に対する特定福祉用具販売の提供を継続的に実施するための、及び非常時の体制で早期の業務再開を図るための計画（以下「業務継続計画」という。）を策定し、当該業務継続計画に従い必要な措置を講じていますか。</t>
    <rPh sb="25" eb="27">
      <t>トクテイ</t>
    </rPh>
    <rPh sb="27" eb="29">
      <t>フクシ</t>
    </rPh>
    <rPh sb="29" eb="31">
      <t>ヨウグ</t>
    </rPh>
    <rPh sb="31" eb="33">
      <t>ハンバイ</t>
    </rPh>
    <phoneticPr fontId="3"/>
  </si>
  <si>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3"/>
  </si>
  <si>
    <t>　定期的に業務継続計画の見直しを行い、必要に応じて業務継続計画の変更を行っていますか。</t>
    <rPh sb="35" eb="36">
      <t>オコナ</t>
    </rPh>
    <phoneticPr fontId="3"/>
  </si>
  <si>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3"/>
  </si>
  <si>
    <t>　特定福祉用具の種類が多種多様であり、かつ、常に新しい機能を有するものが開発されるとともに、要介護者の要望は多様であるため、福祉用具専門相談員は、常に最新の専門知識に基づいた情報提供、選定の相談等を行うことが求められます。このため、事業者は、福祉用具専門相談員に特定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phoneticPr fontId="4"/>
  </si>
  <si>
    <t>　当該事業所において感染症が発生し、又はまん延しないように、次の各号に掲げる措置を講じていますか。</t>
    <phoneticPr fontId="4"/>
  </si>
  <si>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phoneticPr fontId="3"/>
  </si>
  <si>
    <t>平11厚令37
第216条
準用（第204条第4項）</t>
    <phoneticPr fontId="4"/>
  </si>
  <si>
    <t>　提供した特定福祉用具販売に係る利用者及びその家族からの苦情に迅速かつ適切に対応するために、必要な措置を講じていますか。</t>
    <rPh sb="1" eb="3">
      <t>テイキョウ</t>
    </rPh>
    <rPh sb="5" eb="7">
      <t>トクテイ</t>
    </rPh>
    <rPh sb="7" eb="9">
      <t>フクシ</t>
    </rPh>
    <rPh sb="9" eb="11">
      <t>ヨウグ</t>
    </rPh>
    <rPh sb="11" eb="13">
      <t>ハンバイ</t>
    </rPh>
    <phoneticPr fontId="4"/>
  </si>
  <si>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phoneticPr fontId="4"/>
  </si>
  <si>
    <t>　虐待の発生又はその再発を防止するため、次の各号に掲げる措置を講じていますか。</t>
    <phoneticPr fontId="3"/>
  </si>
  <si>
    <t>平18厚労令35
第291条第1項第4号</t>
    <phoneticPr fontId="4"/>
  </si>
  <si>
    <t>平18厚労令35
第291条第1項第5号</t>
    <phoneticPr fontId="4"/>
  </si>
  <si>
    <t>平11老企25
第4の三の10
(2)③</t>
    <rPh sb="11" eb="12">
      <t>サン</t>
    </rPh>
    <phoneticPr fontId="4"/>
  </si>
  <si>
    <t>平18厚労令35
第291条第1項第9号</t>
    <phoneticPr fontId="4"/>
  </si>
  <si>
    <t>平11老企25
第4の三の10
(2)④</t>
    <rPh sb="11" eb="12">
      <t>サン</t>
    </rPh>
    <phoneticPr fontId="4"/>
  </si>
  <si>
    <t>　具体的な取組を行っている場合には、次のアからカの該当するものにチェックを入れ、カについては、その内容を記入してください。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t>
    <rPh sb="13" eb="15">
      <t>バアイ</t>
    </rPh>
    <rPh sb="18" eb="19">
      <t>ツギ</t>
    </rPh>
    <phoneticPr fontId="4"/>
  </si>
  <si>
    <r>
      <t>　変更の届出が必要な事項は、次に掲げるとおりです。
ア　事業所の名称及び所在地
イ　申請者の名称及び主たる事務所の所在地並びにそ
　の代表者の氏名</t>
    </r>
    <r>
      <rPr>
        <sz val="11"/>
        <color rgb="FFFF0000"/>
        <rFont val="ＭＳ 明朝"/>
        <family val="1"/>
        <charset val="128"/>
      </rPr>
      <t>、</t>
    </r>
    <r>
      <rPr>
        <sz val="11"/>
        <rFont val="ＭＳ 明朝"/>
        <family val="1"/>
        <charset val="128"/>
      </rPr>
      <t xml:space="preserve">生年月日、住所及び職名
ウ　申請者の登記事項証明書又は条例等（当該特定福
　祉用具販売事業に関するものに限る）
エ　事業所の平面図及び設備の概要
オ　事業所の管理者の氏名、生年月日及び住所
カ　運営規程
</t>
    </r>
    <rPh sb="74" eb="76">
      <t>セイネン</t>
    </rPh>
    <rPh sb="76" eb="78">
      <t>ガッピ</t>
    </rPh>
    <rPh sb="79" eb="81">
      <t>ジュウショ</t>
    </rPh>
    <rPh sb="83" eb="85">
      <t>ショクメイ</t>
    </rPh>
    <rPh sb="92" eb="99">
      <t>トウキジコウショウメイショ</t>
    </rPh>
    <rPh sb="164" eb="165">
      <t>オヨ</t>
    </rPh>
    <phoneticPr fontId="4"/>
  </si>
  <si>
    <t>「条例」</t>
    <phoneticPr fontId="3"/>
  </si>
  <si>
    <t>介護保険法に基づき指定居宅サービスの事業の設備及び運営に関する基準等を定める条例(平成24年茨城県条例第66号)</t>
    <rPh sb="46" eb="49">
      <t>イバラキケン</t>
    </rPh>
    <phoneticPr fontId="3"/>
  </si>
  <si>
    <t>平11厚令37
第216条準用
（平11厚令37第37条の2）</t>
    <phoneticPr fontId="3"/>
  </si>
  <si>
    <t>（標準様式1）</t>
    <rPh sb="1" eb="3">
      <t>ヒョウジュン</t>
    </rPh>
    <rPh sb="3" eb="5">
      <t>ヨウシキ</t>
    </rPh>
    <phoneticPr fontId="3"/>
  </si>
  <si>
    <t>従業者の勤務の体制及び勤務形態一覧表</t>
    <phoneticPr fontId="31"/>
  </si>
  <si>
    <t>サービス種別</t>
    <rPh sb="4" eb="6">
      <t>シュベツ</t>
    </rPh>
    <phoneticPr fontId="31"/>
  </si>
  <si>
    <t>(</t>
    <phoneticPr fontId="31"/>
  </si>
  <si>
    <t>福祉用具貸与</t>
    <rPh sb="0" eb="2">
      <t>フクシ</t>
    </rPh>
    <rPh sb="2" eb="4">
      <t>ヨウグ</t>
    </rPh>
    <rPh sb="4" eb="6">
      <t>タイヨ</t>
    </rPh>
    <phoneticPr fontId="31"/>
  </si>
  <si>
    <t>）</t>
    <phoneticPr fontId="31"/>
  </si>
  <si>
    <t>令和</t>
    <rPh sb="0" eb="2">
      <t>レイワ</t>
    </rPh>
    <phoneticPr fontId="31"/>
  </si>
  <si>
    <t>)</t>
    <phoneticPr fontId="31"/>
  </si>
  <si>
    <t>年</t>
    <rPh sb="0" eb="1">
      <t>ネン</t>
    </rPh>
    <phoneticPr fontId="31"/>
  </si>
  <si>
    <t>月</t>
    <rPh sb="0" eb="1">
      <t>ゲツ</t>
    </rPh>
    <phoneticPr fontId="31"/>
  </si>
  <si>
    <t>事業所名</t>
    <rPh sb="0" eb="3">
      <t>ジギョウショ</t>
    </rPh>
    <rPh sb="3" eb="4">
      <t>メイ</t>
    </rPh>
    <phoneticPr fontId="31"/>
  </si>
  <si>
    <t>(1)</t>
    <phoneticPr fontId="31"/>
  </si>
  <si>
    <t>４週</t>
  </si>
  <si>
    <t>(2)</t>
    <phoneticPr fontId="3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</si>
  <si>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1"/>
  </si>
  <si>
    <t>時間/週</t>
    <rPh sb="0" eb="2">
      <t>ジカン</t>
    </rPh>
    <rPh sb="3" eb="4">
      <t>シュウ</t>
    </rPh>
    <phoneticPr fontId="31"/>
  </si>
  <si>
    <t>時間/月</t>
    <rPh sb="0" eb="2">
      <t>ジカン</t>
    </rPh>
    <rPh sb="3" eb="4">
      <t>ツキ</t>
    </rPh>
    <phoneticPr fontId="31"/>
  </si>
  <si>
    <t>当月の日数</t>
    <rPh sb="0" eb="2">
      <t>トウゲツ</t>
    </rPh>
    <rPh sb="3" eb="5">
      <t>ニッスウ</t>
    </rPh>
    <phoneticPr fontId="31"/>
  </si>
  <si>
    <t>日</t>
    <rPh sb="0" eb="1">
      <t>ニチ</t>
    </rPh>
    <phoneticPr fontId="31"/>
  </si>
  <si>
    <t>No</t>
    <phoneticPr fontId="31"/>
  </si>
  <si>
    <t>(4) 
職種</t>
    <phoneticPr fontId="3"/>
  </si>
  <si>
    <t>(5)
勤務
形態</t>
    <phoneticPr fontId="3"/>
  </si>
  <si>
    <t>(6)
資格</t>
    <rPh sb="4" eb="6">
      <t>シカク</t>
    </rPh>
    <phoneticPr fontId="31"/>
  </si>
  <si>
    <t>(7) 氏　名</t>
    <phoneticPr fontId="3"/>
  </si>
  <si>
    <t>(8)</t>
    <phoneticPr fontId="31"/>
  </si>
  <si>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</si>
  <si>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</si>
  <si>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31"/>
  </si>
  <si>
    <t>2週目</t>
    <rPh sb="1" eb="2">
      <t>シュウ</t>
    </rPh>
    <rPh sb="2" eb="3">
      <t>メ</t>
    </rPh>
    <phoneticPr fontId="31"/>
  </si>
  <si>
    <t>3週目</t>
    <rPh sb="1" eb="2">
      <t>シュウ</t>
    </rPh>
    <rPh sb="2" eb="3">
      <t>メ</t>
    </rPh>
    <phoneticPr fontId="31"/>
  </si>
  <si>
    <t>4週目</t>
    <rPh sb="1" eb="2">
      <t>シュウ</t>
    </rPh>
    <rPh sb="2" eb="3">
      <t>メ</t>
    </rPh>
    <phoneticPr fontId="31"/>
  </si>
  <si>
    <t>5週目</t>
    <rPh sb="1" eb="2">
      <t>シュウ</t>
    </rPh>
    <rPh sb="2" eb="3">
      <t>メ</t>
    </rPh>
    <phoneticPr fontId="31"/>
  </si>
  <si>
    <t>（勤務形態の記号）</t>
    <rPh sb="1" eb="3">
      <t>キンム</t>
    </rPh>
    <rPh sb="3" eb="5">
      <t>ケイタイ</t>
    </rPh>
    <rPh sb="6" eb="8">
      <t>キゴウ</t>
    </rPh>
    <phoneticPr fontId="31"/>
  </si>
  <si>
    <t>勤務時間数合計</t>
    <rPh sb="0" eb="2">
      <t>キンム</t>
    </rPh>
    <rPh sb="2" eb="5">
      <t>ジカンスウ</t>
    </rPh>
    <rPh sb="5" eb="7">
      <t>ゴウケイ</t>
    </rPh>
    <phoneticPr fontId="31"/>
  </si>
  <si>
    <t>常勤換算の対象時間数</t>
    <rPh sb="0" eb="2">
      <t>ジョウキン</t>
    </rPh>
    <rPh sb="2" eb="4">
      <t>カンサン</t>
    </rPh>
    <rPh sb="5" eb="7">
      <t>タイショウ</t>
    </rPh>
    <rPh sb="7" eb="9">
      <t>ジカン</t>
    </rPh>
    <rPh sb="9" eb="10">
      <t>スウ</t>
    </rPh>
    <phoneticPr fontId="31"/>
  </si>
  <si>
    <t>常勤換算方法対象外の</t>
    <rPh sb="0" eb="2">
      <t>ジョウキン</t>
    </rPh>
    <rPh sb="2" eb="4">
      <t>カンサン</t>
    </rPh>
    <rPh sb="4" eb="6">
      <t>ホウホウ</t>
    </rPh>
    <rPh sb="6" eb="9">
      <t>タイショウガイ</t>
    </rPh>
    <phoneticPr fontId="31"/>
  </si>
  <si>
    <t>記号</t>
    <rPh sb="0" eb="2">
      <t>キゴウ</t>
    </rPh>
    <phoneticPr fontId="31"/>
  </si>
  <si>
    <t>区分</t>
    <rPh sb="0" eb="2">
      <t>クブン</t>
    </rPh>
    <phoneticPr fontId="31"/>
  </si>
  <si>
    <t>当月合計</t>
    <rPh sb="0" eb="2">
      <t>トウゲツ</t>
    </rPh>
    <rPh sb="2" eb="4">
      <t>ゴウケイ</t>
    </rPh>
    <phoneticPr fontId="31"/>
  </si>
  <si>
    <t>週平均</t>
    <rPh sb="0" eb="3">
      <t>シュウヘイキン</t>
    </rPh>
    <phoneticPr fontId="31"/>
  </si>
  <si>
    <t>常勤の従業者の人数</t>
    <rPh sb="0" eb="2">
      <t>ジョウキン</t>
    </rPh>
    <rPh sb="3" eb="6">
      <t>ジュウギョウシャ</t>
    </rPh>
    <rPh sb="7" eb="9">
      <t>ニンズウ</t>
    </rPh>
    <phoneticPr fontId="31"/>
  </si>
  <si>
    <t>A</t>
    <phoneticPr fontId="31"/>
  </si>
  <si>
    <t>常勤で専従</t>
    <rPh sb="0" eb="2">
      <t>ジョウキン</t>
    </rPh>
    <rPh sb="3" eb="5">
      <t>センジュウ</t>
    </rPh>
    <phoneticPr fontId="31"/>
  </si>
  <si>
    <t>B</t>
    <phoneticPr fontId="31"/>
  </si>
  <si>
    <t>常勤で兼務</t>
    <rPh sb="0" eb="2">
      <t>ジョウキン</t>
    </rPh>
    <rPh sb="3" eb="5">
      <t>ケンム</t>
    </rPh>
    <phoneticPr fontId="31"/>
  </si>
  <si>
    <t>C</t>
    <phoneticPr fontId="31"/>
  </si>
  <si>
    <t>非常勤で専従</t>
    <rPh sb="0" eb="3">
      <t>ヒジョウキン</t>
    </rPh>
    <rPh sb="4" eb="6">
      <t>センジュウ</t>
    </rPh>
    <phoneticPr fontId="31"/>
  </si>
  <si>
    <t>-</t>
    <phoneticPr fontId="31"/>
  </si>
  <si>
    <t>D</t>
    <phoneticPr fontId="31"/>
  </si>
  <si>
    <t>非常勤で兼務</t>
    <rPh sb="0" eb="3">
      <t>ヒジョウキン</t>
    </rPh>
    <rPh sb="4" eb="6">
      <t>ケンム</t>
    </rPh>
    <phoneticPr fontId="31"/>
  </si>
  <si>
    <t>合計</t>
    <rPh sb="0" eb="2">
      <t>ゴウケイ</t>
    </rPh>
    <phoneticPr fontId="31"/>
  </si>
  <si>
    <t>■ 常勤換算方法による人数</t>
    <rPh sb="2" eb="4">
      <t>ジョウキン</t>
    </rPh>
    <rPh sb="4" eb="6">
      <t>カンサン</t>
    </rPh>
    <rPh sb="6" eb="8">
      <t>ホウホウ</t>
    </rPh>
    <rPh sb="11" eb="13">
      <t>ニンズウ</t>
    </rPh>
    <phoneticPr fontId="31"/>
  </si>
  <si>
    <t>基準：</t>
    <rPh sb="0" eb="2">
      <t>キジュン</t>
    </rPh>
    <phoneticPr fontId="31"/>
  </si>
  <si>
    <t>週</t>
  </si>
  <si>
    <t>常勤換算の</t>
    <rPh sb="0" eb="2">
      <t>ジョウキン</t>
    </rPh>
    <rPh sb="2" eb="4">
      <t>カンサン</t>
    </rPh>
    <phoneticPr fontId="31"/>
  </si>
  <si>
    <t>常勤の従業者が</t>
    <rPh sb="0" eb="2">
      <t>ジョウキン</t>
    </rPh>
    <rPh sb="3" eb="6">
      <t>ジュウギョウシャ</t>
    </rPh>
    <phoneticPr fontId="31"/>
  </si>
  <si>
    <t>÷</t>
    <phoneticPr fontId="31"/>
  </si>
  <si>
    <t>＝</t>
    <phoneticPr fontId="31"/>
  </si>
  <si>
    <t>（小数点第2位以下切り捨て）</t>
    <rPh sb="1" eb="4">
      <t>ショウスウテン</t>
    </rPh>
    <rPh sb="4" eb="5">
      <t>ダイ</t>
    </rPh>
    <rPh sb="6" eb="7">
      <t>イ</t>
    </rPh>
    <rPh sb="7" eb="9">
      <t>イカ</t>
    </rPh>
    <rPh sb="9" eb="10">
      <t>キ</t>
    </rPh>
    <rPh sb="11" eb="12">
      <t>ス</t>
    </rPh>
    <phoneticPr fontId="3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</si>
  <si>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31"/>
  </si>
  <si>
    <t>常勤の従業者の人数</t>
  </si>
  <si>
    <t>常勤換算方法による人数</t>
    <rPh sb="0" eb="2">
      <t>ジョウキン</t>
    </rPh>
    <rPh sb="2" eb="4">
      <t>カンサン</t>
    </rPh>
    <rPh sb="4" eb="6">
      <t>ホウホウ</t>
    </rPh>
    <rPh sb="9" eb="11">
      <t>ニンズウ</t>
    </rPh>
    <phoneticPr fontId="31"/>
  </si>
  <si>
    <t>＋</t>
    <phoneticPr fontId="31"/>
  </si>
  <si>
    <t>(12)【任意入力】人員基準の確認（福祉用具専門相談員）</t>
    <rPh sb="5" eb="7">
      <t>ニンイ</t>
    </rPh>
    <rPh sb="7" eb="9">
      <t>ニュウリョク</t>
    </rPh>
    <rPh sb="10" eb="12">
      <t>ジンイン</t>
    </rPh>
    <rPh sb="12" eb="14">
      <t>キジュン</t>
    </rPh>
    <rPh sb="15" eb="17">
      <t>カクニン</t>
    </rPh>
    <phoneticPr fontId="31"/>
  </si>
  <si>
    <t>実績</t>
  </si>
  <si>
    <t>　二　電磁的記録媒体(電磁的記録(電子的方式、磁気
　　的方式その他人の知覚によっては認識することが
　　できない方式で作られる記録であって、電子計算
　　機による情報処理の用に供されるものをいう。)に
　　係る記録媒体をいう。)をもって調製するファイル
　　に重要事項を記録したものを交付する方法</t>
    <phoneticPr fontId="3"/>
  </si>
  <si>
    <t>②　上記①に掲げる方法は、利用申込者又はその家族
　がファイルへの記録を出力することによる文書を作
　成することができるものでなければなりません。</t>
    <rPh sb="2" eb="4">
      <t>ジョウキ</t>
    </rPh>
    <rPh sb="22" eb="24">
      <t>カゾク</t>
    </rPh>
    <phoneticPr fontId="3"/>
  </si>
  <si>
    <t>　サービスの提供を求められた場合は、その者の提示する被保険者証によって、被保険者資格、要介護認定の有無及び要介護認定の有効期間を確かめていますか。　</t>
    <rPh sb="53" eb="54">
      <t>ヨウ</t>
    </rPh>
    <rPh sb="54" eb="56">
      <t>カイゴ</t>
    </rPh>
    <rPh sb="56" eb="58">
      <t>ニンテイ</t>
    </rPh>
    <phoneticPr fontId="4"/>
  </si>
  <si>
    <t>　上記⑥及び⑦は、当該利用者又は他の利用者等の生命又は身体を保護するため緊急やむを得ない場合を除き、身体的拘束等を行ってはならず、身体的拘束等を行う場合にあっても、その態様及び時間、その際の利用者の心身の状況並びに緊急やむを得ない理由を記録しなければなりません。</t>
    <rPh sb="1" eb="3">
      <t>ジョウキ</t>
    </rPh>
    <rPh sb="4" eb="5">
      <t>オヨ</t>
    </rPh>
    <rPh sb="50" eb="53">
      <t>シンタイテキ</t>
    </rPh>
    <rPh sb="53" eb="55">
      <t>コウソク</t>
    </rPh>
    <rPh sb="55" eb="56">
      <t>トウ</t>
    </rPh>
    <rPh sb="57" eb="58">
      <t>オコナ</t>
    </rPh>
    <phoneticPr fontId="3"/>
  </si>
  <si>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3"/>
  </si>
  <si>
    <t>　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上で利用者の同意を得なければならず、また、当該特定福祉用具販売計画を利用者に交付しなければなりません。</t>
    <phoneticPr fontId="3"/>
  </si>
  <si>
    <t xml:space="preserve">　利用者に対するサービスの提供に関する次の諸記録を整備し、その完結の日から５年間保存していますか。
</t>
    <rPh sb="13" eb="15">
      <t>テイキョウ</t>
    </rPh>
    <phoneticPr fontId="4"/>
  </si>
  <si>
    <t>平11厚令37
第215条第2項
条例
第273号第2項</t>
    <rPh sb="13" eb="14">
      <t>ダイ</t>
    </rPh>
    <rPh sb="15" eb="16">
      <t>コウ</t>
    </rPh>
    <rPh sb="18" eb="20">
      <t>ジョウレイ</t>
    </rPh>
    <rPh sb="21" eb="22">
      <t>ダイ</t>
    </rPh>
    <rPh sb="25" eb="26">
      <t>ゴウ</t>
    </rPh>
    <rPh sb="26" eb="27">
      <t>ダイ</t>
    </rPh>
    <rPh sb="28" eb="29">
      <t>コウ</t>
    </rPh>
    <phoneticPr fontId="4"/>
  </si>
  <si>
    <t>ア　特定福祉用具販売計画
イ　提供したサービスの内容等の記録
ウ　居宅基準第２１４条第７号の規定による身体的拘
　束等の態様及び時間、その際の利用者の心身の状況
　並びに緊急やむを得ない理由の記録
エ　居宅基準第２６条に係る市町村への通知に係る記
　録
オ　居宅基準第３６条第２項に係る苦情の内容等の記
　録
カ　居宅基準第３７条第２項に係る事故の状況及び事
　故に際して採った処置についての記録</t>
    <rPh sb="2" eb="4">
      <t>トクテイ</t>
    </rPh>
    <rPh sb="4" eb="6">
      <t>フクシ</t>
    </rPh>
    <rPh sb="6" eb="8">
      <t>ヨウグ</t>
    </rPh>
    <rPh sb="8" eb="10">
      <t>ハンバイ</t>
    </rPh>
    <rPh sb="10" eb="12">
      <t>ケイカク</t>
    </rPh>
    <rPh sb="24" eb="26">
      <t>ナイヨウ</t>
    </rPh>
    <rPh sb="26" eb="27">
      <t>トウ</t>
    </rPh>
    <rPh sb="101" eb="103">
      <t>キョタク</t>
    </rPh>
    <rPh sb="129" eb="131">
      <t>キョタク</t>
    </rPh>
    <rPh sb="156" eb="158">
      <t>キョタク</t>
    </rPh>
    <phoneticPr fontId="4"/>
  </si>
  <si>
    <t>平11厚令37
第217条第2項</t>
    <rPh sb="12" eb="13">
      <t>ジョウ</t>
    </rPh>
    <phoneticPr fontId="3"/>
  </si>
  <si>
    <t>　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上で利用者の同意を得なければならず、また、当該特定介護予防福祉用具販売計画を利用者に交付しなければなりません。</t>
    <phoneticPr fontId="3"/>
  </si>
  <si>
    <t xml:space="preserve">　事業所の名称及び所在地その他厚生労働省令で定める事項に変更があったとき、または事業を再開したときは、１０日以内に、その旨を指定権者に届け出ていますか。
</t>
    <rPh sb="60" eb="61">
      <t>ムネ</t>
    </rPh>
    <rPh sb="62" eb="66">
      <t>シテイケンジャ</t>
    </rPh>
    <phoneticPr fontId="4"/>
  </si>
  <si>
    <t>　事業を廃止し、又は休止しようとするときは、その廃止又は休止の日の１月前までに、その旨を指定権者に届け出てください。</t>
    <rPh sb="44" eb="46">
      <t>シテイ</t>
    </rPh>
    <rPh sb="46" eb="47">
      <t>ケン</t>
    </rPh>
    <rPh sb="47" eb="48">
      <t>ジャ</t>
    </rPh>
    <phoneticPr fontId="4"/>
  </si>
  <si>
    <t xml:space="preserve">  県へ基本情報と運営情報を報告するとともに見直しを行っていますか。
</t>
    <rPh sb="2" eb="3">
      <t>ケン</t>
    </rPh>
    <phoneticPr fontId="4"/>
  </si>
  <si>
    <t>管理者</t>
    <rPh sb="0" eb="3">
      <t>カンリシャ</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</si>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</sst>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11"/>
      <name val="ＭＳ Ｐゴシック"/>
      <family val="3"/>
      <charset val="128"/>
    </font>
    <font>
      <sz val="12"/>
      <name val="ＭＳ ゴシック"/>
      <family val="3"/>
      <charset val="128"/>
    </font>
    <font>
      <u/>
      <sz val="11"/>
      <name val="ＭＳ 明朝"/>
      <family val="1"/>
      <charset val="128"/>
    </font>
    <font>
      <sz val="9"/>
      <name val="ＭＳ 明朝"/>
      <family val="1"/>
      <charset val="128"/>
    </font>
    <font>
      <sz val="14"/>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trike/>
      <sz val="10"/>
      <color rgb="FFFF0000"/>
      <name val="ＭＳ 明朝"/>
      <family val="1"/>
      <charset val="128"/>
    </font>
    <font>
      <u/>
      <sz val="11"/>
      <color theme="10"/>
      <name val="ＭＳ Ｐゴシック"/>
      <family val="3"/>
      <charset val="128"/>
      <scheme val="minor"/>
    </font>
    <font>
      <sz val="16"/>
      <color theme="1"/>
      <name val="ＭＳ ゴシック"/>
      <family val="3"/>
      <charset val="128"/>
    </font>
    <font>
      <sz val="6"/>
      <name val="ＭＳ Ｐゴシック"/>
      <family val="3"/>
      <charset val="128"/>
      <scheme val="minor"/>
    </font>
    <font>
      <sz val="11"/>
      <color theme="1"/>
      <name val="ＭＳ ゴシック"/>
      <family val="3"/>
      <charset val="128"/>
    </font>
    <font>
      <u/>
      <sz val="11"/>
      <color theme="10"/>
      <name val="ＭＳ Ｐゴシック"/>
      <family val="3"/>
      <charset val="128"/>
    </font>
    <font>
      <b/>
      <sz val="11"/>
      <name val="ＭＳ Ｐゴシック"/>
      <family val="3"/>
      <charset val="128"/>
    </font>
    <font>
      <sz val="6"/>
      <name val="ＭＳ Ｐゴシック"/>
      <family val="2"/>
      <charset val="128"/>
      <scheme val="minor"/>
    </font>
    <font>
      <b/>
      <sz val="12"/>
      <name val="ＭＳ Ｐゴシック"/>
      <family val="3"/>
      <charset val="128"/>
      <scheme val="minor"/>
    </font>
    <font>
      <sz val="10"/>
      <name val="Arial"/>
      <family val="2"/>
    </font>
    <font>
      <sz val="12"/>
      <name val="ＭＳ Ｐゴシック"/>
      <family val="3"/>
      <charset val="128"/>
      <scheme val="minor"/>
    </font>
    <font>
      <b/>
      <sz val="12"/>
      <color indexed="10"/>
      <name val="ＭＳ Ｐゴシック"/>
      <family val="3"/>
      <charset val="128"/>
      <scheme val="minor"/>
    </font>
    <font>
      <b/>
      <sz val="11"/>
      <name val="ＭＳ Ｐゴシック"/>
      <family val="3"/>
      <charset val="128"/>
      <scheme val="minor"/>
    </font>
    <font>
      <sz val="10"/>
      <color theme="1"/>
      <name val="ＭＳ 明朝"/>
      <family val="1"/>
      <charset val="128"/>
    </font>
    <font>
      <strike/>
      <sz val="10"/>
      <color theme="1"/>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sz val="11"/>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13" fillId="0" borderId="0"/>
    <xf numFmtId="0" fontId="33" fillId="0" borderId="0"/>
    <xf numFmtId="0" fontId="1" fillId="0" borderId="0">
      <alignment vertical="center"/>
    </xf>
    <xf numFmtId="38" fontId="1" fillId="0" borderId="0" applyFont="0" applyFill="0" applyBorder="0" applyAlignment="0" applyProtection="0">
      <alignment vertical="center"/>
    </xf>
  </cellStyleXfs>
  <cellXfs count="497">
    <xf numFmtId="0" fontId="0" fillId="0" borderId="0" xfId="0">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10" fillId="0" borderId="4" xfId="0" applyFont="1" applyFill="1" applyBorder="1" applyAlignment="1">
      <alignment vertical="top"/>
    </xf>
    <xf numFmtId="0" fontId="10" fillId="0" borderId="0" xfId="0" applyFont="1" applyFill="1" applyBorder="1" applyAlignment="1">
      <alignment vertical="top" wrapText="1"/>
    </xf>
    <xf numFmtId="0" fontId="10" fillId="0" borderId="5" xfId="0" applyFont="1" applyFill="1" applyBorder="1" applyAlignment="1">
      <alignment vertical="top"/>
    </xf>
    <xf numFmtId="0" fontId="10" fillId="0" borderId="6" xfId="0" applyFont="1" applyFill="1" applyBorder="1" applyAlignment="1">
      <alignment vertical="top"/>
    </xf>
    <xf numFmtId="0" fontId="11" fillId="0" borderId="6" xfId="0" applyFont="1" applyFill="1" applyBorder="1" applyAlignment="1">
      <alignment horizontal="center" vertical="top"/>
    </xf>
    <xf numFmtId="0" fontId="10" fillId="0" borderId="0" xfId="0" applyFont="1" applyFill="1" applyBorder="1" applyAlignment="1">
      <alignment vertical="top"/>
    </xf>
    <xf numFmtId="0" fontId="11" fillId="0" borderId="8" xfId="0" applyFont="1" applyFill="1" applyBorder="1" applyAlignment="1">
      <alignment vertical="top" wrapText="1"/>
    </xf>
    <xf numFmtId="0" fontId="6" fillId="0" borderId="0" xfId="0" applyFont="1">
      <alignment vertical="center"/>
    </xf>
    <xf numFmtId="0" fontId="6" fillId="0" borderId="0" xfId="0" applyFont="1" applyBorder="1">
      <alignment vertical="center"/>
    </xf>
    <xf numFmtId="0" fontId="6" fillId="0" borderId="0" xfId="0" applyFont="1" applyFill="1" applyBorder="1" applyAlignment="1">
      <alignment vertical="center" wrapText="1"/>
    </xf>
    <xf numFmtId="0" fontId="20" fillId="0" borderId="0"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top" wrapText="1"/>
    </xf>
    <xf numFmtId="0" fontId="6" fillId="0" borderId="2" xfId="0" applyFont="1" applyFill="1" applyBorder="1" applyAlignment="1">
      <alignment vertical="top"/>
    </xf>
    <xf numFmtId="0" fontId="7" fillId="0" borderId="2" xfId="0" applyFont="1" applyFill="1" applyBorder="1" applyAlignment="1">
      <alignment horizontal="center" vertical="top"/>
    </xf>
    <xf numFmtId="0" fontId="6" fillId="0" borderId="14" xfId="0" applyFont="1" applyFill="1" applyBorder="1" applyAlignment="1">
      <alignment vertical="top"/>
    </xf>
    <xf numFmtId="0" fontId="6" fillId="0" borderId="0" xfId="0" applyFont="1" applyFill="1" applyAlignment="1">
      <alignment vertical="top"/>
    </xf>
    <xf numFmtId="0" fontId="6" fillId="0" borderId="2" xfId="0" applyFont="1" applyFill="1" applyBorder="1" applyAlignment="1">
      <alignment horizontal="center" vertical="center" wrapText="1"/>
    </xf>
    <xf numFmtId="0" fontId="6" fillId="0" borderId="14"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0" xfId="0" applyFont="1" applyFill="1" applyAlignment="1">
      <alignment vertical="center"/>
    </xf>
    <xf numFmtId="0" fontId="8" fillId="0" borderId="1" xfId="0" applyFont="1" applyFill="1" applyBorder="1" applyAlignment="1">
      <alignment vertical="center"/>
    </xf>
    <xf numFmtId="0" fontId="6" fillId="0" borderId="11" xfId="0" applyFont="1" applyFill="1" applyBorder="1" applyAlignment="1">
      <alignment vertical="top"/>
    </xf>
    <xf numFmtId="0" fontId="6" fillId="0" borderId="9" xfId="0" applyFont="1" applyFill="1" applyBorder="1" applyAlignment="1">
      <alignment vertical="top"/>
    </xf>
    <xf numFmtId="0" fontId="6" fillId="0" borderId="11" xfId="0" applyFont="1" applyFill="1" applyBorder="1" applyAlignment="1">
      <alignment vertical="top" wrapText="1"/>
    </xf>
    <xf numFmtId="0" fontId="6" fillId="0" borderId="10" xfId="0" applyFont="1" applyFill="1" applyBorder="1" applyAlignment="1">
      <alignment vertical="top"/>
    </xf>
    <xf numFmtId="0" fontId="6" fillId="0" borderId="10" xfId="0" applyFont="1" applyFill="1" applyBorder="1" applyAlignment="1">
      <alignment vertical="top" wrapText="1"/>
    </xf>
    <xf numFmtId="0" fontId="7" fillId="0" borderId="9" xfId="0" applyFont="1" applyFill="1" applyBorder="1" applyAlignment="1">
      <alignment horizontal="center" vertical="top"/>
    </xf>
    <xf numFmtId="0" fontId="6" fillId="0" borderId="15" xfId="0" applyFont="1" applyFill="1" applyBorder="1" applyAlignment="1">
      <alignment vertical="top"/>
    </xf>
    <xf numFmtId="0" fontId="6" fillId="0" borderId="5" xfId="0" applyFont="1" applyFill="1" applyBorder="1" applyAlignment="1">
      <alignment vertical="top"/>
    </xf>
    <xf numFmtId="0" fontId="6" fillId="0" borderId="6" xfId="0" applyFont="1" applyFill="1" applyBorder="1" applyAlignment="1">
      <alignment vertical="top" wrapText="1"/>
    </xf>
    <xf numFmtId="0" fontId="6" fillId="0" borderId="12" xfId="0" applyFont="1" applyFill="1" applyBorder="1" applyAlignment="1">
      <alignment vertical="top"/>
    </xf>
    <xf numFmtId="0" fontId="6" fillId="0" borderId="7" xfId="0" applyFont="1" applyFill="1" applyBorder="1" applyAlignment="1">
      <alignment vertical="top"/>
    </xf>
    <xf numFmtId="0" fontId="6" fillId="0" borderId="7" xfId="0" applyFont="1" applyFill="1" applyBorder="1" applyAlignment="1">
      <alignment vertical="top" wrapText="1"/>
    </xf>
    <xf numFmtId="0" fontId="6" fillId="0" borderId="13" xfId="0" applyFont="1" applyFill="1" applyBorder="1" applyAlignment="1">
      <alignment vertical="top"/>
    </xf>
    <xf numFmtId="0" fontId="7" fillId="0" borderId="12" xfId="0" applyFont="1" applyFill="1" applyBorder="1" applyAlignment="1">
      <alignment horizontal="center" vertical="top" wrapText="1"/>
    </xf>
    <xf numFmtId="0" fontId="6" fillId="0" borderId="0" xfId="0" applyFont="1" applyFill="1" applyBorder="1" applyAlignment="1">
      <alignment vertical="top" wrapText="1"/>
    </xf>
    <xf numFmtId="0" fontId="7" fillId="0" borderId="9" xfId="0" applyFont="1" applyFill="1" applyBorder="1" applyAlignment="1">
      <alignment horizontal="center" vertical="top" wrapText="1"/>
    </xf>
    <xf numFmtId="0" fontId="6" fillId="0" borderId="0" xfId="0" applyFont="1" applyFill="1" applyBorder="1" applyAlignment="1">
      <alignment vertical="top"/>
    </xf>
    <xf numFmtId="0" fontId="6" fillId="0" borderId="6" xfId="0" applyFont="1" applyFill="1" applyBorder="1" applyAlignment="1">
      <alignment vertical="top"/>
    </xf>
    <xf numFmtId="0" fontId="7" fillId="0" borderId="5" xfId="0" applyFont="1" applyFill="1" applyBorder="1" applyAlignment="1">
      <alignment horizontal="center" vertical="top" wrapText="1"/>
    </xf>
    <xf numFmtId="0" fontId="7" fillId="0" borderId="16" xfId="0" applyFont="1" applyFill="1" applyBorder="1" applyAlignment="1">
      <alignment horizontal="center" vertical="top" wrapText="1"/>
    </xf>
    <xf numFmtId="0" fontId="6" fillId="0" borderId="1" xfId="0" applyFont="1" applyFill="1" applyBorder="1" applyAlignment="1">
      <alignment vertical="top"/>
    </xf>
    <xf numFmtId="0" fontId="6" fillId="0" borderId="14" xfId="0" applyFont="1" applyFill="1" applyBorder="1" applyAlignment="1">
      <alignment vertical="top" wrapText="1"/>
    </xf>
    <xf numFmtId="0" fontId="7" fillId="0" borderId="6" xfId="0" applyFont="1" applyFill="1" applyBorder="1" applyAlignment="1">
      <alignment vertical="top" wrapText="1"/>
    </xf>
    <xf numFmtId="0" fontId="7" fillId="0" borderId="15" xfId="0" applyFont="1" applyFill="1" applyBorder="1" applyAlignment="1">
      <alignment horizontal="center" vertical="top" wrapText="1"/>
    </xf>
    <xf numFmtId="0" fontId="9" fillId="0" borderId="7" xfId="0" applyFont="1" applyFill="1" applyBorder="1" applyAlignment="1">
      <alignment vertical="top" wrapText="1"/>
    </xf>
    <xf numFmtId="0" fontId="7" fillId="0" borderId="17" xfId="0" applyFont="1" applyFill="1" applyBorder="1" applyAlignment="1">
      <alignment vertical="top" wrapText="1"/>
    </xf>
    <xf numFmtId="0" fontId="7" fillId="0" borderId="7" xfId="0" applyFont="1" applyFill="1" applyBorder="1" applyAlignment="1">
      <alignment horizontal="center" vertical="top"/>
    </xf>
    <xf numFmtId="0" fontId="8" fillId="0" borderId="5" xfId="0" applyFont="1" applyFill="1" applyBorder="1" applyAlignment="1">
      <alignment vertical="center"/>
    </xf>
    <xf numFmtId="0" fontId="7" fillId="0" borderId="15" xfId="0" applyFont="1" applyFill="1" applyBorder="1" applyAlignment="1">
      <alignment horizontal="center" vertical="top"/>
    </xf>
    <xf numFmtId="0" fontId="6" fillId="0" borderId="18" xfId="0" applyFont="1" applyFill="1" applyBorder="1" applyAlignment="1">
      <alignment vertical="top"/>
    </xf>
    <xf numFmtId="0" fontId="6" fillId="0" borderId="19" xfId="0" applyFont="1" applyFill="1" applyBorder="1" applyAlignment="1">
      <alignment vertical="top" wrapText="1"/>
    </xf>
    <xf numFmtId="0" fontId="6" fillId="0" borderId="20" xfId="0" applyFont="1" applyFill="1" applyBorder="1" applyAlignment="1">
      <alignment vertical="top"/>
    </xf>
    <xf numFmtId="0" fontId="6" fillId="0" borderId="20" xfId="0" applyFont="1" applyFill="1" applyBorder="1" applyAlignment="1">
      <alignment vertical="top" wrapText="1"/>
    </xf>
    <xf numFmtId="0" fontId="7" fillId="0" borderId="21" xfId="0" applyFont="1" applyFill="1" applyBorder="1" applyAlignment="1">
      <alignment horizontal="center" vertical="top" wrapText="1"/>
    </xf>
    <xf numFmtId="0" fontId="7" fillId="0" borderId="22" xfId="0" applyFont="1" applyFill="1" applyBorder="1" applyAlignment="1">
      <alignment vertical="top" wrapText="1"/>
    </xf>
    <xf numFmtId="0" fontId="10" fillId="0" borderId="23" xfId="0" applyFont="1" applyFill="1" applyBorder="1" applyAlignment="1">
      <alignment vertical="top"/>
    </xf>
    <xf numFmtId="0" fontId="10" fillId="0" borderId="24" xfId="0" applyFont="1" applyFill="1" applyBorder="1" applyAlignment="1">
      <alignment vertical="top" wrapText="1"/>
    </xf>
    <xf numFmtId="0" fontId="10" fillId="0" borderId="25" xfId="0" applyFont="1" applyFill="1" applyBorder="1" applyAlignment="1">
      <alignment vertical="top"/>
    </xf>
    <xf numFmtId="0" fontId="10" fillId="0" borderId="25" xfId="0" applyFont="1" applyFill="1" applyBorder="1" applyAlignment="1">
      <alignment vertical="top" wrapText="1"/>
    </xf>
    <xf numFmtId="0" fontId="11" fillId="0" borderId="26" xfId="0" applyFont="1" applyFill="1" applyBorder="1" applyAlignment="1">
      <alignment horizontal="center" vertical="top"/>
    </xf>
    <xf numFmtId="0" fontId="11" fillId="0" borderId="27" xfId="0" applyFont="1" applyFill="1" applyBorder="1" applyAlignment="1">
      <alignment vertical="top" wrapText="1"/>
    </xf>
    <xf numFmtId="0" fontId="7" fillId="0" borderId="16" xfId="0" applyFont="1" applyFill="1" applyBorder="1" applyAlignment="1">
      <alignment horizontal="center" vertical="top"/>
    </xf>
    <xf numFmtId="0" fontId="7" fillId="0" borderId="16" xfId="0" applyFont="1" applyFill="1" applyBorder="1" applyAlignment="1">
      <alignment vertical="top"/>
    </xf>
    <xf numFmtId="0" fontId="7" fillId="0" borderId="6" xfId="0" applyFont="1" applyFill="1" applyBorder="1" applyAlignment="1">
      <alignment vertical="top"/>
    </xf>
    <xf numFmtId="0" fontId="10" fillId="0" borderId="6" xfId="0" applyFont="1" applyFill="1" applyBorder="1" applyAlignment="1">
      <alignment vertical="top" wrapText="1"/>
    </xf>
    <xf numFmtId="0" fontId="6" fillId="0" borderId="13" xfId="0" applyFont="1" applyFill="1" applyBorder="1" applyAlignment="1">
      <alignment vertical="top" wrapText="1"/>
    </xf>
    <xf numFmtId="0" fontId="7" fillId="0" borderId="17" xfId="0" applyFont="1" applyFill="1" applyBorder="1" applyAlignment="1">
      <alignment horizontal="center" vertical="top"/>
    </xf>
    <xf numFmtId="0" fontId="7" fillId="0" borderId="5" xfId="0" applyFont="1" applyFill="1" applyBorder="1" applyAlignment="1">
      <alignment horizontal="center" vertical="top"/>
    </xf>
    <xf numFmtId="0" fontId="7" fillId="0" borderId="13" xfId="0" applyFont="1" applyFill="1" applyBorder="1" applyAlignment="1">
      <alignment vertical="top" wrapText="1"/>
    </xf>
    <xf numFmtId="0" fontId="7" fillId="0" borderId="17" xfId="0" applyFont="1" applyFill="1" applyBorder="1" applyAlignment="1">
      <alignment horizontal="center" vertical="top" wrapText="1"/>
    </xf>
    <xf numFmtId="0" fontId="9" fillId="0" borderId="6" xfId="0" applyFont="1" applyFill="1" applyBorder="1" applyAlignment="1">
      <alignment vertical="top" wrapText="1"/>
    </xf>
    <xf numFmtId="0" fontId="6" fillId="0" borderId="4" xfId="0" applyFont="1" applyFill="1" applyBorder="1" applyAlignment="1">
      <alignment vertical="top"/>
    </xf>
    <xf numFmtId="0" fontId="7" fillId="0" borderId="8" xfId="0" applyFont="1" applyFill="1" applyBorder="1" applyAlignment="1">
      <alignment vertical="top" wrapText="1"/>
    </xf>
    <xf numFmtId="0" fontId="10" fillId="0" borderId="28" xfId="0" applyFont="1" applyFill="1" applyBorder="1" applyAlignment="1">
      <alignment vertical="top"/>
    </xf>
    <xf numFmtId="0" fontId="10" fillId="0" borderId="24" xfId="0" applyFont="1" applyFill="1" applyBorder="1" applyAlignment="1">
      <alignment vertical="top"/>
    </xf>
    <xf numFmtId="0" fontId="8" fillId="0" borderId="6" xfId="0" applyFont="1" applyFill="1" applyBorder="1" applyAlignment="1">
      <alignment vertical="center"/>
    </xf>
    <xf numFmtId="0" fontId="6" fillId="0" borderId="12" xfId="0" applyFont="1" applyFill="1" applyBorder="1" applyAlignment="1">
      <alignment vertical="top" wrapText="1"/>
    </xf>
    <xf numFmtId="0" fontId="7" fillId="0" borderId="14" xfId="0" applyFont="1" applyFill="1" applyBorder="1" applyAlignment="1">
      <alignment vertical="top" wrapText="1"/>
    </xf>
    <xf numFmtId="0" fontId="6" fillId="0" borderId="29" xfId="0" applyFont="1" applyFill="1" applyBorder="1" applyAlignment="1">
      <alignment vertical="top"/>
    </xf>
    <xf numFmtId="0" fontId="7" fillId="0" borderId="21" xfId="0" applyFont="1" applyFill="1" applyBorder="1" applyAlignment="1">
      <alignment horizontal="center" vertical="top"/>
    </xf>
    <xf numFmtId="0" fontId="6" fillId="0" borderId="1" xfId="0" applyFont="1" applyFill="1" applyBorder="1" applyAlignment="1">
      <alignment vertical="top" wrapText="1"/>
    </xf>
    <xf numFmtId="0" fontId="7" fillId="0" borderId="14" xfId="0" applyFont="1" applyFill="1" applyBorder="1" applyAlignment="1">
      <alignment vertical="top"/>
    </xf>
    <xf numFmtId="0" fontId="7" fillId="0" borderId="15" xfId="0" applyFont="1" applyFill="1" applyBorder="1" applyAlignment="1">
      <alignment vertical="top"/>
    </xf>
    <xf numFmtId="0" fontId="9" fillId="0" borderId="0" xfId="0" applyFont="1" applyFill="1" applyBorder="1" applyAlignment="1">
      <alignment vertical="top" wrapText="1"/>
    </xf>
    <xf numFmtId="0" fontId="9" fillId="0" borderId="11" xfId="0" applyFont="1" applyFill="1" applyBorder="1" applyAlignment="1">
      <alignment vertical="top" wrapText="1"/>
    </xf>
    <xf numFmtId="0" fontId="7" fillId="0" borderId="6" xfId="0" applyFont="1" applyFill="1" applyBorder="1" applyAlignment="1">
      <alignment horizontal="center" vertical="top"/>
    </xf>
    <xf numFmtId="0" fontId="12" fillId="0" borderId="16" xfId="0" applyFont="1" applyFill="1" applyBorder="1" applyAlignment="1">
      <alignment vertical="top" wrapText="1"/>
    </xf>
    <xf numFmtId="0" fontId="9" fillId="0" borderId="10" xfId="0" applyFont="1" applyFill="1" applyBorder="1" applyAlignment="1">
      <alignment vertical="top" wrapText="1"/>
    </xf>
    <xf numFmtId="0" fontId="12" fillId="0" borderId="15" xfId="0" applyFont="1" applyFill="1" applyBorder="1" applyAlignment="1">
      <alignment vertical="top" wrapText="1"/>
    </xf>
    <xf numFmtId="0" fontId="6" fillId="0" borderId="16" xfId="0" applyFont="1" applyFill="1" applyBorder="1" applyAlignment="1">
      <alignment horizontal="center" vertical="top"/>
    </xf>
    <xf numFmtId="0" fontId="7" fillId="0" borderId="15" xfId="0" applyFont="1" applyFill="1" applyBorder="1" applyAlignment="1">
      <alignment vertical="top" wrapText="1"/>
    </xf>
    <xf numFmtId="0" fontId="7" fillId="0" borderId="11" xfId="0" applyFont="1" applyFill="1" applyBorder="1" applyAlignment="1">
      <alignment horizontal="center" vertical="top"/>
    </xf>
    <xf numFmtId="0" fontId="7" fillId="0" borderId="17" xfId="0" applyFont="1" applyFill="1" applyBorder="1" applyAlignment="1">
      <alignment vertical="top"/>
    </xf>
    <xf numFmtId="0" fontId="12" fillId="0" borderId="15" xfId="0" applyFont="1" applyFill="1" applyBorder="1" applyAlignment="1">
      <alignment horizontal="center" vertical="top"/>
    </xf>
    <xf numFmtId="0" fontId="6" fillId="0" borderId="5" xfId="0" applyFont="1" applyFill="1" applyBorder="1" applyAlignment="1">
      <alignment vertical="top" wrapText="1"/>
    </xf>
    <xf numFmtId="0" fontId="6" fillId="0" borderId="16" xfId="0" applyFont="1" applyFill="1" applyBorder="1" applyAlignment="1">
      <alignment vertical="top"/>
    </xf>
    <xf numFmtId="0" fontId="7" fillId="0" borderId="13" xfId="0" applyFont="1" applyFill="1" applyBorder="1" applyAlignment="1">
      <alignment horizontal="center" vertical="top"/>
    </xf>
    <xf numFmtId="0" fontId="7" fillId="0" borderId="6" xfId="0" applyFont="1" applyFill="1" applyBorder="1" applyAlignment="1">
      <alignment horizontal="center" vertical="top"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18" fillId="0" borderId="0" xfId="0" applyFont="1" applyFill="1" applyBorder="1" applyAlignment="1">
      <alignment vertical="top" wrapText="1"/>
    </xf>
    <xf numFmtId="0" fontId="6" fillId="0" borderId="9" xfId="0" applyFont="1" applyFill="1" applyBorder="1" applyAlignment="1">
      <alignment vertical="top" wrapText="1"/>
    </xf>
    <xf numFmtId="0" fontId="6" fillId="0" borderId="6" xfId="0" applyFont="1" applyFill="1" applyBorder="1" applyAlignment="1">
      <alignment horizontal="center" vertical="top"/>
    </xf>
    <xf numFmtId="0" fontId="6" fillId="0" borderId="11" xfId="0" applyFont="1" applyFill="1" applyBorder="1" applyAlignment="1">
      <alignment horizontal="center" vertical="top"/>
    </xf>
    <xf numFmtId="0" fontId="6" fillId="0" borderId="13" xfId="0" applyFont="1" applyFill="1" applyBorder="1" applyAlignment="1">
      <alignment horizontal="center" vertical="top"/>
    </xf>
    <xf numFmtId="0" fontId="6" fillId="0" borderId="14" xfId="0" applyNumberFormat="1" applyFont="1" applyFill="1" applyBorder="1" applyAlignment="1">
      <alignment vertical="top" wrapText="1"/>
    </xf>
    <xf numFmtId="0" fontId="6" fillId="0" borderId="7" xfId="0" applyNumberFormat="1" applyFont="1" applyFill="1" applyBorder="1" applyAlignment="1">
      <alignment vertical="top" wrapText="1"/>
    </xf>
    <xf numFmtId="0" fontId="18" fillId="0" borderId="16" xfId="0" applyFont="1" applyFill="1" applyBorder="1" applyAlignment="1">
      <alignment horizontal="center" vertical="top"/>
    </xf>
    <xf numFmtId="0" fontId="7" fillId="0" borderId="16" xfId="0" applyFont="1" applyFill="1" applyBorder="1" applyAlignment="1">
      <alignment wrapText="1"/>
    </xf>
    <xf numFmtId="0" fontId="7" fillId="0" borderId="12" xfId="0" applyFont="1" applyFill="1" applyBorder="1" applyAlignment="1">
      <alignment horizontal="left" vertical="top"/>
    </xf>
    <xf numFmtId="0" fontId="7" fillId="0" borderId="10" xfId="0" applyFont="1" applyFill="1" applyBorder="1" applyAlignment="1">
      <alignment vertical="top" wrapText="1"/>
    </xf>
    <xf numFmtId="0" fontId="6" fillId="0" borderId="6" xfId="0" applyFont="1" applyFill="1" applyBorder="1" applyAlignment="1">
      <alignment horizontal="left" vertical="top"/>
    </xf>
    <xf numFmtId="0" fontId="13" fillId="0" borderId="0" xfId="0" applyFont="1" applyFill="1" applyBorder="1" applyAlignment="1">
      <alignment vertical="top" wrapText="1"/>
    </xf>
    <xf numFmtId="0" fontId="6" fillId="0" borderId="16" xfId="0" applyFont="1" applyFill="1" applyBorder="1" applyAlignment="1">
      <alignment vertical="top" wrapText="1"/>
    </xf>
    <xf numFmtId="0" fontId="19" fillId="0" borderId="6"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13" xfId="0" applyFont="1" applyFill="1" applyBorder="1" applyAlignment="1">
      <alignment horizontal="center" vertical="top" wrapText="1"/>
    </xf>
    <xf numFmtId="0" fontId="7" fillId="0" borderId="11" xfId="0" applyFont="1" applyFill="1" applyBorder="1" applyAlignment="1">
      <alignment vertical="top" wrapText="1"/>
    </xf>
    <xf numFmtId="49" fontId="6" fillId="0" borderId="5" xfId="0" applyNumberFormat="1" applyFont="1" applyFill="1" applyBorder="1" applyAlignment="1">
      <alignment vertical="top"/>
    </xf>
    <xf numFmtId="0" fontId="14" fillId="0" borderId="30" xfId="0" applyFont="1" applyFill="1" applyBorder="1" applyAlignment="1">
      <alignment vertical="center"/>
    </xf>
    <xf numFmtId="0" fontId="10" fillId="0" borderId="31" xfId="0" applyFont="1" applyFill="1" applyBorder="1" applyAlignment="1">
      <alignment vertical="top" wrapText="1"/>
    </xf>
    <xf numFmtId="0" fontId="10" fillId="0" borderId="31" xfId="0" applyFont="1" applyFill="1" applyBorder="1" applyAlignment="1">
      <alignment vertical="top"/>
    </xf>
    <xf numFmtId="0" fontId="11" fillId="0" borderId="31" xfId="0" applyFont="1" applyFill="1" applyBorder="1" applyAlignment="1">
      <alignment horizontal="center" vertical="top"/>
    </xf>
    <xf numFmtId="0" fontId="11" fillId="0" borderId="32" xfId="0" applyFont="1" applyFill="1" applyBorder="1" applyAlignment="1">
      <alignment vertical="top" wrapText="1"/>
    </xf>
    <xf numFmtId="0" fontId="10" fillId="0" borderId="33" xfId="0" applyFont="1" applyFill="1" applyBorder="1" applyAlignment="1">
      <alignment vertical="top"/>
    </xf>
    <xf numFmtId="0" fontId="10" fillId="0" borderId="11" xfId="0" applyFont="1" applyFill="1" applyBorder="1" applyAlignment="1">
      <alignment vertical="top" wrapText="1"/>
    </xf>
    <xf numFmtId="0" fontId="10" fillId="0" borderId="9" xfId="0" applyFont="1" applyFill="1" applyBorder="1" applyAlignment="1">
      <alignment vertical="top"/>
    </xf>
    <xf numFmtId="0" fontId="10" fillId="0" borderId="10" xfId="0" applyFont="1" applyFill="1" applyBorder="1" applyAlignment="1">
      <alignment vertical="top"/>
    </xf>
    <xf numFmtId="0" fontId="10" fillId="0" borderId="11" xfId="0" applyFont="1" applyFill="1" applyBorder="1" applyAlignment="1">
      <alignment vertical="top"/>
    </xf>
    <xf numFmtId="0" fontId="11" fillId="0" borderId="15" xfId="0" applyFont="1" applyFill="1" applyBorder="1" applyAlignment="1">
      <alignment horizontal="center" vertical="top"/>
    </xf>
    <xf numFmtId="0" fontId="11" fillId="0" borderId="34" xfId="0" applyFont="1" applyFill="1" applyBorder="1" applyAlignment="1">
      <alignment vertical="top" wrapText="1"/>
    </xf>
    <xf numFmtId="0" fontId="11" fillId="0" borderId="16" xfId="0" applyFont="1" applyFill="1" applyBorder="1" applyAlignment="1">
      <alignment horizontal="center" vertical="top"/>
    </xf>
    <xf numFmtId="0" fontId="10" fillId="0" borderId="12" xfId="0" applyFont="1" applyFill="1" applyBorder="1" applyAlignment="1">
      <alignment vertical="top"/>
    </xf>
    <xf numFmtId="0" fontId="10" fillId="0" borderId="13" xfId="0" applyFont="1" applyFill="1" applyBorder="1" applyAlignment="1">
      <alignment vertical="top" wrapText="1"/>
    </xf>
    <xf numFmtId="0" fontId="11" fillId="0" borderId="35" xfId="0" applyFont="1" applyFill="1" applyBorder="1" applyAlignment="1">
      <alignment vertical="top" wrapText="1"/>
    </xf>
    <xf numFmtId="0" fontId="10" fillId="0" borderId="7" xfId="0" applyFont="1" applyFill="1" applyBorder="1" applyAlignment="1">
      <alignment vertical="top"/>
    </xf>
    <xf numFmtId="0" fontId="10" fillId="0" borderId="7" xfId="0" applyFont="1" applyFill="1" applyBorder="1" applyAlignment="1">
      <alignment vertical="top" wrapText="1"/>
    </xf>
    <xf numFmtId="0" fontId="10" fillId="0" borderId="13" xfId="0" applyFont="1" applyFill="1" applyBorder="1" applyAlignment="1">
      <alignment vertical="top"/>
    </xf>
    <xf numFmtId="0" fontId="11" fillId="0" borderId="17" xfId="0" applyFont="1" applyFill="1" applyBorder="1" applyAlignment="1">
      <alignment horizontal="center" vertical="top"/>
    </xf>
    <xf numFmtId="0" fontId="11" fillId="0" borderId="8" xfId="0" applyFont="1" applyFill="1" applyBorder="1" applyAlignment="1">
      <alignment vertical="top"/>
    </xf>
    <xf numFmtId="0" fontId="10" fillId="0" borderId="10" xfId="0" applyFont="1" applyFill="1" applyBorder="1" applyAlignment="1">
      <alignment vertical="top" wrapText="1"/>
    </xf>
    <xf numFmtId="0" fontId="10" fillId="0" borderId="36" xfId="0" applyFont="1" applyFill="1" applyBorder="1" applyAlignment="1">
      <alignment vertical="top"/>
    </xf>
    <xf numFmtId="0" fontId="11" fillId="0" borderId="37" xfId="0" applyFont="1" applyFill="1" applyBorder="1" applyAlignment="1">
      <alignment vertical="top"/>
    </xf>
    <xf numFmtId="0" fontId="11" fillId="0" borderId="16" xfId="0" applyFont="1" applyFill="1" applyBorder="1" applyAlignment="1">
      <alignment horizontal="left" vertical="top"/>
    </xf>
    <xf numFmtId="0" fontId="11" fillId="0" borderId="16" xfId="0" applyFont="1" applyFill="1" applyBorder="1" applyAlignment="1">
      <alignment horizontal="center" vertical="top" wrapText="1"/>
    </xf>
    <xf numFmtId="0" fontId="11" fillId="0" borderId="16" xfId="0" applyFont="1" applyFill="1" applyBorder="1" applyAlignment="1">
      <alignment horizontal="left" vertical="top" wrapText="1"/>
    </xf>
    <xf numFmtId="0" fontId="10" fillId="0" borderId="16" xfId="0" applyFont="1" applyFill="1" applyBorder="1" applyAlignment="1">
      <alignment horizontal="center" vertical="top"/>
    </xf>
    <xf numFmtId="0" fontId="6" fillId="0" borderId="23" xfId="0" applyFont="1" applyFill="1" applyBorder="1" applyAlignment="1">
      <alignment vertical="top"/>
    </xf>
    <xf numFmtId="0" fontId="6" fillId="0" borderId="24" xfId="0" applyFont="1" applyFill="1" applyBorder="1" applyAlignment="1">
      <alignment vertical="top" wrapText="1"/>
    </xf>
    <xf numFmtId="0" fontId="6" fillId="0" borderId="25" xfId="0" applyFont="1" applyFill="1" applyBorder="1" applyAlignment="1">
      <alignment vertical="top"/>
    </xf>
    <xf numFmtId="0" fontId="6" fillId="0" borderId="25" xfId="0" applyFont="1" applyFill="1" applyBorder="1" applyAlignment="1">
      <alignment vertical="top" wrapText="1"/>
    </xf>
    <xf numFmtId="0" fontId="6" fillId="0" borderId="24" xfId="0" applyFont="1" applyFill="1" applyBorder="1" applyAlignment="1">
      <alignment vertical="top"/>
    </xf>
    <xf numFmtId="0" fontId="7" fillId="0" borderId="26" xfId="0" applyFont="1" applyFill="1" applyBorder="1" applyAlignment="1">
      <alignment horizontal="center" vertical="top"/>
    </xf>
    <xf numFmtId="0" fontId="7" fillId="0" borderId="38" xfId="0" applyFont="1" applyFill="1" applyBorder="1" applyAlignment="1">
      <alignment vertical="top" wrapText="1"/>
    </xf>
    <xf numFmtId="0" fontId="20" fillId="0" borderId="6" xfId="0" applyFont="1" applyFill="1" applyBorder="1" applyAlignment="1">
      <alignment vertical="top" wrapText="1"/>
    </xf>
    <xf numFmtId="0" fontId="20" fillId="0" borderId="6" xfId="0" applyFont="1" applyFill="1" applyBorder="1" applyAlignment="1">
      <alignment vertical="center"/>
    </xf>
    <xf numFmtId="0" fontId="7" fillId="0" borderId="7" xfId="0" applyFont="1" applyFill="1" applyBorder="1" applyAlignment="1">
      <alignment vertical="top" wrapText="1"/>
    </xf>
    <xf numFmtId="0" fontId="7" fillId="0" borderId="13" xfId="0" applyFont="1" applyFill="1" applyBorder="1" applyAlignment="1">
      <alignment vertical="top"/>
    </xf>
    <xf numFmtId="0" fontId="7" fillId="0" borderId="0" xfId="0" applyFont="1" applyFill="1" applyAlignment="1">
      <alignment horizontal="center" vertical="top"/>
    </xf>
    <xf numFmtId="0" fontId="6" fillId="0" borderId="17" xfId="0" applyFont="1" applyFill="1" applyBorder="1" applyAlignment="1">
      <alignment vertical="top"/>
    </xf>
    <xf numFmtId="0" fontId="20" fillId="0" borderId="13" xfId="0" applyFont="1" applyFill="1" applyBorder="1" applyAlignment="1">
      <alignment vertical="top" wrapText="1"/>
    </xf>
    <xf numFmtId="0" fontId="6" fillId="0" borderId="9" xfId="0" applyFont="1" applyFill="1" applyBorder="1" applyAlignment="1">
      <alignment vertical="center"/>
    </xf>
    <xf numFmtId="0" fontId="6" fillId="0" borderId="11" xfId="0" applyFont="1" applyFill="1" applyBorder="1" applyAlignment="1">
      <alignment vertical="center"/>
    </xf>
    <xf numFmtId="0" fontId="6" fillId="0" borderId="3" xfId="0" applyFont="1" applyFill="1" applyBorder="1" applyAlignment="1">
      <alignment vertical="top"/>
    </xf>
    <xf numFmtId="0" fontId="11" fillId="0" borderId="26" xfId="0" applyFont="1" applyFill="1" applyBorder="1" applyAlignment="1">
      <alignment horizontal="center" vertical="top" wrapText="1"/>
    </xf>
    <xf numFmtId="0" fontId="16" fillId="0" borderId="16" xfId="0" applyFont="1" applyFill="1" applyBorder="1" applyAlignment="1">
      <alignment horizontal="center" vertical="top" shrinkToFit="1"/>
    </xf>
    <xf numFmtId="0" fontId="16" fillId="0" borderId="6" xfId="0" applyFont="1" applyFill="1" applyBorder="1" applyAlignment="1">
      <alignment horizontal="center" vertical="top" shrinkToFit="1"/>
    </xf>
    <xf numFmtId="0" fontId="7" fillId="0" borderId="16" xfId="0" applyFont="1" applyFill="1" applyBorder="1" applyAlignment="1">
      <alignment horizontal="center" shrinkToFit="1"/>
    </xf>
    <xf numFmtId="0" fontId="11" fillId="0" borderId="17" xfId="0" applyFont="1" applyFill="1" applyBorder="1" applyAlignment="1">
      <alignment horizontal="center" vertical="top" wrapText="1"/>
    </xf>
    <xf numFmtId="0" fontId="10" fillId="0" borderId="6" xfId="0" applyFont="1" applyFill="1" applyBorder="1" applyAlignment="1">
      <alignment horizontal="center" vertical="top"/>
    </xf>
    <xf numFmtId="0" fontId="11" fillId="0" borderId="16" xfId="0" applyFont="1" applyFill="1" applyBorder="1" applyAlignment="1">
      <alignment vertical="top" wrapText="1"/>
    </xf>
    <xf numFmtId="0" fontId="11" fillId="0" borderId="6" xfId="0" applyFont="1" applyFill="1" applyBorder="1" applyAlignment="1">
      <alignment vertical="top" wrapText="1"/>
    </xf>
    <xf numFmtId="0" fontId="11" fillId="0" borderId="39" xfId="0" applyFont="1" applyFill="1" applyBorder="1" applyAlignment="1">
      <alignment horizontal="center" vertical="top"/>
    </xf>
    <xf numFmtId="0" fontId="11" fillId="0" borderId="40" xfId="0" applyFont="1" applyFill="1" applyBorder="1" applyAlignment="1">
      <alignment vertical="top" wrapText="1"/>
    </xf>
    <xf numFmtId="0" fontId="10" fillId="0" borderId="41" xfId="0" applyFont="1" applyFill="1" applyBorder="1" applyAlignment="1">
      <alignment vertical="top"/>
    </xf>
    <xf numFmtId="0" fontId="11" fillId="0" borderId="15" xfId="0" applyFont="1" applyFill="1" applyBorder="1" applyAlignment="1">
      <alignment horizontal="left" vertical="top"/>
    </xf>
    <xf numFmtId="0" fontId="25" fillId="0" borderId="0" xfId="1">
      <alignment vertical="center"/>
    </xf>
    <xf numFmtId="0" fontId="6" fillId="0" borderId="15" xfId="0" applyFont="1" applyFill="1" applyBorder="1" applyAlignment="1">
      <alignment horizontal="center" vertical="top"/>
    </xf>
    <xf numFmtId="0" fontId="18" fillId="0" borderId="0" xfId="0" applyFont="1" applyFill="1" applyBorder="1" applyAlignment="1">
      <alignment vertical="top"/>
    </xf>
    <xf numFmtId="0" fontId="18" fillId="0" borderId="0" xfId="0" applyFont="1" applyFill="1" applyAlignment="1">
      <alignment vertical="top"/>
    </xf>
    <xf numFmtId="0" fontId="6" fillId="0" borderId="0" xfId="0" applyFont="1" applyAlignment="1">
      <alignment vertical="center"/>
    </xf>
    <xf numFmtId="0" fontId="17" fillId="0" borderId="0" xfId="0" applyFont="1" applyAlignment="1">
      <alignment horizontal="center" vertical="center"/>
    </xf>
    <xf numFmtId="0" fontId="28" fillId="0" borderId="0" xfId="0" applyFont="1">
      <alignment vertical="center"/>
    </xf>
    <xf numFmtId="0" fontId="26" fillId="0" borderId="0" xfId="0" applyFont="1" applyAlignment="1">
      <alignment horizontal="center" vertical="center"/>
    </xf>
    <xf numFmtId="0" fontId="26" fillId="0" borderId="0" xfId="0" applyFont="1" applyBorder="1" applyAlignment="1">
      <alignment horizontal="center" vertical="center"/>
    </xf>
    <xf numFmtId="0" fontId="28" fillId="0" borderId="3" xfId="0" applyFont="1" applyBorder="1" applyAlignment="1">
      <alignment horizontal="center" vertical="center"/>
    </xf>
    <xf numFmtId="0" fontId="28" fillId="0" borderId="3" xfId="0" applyFont="1" applyBorder="1" applyAlignment="1">
      <alignment vertical="center"/>
    </xf>
    <xf numFmtId="0" fontId="28" fillId="0" borderId="0" xfId="0" applyFont="1" applyBorder="1" applyAlignment="1">
      <alignment vertical="center"/>
    </xf>
    <xf numFmtId="0" fontId="29" fillId="0" borderId="0" xfId="2" applyAlignment="1" applyProtection="1">
      <alignment vertical="center"/>
    </xf>
    <xf numFmtId="0" fontId="28" fillId="0" borderId="0" xfId="0" applyFont="1" applyAlignment="1">
      <alignment vertical="center"/>
    </xf>
    <xf numFmtId="0" fontId="6" fillId="0" borderId="0" xfId="0" applyFont="1" applyFill="1" applyAlignment="1">
      <alignment vertical="top" wrapText="1"/>
    </xf>
    <xf numFmtId="0" fontId="32" fillId="0" borderId="0" xfId="5" applyFont="1" applyBorder="1" applyAlignment="1"/>
    <xf numFmtId="0" fontId="34" fillId="0" borderId="0" xfId="6" applyFont="1"/>
    <xf numFmtId="0" fontId="21" fillId="0" borderId="0" xfId="6" applyFont="1"/>
    <xf numFmtId="0" fontId="30" fillId="0" borderId="0" xfId="5" applyFont="1"/>
    <xf numFmtId="0" fontId="36" fillId="0" borderId="0" xfId="5" applyFont="1" applyAlignment="1"/>
    <xf numFmtId="0" fontId="36" fillId="0" borderId="0" xfId="5" applyFont="1"/>
    <xf numFmtId="0" fontId="20" fillId="0" borderId="68" xfId="5" applyFont="1" applyBorder="1" applyAlignment="1">
      <alignment horizontal="distributed" vertical="center"/>
    </xf>
    <xf numFmtId="0" fontId="20" fillId="0" borderId="69" xfId="5" applyFont="1" applyBorder="1" applyAlignment="1">
      <alignment horizontal="distributed" vertical="center"/>
    </xf>
    <xf numFmtId="0" fontId="20" fillId="0" borderId="72" xfId="5" applyFont="1" applyBorder="1"/>
    <xf numFmtId="0" fontId="20" fillId="0" borderId="73" xfId="5" applyFont="1" applyBorder="1"/>
    <xf numFmtId="0" fontId="21" fillId="0" borderId="0" xfId="5" applyFont="1"/>
    <xf numFmtId="0" fontId="20" fillId="0" borderId="0" xfId="5" applyFont="1"/>
    <xf numFmtId="0" fontId="6" fillId="0" borderId="17" xfId="0" applyFont="1" applyFill="1" applyBorder="1" applyAlignment="1">
      <alignment horizontal="center" vertical="top"/>
    </xf>
    <xf numFmtId="0" fontId="23" fillId="0" borderId="7" xfId="0" applyFont="1" applyFill="1" applyBorder="1" applyAlignment="1">
      <alignment vertical="top"/>
    </xf>
    <xf numFmtId="0" fontId="23" fillId="0" borderId="7" xfId="0" applyFont="1" applyFill="1" applyBorder="1" applyAlignment="1">
      <alignment vertical="top" wrapText="1"/>
    </xf>
    <xf numFmtId="0" fontId="23" fillId="0" borderId="13" xfId="0" applyFont="1" applyFill="1" applyBorder="1" applyAlignment="1">
      <alignment vertical="top"/>
    </xf>
    <xf numFmtId="0" fontId="24" fillId="0" borderId="17" xfId="0" applyFont="1" applyFill="1" applyBorder="1" applyAlignment="1">
      <alignment horizontal="center" vertical="top" wrapText="1"/>
    </xf>
    <xf numFmtId="0" fontId="23" fillId="0" borderId="12" xfId="0" applyFont="1" applyFill="1" applyBorder="1" applyAlignment="1">
      <alignment vertical="top"/>
    </xf>
    <xf numFmtId="0" fontId="23" fillId="0" borderId="13" xfId="0" applyFont="1" applyFill="1" applyBorder="1" applyAlignment="1">
      <alignment vertical="top" wrapText="1"/>
    </xf>
    <xf numFmtId="0" fontId="23" fillId="0" borderId="6" xfId="0" applyFont="1" applyFill="1" applyBorder="1" applyAlignment="1">
      <alignment vertical="top"/>
    </xf>
    <xf numFmtId="0" fontId="23" fillId="0" borderId="6" xfId="0" applyFont="1" applyFill="1" applyBorder="1" applyAlignment="1">
      <alignment horizontal="left" vertical="top"/>
    </xf>
    <xf numFmtId="0" fontId="24" fillId="0" borderId="16" xfId="0" applyFont="1" applyFill="1" applyBorder="1" applyAlignment="1">
      <alignment vertical="top" wrapText="1"/>
    </xf>
    <xf numFmtId="0" fontId="24" fillId="0" borderId="16" xfId="0" applyFont="1" applyFill="1" applyBorder="1" applyAlignment="1">
      <alignment horizontal="center" vertical="top"/>
    </xf>
    <xf numFmtId="0" fontId="23" fillId="0" borderId="6" xfId="0" applyFont="1" applyFill="1" applyBorder="1" applyAlignment="1">
      <alignment vertical="top" wrapText="1"/>
    </xf>
    <xf numFmtId="0" fontId="39" fillId="0" borderId="0" xfId="7" applyFont="1" applyFill="1" applyAlignment="1" applyProtection="1">
      <alignment vertical="center"/>
    </xf>
    <xf numFmtId="0" fontId="39" fillId="0" borderId="0" xfId="7" applyFont="1" applyFill="1" applyAlignment="1" applyProtection="1">
      <alignment horizontal="left" vertical="center"/>
    </xf>
    <xf numFmtId="0" fontId="40" fillId="0" borderId="0" xfId="7" applyFont="1" applyFill="1" applyAlignment="1" applyProtection="1">
      <alignment horizontal="left" vertical="center"/>
    </xf>
    <xf numFmtId="0" fontId="40" fillId="0" borderId="0" xfId="7" applyFont="1" applyFill="1" applyAlignment="1" applyProtection="1">
      <alignment horizontal="right" vertical="center"/>
    </xf>
    <xf numFmtId="0" fontId="41" fillId="0" borderId="0" xfId="7" applyFont="1" applyFill="1" applyAlignment="1" applyProtection="1">
      <alignment horizontal="left" vertical="center"/>
    </xf>
    <xf numFmtId="0" fontId="39" fillId="0" borderId="0" xfId="7" applyFont="1" applyFill="1" applyAlignment="1">
      <alignment vertical="center"/>
    </xf>
    <xf numFmtId="0" fontId="40" fillId="0" borderId="0" xfId="7" applyFont="1" applyFill="1" applyAlignment="1" applyProtection="1">
      <alignment vertical="center"/>
    </xf>
    <xf numFmtId="0" fontId="40" fillId="0" borderId="0" xfId="7" applyFont="1" applyFill="1" applyAlignment="1">
      <alignment horizontal="right" vertical="center"/>
    </xf>
    <xf numFmtId="0" fontId="40" fillId="0" borderId="0" xfId="7" applyFont="1" applyFill="1" applyAlignment="1">
      <alignment vertical="center"/>
    </xf>
    <xf numFmtId="0" fontId="41" fillId="0" borderId="0" xfId="7" applyFont="1" applyFill="1" applyAlignment="1" applyProtection="1">
      <alignment horizontal="right" vertical="center"/>
    </xf>
    <xf numFmtId="0" fontId="41" fillId="4" borderId="0" xfId="7" applyFont="1" applyFill="1" applyAlignment="1" applyProtection="1">
      <alignment horizontal="center" vertical="center"/>
    </xf>
    <xf numFmtId="0" fontId="41" fillId="4" borderId="0" xfId="7" applyFont="1" applyFill="1" applyAlignment="1" applyProtection="1">
      <alignment horizontal="right" vertical="center"/>
    </xf>
    <xf numFmtId="0" fontId="41" fillId="4" borderId="0" xfId="7" applyFont="1" applyFill="1" applyAlignment="1" applyProtection="1">
      <alignment vertical="center"/>
    </xf>
    <xf numFmtId="0" fontId="41" fillId="0" borderId="0" xfId="7" applyFont="1" applyFill="1" applyAlignment="1" applyProtection="1">
      <alignment vertical="center"/>
    </xf>
    <xf numFmtId="0" fontId="40" fillId="0" borderId="0" xfId="7" applyFont="1" applyFill="1" applyAlignment="1" applyProtection="1">
      <alignment horizontal="center" vertical="center"/>
    </xf>
    <xf numFmtId="0" fontId="39" fillId="0" borderId="0" xfId="7" quotePrefix="1" applyFont="1" applyFill="1" applyAlignment="1" applyProtection="1">
      <alignment horizontal="center" vertical="center"/>
    </xf>
    <xf numFmtId="0" fontId="39" fillId="4" borderId="0" xfId="7" applyFont="1" applyFill="1" applyBorder="1" applyAlignment="1" applyProtection="1">
      <alignment vertical="center"/>
    </xf>
    <xf numFmtId="0" fontId="40" fillId="4" borderId="0" xfId="7" applyFont="1" applyFill="1" applyBorder="1" applyAlignment="1" applyProtection="1">
      <alignment horizontal="right" vertical="center"/>
    </xf>
    <xf numFmtId="0" fontId="40" fillId="4" borderId="0" xfId="7" applyFont="1" applyFill="1" applyBorder="1" applyProtection="1">
      <alignment vertical="center"/>
    </xf>
    <xf numFmtId="0" fontId="40" fillId="4" borderId="0" xfId="7" applyFont="1" applyFill="1" applyBorder="1" applyAlignment="1" applyProtection="1">
      <alignment horizontal="center" vertical="center"/>
    </xf>
    <xf numFmtId="0" fontId="40" fillId="0" borderId="0" xfId="7" applyFont="1" applyBorder="1" applyProtection="1">
      <alignment vertical="center"/>
    </xf>
    <xf numFmtId="0" fontId="39" fillId="4" borderId="0" xfId="7" applyFont="1" applyFill="1" applyBorder="1" applyAlignment="1" applyProtection="1">
      <alignment horizontal="center" vertical="center"/>
    </xf>
    <xf numFmtId="0" fontId="40" fillId="4" borderId="0" xfId="7" applyFont="1" applyFill="1" applyBorder="1" applyAlignment="1" applyProtection="1">
      <alignment vertical="center"/>
    </xf>
    <xf numFmtId="0" fontId="42" fillId="4" borderId="0" xfId="7" applyFont="1" applyFill="1" applyBorder="1" applyAlignment="1" applyProtection="1">
      <alignment horizontal="centerContinuous" vertical="center"/>
    </xf>
    <xf numFmtId="0" fontId="39" fillId="4" borderId="0" xfId="7" applyFont="1" applyFill="1" applyBorder="1" applyAlignment="1" applyProtection="1">
      <alignment horizontal="centerContinuous" vertical="center"/>
    </xf>
    <xf numFmtId="0" fontId="39" fillId="4" borderId="0" xfId="7" applyFont="1" applyFill="1" applyBorder="1" applyProtection="1">
      <alignment vertical="center"/>
    </xf>
    <xf numFmtId="0" fontId="39" fillId="0" borderId="0" xfId="7" applyFont="1" applyBorder="1" applyProtection="1">
      <alignment vertical="center"/>
    </xf>
    <xf numFmtId="0" fontId="39" fillId="0" borderId="0" xfId="7" applyFont="1" applyProtection="1">
      <alignment vertical="center"/>
    </xf>
    <xf numFmtId="0" fontId="42" fillId="0" borderId="0" xfId="7" applyFont="1" applyProtection="1">
      <alignment vertical="center"/>
    </xf>
    <xf numFmtId="20" fontId="39" fillId="4" borderId="0" xfId="7" applyNumberFormat="1" applyFont="1" applyFill="1" applyBorder="1" applyAlignment="1" applyProtection="1">
      <alignment vertical="center"/>
    </xf>
    <xf numFmtId="20" fontId="39" fillId="4" borderId="0" xfId="7" applyNumberFormat="1" applyFont="1" applyFill="1" applyBorder="1" applyAlignment="1" applyProtection="1">
      <alignment horizontal="center" vertical="center"/>
    </xf>
    <xf numFmtId="176" fontId="39" fillId="4" borderId="0" xfId="7" applyNumberFormat="1" applyFont="1" applyFill="1" applyBorder="1" applyAlignment="1" applyProtection="1">
      <alignment vertical="center"/>
    </xf>
    <xf numFmtId="0" fontId="39" fillId="4" borderId="0" xfId="7" applyFont="1" applyFill="1" applyBorder="1" applyAlignment="1" applyProtection="1">
      <alignment horizontal="left" vertical="center"/>
    </xf>
    <xf numFmtId="0" fontId="39" fillId="0" borderId="0" xfId="7" applyFont="1" applyBorder="1" applyAlignment="1" applyProtection="1">
      <alignment horizontal="center" vertical="center"/>
    </xf>
    <xf numFmtId="0" fontId="42" fillId="0" borderId="0" xfId="7" applyFont="1" applyFill="1" applyAlignment="1" applyProtection="1">
      <alignment vertical="center"/>
    </xf>
    <xf numFmtId="0" fontId="42" fillId="0" borderId="0" xfId="7" applyFont="1" applyFill="1" applyAlignment="1" applyProtection="1">
      <alignment horizontal="left" vertical="center"/>
    </xf>
    <xf numFmtId="0" fontId="39" fillId="0" borderId="0" xfId="7" applyFont="1" applyFill="1" applyAlignment="1" applyProtection="1">
      <alignment horizontal="right" vertical="center"/>
    </xf>
    <xf numFmtId="0" fontId="39" fillId="0" borderId="0" xfId="7" applyFont="1" applyFill="1" applyAlignment="1" applyProtection="1">
      <alignment horizontal="center" vertical="center"/>
    </xf>
    <xf numFmtId="0" fontId="43" fillId="0" borderId="0" xfId="7" applyFont="1" applyFill="1" applyAlignment="1" applyProtection="1">
      <alignment vertical="center"/>
    </xf>
    <xf numFmtId="0" fontId="43" fillId="0" borderId="0" xfId="7" applyFont="1" applyFill="1" applyAlignment="1" applyProtection="1">
      <alignment horizontal="left" vertical="center"/>
    </xf>
    <xf numFmtId="0" fontId="43" fillId="0" borderId="0" xfId="7" applyFont="1" applyFill="1" applyBorder="1" applyAlignment="1" applyProtection="1">
      <alignment vertical="center"/>
    </xf>
    <xf numFmtId="0" fontId="43" fillId="0" borderId="0" xfId="7" applyFont="1" applyFill="1" applyAlignment="1" applyProtection="1">
      <alignment horizontal="right" vertical="center"/>
    </xf>
    <xf numFmtId="0" fontId="43" fillId="0" borderId="0" xfId="7" applyFont="1" applyFill="1" applyAlignment="1">
      <alignment horizontal="right" vertical="center"/>
    </xf>
    <xf numFmtId="0" fontId="43" fillId="0" borderId="0" xfId="7" applyFont="1" applyFill="1" applyAlignment="1">
      <alignment vertical="center"/>
    </xf>
    <xf numFmtId="0" fontId="42" fillId="0" borderId="47" xfId="7" applyFont="1" applyFill="1" applyBorder="1" applyAlignment="1" applyProtection="1">
      <alignment horizontal="center" vertical="center"/>
    </xf>
    <xf numFmtId="0" fontId="42" fillId="0" borderId="3" xfId="7" applyFont="1" applyFill="1" applyBorder="1" applyAlignment="1" applyProtection="1">
      <alignment horizontal="center" vertical="center"/>
    </xf>
    <xf numFmtId="0" fontId="42" fillId="0" borderId="48" xfId="7" applyFont="1" applyFill="1" applyBorder="1" applyAlignment="1" applyProtection="1">
      <alignment horizontal="center" vertical="center"/>
    </xf>
    <xf numFmtId="0" fontId="42" fillId="0" borderId="54" xfId="7" applyNumberFormat="1" applyFont="1" applyFill="1" applyBorder="1" applyAlignment="1" applyProtection="1">
      <alignment horizontal="center" vertical="center" wrapText="1"/>
    </xf>
    <xf numFmtId="0" fontId="42" fillId="0" borderId="56" xfId="7" applyNumberFormat="1" applyFont="1" applyFill="1" applyBorder="1" applyAlignment="1" applyProtection="1">
      <alignment horizontal="center" vertical="center" wrapText="1"/>
    </xf>
    <xf numFmtId="0" fontId="42" fillId="0" borderId="57" xfId="7" applyNumberFormat="1" applyFont="1" applyFill="1" applyBorder="1" applyAlignment="1" applyProtection="1">
      <alignment horizontal="center" vertical="center" wrapText="1"/>
    </xf>
    <xf numFmtId="177" fontId="39" fillId="3" borderId="78" xfId="7" applyNumberFormat="1" applyFont="1" applyFill="1" applyBorder="1" applyAlignment="1" applyProtection="1">
      <alignment horizontal="center" vertical="center" shrinkToFit="1"/>
      <protection locked="0"/>
    </xf>
    <xf numFmtId="177" fontId="39" fillId="3" borderId="79" xfId="7" applyNumberFormat="1" applyFont="1" applyFill="1" applyBorder="1" applyAlignment="1" applyProtection="1">
      <alignment horizontal="center" vertical="center" shrinkToFit="1"/>
      <protection locked="0"/>
    </xf>
    <xf numFmtId="177" fontId="39" fillId="3" borderId="80" xfId="7" applyNumberFormat="1" applyFont="1" applyFill="1" applyBorder="1" applyAlignment="1" applyProtection="1">
      <alignment horizontal="center" vertical="center" shrinkToFit="1"/>
      <protection locked="0"/>
    </xf>
    <xf numFmtId="0" fontId="39" fillId="0" borderId="49" xfId="7" applyFont="1" applyFill="1" applyBorder="1" applyAlignment="1" applyProtection="1">
      <alignment vertical="center"/>
    </xf>
    <xf numFmtId="177" fontId="39" fillId="3" borderId="81" xfId="7" applyNumberFormat="1" applyFont="1" applyFill="1" applyBorder="1" applyAlignment="1" applyProtection="1">
      <alignment horizontal="center" vertical="center" shrinkToFit="1"/>
      <protection locked="0"/>
    </xf>
    <xf numFmtId="177" fontId="39" fillId="3" borderId="82" xfId="7" applyNumberFormat="1" applyFont="1" applyFill="1" applyBorder="1" applyAlignment="1" applyProtection="1">
      <alignment horizontal="center" vertical="center" shrinkToFit="1"/>
      <protection locked="0"/>
    </xf>
    <xf numFmtId="177" fontId="39" fillId="3" borderId="83" xfId="7" applyNumberFormat="1" applyFont="1" applyFill="1" applyBorder="1" applyAlignment="1" applyProtection="1">
      <alignment horizontal="center" vertical="center" shrinkToFit="1"/>
      <protection locked="0"/>
    </xf>
    <xf numFmtId="177" fontId="39" fillId="3" borderId="54" xfId="7" applyNumberFormat="1" applyFont="1" applyFill="1" applyBorder="1" applyAlignment="1" applyProtection="1">
      <alignment horizontal="center" vertical="center" shrinkToFit="1"/>
      <protection locked="0"/>
    </xf>
    <xf numFmtId="177" fontId="39" fillId="3" borderId="56" xfId="7" applyNumberFormat="1" applyFont="1" applyFill="1" applyBorder="1" applyAlignment="1" applyProtection="1">
      <alignment horizontal="center" vertical="center" shrinkToFit="1"/>
      <protection locked="0"/>
    </xf>
    <xf numFmtId="177" fontId="39" fillId="3" borderId="57" xfId="7" applyNumberFormat="1" applyFont="1" applyFill="1" applyBorder="1" applyAlignment="1" applyProtection="1">
      <alignment horizontal="center" vertical="center" shrinkToFit="1"/>
      <protection locked="0"/>
    </xf>
    <xf numFmtId="0" fontId="42" fillId="0" borderId="0" xfId="7" applyFont="1" applyFill="1" applyBorder="1" applyAlignment="1" applyProtection="1">
      <alignment vertical="center"/>
    </xf>
    <xf numFmtId="0" fontId="42" fillId="0" borderId="0" xfId="7" applyFont="1" applyFill="1" applyBorder="1" applyAlignment="1" applyProtection="1">
      <alignment horizontal="left" vertical="center"/>
    </xf>
    <xf numFmtId="0" fontId="42" fillId="4" borderId="0" xfId="7" applyFont="1" applyFill="1" applyBorder="1" applyAlignment="1" applyProtection="1">
      <alignment vertical="center"/>
    </xf>
    <xf numFmtId="0" fontId="42" fillId="0" borderId="0" xfId="7" applyFont="1" applyFill="1" applyBorder="1" applyAlignment="1" applyProtection="1">
      <alignment horizontal="centerContinuous" vertical="center"/>
    </xf>
    <xf numFmtId="178" fontId="42" fillId="4" borderId="0" xfId="7" applyNumberFormat="1" applyFont="1" applyFill="1" applyBorder="1" applyAlignment="1" applyProtection="1">
      <alignment horizontal="center" vertical="center"/>
    </xf>
    <xf numFmtId="179" fontId="42" fillId="0" borderId="0" xfId="7" applyNumberFormat="1" applyFont="1" applyFill="1" applyBorder="1" applyAlignment="1" applyProtection="1">
      <alignment vertical="center"/>
    </xf>
    <xf numFmtId="179" fontId="42" fillId="0" borderId="0" xfId="7" applyNumberFormat="1" applyFont="1" applyFill="1" applyAlignment="1" applyProtection="1">
      <alignment vertical="center"/>
    </xf>
    <xf numFmtId="0" fontId="42" fillId="4" borderId="0" xfId="7" applyFont="1" applyFill="1" applyBorder="1" applyAlignment="1" applyProtection="1">
      <alignment horizontal="center" vertical="center"/>
    </xf>
    <xf numFmtId="180" fontId="42" fillId="4" borderId="0" xfId="8" applyNumberFormat="1" applyFont="1" applyFill="1" applyBorder="1" applyAlignment="1" applyProtection="1">
      <alignment horizontal="right" vertical="center"/>
    </xf>
    <xf numFmtId="180" fontId="42" fillId="4" borderId="0" xfId="8" applyNumberFormat="1" applyFont="1" applyFill="1" applyBorder="1" applyAlignment="1" applyProtection="1">
      <alignment vertical="center"/>
    </xf>
    <xf numFmtId="176" fontId="42" fillId="4" borderId="0" xfId="7" applyNumberFormat="1" applyFont="1" applyFill="1" applyBorder="1" applyAlignment="1" applyProtection="1">
      <alignment vertical="center"/>
    </xf>
    <xf numFmtId="0" fontId="42" fillId="0" borderId="0" xfId="7" applyFont="1" applyFill="1" applyBorder="1" applyAlignment="1" applyProtection="1">
      <alignment horizontal="right" vertical="center"/>
    </xf>
    <xf numFmtId="0" fontId="45" fillId="0" borderId="0" xfId="7" applyFont="1" applyFill="1" applyBorder="1" applyAlignment="1" applyProtection="1">
      <alignment vertical="center"/>
    </xf>
    <xf numFmtId="0" fontId="42" fillId="4" borderId="0" xfId="7" applyFont="1" applyFill="1" applyBorder="1" applyAlignment="1" applyProtection="1">
      <alignment horizontal="left" vertical="center"/>
    </xf>
    <xf numFmtId="0" fontId="42" fillId="0" borderId="0" xfId="7" applyFont="1" applyFill="1" applyBorder="1" applyAlignment="1" applyProtection="1">
      <alignment horizontal="center" vertical="center"/>
    </xf>
    <xf numFmtId="0" fontId="42" fillId="0" borderId="0" xfId="7" applyFont="1" applyFill="1" applyBorder="1" applyAlignment="1" applyProtection="1">
      <alignment vertical="center" wrapText="1"/>
    </xf>
    <xf numFmtId="0" fontId="42" fillId="0" borderId="0" xfId="7" applyFont="1" applyFill="1" applyBorder="1" applyAlignment="1" applyProtection="1">
      <alignment horizontal="justify" vertical="center" wrapText="1"/>
    </xf>
    <xf numFmtId="0" fontId="43" fillId="0" borderId="0" xfId="7" applyFont="1" applyFill="1" applyBorder="1" applyAlignment="1">
      <alignment horizontal="left" vertical="center"/>
    </xf>
    <xf numFmtId="0" fontId="43" fillId="0" borderId="0" xfId="7" applyFont="1" applyFill="1" applyBorder="1" applyAlignment="1">
      <alignment vertical="center"/>
    </xf>
    <xf numFmtId="0" fontId="43" fillId="0" borderId="0" xfId="7" applyFont="1" applyFill="1" applyBorder="1" applyAlignment="1">
      <alignment vertical="center" wrapText="1"/>
    </xf>
    <xf numFmtId="0" fontId="43" fillId="0" borderId="0" xfId="7" applyFont="1" applyFill="1" applyBorder="1" applyAlignment="1">
      <alignment horizontal="justify" vertical="center" wrapText="1"/>
    </xf>
    <xf numFmtId="0" fontId="39" fillId="0" borderId="53" xfId="7" applyFont="1" applyFill="1" applyBorder="1" applyAlignment="1" applyProtection="1">
      <alignment vertical="center"/>
    </xf>
    <xf numFmtId="177" fontId="39" fillId="3" borderId="47" xfId="7" applyNumberFormat="1" applyFont="1" applyFill="1" applyBorder="1" applyAlignment="1" applyProtection="1">
      <alignment horizontal="center" vertical="center" shrinkToFit="1"/>
      <protection locked="0"/>
    </xf>
    <xf numFmtId="177" fontId="39" fillId="3" borderId="3" xfId="7" applyNumberFormat="1" applyFont="1" applyFill="1" applyBorder="1" applyAlignment="1" applyProtection="1">
      <alignment horizontal="center" vertical="center" shrinkToFit="1"/>
      <protection locked="0"/>
    </xf>
    <xf numFmtId="177" fontId="39" fillId="3" borderId="48" xfId="7" applyNumberFormat="1" applyFont="1" applyFill="1" applyBorder="1" applyAlignment="1" applyProtection="1">
      <alignment horizontal="center" vertical="center" shrinkToFit="1"/>
      <protection locked="0"/>
    </xf>
    <xf numFmtId="0" fontId="42" fillId="0" borderId="0" xfId="7" applyFont="1" applyFill="1" applyBorder="1" applyAlignment="1" applyProtection="1">
      <alignment vertical="center" shrinkToFit="1"/>
    </xf>
    <xf numFmtId="0" fontId="42" fillId="0" borderId="84" xfId="7" applyFont="1" applyFill="1" applyBorder="1" applyAlignment="1" applyProtection="1">
      <alignment vertical="center"/>
    </xf>
    <xf numFmtId="0" fontId="46" fillId="0" borderId="6" xfId="0" applyFont="1" applyFill="1" applyBorder="1" applyAlignment="1">
      <alignment vertical="top" wrapText="1"/>
    </xf>
    <xf numFmtId="0" fontId="46" fillId="0" borderId="13" xfId="0" applyFont="1" applyFill="1" applyBorder="1" applyAlignment="1">
      <alignment vertical="top" wrapText="1"/>
    </xf>
    <xf numFmtId="0" fontId="46" fillId="0" borderId="0" xfId="0" applyFont="1" applyFill="1" applyBorder="1" applyAlignment="1">
      <alignment vertical="top" wrapText="1"/>
    </xf>
    <xf numFmtId="0" fontId="46" fillId="0" borderId="6" xfId="0" applyFont="1" applyFill="1" applyBorder="1" applyAlignment="1">
      <alignment vertical="top"/>
    </xf>
    <xf numFmtId="0" fontId="37" fillId="0" borderId="16" xfId="0" applyFont="1" applyFill="1" applyBorder="1" applyAlignment="1">
      <alignment horizontal="center" vertical="top" wrapText="1"/>
    </xf>
    <xf numFmtId="0" fontId="37" fillId="0" borderId="16" xfId="0" applyFont="1" applyFill="1" applyBorder="1" applyAlignment="1">
      <alignment horizontal="left" vertical="top" wrapText="1"/>
    </xf>
    <xf numFmtId="0" fontId="46" fillId="0" borderId="11" xfId="0" applyFont="1" applyFill="1" applyBorder="1" applyAlignment="1">
      <alignment vertical="top" wrapText="1"/>
    </xf>
    <xf numFmtId="0" fontId="37" fillId="0" borderId="16" xfId="0" applyFont="1" applyFill="1" applyBorder="1" applyAlignment="1">
      <alignment horizontal="center" vertical="top"/>
    </xf>
    <xf numFmtId="0" fontId="37" fillId="0" borderId="6" xfId="0" applyFont="1" applyFill="1" applyBorder="1" applyAlignment="1">
      <alignment vertical="top" wrapText="1"/>
    </xf>
    <xf numFmtId="0" fontId="37" fillId="0" borderId="6" xfId="0" applyFont="1" applyFill="1" applyBorder="1" applyAlignment="1">
      <alignment horizontal="center" vertical="top"/>
    </xf>
    <xf numFmtId="0" fontId="37" fillId="0" borderId="16" xfId="0" applyFont="1" applyFill="1" applyBorder="1" applyAlignment="1">
      <alignment vertical="top" wrapText="1"/>
    </xf>
    <xf numFmtId="0" fontId="7" fillId="0" borderId="6"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6" xfId="0" applyFont="1" applyFill="1" applyBorder="1" applyAlignment="1">
      <alignment vertical="top" wrapText="1"/>
    </xf>
    <xf numFmtId="0" fontId="8" fillId="0" borderId="12" xfId="0" applyFont="1" applyFill="1" applyBorder="1" applyAlignment="1">
      <alignment vertical="center"/>
    </xf>
    <xf numFmtId="0" fontId="37" fillId="0" borderId="5" xfId="0" applyFont="1" applyFill="1" applyBorder="1" applyAlignment="1">
      <alignment vertical="center"/>
    </xf>
    <xf numFmtId="0" fontId="37" fillId="0" borderId="0" xfId="0" applyFont="1" applyFill="1" applyBorder="1" applyAlignment="1">
      <alignment vertical="center"/>
    </xf>
    <xf numFmtId="0" fontId="37" fillId="0" borderId="0" xfId="0" applyFont="1" applyFill="1" applyBorder="1" applyAlignment="1">
      <alignment vertical="center" wrapText="1"/>
    </xf>
    <xf numFmtId="0" fontId="38" fillId="0" borderId="0" xfId="0" applyFont="1" applyFill="1" applyBorder="1" applyAlignment="1">
      <alignment vertical="center" wrapText="1"/>
    </xf>
    <xf numFmtId="0" fontId="38" fillId="0" borderId="6" xfId="0" applyFont="1" applyFill="1" applyBorder="1" applyAlignment="1">
      <alignment vertical="center" wrapText="1"/>
    </xf>
    <xf numFmtId="0" fontId="26" fillId="0" borderId="0" xfId="0" applyFont="1" applyAlignment="1">
      <alignment horizontal="center" vertical="center"/>
    </xf>
    <xf numFmtId="0" fontId="28" fillId="0" borderId="3" xfId="0" applyFont="1" applyBorder="1" applyAlignment="1">
      <alignment horizontal="center" vertical="center"/>
    </xf>
    <xf numFmtId="0" fontId="6" fillId="0" borderId="5"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0" fontId="28" fillId="0" borderId="3" xfId="0" applyFont="1" applyBorder="1" applyAlignment="1">
      <alignment vertical="center" wrapText="1"/>
    </xf>
    <xf numFmtId="0" fontId="28" fillId="0" borderId="3" xfId="0" applyFont="1" applyBorder="1" applyAlignment="1">
      <alignment vertical="center"/>
    </xf>
    <xf numFmtId="0" fontId="28" fillId="0" borderId="0" xfId="0" applyFont="1" applyAlignment="1">
      <alignment vertical="center"/>
    </xf>
    <xf numFmtId="0" fontId="7" fillId="0" borderId="5"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7" fillId="0" borderId="0" xfId="0" applyFont="1" applyAlignment="1">
      <alignment horizontal="left" vertical="top"/>
    </xf>
    <xf numFmtId="0" fontId="7" fillId="0" borderId="6" xfId="0" applyFont="1" applyBorder="1" applyAlignment="1">
      <alignment horizontal="left" vertical="top"/>
    </xf>
    <xf numFmtId="0" fontId="7" fillId="0" borderId="5"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7" xfId="0" applyFont="1" applyFill="1" applyBorder="1" applyAlignment="1">
      <alignment horizontal="left" vertical="top" wrapText="1"/>
    </xf>
    <xf numFmtId="0" fontId="20" fillId="0" borderId="0" xfId="0" applyFont="1" applyBorder="1" applyAlignment="1">
      <alignment vertical="top"/>
    </xf>
    <xf numFmtId="0" fontId="20" fillId="0" borderId="6" xfId="0" applyFont="1" applyBorder="1" applyAlignment="1">
      <alignment vertical="top"/>
    </xf>
    <xf numFmtId="0" fontId="20" fillId="0" borderId="7" xfId="0" applyFont="1" applyBorder="1" applyAlignment="1">
      <alignment vertical="top"/>
    </xf>
    <xf numFmtId="0" fontId="20" fillId="0" borderId="13" xfId="0" applyFont="1" applyBorder="1" applyAlignment="1">
      <alignment vertical="top"/>
    </xf>
    <xf numFmtId="0" fontId="6" fillId="0" borderId="0" xfId="0" applyFont="1" applyAlignment="1">
      <alignment vertical="center"/>
    </xf>
    <xf numFmtId="0" fontId="17" fillId="0" borderId="0" xfId="0" applyFont="1" applyAlignment="1">
      <alignment horizontal="center" vertical="center"/>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7" fillId="0" borderId="16" xfId="0" applyFont="1" applyFill="1" applyBorder="1" applyAlignment="1">
      <alignment vertical="top" wrapText="1"/>
    </xf>
    <xf numFmtId="0" fontId="21" fillId="0" borderId="16" xfId="0" applyFont="1" applyFill="1" applyBorder="1" applyAlignment="1">
      <alignment vertical="top" wrapText="1"/>
    </xf>
    <xf numFmtId="0" fontId="21" fillId="0" borderId="17" xfId="0" applyFont="1" applyFill="1" applyBorder="1" applyAlignment="1">
      <alignment vertical="top" wrapText="1"/>
    </xf>
    <xf numFmtId="0" fontId="6" fillId="0" borderId="6" xfId="0" applyFont="1" applyFill="1" applyBorder="1" applyAlignment="1">
      <alignment horizontal="left" vertical="top" wrapText="1"/>
    </xf>
    <xf numFmtId="0" fontId="20" fillId="0" borderId="16" xfId="0" applyFont="1" applyFill="1" applyBorder="1" applyAlignment="1">
      <alignment vertical="top" wrapText="1"/>
    </xf>
    <xf numFmtId="0" fontId="8" fillId="0" borderId="12" xfId="0" applyFont="1" applyFill="1" applyBorder="1" applyAlignment="1">
      <alignment vertical="center"/>
    </xf>
    <xf numFmtId="0" fontId="20" fillId="0" borderId="7" xfId="0" applyFont="1" applyFill="1" applyBorder="1" applyAlignment="1">
      <alignment vertical="center"/>
    </xf>
    <xf numFmtId="0" fontId="6" fillId="0" borderId="1"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9" xfId="0" applyFont="1" applyFill="1" applyBorder="1" applyAlignment="1">
      <alignment horizontal="left" vertical="top"/>
    </xf>
    <xf numFmtId="0" fontId="6" fillId="0" borderId="5" xfId="0" applyFont="1" applyFill="1" applyBorder="1" applyAlignment="1">
      <alignment horizontal="left" vertical="top"/>
    </xf>
    <xf numFmtId="0" fontId="6" fillId="0" borderId="12" xfId="0" applyFont="1" applyFill="1" applyBorder="1" applyAlignment="1">
      <alignment horizontal="left" vertical="top"/>
    </xf>
    <xf numFmtId="0" fontId="42" fillId="0" borderId="7" xfId="7" applyFont="1" applyFill="1" applyBorder="1" applyAlignment="1" applyProtection="1">
      <alignment horizontal="center" vertical="center"/>
    </xf>
    <xf numFmtId="0" fontId="42" fillId="0" borderId="1" xfId="7" applyFont="1" applyFill="1" applyBorder="1" applyAlignment="1" applyProtection="1">
      <alignment horizontal="center" vertical="center"/>
    </xf>
    <xf numFmtId="0" fontId="42" fillId="0" borderId="2" xfId="7" applyFont="1" applyFill="1" applyBorder="1" applyAlignment="1" applyProtection="1">
      <alignment horizontal="center" vertical="center"/>
    </xf>
    <xf numFmtId="0" fontId="42" fillId="0" borderId="14" xfId="7" applyFont="1" applyFill="1" applyBorder="1" applyAlignment="1" applyProtection="1">
      <alignment horizontal="center" vertical="center"/>
    </xf>
    <xf numFmtId="176" fontId="42" fillId="0" borderId="1" xfId="7" applyNumberFormat="1" applyFont="1" applyFill="1" applyBorder="1" applyAlignment="1" applyProtection="1">
      <alignment horizontal="center" vertical="center"/>
    </xf>
    <xf numFmtId="176" fontId="42" fillId="0" borderId="2" xfId="7" applyNumberFormat="1" applyFont="1" applyFill="1" applyBorder="1" applyAlignment="1" applyProtection="1">
      <alignment horizontal="center" vertical="center"/>
    </xf>
    <xf numFmtId="176" fontId="42" fillId="0" borderId="14" xfId="7" applyNumberFormat="1" applyFont="1" applyFill="1" applyBorder="1" applyAlignment="1" applyProtection="1">
      <alignment horizontal="center" vertical="center"/>
    </xf>
    <xf numFmtId="181" fontId="42" fillId="4" borderId="1" xfId="7" applyNumberFormat="1" applyFont="1" applyFill="1" applyBorder="1" applyAlignment="1" applyProtection="1">
      <alignment horizontal="center" vertical="center"/>
    </xf>
    <xf numFmtId="181" fontId="42" fillId="4" borderId="2" xfId="7" applyNumberFormat="1" applyFont="1" applyFill="1" applyBorder="1" applyAlignment="1" applyProtection="1">
      <alignment horizontal="center" vertical="center"/>
    </xf>
    <xf numFmtId="181" fontId="42" fillId="4" borderId="14" xfId="7" applyNumberFormat="1" applyFont="1" applyFill="1" applyBorder="1" applyAlignment="1" applyProtection="1">
      <alignment horizontal="center" vertical="center"/>
    </xf>
    <xf numFmtId="0" fontId="42" fillId="3" borderId="1" xfId="7" applyFont="1" applyFill="1" applyBorder="1" applyAlignment="1" applyProtection="1">
      <alignment horizontal="center" vertical="center"/>
      <protection locked="0"/>
    </xf>
    <xf numFmtId="0" fontId="42" fillId="3" borderId="14" xfId="7" applyFont="1" applyFill="1" applyBorder="1" applyAlignment="1" applyProtection="1">
      <alignment horizontal="center" vertical="center"/>
      <protection locked="0"/>
    </xf>
    <xf numFmtId="179" fontId="42" fillId="0" borderId="1" xfId="7" applyNumberFormat="1" applyFont="1" applyFill="1" applyBorder="1" applyAlignment="1" applyProtection="1">
      <alignment horizontal="center" vertical="center"/>
    </xf>
    <xf numFmtId="179" fontId="42" fillId="0" borderId="2" xfId="7" applyNumberFormat="1" applyFont="1" applyFill="1" applyBorder="1" applyAlignment="1" applyProtection="1">
      <alignment horizontal="center" vertical="center"/>
    </xf>
    <xf numFmtId="179" fontId="42" fillId="0" borderId="14" xfId="7" applyNumberFormat="1" applyFont="1" applyFill="1" applyBorder="1" applyAlignment="1" applyProtection="1">
      <alignment horizontal="center" vertical="center"/>
    </xf>
    <xf numFmtId="180" fontId="42" fillId="4" borderId="0" xfId="7" applyNumberFormat="1" applyFont="1" applyFill="1" applyBorder="1" applyAlignment="1" applyProtection="1">
      <alignment horizontal="center" vertical="center"/>
    </xf>
    <xf numFmtId="0" fontId="42" fillId="4" borderId="0" xfId="7" applyFont="1" applyFill="1" applyBorder="1" applyAlignment="1" applyProtection="1">
      <alignment horizontal="center" vertical="center"/>
    </xf>
    <xf numFmtId="0" fontId="42" fillId="4" borderId="0" xfId="7" applyFont="1" applyFill="1" applyBorder="1" applyAlignment="1" applyProtection="1">
      <alignment horizontal="right" vertical="center"/>
    </xf>
    <xf numFmtId="179" fontId="42" fillId="0" borderId="1" xfId="7" applyNumberFormat="1" applyFont="1" applyFill="1" applyBorder="1" applyAlignment="1" applyProtection="1">
      <alignment horizontal="right" vertical="center"/>
    </xf>
    <xf numFmtId="179" fontId="42" fillId="0" borderId="14" xfId="7" applyNumberFormat="1" applyFont="1" applyFill="1" applyBorder="1" applyAlignment="1" applyProtection="1">
      <alignment horizontal="right" vertical="center"/>
    </xf>
    <xf numFmtId="179" fontId="42" fillId="0" borderId="1" xfId="8" applyNumberFormat="1" applyFont="1" applyFill="1" applyBorder="1" applyAlignment="1" applyProtection="1">
      <alignment horizontal="right" vertical="center"/>
    </xf>
    <xf numFmtId="179" fontId="42" fillId="0" borderId="14" xfId="8" applyNumberFormat="1" applyFont="1" applyFill="1" applyBorder="1" applyAlignment="1" applyProtection="1">
      <alignment horizontal="right" vertical="center"/>
    </xf>
    <xf numFmtId="179" fontId="42" fillId="3" borderId="1" xfId="7" applyNumberFormat="1" applyFont="1" applyFill="1" applyBorder="1" applyAlignment="1" applyProtection="1">
      <alignment horizontal="right" vertical="center"/>
      <protection locked="0"/>
    </xf>
    <xf numFmtId="179" fontId="42" fillId="3" borderId="14" xfId="7" applyNumberFormat="1" applyFont="1" applyFill="1" applyBorder="1" applyAlignment="1" applyProtection="1">
      <alignment horizontal="right" vertical="center"/>
      <protection locked="0"/>
    </xf>
    <xf numFmtId="179" fontId="42" fillId="3" borderId="1" xfId="8" applyNumberFormat="1" applyFont="1" applyFill="1" applyBorder="1" applyAlignment="1" applyProtection="1">
      <alignment horizontal="right" vertical="center"/>
      <protection locked="0"/>
    </xf>
    <xf numFmtId="179" fontId="42" fillId="3" borderId="14" xfId="8" applyNumberFormat="1" applyFont="1" applyFill="1" applyBorder="1" applyAlignment="1" applyProtection="1">
      <alignment horizontal="right" vertical="center"/>
      <protection locked="0"/>
    </xf>
    <xf numFmtId="0" fontId="42" fillId="0" borderId="0" xfId="7" applyFont="1" applyFill="1" applyBorder="1" applyAlignment="1" applyProtection="1">
      <alignment horizontal="center" vertical="center"/>
    </xf>
    <xf numFmtId="0" fontId="43" fillId="0" borderId="0" xfId="7" applyFont="1" applyFill="1" applyBorder="1" applyAlignment="1" applyProtection="1">
      <alignment horizontal="center" vertical="center" wrapText="1"/>
    </xf>
    <xf numFmtId="0" fontId="39" fillId="3" borderId="52" xfId="7" applyFont="1" applyFill="1" applyBorder="1" applyAlignment="1" applyProtection="1">
      <alignment horizontal="left" vertical="center" wrapText="1"/>
      <protection locked="0"/>
    </xf>
    <xf numFmtId="0" fontId="39" fillId="3" borderId="2" xfId="7" applyFont="1" applyFill="1" applyBorder="1" applyAlignment="1" applyProtection="1">
      <alignment horizontal="left" vertical="center" wrapText="1"/>
      <protection locked="0"/>
    </xf>
    <xf numFmtId="0" fontId="39" fillId="3" borderId="50" xfId="7" applyFont="1" applyFill="1" applyBorder="1" applyAlignment="1" applyProtection="1">
      <alignment horizontal="left" vertical="center" wrapText="1"/>
      <protection locked="0"/>
    </xf>
    <xf numFmtId="0" fontId="43" fillId="2" borderId="85" xfId="7" applyFont="1" applyFill="1" applyBorder="1" applyAlignment="1" applyProtection="1">
      <alignment horizontal="center" vertical="center" wrapText="1"/>
      <protection locked="0"/>
    </xf>
    <xf numFmtId="0" fontId="43" fillId="2" borderId="58" xfId="7" applyFont="1" applyFill="1" applyBorder="1" applyAlignment="1" applyProtection="1">
      <alignment horizontal="center" vertical="center" wrapText="1"/>
      <protection locked="0"/>
    </xf>
    <xf numFmtId="0" fontId="39" fillId="2" borderId="55" xfId="7" applyFont="1" applyFill="1" applyBorder="1" applyAlignment="1" applyProtection="1">
      <alignment horizontal="center" vertical="center" wrapText="1"/>
      <protection locked="0"/>
    </xf>
    <xf numFmtId="0" fontId="39" fillId="2" borderId="58" xfId="7" applyFont="1" applyFill="1" applyBorder="1" applyAlignment="1" applyProtection="1">
      <alignment horizontal="center" vertical="center" wrapText="1"/>
      <protection locked="0"/>
    </xf>
    <xf numFmtId="0" fontId="39" fillId="2" borderId="59" xfId="7" applyFont="1" applyFill="1" applyBorder="1" applyAlignment="1" applyProtection="1">
      <alignment horizontal="center" vertical="center" wrapText="1"/>
      <protection locked="0"/>
    </xf>
    <xf numFmtId="0" fontId="39" fillId="3" borderId="55" xfId="7" applyFont="1" applyFill="1" applyBorder="1" applyAlignment="1" applyProtection="1">
      <alignment horizontal="center" vertical="center" wrapText="1"/>
      <protection locked="0"/>
    </xf>
    <xf numFmtId="0" fontId="39" fillId="3" borderId="59" xfId="7" applyFont="1" applyFill="1" applyBorder="1" applyAlignment="1" applyProtection="1">
      <alignment horizontal="center" vertical="center" wrapText="1"/>
      <protection locked="0"/>
    </xf>
    <xf numFmtId="0" fontId="39" fillId="3" borderId="86" xfId="7" applyFont="1" applyFill="1" applyBorder="1" applyAlignment="1" applyProtection="1">
      <alignment horizontal="center" vertical="center" wrapText="1"/>
      <protection locked="0"/>
    </xf>
    <xf numFmtId="177" fontId="40" fillId="4" borderId="85" xfId="7" applyNumberFormat="1" applyFont="1" applyFill="1" applyBorder="1" applyAlignment="1" applyProtection="1">
      <alignment horizontal="center" vertical="center" wrapText="1"/>
    </xf>
    <xf numFmtId="177" fontId="40" fillId="4" borderId="86" xfId="7" applyNumberFormat="1" applyFont="1" applyFill="1" applyBorder="1" applyAlignment="1" applyProtection="1">
      <alignment horizontal="center" vertical="center" wrapText="1"/>
    </xf>
    <xf numFmtId="177" fontId="40" fillId="4" borderId="85" xfId="8" applyNumberFormat="1" applyFont="1" applyFill="1" applyBorder="1" applyAlignment="1" applyProtection="1">
      <alignment horizontal="center" vertical="center" wrapText="1"/>
    </xf>
    <xf numFmtId="177" fontId="40" fillId="4" borderId="86" xfId="8" applyNumberFormat="1" applyFont="1" applyFill="1" applyBorder="1" applyAlignment="1" applyProtection="1">
      <alignment horizontal="center" vertical="center" wrapText="1"/>
    </xf>
    <xf numFmtId="0" fontId="39" fillId="3" borderId="85" xfId="7" applyFont="1" applyFill="1" applyBorder="1" applyAlignment="1" applyProtection="1">
      <alignment horizontal="left" vertical="center" wrapText="1"/>
      <protection locked="0"/>
    </xf>
    <xf numFmtId="0" fontId="39" fillId="3" borderId="59" xfId="7" applyFont="1" applyFill="1" applyBorder="1" applyAlignment="1" applyProtection="1">
      <alignment horizontal="left" vertical="center" wrapText="1"/>
      <protection locked="0"/>
    </xf>
    <xf numFmtId="0" fontId="39" fillId="3" borderId="86" xfId="7" applyFont="1" applyFill="1" applyBorder="1" applyAlignment="1" applyProtection="1">
      <alignment horizontal="left" vertical="center" wrapText="1"/>
      <protection locked="0"/>
    </xf>
    <xf numFmtId="0" fontId="43" fillId="2" borderId="52" xfId="7" applyFont="1" applyFill="1" applyBorder="1" applyAlignment="1" applyProtection="1">
      <alignment horizontal="center" vertical="center" wrapText="1"/>
      <protection locked="0"/>
    </xf>
    <xf numFmtId="0" fontId="43" fillId="2" borderId="14" xfId="7" applyFont="1" applyFill="1" applyBorder="1" applyAlignment="1" applyProtection="1">
      <alignment horizontal="center" vertical="center" wrapText="1"/>
      <protection locked="0"/>
    </xf>
    <xf numFmtId="0" fontId="39" fillId="2" borderId="1" xfId="7" applyFont="1" applyFill="1" applyBorder="1" applyAlignment="1" applyProtection="1">
      <alignment horizontal="center" vertical="center" wrapText="1"/>
      <protection locked="0"/>
    </xf>
    <xf numFmtId="0" fontId="39" fillId="2" borderId="14" xfId="7" applyFont="1" applyFill="1" applyBorder="1" applyAlignment="1" applyProtection="1">
      <alignment horizontal="center" vertical="center" wrapText="1"/>
      <protection locked="0"/>
    </xf>
    <xf numFmtId="0" fontId="39" fillId="2" borderId="2" xfId="7" applyFont="1" applyFill="1" applyBorder="1" applyAlignment="1" applyProtection="1">
      <alignment horizontal="center" vertical="center" wrapText="1"/>
      <protection locked="0"/>
    </xf>
    <xf numFmtId="0" fontId="39" fillId="3" borderId="1" xfId="7" applyFont="1" applyFill="1" applyBorder="1" applyAlignment="1" applyProtection="1">
      <alignment horizontal="center" vertical="center" wrapText="1"/>
      <protection locked="0"/>
    </xf>
    <xf numFmtId="0" fontId="39" fillId="3" borderId="2" xfId="7" applyFont="1" applyFill="1" applyBorder="1" applyAlignment="1" applyProtection="1">
      <alignment horizontal="center" vertical="center" wrapText="1"/>
      <protection locked="0"/>
    </xf>
    <xf numFmtId="0" fontId="39" fillId="3" borderId="50" xfId="7" applyFont="1" applyFill="1" applyBorder="1" applyAlignment="1" applyProtection="1">
      <alignment horizontal="center" vertical="center" wrapText="1"/>
      <protection locked="0"/>
    </xf>
    <xf numFmtId="177" fontId="40" fillId="4" borderId="52" xfId="7" applyNumberFormat="1" applyFont="1" applyFill="1" applyBorder="1" applyAlignment="1" applyProtection="1">
      <alignment horizontal="center" vertical="center" wrapText="1"/>
    </xf>
    <xf numFmtId="177" fontId="40" fillId="4" borderId="50" xfId="7" applyNumberFormat="1" applyFont="1" applyFill="1" applyBorder="1" applyAlignment="1" applyProtection="1">
      <alignment horizontal="center" vertical="center" wrapText="1"/>
    </xf>
    <xf numFmtId="177" fontId="40" fillId="4" borderId="52" xfId="8" applyNumberFormat="1" applyFont="1" applyFill="1" applyBorder="1" applyAlignment="1" applyProtection="1">
      <alignment horizontal="center" vertical="center" wrapText="1"/>
    </xf>
    <xf numFmtId="177" fontId="40" fillId="4" borderId="50" xfId="8" applyNumberFormat="1" applyFont="1" applyFill="1" applyBorder="1" applyAlignment="1" applyProtection="1">
      <alignment horizontal="center" vertical="center" wrapText="1"/>
    </xf>
    <xf numFmtId="0" fontId="39" fillId="3" borderId="30" xfId="7" applyFont="1" applyFill="1" applyBorder="1" applyAlignment="1" applyProtection="1">
      <alignment horizontal="left" vertical="center" wrapText="1"/>
      <protection locked="0"/>
    </xf>
    <xf numFmtId="0" fontId="39" fillId="3" borderId="31" xfId="7" applyFont="1" applyFill="1" applyBorder="1" applyAlignment="1" applyProtection="1">
      <alignment horizontal="left" vertical="center" wrapText="1"/>
      <protection locked="0"/>
    </xf>
    <xf numFmtId="0" fontId="39" fillId="3" borderId="32" xfId="7" applyFont="1" applyFill="1" applyBorder="1" applyAlignment="1" applyProtection="1">
      <alignment horizontal="left" vertical="center" wrapText="1"/>
      <protection locked="0"/>
    </xf>
    <xf numFmtId="0" fontId="43" fillId="2" borderId="30" xfId="7" applyFont="1" applyFill="1" applyBorder="1" applyAlignment="1" applyProtection="1">
      <alignment horizontal="center" vertical="center" wrapText="1"/>
      <protection locked="0"/>
    </xf>
    <xf numFmtId="0" fontId="43" fillId="2" borderId="43" xfId="7" applyFont="1" applyFill="1" applyBorder="1" applyAlignment="1" applyProtection="1">
      <alignment horizontal="center" vertical="center" wrapText="1"/>
      <protection locked="0"/>
    </xf>
    <xf numFmtId="0" fontId="39" fillId="2" borderId="45" xfId="7" applyFont="1" applyFill="1" applyBorder="1" applyAlignment="1" applyProtection="1">
      <alignment horizontal="center" vertical="center" wrapText="1"/>
      <protection locked="0"/>
    </xf>
    <xf numFmtId="0" fontId="39" fillId="2" borderId="43" xfId="7" applyFont="1" applyFill="1" applyBorder="1" applyAlignment="1" applyProtection="1">
      <alignment horizontal="center" vertical="center" wrapText="1"/>
      <protection locked="0"/>
    </xf>
    <xf numFmtId="0" fontId="39" fillId="2" borderId="31" xfId="7" applyFont="1" applyFill="1" applyBorder="1" applyAlignment="1" applyProtection="1">
      <alignment horizontal="center" vertical="center" wrapText="1"/>
      <protection locked="0"/>
    </xf>
    <xf numFmtId="0" fontId="39" fillId="3" borderId="45" xfId="7" applyFont="1" applyFill="1" applyBorder="1" applyAlignment="1" applyProtection="1">
      <alignment horizontal="center" vertical="center" wrapText="1"/>
      <protection locked="0"/>
    </xf>
    <xf numFmtId="0" fontId="39" fillId="3" borderId="31" xfId="7" applyFont="1" applyFill="1" applyBorder="1" applyAlignment="1" applyProtection="1">
      <alignment horizontal="center" vertical="center" wrapText="1"/>
      <protection locked="0"/>
    </xf>
    <xf numFmtId="0" fontId="39" fillId="3" borderId="32" xfId="7" applyFont="1" applyFill="1" applyBorder="1" applyAlignment="1" applyProtection="1">
      <alignment horizontal="center" vertical="center" wrapText="1"/>
      <protection locked="0"/>
    </xf>
    <xf numFmtId="177" fontId="40" fillId="4" borderId="30" xfId="7" applyNumberFormat="1" applyFont="1" applyFill="1" applyBorder="1" applyAlignment="1" applyProtection="1">
      <alignment horizontal="center" vertical="center" wrapText="1"/>
    </xf>
    <xf numFmtId="177" fontId="40" fillId="4" borderId="32" xfId="7" applyNumberFormat="1" applyFont="1" applyFill="1" applyBorder="1" applyAlignment="1" applyProtection="1">
      <alignment horizontal="center" vertical="center" wrapText="1"/>
    </xf>
    <xf numFmtId="177" fontId="40" fillId="4" borderId="30" xfId="8" applyNumberFormat="1" applyFont="1" applyFill="1" applyBorder="1" applyAlignment="1" applyProtection="1">
      <alignment horizontal="center" vertical="center" wrapText="1"/>
    </xf>
    <xf numFmtId="177" fontId="40" fillId="4" borderId="32" xfId="8" applyNumberFormat="1" applyFont="1" applyFill="1" applyBorder="1" applyAlignment="1" applyProtection="1">
      <alignment horizontal="center" vertical="center" wrapText="1"/>
    </xf>
    <xf numFmtId="0" fontId="39" fillId="0" borderId="74" xfId="7" applyFont="1" applyFill="1" applyBorder="1" applyAlignment="1" applyProtection="1">
      <alignment horizontal="center" vertical="center"/>
    </xf>
    <xf numFmtId="0" fontId="39" fillId="0" borderId="51" xfId="7" applyFont="1" applyFill="1" applyBorder="1" applyAlignment="1" applyProtection="1">
      <alignment horizontal="center" vertical="center"/>
    </xf>
    <xf numFmtId="0" fontId="39" fillId="0" borderId="77" xfId="7" applyFont="1" applyFill="1" applyBorder="1" applyAlignment="1" applyProtection="1">
      <alignment horizontal="center" vertical="center"/>
    </xf>
    <xf numFmtId="0" fontId="39" fillId="0" borderId="20" xfId="7" applyFont="1" applyFill="1" applyBorder="1" applyAlignment="1" applyProtection="1">
      <alignment horizontal="center" vertical="center" wrapText="1"/>
    </xf>
    <xf numFmtId="0" fontId="39" fillId="0" borderId="19" xfId="7" applyFont="1" applyFill="1" applyBorder="1" applyAlignment="1" applyProtection="1">
      <alignment horizontal="center" vertical="center" wrapText="1"/>
    </xf>
    <xf numFmtId="0" fontId="39" fillId="0" borderId="0" xfId="7" applyFont="1" applyFill="1" applyBorder="1" applyAlignment="1" applyProtection="1">
      <alignment horizontal="center" vertical="center" wrapText="1"/>
    </xf>
    <xf numFmtId="0" fontId="39" fillId="0" borderId="6" xfId="7" applyFont="1" applyFill="1" applyBorder="1" applyAlignment="1" applyProtection="1">
      <alignment horizontal="center" vertical="center" wrapText="1"/>
    </xf>
    <xf numFmtId="0" fontId="39" fillId="0" borderId="25" xfId="7" applyFont="1" applyFill="1" applyBorder="1" applyAlignment="1" applyProtection="1">
      <alignment horizontal="center" vertical="center" wrapText="1"/>
    </xf>
    <xf numFmtId="0" fontId="39" fillId="0" borderId="24" xfId="7" applyFont="1" applyFill="1" applyBorder="1" applyAlignment="1" applyProtection="1">
      <alignment horizontal="center" vertical="center" wrapText="1"/>
    </xf>
    <xf numFmtId="0" fontId="39" fillId="0" borderId="29" xfId="7" applyFont="1" applyFill="1" applyBorder="1" applyAlignment="1" applyProtection="1">
      <alignment horizontal="center" vertical="center" wrapText="1"/>
    </xf>
    <xf numFmtId="0" fontId="39" fillId="0" borderId="5" xfId="7" applyFont="1" applyFill="1" applyBorder="1" applyAlignment="1" applyProtection="1">
      <alignment horizontal="center" vertical="center" wrapText="1"/>
    </xf>
    <xf numFmtId="0" fontId="39" fillId="0" borderId="28" xfId="7" applyFont="1" applyFill="1" applyBorder="1" applyAlignment="1" applyProtection="1">
      <alignment horizontal="center" vertical="center" wrapText="1"/>
    </xf>
    <xf numFmtId="0" fontId="39" fillId="0" borderId="46" xfId="7" applyFont="1" applyFill="1" applyBorder="1" applyAlignment="1" applyProtection="1">
      <alignment horizontal="center" vertical="center" wrapText="1"/>
    </xf>
    <xf numFmtId="0" fontId="39" fillId="0" borderId="35" xfId="7" applyFont="1" applyFill="1" applyBorder="1" applyAlignment="1" applyProtection="1">
      <alignment horizontal="center" vertical="center" wrapText="1"/>
    </xf>
    <xf numFmtId="0" fontId="39" fillId="0" borderId="38" xfId="7" applyFont="1" applyFill="1" applyBorder="1" applyAlignment="1" applyProtection="1">
      <alignment horizontal="center" vertical="center" wrapText="1"/>
    </xf>
    <xf numFmtId="0" fontId="39" fillId="0" borderId="18" xfId="7" quotePrefix="1" applyFont="1" applyFill="1" applyBorder="1" applyAlignment="1" applyProtection="1">
      <alignment horizontal="center" vertical="center"/>
    </xf>
    <xf numFmtId="0" fontId="39" fillId="0" borderId="20" xfId="7" applyFont="1" applyFill="1" applyBorder="1" applyAlignment="1" applyProtection="1">
      <alignment horizontal="center" vertical="center"/>
    </xf>
    <xf numFmtId="0" fontId="40" fillId="2" borderId="0" xfId="7" applyFont="1" applyFill="1" applyAlignment="1" applyProtection="1">
      <alignment horizontal="center" vertical="center"/>
      <protection locked="0"/>
    </xf>
    <xf numFmtId="0" fontId="40" fillId="3" borderId="0" xfId="7" applyFont="1" applyFill="1" applyAlignment="1" applyProtection="1">
      <alignment horizontal="center" vertical="center"/>
      <protection locked="0"/>
    </xf>
    <xf numFmtId="0" fontId="40" fillId="0" borderId="0" xfId="7" applyFont="1" applyFill="1" applyAlignment="1" applyProtection="1">
      <alignment horizontal="center" vertical="center"/>
    </xf>
    <xf numFmtId="0" fontId="39" fillId="2" borderId="3" xfId="7" applyFont="1" applyFill="1" applyBorder="1" applyAlignment="1" applyProtection="1">
      <alignment horizontal="center" vertical="center"/>
      <protection locked="0"/>
    </xf>
    <xf numFmtId="0" fontId="43" fillId="0" borderId="42" xfId="7" applyFont="1" applyFill="1" applyBorder="1" applyAlignment="1" applyProtection="1">
      <alignment horizontal="center" vertical="center" wrapText="1"/>
    </xf>
    <xf numFmtId="0" fontId="43" fillId="0" borderId="44" xfId="7" applyFont="1" applyFill="1" applyBorder="1" applyAlignment="1" applyProtection="1">
      <alignment horizontal="center" vertical="center" wrapText="1"/>
    </xf>
    <xf numFmtId="0" fontId="43" fillId="0" borderId="47" xfId="7" applyFont="1" applyFill="1" applyBorder="1" applyAlignment="1" applyProtection="1">
      <alignment horizontal="center" vertical="center" wrapText="1"/>
    </xf>
    <xf numFmtId="0" fontId="43" fillId="0" borderId="48" xfId="7" applyFont="1" applyFill="1" applyBorder="1" applyAlignment="1" applyProtection="1">
      <alignment horizontal="center" vertical="center" wrapText="1"/>
    </xf>
    <xf numFmtId="0" fontId="43" fillId="0" borderId="76" xfId="7" applyFont="1" applyFill="1" applyBorder="1" applyAlignment="1" applyProtection="1">
      <alignment horizontal="center" vertical="center" wrapText="1"/>
    </xf>
    <xf numFmtId="0" fontId="43" fillId="0" borderId="34" xfId="7" applyFont="1" applyFill="1" applyBorder="1" applyAlignment="1" applyProtection="1">
      <alignment horizontal="center" vertical="center" wrapText="1"/>
    </xf>
    <xf numFmtId="0" fontId="43" fillId="0" borderId="54" xfId="7" applyFont="1" applyFill="1" applyBorder="1" applyAlignment="1" applyProtection="1">
      <alignment horizontal="center" vertical="center" wrapText="1"/>
    </xf>
    <xf numFmtId="0" fontId="43" fillId="0" borderId="57" xfId="7" applyFont="1" applyFill="1" applyBorder="1" applyAlignment="1" applyProtection="1">
      <alignment horizontal="center" vertical="center" wrapText="1"/>
    </xf>
    <xf numFmtId="0" fontId="39" fillId="0" borderId="75" xfId="7" applyFont="1" applyFill="1" applyBorder="1" applyAlignment="1" applyProtection="1">
      <alignment horizontal="center" vertical="center" wrapText="1"/>
    </xf>
    <xf numFmtId="0" fontId="39" fillId="0" borderId="74" xfId="7" applyFont="1" applyFill="1" applyBorder="1" applyAlignment="1" applyProtection="1">
      <alignment horizontal="center" vertical="center" wrapText="1"/>
    </xf>
    <xf numFmtId="0" fontId="39" fillId="0" borderId="52" xfId="7" applyFont="1" applyFill="1" applyBorder="1" applyAlignment="1" applyProtection="1">
      <alignment horizontal="center" vertical="center"/>
    </xf>
    <xf numFmtId="0" fontId="39" fillId="0" borderId="2" xfId="7" applyFont="1" applyFill="1" applyBorder="1" applyAlignment="1" applyProtection="1">
      <alignment horizontal="center" vertical="center"/>
    </xf>
    <xf numFmtId="0" fontId="39" fillId="0" borderId="50" xfId="7" applyFont="1" applyFill="1" applyBorder="1" applyAlignment="1" applyProtection="1">
      <alignment horizontal="center" vertical="center"/>
    </xf>
    <xf numFmtId="0" fontId="39" fillId="3" borderId="1" xfId="7" applyFont="1" applyFill="1" applyBorder="1" applyAlignment="1" applyProtection="1">
      <alignment horizontal="center" vertical="center"/>
      <protection locked="0"/>
    </xf>
    <xf numFmtId="0" fontId="39" fillId="3" borderId="14" xfId="7" applyFont="1" applyFill="1" applyBorder="1" applyAlignment="1" applyProtection="1">
      <alignment horizontal="center" vertical="center"/>
      <protection locked="0"/>
    </xf>
    <xf numFmtId="0" fontId="39" fillId="4" borderId="1" xfId="7" applyNumberFormat="1" applyFont="1" applyFill="1" applyBorder="1" applyAlignment="1" applyProtection="1">
      <alignment horizontal="center" vertical="center"/>
    </xf>
    <xf numFmtId="0" fontId="39" fillId="4" borderId="14" xfId="7" applyNumberFormat="1" applyFont="1" applyFill="1" applyBorder="1" applyAlignment="1" applyProtection="1">
      <alignment horizontal="center" vertical="center"/>
    </xf>
    <xf numFmtId="0" fontId="21" fillId="0" borderId="62" xfId="5" applyFont="1" applyBorder="1" applyAlignment="1">
      <alignment horizontal="right" vertical="center" wrapText="1"/>
    </xf>
    <xf numFmtId="0" fontId="21" fillId="0" borderId="66" xfId="5" applyFont="1" applyBorder="1" applyAlignment="1">
      <alignment horizontal="right" vertical="center" wrapText="1"/>
    </xf>
    <xf numFmtId="0" fontId="21" fillId="0" borderId="63" xfId="5" applyFont="1" applyBorder="1" applyAlignment="1">
      <alignment horizontal="right" vertical="center" wrapText="1"/>
    </xf>
    <xf numFmtId="0" fontId="21" fillId="0" borderId="67" xfId="5" applyFont="1" applyBorder="1" applyAlignment="1">
      <alignment horizontal="right" vertical="center" wrapText="1"/>
    </xf>
    <xf numFmtId="0" fontId="32" fillId="0" borderId="0" xfId="5" applyFont="1" applyBorder="1" applyAlignment="1">
      <alignment horizontal="left"/>
    </xf>
    <xf numFmtId="0" fontId="35" fillId="0" borderId="0" xfId="5" applyFont="1" applyBorder="1" applyAlignment="1">
      <alignment horizontal="left"/>
    </xf>
    <xf numFmtId="0" fontId="36" fillId="0" borderId="0" xfId="5" applyFont="1" applyAlignment="1">
      <alignment horizontal="left"/>
    </xf>
    <xf numFmtId="0" fontId="36" fillId="0" borderId="60" xfId="5" applyFont="1" applyBorder="1" applyAlignment="1">
      <alignment horizontal="center" vertical="center"/>
    </xf>
    <xf numFmtId="0" fontId="36" fillId="0" borderId="61" xfId="5" applyFont="1" applyBorder="1" applyAlignment="1">
      <alignment horizontal="center" vertical="center"/>
    </xf>
    <xf numFmtId="0" fontId="36" fillId="0" borderId="64" xfId="5" applyFont="1" applyBorder="1" applyAlignment="1">
      <alignment horizontal="center" vertical="center"/>
    </xf>
    <xf numFmtId="0" fontId="36" fillId="0" borderId="65" xfId="5" applyFont="1" applyBorder="1" applyAlignment="1">
      <alignment horizontal="center" vertical="center"/>
    </xf>
    <xf numFmtId="0" fontId="36" fillId="0" borderId="70" xfId="5" applyFont="1" applyBorder="1" applyAlignment="1">
      <alignment horizontal="center" vertical="center"/>
    </xf>
    <xf numFmtId="0" fontId="36" fillId="0" borderId="71" xfId="5" applyFont="1" applyBorder="1" applyAlignment="1">
      <alignment horizontal="center" vertical="center"/>
    </xf>
  </cellXfs>
  <cellStyles count="9">
    <cellStyle name="Excel Built-in Explanatory Text" xfId="5" xr:uid="{247F11F7-AF69-47A1-B87B-CC96A29A9703}"/>
    <cellStyle name="ハイパーリンク" xfId="1" builtinId="8"/>
    <cellStyle name="ハイパーリンク 2" xfId="2" xr:uid="{062A1906-A811-401B-8312-3BE7A8C8D3CE}"/>
    <cellStyle name="桁区切り 2" xfId="8" xr:uid="{487C5160-28CB-44FF-A4A2-271398A73915}"/>
    <cellStyle name="標準" xfId="0" builtinId="0"/>
    <cellStyle name="標準 2" xfId="3" xr:uid="{573D56F0-336D-46AF-9DA3-9E5E54821EA9}"/>
    <cellStyle name="標準 3" xfId="4" xr:uid="{10D5E195-EF64-484E-B277-FC667D5D3F2F}"/>
    <cellStyle name="標準 4" xfId="6" xr:uid="{8894D91B-3492-4AF2-914B-2A93182AF8C4}"/>
    <cellStyle name="標準 5" xfId="7" xr:uid="{92520A27-E5CA-4374-8B7C-B025C8EC0757}"/>
  </cellStyles>
  <dxfs count="3">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333375</xdr:colOff>
          <xdr:row>586</xdr:row>
          <xdr:rowOff>1819275</xdr:rowOff>
        </xdr:from>
        <xdr:to>
          <xdr:col>7</xdr:col>
          <xdr:colOff>142875</xdr:colOff>
          <xdr:row>586</xdr:row>
          <xdr:rowOff>2066925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586</xdr:row>
          <xdr:rowOff>1666875</xdr:rowOff>
        </xdr:from>
        <xdr:to>
          <xdr:col>7</xdr:col>
          <xdr:colOff>142875</xdr:colOff>
          <xdr:row>586</xdr:row>
          <xdr:rowOff>1914525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586</xdr:row>
          <xdr:rowOff>1981200</xdr:rowOff>
        </xdr:from>
        <xdr:to>
          <xdr:col>7</xdr:col>
          <xdr:colOff>152400</xdr:colOff>
          <xdr:row>586</xdr:row>
          <xdr:rowOff>2219325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586</xdr:row>
          <xdr:rowOff>1323975</xdr:rowOff>
        </xdr:from>
        <xdr:to>
          <xdr:col>7</xdr:col>
          <xdr:colOff>142875</xdr:colOff>
          <xdr:row>586</xdr:row>
          <xdr:rowOff>1552575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586</xdr:row>
          <xdr:rowOff>809625</xdr:rowOff>
        </xdr:from>
        <xdr:to>
          <xdr:col>7</xdr:col>
          <xdr:colOff>152400</xdr:colOff>
          <xdr:row>586</xdr:row>
          <xdr:rowOff>1038225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586</xdr:row>
          <xdr:rowOff>504825</xdr:rowOff>
        </xdr:from>
        <xdr:to>
          <xdr:col>7</xdr:col>
          <xdr:colOff>161925</xdr:colOff>
          <xdr:row>586</xdr:row>
          <xdr:rowOff>733425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29992;&#20855;&#36024;&#19982;&#12539;&#29305;&#23450;&#31119;&#31049;&#29992;&#20855;&#36009;&#22770;%20&#21220;&#2120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203834/&#12487;&#12473;&#12463;&#12488;&#12483;&#12503;/&#31119;&#31049;&#29992;&#20855;&#36024;&#19982;&#12539;&#29305;&#23450;&#31119;&#31049;&#29992;&#20855;&#36009;&#22770;%20&#21220;&#2120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福祉用具"/>
      <sheetName val="福祉用具（100名）"/>
      <sheetName val="福祉用具（１枚版）"/>
      <sheetName val="記入方法"/>
      <sheetName val="プルダウン・リスト"/>
    </sheetNames>
    <sheetDataSet>
      <sheetData sheetId="0" refreshError="1"/>
      <sheetData sheetId="1"/>
      <sheetData sheetId="2"/>
      <sheetData sheetId="3" refreshError="1"/>
      <sheetData sheetId="4">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1DFB8-0E9F-47C7-A0AB-3505852C1FCC}">
  <dimension ref="A1:K83"/>
  <sheetViews>
    <sheetView tabSelected="1" view="pageBreakPreview" zoomScaleNormal="100" zoomScaleSheetLayoutView="100" workbookViewId="0">
      <selection sqref="A1:I1"/>
    </sheetView>
  </sheetViews>
  <sheetFormatPr defaultColWidth="9" defaultRowHeight="13.5" x14ac:dyDescent="0.15"/>
  <cols>
    <col min="1" max="5" width="10.625" style="188" customWidth="1"/>
    <col min="6" max="16384" width="9" style="188"/>
  </cols>
  <sheetData>
    <row r="1" spans="1:9" ht="18.75" x14ac:dyDescent="0.15">
      <c r="A1" s="329" t="s">
        <v>525</v>
      </c>
      <c r="B1" s="329"/>
      <c r="C1" s="329"/>
      <c r="D1" s="329"/>
      <c r="E1" s="329"/>
      <c r="F1" s="329"/>
      <c r="G1" s="329"/>
      <c r="H1" s="329"/>
      <c r="I1" s="329"/>
    </row>
    <row r="2" spans="1:9" ht="15" customHeight="1" x14ac:dyDescent="0.15">
      <c r="A2" s="189"/>
      <c r="B2" s="189"/>
      <c r="C2" s="189"/>
      <c r="D2" s="189"/>
      <c r="E2" s="189"/>
      <c r="F2" s="190"/>
      <c r="G2" s="190"/>
      <c r="H2" s="190"/>
      <c r="I2" s="190"/>
    </row>
    <row r="3" spans="1:9" ht="24.95" customHeight="1" x14ac:dyDescent="0.15">
      <c r="F3" s="191" t="s">
        <v>526</v>
      </c>
      <c r="G3" s="330"/>
      <c r="H3" s="330"/>
      <c r="I3" s="330"/>
    </row>
    <row r="4" spans="1:9" ht="24.95" customHeight="1" x14ac:dyDescent="0.15">
      <c r="F4" s="191" t="s">
        <v>527</v>
      </c>
      <c r="G4" s="330"/>
      <c r="H4" s="330"/>
      <c r="I4" s="330"/>
    </row>
    <row r="5" spans="1:9" ht="24.95" customHeight="1" x14ac:dyDescent="0.15">
      <c r="F5" s="191" t="s">
        <v>528</v>
      </c>
      <c r="G5" s="330"/>
      <c r="H5" s="330"/>
      <c r="I5" s="330"/>
    </row>
    <row r="6" spans="1:9" ht="24.95" customHeight="1" x14ac:dyDescent="0.15">
      <c r="F6" s="191" t="s">
        <v>529</v>
      </c>
      <c r="G6" s="330"/>
      <c r="H6" s="330"/>
      <c r="I6" s="330"/>
    </row>
    <row r="8" spans="1:9" x14ac:dyDescent="0.15">
      <c r="A8" s="330" t="s">
        <v>530</v>
      </c>
      <c r="B8" s="330"/>
      <c r="C8" s="330"/>
      <c r="D8" s="330"/>
      <c r="E8" s="330"/>
      <c r="F8" s="330" t="s">
        <v>531</v>
      </c>
      <c r="G8" s="330"/>
      <c r="H8" s="330"/>
      <c r="I8" s="191" t="s">
        <v>532</v>
      </c>
    </row>
    <row r="9" spans="1:9" ht="47.25" customHeight="1" x14ac:dyDescent="0.15">
      <c r="A9" s="334" t="s">
        <v>533</v>
      </c>
      <c r="B9" s="335"/>
      <c r="C9" s="335"/>
      <c r="D9" s="335"/>
      <c r="E9" s="335"/>
      <c r="F9" s="330" t="s">
        <v>534</v>
      </c>
      <c r="G9" s="330"/>
      <c r="H9" s="330"/>
      <c r="I9" s="192"/>
    </row>
    <row r="10" spans="1:9" ht="47.25" customHeight="1" x14ac:dyDescent="0.15">
      <c r="A10" s="334" t="s">
        <v>535</v>
      </c>
      <c r="B10" s="335"/>
      <c r="C10" s="335"/>
      <c r="D10" s="335"/>
      <c r="E10" s="335"/>
      <c r="F10" s="330" t="s">
        <v>534</v>
      </c>
      <c r="G10" s="330"/>
      <c r="H10" s="330"/>
      <c r="I10" s="192"/>
    </row>
    <row r="11" spans="1:9" ht="50.25" customHeight="1" x14ac:dyDescent="0.15">
      <c r="A11" s="334" t="s">
        <v>536</v>
      </c>
      <c r="B11" s="335"/>
      <c r="C11" s="335"/>
      <c r="D11" s="335"/>
      <c r="E11" s="335"/>
      <c r="F11" s="330" t="s">
        <v>534</v>
      </c>
      <c r="G11" s="330"/>
      <c r="H11" s="330"/>
      <c r="I11" s="192"/>
    </row>
    <row r="12" spans="1:9" ht="47.25" customHeight="1" x14ac:dyDescent="0.15">
      <c r="A12" s="334" t="s">
        <v>537</v>
      </c>
      <c r="B12" s="335"/>
      <c r="C12" s="335"/>
      <c r="D12" s="335"/>
      <c r="E12" s="335"/>
      <c r="F12" s="330" t="s">
        <v>534</v>
      </c>
      <c r="G12" s="330"/>
      <c r="H12" s="330"/>
      <c r="I12" s="192"/>
    </row>
    <row r="13" spans="1:9" x14ac:dyDescent="0.15">
      <c r="A13" s="193"/>
      <c r="B13" s="193"/>
      <c r="C13" s="193"/>
      <c r="D13" s="193"/>
      <c r="E13" s="193"/>
      <c r="F13" s="193"/>
      <c r="G13" s="193"/>
      <c r="H13" s="193"/>
      <c r="I13" s="193"/>
    </row>
    <row r="14" spans="1:9" x14ac:dyDescent="0.15">
      <c r="A14" s="193"/>
      <c r="B14" s="193"/>
      <c r="C14" s="193"/>
      <c r="D14" s="193"/>
      <c r="E14" s="193"/>
      <c r="F14" s="193"/>
      <c r="G14" s="193"/>
      <c r="H14" s="193"/>
      <c r="I14" s="193"/>
    </row>
    <row r="18" spans="1:9" x14ac:dyDescent="0.15">
      <c r="A18" s="188" t="s">
        <v>538</v>
      </c>
    </row>
    <row r="19" spans="1:9" x14ac:dyDescent="0.15">
      <c r="A19" s="188" t="s">
        <v>539</v>
      </c>
    </row>
    <row r="20" spans="1:9" x14ac:dyDescent="0.15">
      <c r="A20" s="188" t="s">
        <v>540</v>
      </c>
    </row>
    <row r="21" spans="1:9" x14ac:dyDescent="0.15">
      <c r="A21" s="188" t="s">
        <v>541</v>
      </c>
    </row>
    <row r="22" spans="1:9" x14ac:dyDescent="0.15">
      <c r="A22" s="188" t="s">
        <v>542</v>
      </c>
    </row>
    <row r="23" spans="1:9" x14ac:dyDescent="0.15">
      <c r="A23" s="188" t="s">
        <v>557</v>
      </c>
    </row>
    <row r="24" spans="1:9" x14ac:dyDescent="0.15">
      <c r="A24" s="188" t="s">
        <v>543</v>
      </c>
    </row>
    <row r="25" spans="1:9" x14ac:dyDescent="0.15">
      <c r="A25" s="194" t="s">
        <v>544</v>
      </c>
    </row>
    <row r="26" spans="1:9" x14ac:dyDescent="0.15">
      <c r="A26" s="336"/>
      <c r="B26" s="336"/>
      <c r="C26" s="336"/>
      <c r="D26" s="336"/>
      <c r="E26" s="336"/>
      <c r="F26" s="336"/>
      <c r="G26" s="336"/>
      <c r="H26" s="336"/>
      <c r="I26" s="195"/>
    </row>
    <row r="34" spans="1:11" x14ac:dyDescent="0.15">
      <c r="A34" s="331" t="s">
        <v>101</v>
      </c>
      <c r="B34" s="332"/>
      <c r="C34" s="332"/>
      <c r="D34" s="332"/>
      <c r="E34" s="332"/>
      <c r="F34" s="332"/>
      <c r="G34" s="332"/>
      <c r="H34" s="332"/>
      <c r="I34" s="332"/>
      <c r="J34" s="332"/>
      <c r="K34" s="333"/>
    </row>
    <row r="35" spans="1:11" x14ac:dyDescent="0.15">
      <c r="A35" s="331"/>
      <c r="B35" s="332"/>
      <c r="C35" s="332"/>
      <c r="D35" s="332"/>
      <c r="E35" s="332"/>
      <c r="F35" s="332"/>
      <c r="G35" s="332"/>
      <c r="H35" s="332"/>
      <c r="I35" s="332"/>
      <c r="J35" s="332"/>
      <c r="K35" s="333"/>
    </row>
    <row r="36" spans="1:11" ht="27.95" customHeight="1" x14ac:dyDescent="0.15">
      <c r="A36" s="324" t="s">
        <v>643</v>
      </c>
      <c r="B36" s="325"/>
      <c r="C36" s="325"/>
      <c r="D36" s="326" t="s">
        <v>644</v>
      </c>
      <c r="E36" s="327"/>
      <c r="F36" s="327"/>
      <c r="G36" s="327"/>
      <c r="H36" s="327"/>
      <c r="I36" s="327"/>
      <c r="J36" s="327"/>
      <c r="K36" s="328"/>
    </row>
    <row r="37" spans="1:11" x14ac:dyDescent="0.15">
      <c r="A37" s="337" t="s">
        <v>558</v>
      </c>
      <c r="B37" s="338"/>
      <c r="C37" s="338"/>
      <c r="D37" s="339" t="s">
        <v>174</v>
      </c>
      <c r="E37" s="339"/>
      <c r="F37" s="339"/>
      <c r="G37" s="339"/>
      <c r="H37" s="339"/>
      <c r="I37" s="339"/>
      <c r="J37" s="339"/>
      <c r="K37" s="340"/>
    </row>
    <row r="38" spans="1:11" x14ac:dyDescent="0.15">
      <c r="A38" s="337" t="s">
        <v>175</v>
      </c>
      <c r="B38" s="338"/>
      <c r="C38" s="338"/>
      <c r="D38" s="339" t="s">
        <v>116</v>
      </c>
      <c r="E38" s="339"/>
      <c r="F38" s="339"/>
      <c r="G38" s="339"/>
      <c r="H38" s="339"/>
      <c r="I38" s="339"/>
      <c r="J38" s="339"/>
      <c r="K38" s="340"/>
    </row>
    <row r="39" spans="1:11" x14ac:dyDescent="0.15">
      <c r="A39" s="337" t="s">
        <v>559</v>
      </c>
      <c r="B39" s="338"/>
      <c r="C39" s="338"/>
      <c r="D39" s="339" t="s">
        <v>115</v>
      </c>
      <c r="E39" s="339"/>
      <c r="F39" s="339"/>
      <c r="G39" s="339"/>
      <c r="H39" s="339"/>
      <c r="I39" s="339"/>
      <c r="J39" s="339"/>
      <c r="K39" s="340"/>
    </row>
    <row r="40" spans="1:11" x14ac:dyDescent="0.15">
      <c r="A40" s="337" t="s">
        <v>212</v>
      </c>
      <c r="B40" s="338"/>
      <c r="C40" s="338"/>
      <c r="D40" s="339" t="s">
        <v>158</v>
      </c>
      <c r="E40" s="339"/>
      <c r="F40" s="339"/>
      <c r="G40" s="339"/>
      <c r="H40" s="339"/>
      <c r="I40" s="339"/>
      <c r="J40" s="339"/>
      <c r="K40" s="340"/>
    </row>
    <row r="41" spans="1:11" x14ac:dyDescent="0.15">
      <c r="A41" s="337" t="s">
        <v>213</v>
      </c>
      <c r="B41" s="338"/>
      <c r="C41" s="338"/>
      <c r="D41" s="341" t="s">
        <v>254</v>
      </c>
      <c r="E41" s="341"/>
      <c r="F41" s="341"/>
      <c r="G41" s="341"/>
      <c r="H41" s="341"/>
      <c r="I41" s="341"/>
      <c r="J41" s="341"/>
      <c r="K41" s="342"/>
    </row>
    <row r="42" spans="1:11" ht="38.25" customHeight="1" x14ac:dyDescent="0.15">
      <c r="A42" s="337" t="s">
        <v>214</v>
      </c>
      <c r="B42" s="338"/>
      <c r="C42" s="338"/>
      <c r="D42" s="341" t="s">
        <v>176</v>
      </c>
      <c r="E42" s="343"/>
      <c r="F42" s="343"/>
      <c r="G42" s="343"/>
      <c r="H42" s="343"/>
      <c r="I42" s="343"/>
      <c r="J42" s="343"/>
      <c r="K42" s="344"/>
    </row>
    <row r="43" spans="1:11" x14ac:dyDescent="0.15">
      <c r="A43" s="345" t="s">
        <v>215</v>
      </c>
      <c r="B43" s="339"/>
      <c r="C43" s="339"/>
      <c r="D43" s="341" t="s">
        <v>117</v>
      </c>
      <c r="E43" s="341"/>
      <c r="F43" s="341"/>
      <c r="G43" s="341"/>
      <c r="H43" s="341"/>
      <c r="I43" s="341"/>
      <c r="J43" s="341"/>
      <c r="K43" s="342"/>
    </row>
    <row r="44" spans="1:11" ht="37.5" customHeight="1" x14ac:dyDescent="0.15">
      <c r="A44" s="337" t="s">
        <v>216</v>
      </c>
      <c r="B44" s="338"/>
      <c r="C44" s="338"/>
      <c r="D44" s="339" t="s">
        <v>118</v>
      </c>
      <c r="E44" s="339"/>
      <c r="F44" s="339"/>
      <c r="G44" s="339"/>
      <c r="H44" s="339"/>
      <c r="I44" s="339"/>
      <c r="J44" s="339"/>
      <c r="K44" s="340"/>
    </row>
    <row r="45" spans="1:11" x14ac:dyDescent="0.15">
      <c r="A45" s="345" t="s">
        <v>217</v>
      </c>
      <c r="B45" s="339"/>
      <c r="C45" s="339"/>
      <c r="D45" s="339" t="s">
        <v>159</v>
      </c>
      <c r="E45" s="339"/>
      <c r="F45" s="339"/>
      <c r="G45" s="339"/>
      <c r="H45" s="339"/>
      <c r="I45" s="339"/>
      <c r="J45" s="339"/>
      <c r="K45" s="340"/>
    </row>
    <row r="46" spans="1:11" ht="50.25" customHeight="1" x14ac:dyDescent="0.15">
      <c r="A46" s="345" t="s">
        <v>218</v>
      </c>
      <c r="B46" s="339"/>
      <c r="C46" s="339"/>
      <c r="D46" s="339" t="s">
        <v>160</v>
      </c>
      <c r="E46" s="339"/>
      <c r="F46" s="339"/>
      <c r="G46" s="339"/>
      <c r="H46" s="339"/>
      <c r="I46" s="339"/>
      <c r="J46" s="339"/>
      <c r="K46" s="340"/>
    </row>
    <row r="47" spans="1:11" ht="38.25" customHeight="1" x14ac:dyDescent="0.15">
      <c r="A47" s="345" t="s">
        <v>219</v>
      </c>
      <c r="B47" s="339"/>
      <c r="C47" s="339"/>
      <c r="D47" s="339" t="s">
        <v>202</v>
      </c>
      <c r="E47" s="339"/>
      <c r="F47" s="339"/>
      <c r="G47" s="339"/>
      <c r="H47" s="339"/>
      <c r="I47" s="339"/>
      <c r="J47" s="339"/>
      <c r="K47" s="340"/>
    </row>
    <row r="48" spans="1:11" x14ac:dyDescent="0.15">
      <c r="A48" s="345" t="s">
        <v>177</v>
      </c>
      <c r="B48" s="339"/>
      <c r="C48" s="339"/>
      <c r="D48" s="339" t="s">
        <v>178</v>
      </c>
      <c r="E48" s="348"/>
      <c r="F48" s="348"/>
      <c r="G48" s="348"/>
      <c r="H48" s="348"/>
      <c r="I48" s="348"/>
      <c r="J48" s="348"/>
      <c r="K48" s="349"/>
    </row>
    <row r="49" spans="1:11" x14ac:dyDescent="0.15">
      <c r="A49" s="346"/>
      <c r="B49" s="347"/>
      <c r="C49" s="347"/>
      <c r="D49" s="350"/>
      <c r="E49" s="350"/>
      <c r="F49" s="350"/>
      <c r="G49" s="350"/>
      <c r="H49" s="350"/>
      <c r="I49" s="350"/>
      <c r="J49" s="350"/>
      <c r="K49" s="351"/>
    </row>
    <row r="50" spans="1:11" x14ac:dyDescent="0.15">
      <c r="A50" s="13"/>
      <c r="B50" s="14"/>
      <c r="C50" s="14"/>
      <c r="D50" s="14"/>
      <c r="E50" s="14"/>
      <c r="F50" s="14"/>
      <c r="G50" s="14"/>
      <c r="H50" s="14"/>
      <c r="I50" s="14"/>
      <c r="J50" s="14"/>
      <c r="K50" s="14"/>
    </row>
    <row r="51" spans="1:11" x14ac:dyDescent="0.15">
      <c r="A51" s="13"/>
      <c r="B51" s="14"/>
      <c r="C51" s="14"/>
      <c r="D51" s="14"/>
      <c r="E51" s="14"/>
      <c r="F51" s="14"/>
      <c r="G51" s="14"/>
      <c r="H51" s="14"/>
      <c r="I51" s="14"/>
      <c r="J51" s="14"/>
      <c r="K51" s="14"/>
    </row>
    <row r="52" spans="1:11" x14ac:dyDescent="0.15">
      <c r="A52" s="13"/>
      <c r="B52" s="14"/>
      <c r="C52" s="14"/>
      <c r="D52" s="14"/>
      <c r="E52" s="14"/>
      <c r="F52" s="14"/>
      <c r="G52" s="14"/>
      <c r="H52" s="14"/>
      <c r="I52" s="14"/>
      <c r="J52" s="14"/>
      <c r="K52" s="14"/>
    </row>
    <row r="53" spans="1:11" x14ac:dyDescent="0.15">
      <c r="A53" s="13"/>
      <c r="B53" s="14"/>
      <c r="C53" s="14"/>
      <c r="D53" s="14"/>
      <c r="E53" s="14"/>
      <c r="F53" s="14"/>
      <c r="G53" s="14"/>
      <c r="H53" s="14"/>
      <c r="I53" s="14"/>
      <c r="J53" s="14"/>
      <c r="K53" s="14"/>
    </row>
    <row r="54" spans="1:11" x14ac:dyDescent="0.15">
      <c r="A54" s="11"/>
      <c r="B54" s="12"/>
      <c r="C54" s="12"/>
      <c r="D54" s="12"/>
      <c r="E54" s="12"/>
      <c r="F54" s="12"/>
      <c r="G54" s="12"/>
      <c r="H54" s="12"/>
      <c r="I54" s="12"/>
      <c r="J54" s="12"/>
      <c r="K54" s="12"/>
    </row>
    <row r="55" spans="1:11" x14ac:dyDescent="0.15">
      <c r="A55" s="11"/>
      <c r="B55" s="353" t="s">
        <v>102</v>
      </c>
      <c r="C55" s="353"/>
      <c r="D55" s="353"/>
      <c r="E55" s="353"/>
      <c r="F55" s="353"/>
      <c r="G55" s="353"/>
      <c r="H55" s="353"/>
      <c r="I55" s="353"/>
      <c r="J55" s="353"/>
      <c r="K55" s="11"/>
    </row>
    <row r="56" spans="1:11" x14ac:dyDescent="0.15">
      <c r="A56" s="11"/>
      <c r="B56" s="353"/>
      <c r="C56" s="353"/>
      <c r="D56" s="353"/>
      <c r="E56" s="353"/>
      <c r="F56" s="353"/>
      <c r="G56" s="353"/>
      <c r="H56" s="353"/>
      <c r="I56" s="353"/>
      <c r="J56" s="353"/>
      <c r="K56" s="11"/>
    </row>
    <row r="57" spans="1:11" ht="17.25" x14ac:dyDescent="0.15">
      <c r="A57" s="11"/>
      <c r="B57" s="187"/>
      <c r="C57" s="187"/>
      <c r="D57" s="187"/>
      <c r="E57" s="187"/>
      <c r="F57" s="187"/>
      <c r="G57" s="187"/>
      <c r="H57" s="187"/>
      <c r="I57" s="187"/>
      <c r="J57" s="187"/>
      <c r="K57" s="11"/>
    </row>
    <row r="58" spans="1:11" x14ac:dyDescent="0.15">
      <c r="A58" s="11"/>
      <c r="B58" s="11"/>
      <c r="C58" s="11"/>
      <c r="D58" s="11"/>
      <c r="E58" s="11"/>
      <c r="F58" s="11"/>
      <c r="G58" s="11"/>
      <c r="H58" s="11"/>
      <c r="I58" s="11"/>
      <c r="J58" s="11"/>
      <c r="K58" s="11"/>
    </row>
    <row r="59" spans="1:11" x14ac:dyDescent="0.15">
      <c r="A59" s="11" t="s">
        <v>103</v>
      </c>
      <c r="B59" s="11"/>
      <c r="C59" s="182" t="s">
        <v>171</v>
      </c>
      <c r="D59" s="11"/>
      <c r="E59" s="11"/>
      <c r="F59" s="11"/>
      <c r="G59" s="352"/>
      <c r="H59" s="352"/>
      <c r="I59" s="352"/>
      <c r="J59" s="11"/>
      <c r="K59" s="11"/>
    </row>
    <row r="60" spans="1:11" x14ac:dyDescent="0.15">
      <c r="A60" s="11"/>
      <c r="B60" s="11"/>
      <c r="C60" s="11"/>
      <c r="D60" s="11"/>
      <c r="E60" s="11"/>
      <c r="F60" s="11"/>
      <c r="G60" s="186"/>
      <c r="H60" s="186"/>
      <c r="I60" s="186"/>
      <c r="J60" s="11"/>
      <c r="K60" s="11"/>
    </row>
    <row r="61" spans="1:11" x14ac:dyDescent="0.15">
      <c r="A61" s="11"/>
      <c r="B61" s="11"/>
      <c r="C61" s="11"/>
      <c r="D61" s="11"/>
      <c r="E61" s="11"/>
      <c r="F61" s="11"/>
      <c r="G61" s="186"/>
      <c r="H61" s="186"/>
      <c r="I61" s="186"/>
      <c r="J61" s="11"/>
      <c r="K61" s="11"/>
    </row>
    <row r="62" spans="1:11" x14ac:dyDescent="0.15">
      <c r="A62" s="11"/>
      <c r="B62" s="11"/>
      <c r="C62" s="11"/>
      <c r="D62" s="11"/>
      <c r="E62" s="11"/>
      <c r="F62" s="11"/>
      <c r="G62" s="11"/>
      <c r="H62" s="11"/>
      <c r="I62" s="11"/>
      <c r="J62" s="11"/>
      <c r="K62" s="11"/>
    </row>
    <row r="63" spans="1:11" x14ac:dyDescent="0.15">
      <c r="A63" s="11" t="s">
        <v>105</v>
      </c>
      <c r="B63" s="11"/>
      <c r="C63" s="182" t="s">
        <v>104</v>
      </c>
      <c r="D63" s="11"/>
      <c r="E63" s="11"/>
      <c r="F63" s="11"/>
      <c r="G63" s="352"/>
      <c r="H63" s="352"/>
      <c r="I63" s="352"/>
      <c r="J63" s="11"/>
      <c r="K63" s="11"/>
    </row>
    <row r="64" spans="1:11" x14ac:dyDescent="0.15">
      <c r="A64" s="11"/>
      <c r="B64" s="11"/>
      <c r="C64" s="11"/>
      <c r="D64" s="11"/>
      <c r="E64" s="11"/>
      <c r="F64" s="11"/>
      <c r="G64" s="186"/>
      <c r="H64" s="186"/>
      <c r="I64" s="186"/>
      <c r="J64" s="11"/>
      <c r="K64" s="11"/>
    </row>
    <row r="65" spans="1:11" x14ac:dyDescent="0.15">
      <c r="A65" s="11"/>
      <c r="B65" s="11"/>
      <c r="C65" s="11"/>
      <c r="D65" s="11"/>
      <c r="E65" s="11"/>
      <c r="F65" s="11"/>
      <c r="G65" s="11"/>
      <c r="H65" s="11"/>
      <c r="I65" s="11"/>
      <c r="J65" s="11"/>
      <c r="K65" s="11"/>
    </row>
    <row r="66" spans="1:11" x14ac:dyDescent="0.15">
      <c r="A66" s="11"/>
      <c r="B66" s="11"/>
      <c r="C66" s="11"/>
      <c r="D66" s="11"/>
      <c r="E66" s="11"/>
      <c r="F66" s="11"/>
      <c r="G66" s="11"/>
      <c r="H66" s="11"/>
      <c r="I66" s="11"/>
      <c r="J66" s="11"/>
      <c r="K66" s="11"/>
    </row>
    <row r="67" spans="1:11" x14ac:dyDescent="0.15">
      <c r="A67" s="11" t="s">
        <v>107</v>
      </c>
      <c r="B67" s="11"/>
      <c r="C67" s="182" t="s">
        <v>106</v>
      </c>
      <c r="D67" s="11"/>
      <c r="E67" s="11"/>
      <c r="F67" s="11"/>
      <c r="G67" s="352"/>
      <c r="H67" s="352"/>
      <c r="I67" s="352"/>
      <c r="J67" s="11"/>
      <c r="K67" s="11"/>
    </row>
    <row r="68" spans="1:11" x14ac:dyDescent="0.15">
      <c r="A68" s="11"/>
      <c r="B68" s="11"/>
      <c r="C68" s="11"/>
      <c r="D68" s="11"/>
      <c r="E68" s="11"/>
      <c r="F68" s="11"/>
      <c r="G68" s="186"/>
      <c r="H68" s="186"/>
      <c r="I68" s="186"/>
      <c r="J68" s="11"/>
      <c r="K68" s="11"/>
    </row>
    <row r="69" spans="1:11" x14ac:dyDescent="0.15">
      <c r="A69" s="11"/>
      <c r="B69" s="11"/>
      <c r="C69" s="11"/>
      <c r="D69" s="11"/>
      <c r="E69" s="11"/>
      <c r="F69" s="11"/>
      <c r="G69" s="11"/>
      <c r="H69" s="11"/>
      <c r="I69" s="11"/>
      <c r="J69" s="11"/>
      <c r="K69" s="11"/>
    </row>
    <row r="70" spans="1:11" x14ac:dyDescent="0.15">
      <c r="A70" s="11"/>
      <c r="B70" s="11"/>
      <c r="C70" s="11"/>
      <c r="D70" s="11"/>
      <c r="E70" s="11"/>
      <c r="F70" s="11"/>
      <c r="G70" s="11"/>
      <c r="H70" s="11"/>
      <c r="I70" s="11"/>
      <c r="J70" s="11"/>
      <c r="K70" s="11"/>
    </row>
    <row r="71" spans="1:11" x14ac:dyDescent="0.15">
      <c r="A71" s="11" t="s">
        <v>109</v>
      </c>
      <c r="B71" s="11"/>
      <c r="C71" s="182" t="s">
        <v>108</v>
      </c>
      <c r="D71" s="11"/>
      <c r="E71" s="11"/>
      <c r="F71" s="11"/>
      <c r="G71" s="352"/>
      <c r="H71" s="352"/>
      <c r="I71" s="352"/>
      <c r="J71" s="11"/>
      <c r="K71" s="11"/>
    </row>
    <row r="72" spans="1:11" x14ac:dyDescent="0.15">
      <c r="A72" s="11"/>
      <c r="B72" s="11"/>
      <c r="C72" s="11"/>
      <c r="D72" s="11"/>
      <c r="E72" s="11"/>
      <c r="F72" s="11"/>
      <c r="G72" s="186"/>
      <c r="H72" s="186"/>
      <c r="I72" s="186"/>
      <c r="J72" s="11"/>
      <c r="K72" s="11"/>
    </row>
    <row r="73" spans="1:11" x14ac:dyDescent="0.15">
      <c r="A73" s="11"/>
      <c r="B73" s="11"/>
      <c r="C73" s="11"/>
      <c r="D73" s="11"/>
      <c r="E73" s="11"/>
      <c r="F73" s="11"/>
      <c r="G73" s="186"/>
      <c r="H73" s="186"/>
      <c r="I73" s="186"/>
      <c r="J73" s="11"/>
      <c r="K73" s="11"/>
    </row>
    <row r="74" spans="1:11" x14ac:dyDescent="0.15">
      <c r="A74" s="11"/>
      <c r="B74" s="11"/>
      <c r="C74" s="11"/>
      <c r="D74" s="11"/>
      <c r="E74" s="11"/>
      <c r="F74" s="11"/>
      <c r="G74" s="11"/>
      <c r="H74" s="11"/>
      <c r="I74" s="11"/>
      <c r="J74" s="11"/>
      <c r="K74" s="11"/>
    </row>
    <row r="75" spans="1:11" x14ac:dyDescent="0.15">
      <c r="A75" s="11" t="s">
        <v>111</v>
      </c>
      <c r="B75" s="11"/>
      <c r="C75" s="182" t="s">
        <v>110</v>
      </c>
      <c r="D75" s="11"/>
      <c r="E75" s="11"/>
      <c r="F75" s="11"/>
      <c r="G75" s="352"/>
      <c r="H75" s="352"/>
      <c r="I75" s="352"/>
      <c r="J75" s="11"/>
      <c r="K75" s="11"/>
    </row>
    <row r="76" spans="1:11" x14ac:dyDescent="0.15">
      <c r="A76" s="11"/>
      <c r="B76" s="11"/>
      <c r="C76" s="11"/>
      <c r="D76" s="11"/>
      <c r="E76" s="11"/>
      <c r="F76" s="11"/>
      <c r="G76" s="186"/>
      <c r="H76" s="186"/>
      <c r="I76" s="186"/>
      <c r="J76" s="11"/>
      <c r="K76" s="11"/>
    </row>
    <row r="77" spans="1:11" x14ac:dyDescent="0.15">
      <c r="A77" s="11"/>
      <c r="B77" s="11"/>
      <c r="C77" s="11"/>
      <c r="D77" s="11"/>
      <c r="E77" s="11"/>
      <c r="F77" s="11"/>
      <c r="G77" s="11"/>
      <c r="H77" s="11"/>
      <c r="I77" s="11"/>
      <c r="J77" s="11"/>
      <c r="K77" s="11"/>
    </row>
    <row r="78" spans="1:11" x14ac:dyDescent="0.15">
      <c r="A78" s="11"/>
      <c r="B78" s="11"/>
      <c r="C78" s="11"/>
      <c r="D78" s="11"/>
      <c r="E78" s="11"/>
      <c r="F78" s="11"/>
      <c r="G78" s="11"/>
      <c r="H78" s="11"/>
      <c r="I78" s="11"/>
      <c r="J78" s="11"/>
      <c r="K78" s="11"/>
    </row>
    <row r="79" spans="1:11" x14ac:dyDescent="0.15">
      <c r="A79" s="11" t="s">
        <v>113</v>
      </c>
      <c r="B79" s="11"/>
      <c r="C79" s="182" t="s">
        <v>112</v>
      </c>
      <c r="D79" s="11"/>
      <c r="E79" s="11"/>
      <c r="F79" s="11"/>
      <c r="G79" s="352"/>
      <c r="H79" s="352"/>
      <c r="I79" s="352"/>
      <c r="J79" s="11"/>
      <c r="K79" s="11"/>
    </row>
    <row r="80" spans="1:11" x14ac:dyDescent="0.15">
      <c r="A80" s="11"/>
      <c r="B80" s="11"/>
      <c r="C80" s="11"/>
      <c r="D80" s="11"/>
      <c r="E80" s="11"/>
      <c r="F80" s="11"/>
      <c r="G80" s="186"/>
      <c r="H80" s="186"/>
      <c r="I80" s="186"/>
      <c r="J80" s="11"/>
      <c r="K80" s="11"/>
    </row>
    <row r="81" spans="1:11" x14ac:dyDescent="0.15">
      <c r="A81" s="11"/>
      <c r="B81" s="11"/>
      <c r="C81" s="11"/>
      <c r="D81" s="11"/>
      <c r="E81" s="11"/>
      <c r="F81" s="11"/>
      <c r="G81" s="11"/>
      <c r="H81" s="11"/>
      <c r="I81" s="11"/>
      <c r="J81" s="11"/>
      <c r="K81" s="11"/>
    </row>
    <row r="82" spans="1:11" x14ac:dyDescent="0.15">
      <c r="A82" s="11"/>
      <c r="B82" s="11"/>
      <c r="C82" s="11"/>
      <c r="D82" s="11"/>
      <c r="E82" s="11"/>
      <c r="F82" s="11"/>
      <c r="G82" s="11"/>
      <c r="H82" s="11"/>
      <c r="I82" s="11"/>
      <c r="J82" s="11"/>
      <c r="K82" s="11"/>
    </row>
    <row r="83" spans="1:11" x14ac:dyDescent="0.15">
      <c r="A83" s="11" t="s">
        <v>172</v>
      </c>
      <c r="B83" s="11"/>
      <c r="C83" s="182" t="s">
        <v>114</v>
      </c>
      <c r="D83" s="11"/>
      <c r="E83" s="11"/>
      <c r="F83" s="11"/>
      <c r="G83" s="352"/>
      <c r="H83" s="352"/>
      <c r="I83" s="352"/>
      <c r="J83" s="11"/>
      <c r="K83" s="11"/>
    </row>
  </sheetData>
  <mergeCells count="54">
    <mergeCell ref="G75:I75"/>
    <mergeCell ref="G79:I79"/>
    <mergeCell ref="G83:I83"/>
    <mergeCell ref="B55:J56"/>
    <mergeCell ref="G59:I59"/>
    <mergeCell ref="G63:I63"/>
    <mergeCell ref="G67:I67"/>
    <mergeCell ref="G71:I71"/>
    <mergeCell ref="A46:C46"/>
    <mergeCell ref="D46:K46"/>
    <mergeCell ref="A47:C47"/>
    <mergeCell ref="D47:K47"/>
    <mergeCell ref="A48:C49"/>
    <mergeCell ref="D48:K49"/>
    <mergeCell ref="A43:C43"/>
    <mergeCell ref="D43:K43"/>
    <mergeCell ref="A44:C44"/>
    <mergeCell ref="D44:K44"/>
    <mergeCell ref="A45:C45"/>
    <mergeCell ref="D45:K45"/>
    <mergeCell ref="A40:C40"/>
    <mergeCell ref="D40:K40"/>
    <mergeCell ref="A41:C41"/>
    <mergeCell ref="D41:K41"/>
    <mergeCell ref="A42:C42"/>
    <mergeCell ref="D42:K42"/>
    <mergeCell ref="A37:C37"/>
    <mergeCell ref="D37:K37"/>
    <mergeCell ref="A38:C38"/>
    <mergeCell ref="D38:K38"/>
    <mergeCell ref="A39:C39"/>
    <mergeCell ref="D39:K39"/>
    <mergeCell ref="A9:E9"/>
    <mergeCell ref="F9:H9"/>
    <mergeCell ref="A10:E10"/>
    <mergeCell ref="F10:H10"/>
    <mergeCell ref="A11:E11"/>
    <mergeCell ref="F11:H11"/>
    <mergeCell ref="A36:C36"/>
    <mergeCell ref="D36:K36"/>
    <mergeCell ref="A1:I1"/>
    <mergeCell ref="G3:I3"/>
    <mergeCell ref="G4:I4"/>
    <mergeCell ref="G5:I5"/>
    <mergeCell ref="G6:I6"/>
    <mergeCell ref="A8:E8"/>
    <mergeCell ref="F8:H8"/>
    <mergeCell ref="A34:K34"/>
    <mergeCell ref="A35:C35"/>
    <mergeCell ref="D35:K35"/>
    <mergeCell ref="A12:E12"/>
    <mergeCell ref="F12:H12"/>
    <mergeCell ref="A26:E26"/>
    <mergeCell ref="F26:H26"/>
  </mergeCells>
  <phoneticPr fontId="27"/>
  <hyperlinks>
    <hyperlink ref="A25" r:id="rId1" xr:uid="{7B96D0A7-ADAD-4717-9C40-1F3FD5225F42}"/>
    <hyperlink ref="C59" location="自己点検シート!A3" display="一般原則" xr:uid="{0ADB569E-BB88-4A83-BF5F-BCB09307E1E0}"/>
    <hyperlink ref="C63" location="自己点検シート!A17" display="基本方針" xr:uid="{6F5167F5-1528-4101-B4B8-E9CD73ACE42F}"/>
    <hyperlink ref="C67" location="自己点検シート!A45" display="人員に関する基準" xr:uid="{CC4A4F9D-246B-4138-9351-7793DBC5F4CD}"/>
    <hyperlink ref="C71" location="自己点検シート!A75" display="設備に関する基準" xr:uid="{9EE68E39-563E-40E8-87E6-12C179D92C6B}"/>
    <hyperlink ref="C75" location="自己点検シート!A85" display="運営に関する基準" xr:uid="{73A7DEB0-A070-488D-B473-1F20AC0EB4DC}"/>
    <hyperlink ref="C79" location="自己点検シート!A560" display="変更の届出等" xr:uid="{ED687CCD-A60B-49F0-8F2A-C475BFDB203A}"/>
    <hyperlink ref="C83" location="自己点検シート!A569" display="その他" xr:uid="{0F1E20C4-5424-4D3E-A63A-AB0A9E1B183A}"/>
  </hyperlinks>
  <pageMargins left="0.7" right="0.7" top="0.75" bottom="0.75" header="0.3" footer="0.3"/>
  <pageSetup paperSize="9" scale="83" orientation="portrait" verticalDpi="0" r:id="rId2"/>
  <rowBreaks count="1" manualBreakCount="1">
    <brk id="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590"/>
  <sheetViews>
    <sheetView view="pageBreakPreview" zoomScale="90" zoomScaleNormal="100" zoomScaleSheetLayoutView="90" workbookViewId="0"/>
  </sheetViews>
  <sheetFormatPr defaultColWidth="9" defaultRowHeight="13.5" x14ac:dyDescent="0.15"/>
  <cols>
    <col min="1" max="1" width="3.625" style="20" customWidth="1"/>
    <col min="2" max="2" width="13.25" style="196" customWidth="1"/>
    <col min="3" max="3" width="1.625" style="20" customWidth="1"/>
    <col min="4" max="4" width="2.625" style="20" customWidth="1"/>
    <col min="5" max="5" width="50.25" style="196" customWidth="1"/>
    <col min="6" max="6" width="0.875" style="20" customWidth="1"/>
    <col min="7" max="7" width="12.625" style="164" customWidth="1"/>
    <col min="8" max="8" width="15.875" style="20" customWidth="1"/>
    <col min="9" max="9" width="33.75" style="20" customWidth="1"/>
    <col min="10" max="10" width="9" style="20"/>
    <col min="11" max="11" width="9" style="20" customWidth="1"/>
    <col min="12" max="12" width="9" style="20"/>
    <col min="13" max="13" width="10.875" style="20" customWidth="1"/>
    <col min="14" max="14" width="9" style="20"/>
    <col min="15" max="15" width="10.125" style="20" customWidth="1"/>
    <col min="16" max="16384" width="9" style="20"/>
  </cols>
  <sheetData>
    <row r="1" spans="1:16" ht="23.25" customHeight="1" x14ac:dyDescent="0.15">
      <c r="A1" s="15" t="s">
        <v>150</v>
      </c>
      <c r="B1" s="16"/>
      <c r="C1" s="17"/>
      <c r="D1" s="17"/>
      <c r="E1" s="16"/>
      <c r="F1" s="17"/>
      <c r="G1" s="18"/>
      <c r="H1" s="19"/>
    </row>
    <row r="2" spans="1:16" s="24" customFormat="1" ht="35.1" customHeight="1" x14ac:dyDescent="0.15">
      <c r="A2" s="356" t="s">
        <v>2</v>
      </c>
      <c r="B2" s="357"/>
      <c r="C2" s="1"/>
      <c r="D2" s="2"/>
      <c r="E2" s="21" t="s">
        <v>0</v>
      </c>
      <c r="F2" s="22"/>
      <c r="G2" s="23"/>
      <c r="H2" s="3" t="s">
        <v>141</v>
      </c>
      <c r="L2" s="169" t="s">
        <v>438</v>
      </c>
      <c r="M2" s="169" t="s">
        <v>439</v>
      </c>
      <c r="N2" s="169" t="s">
        <v>440</v>
      </c>
      <c r="O2" s="169" t="s">
        <v>441</v>
      </c>
      <c r="P2" s="169" t="s">
        <v>442</v>
      </c>
    </row>
    <row r="3" spans="1:16" ht="35.1" customHeight="1" x14ac:dyDescent="0.15">
      <c r="A3" s="25" t="s">
        <v>166</v>
      </c>
      <c r="B3" s="16"/>
      <c r="C3" s="17"/>
      <c r="D3" s="17"/>
      <c r="E3" s="16"/>
      <c r="F3" s="17"/>
      <c r="G3" s="18"/>
      <c r="H3" s="26"/>
      <c r="L3" s="169" t="s">
        <v>443</v>
      </c>
      <c r="M3" s="169" t="s">
        <v>444</v>
      </c>
      <c r="N3" s="169" t="s">
        <v>445</v>
      </c>
      <c r="O3" s="169" t="s">
        <v>446</v>
      </c>
      <c r="P3" s="169" t="s">
        <v>447</v>
      </c>
    </row>
    <row r="4" spans="1:16" ht="5.0999999999999996" customHeight="1" x14ac:dyDescent="0.15">
      <c r="A4" s="27"/>
      <c r="B4" s="28"/>
      <c r="C4" s="27"/>
      <c r="D4" s="29"/>
      <c r="E4" s="30"/>
      <c r="F4" s="26"/>
      <c r="G4" s="31"/>
      <c r="H4" s="32"/>
      <c r="L4" s="169" t="s">
        <v>448</v>
      </c>
      <c r="M4" s="169" t="s">
        <v>448</v>
      </c>
    </row>
    <row r="5" spans="1:16" ht="42" customHeight="1" x14ac:dyDescent="0.15">
      <c r="A5" s="33"/>
      <c r="B5" s="34" t="s">
        <v>4</v>
      </c>
      <c r="C5" s="35"/>
      <c r="D5" s="36" t="s">
        <v>167</v>
      </c>
      <c r="E5" s="37" t="s">
        <v>198</v>
      </c>
      <c r="F5" s="38"/>
      <c r="G5" s="39" t="s">
        <v>449</v>
      </c>
      <c r="H5" s="322" t="s">
        <v>560</v>
      </c>
    </row>
    <row r="6" spans="1:16" ht="5.0999999999999996" customHeight="1" x14ac:dyDescent="0.15">
      <c r="A6" s="33"/>
      <c r="B6" s="40"/>
      <c r="C6" s="27"/>
      <c r="D6" s="29"/>
      <c r="E6" s="30"/>
      <c r="F6" s="26"/>
      <c r="G6" s="41"/>
      <c r="H6" s="322"/>
    </row>
    <row r="7" spans="1:16" ht="48" customHeight="1" x14ac:dyDescent="0.15">
      <c r="A7" s="33"/>
      <c r="B7" s="40"/>
      <c r="C7" s="35"/>
      <c r="D7" s="36" t="s">
        <v>169</v>
      </c>
      <c r="E7" s="37" t="s">
        <v>168</v>
      </c>
      <c r="F7" s="38"/>
      <c r="G7" s="39" t="s">
        <v>449</v>
      </c>
      <c r="H7" s="322" t="s">
        <v>561</v>
      </c>
    </row>
    <row r="8" spans="1:16" ht="4.5" customHeight="1" x14ac:dyDescent="0.15">
      <c r="A8" s="33"/>
      <c r="B8" s="40"/>
      <c r="C8" s="33"/>
      <c r="D8" s="42"/>
      <c r="E8" s="40"/>
      <c r="F8" s="43"/>
      <c r="G8" s="44"/>
      <c r="H8" s="322"/>
    </row>
    <row r="9" spans="1:16" ht="48.6" customHeight="1" x14ac:dyDescent="0.15">
      <c r="A9" s="33"/>
      <c r="B9" s="40"/>
      <c r="C9" s="33"/>
      <c r="D9" s="42" t="s">
        <v>170</v>
      </c>
      <c r="E9" s="40" t="s">
        <v>609</v>
      </c>
      <c r="F9" s="43"/>
      <c r="G9" s="39" t="s">
        <v>449</v>
      </c>
      <c r="H9" s="322" t="s">
        <v>562</v>
      </c>
    </row>
    <row r="10" spans="1:16" ht="4.5" customHeight="1" x14ac:dyDescent="0.15">
      <c r="A10" s="33"/>
      <c r="B10" s="40"/>
      <c r="C10" s="27"/>
      <c r="D10" s="29"/>
      <c r="E10" s="30"/>
      <c r="F10" s="26"/>
      <c r="G10" s="41"/>
      <c r="H10" s="322"/>
    </row>
    <row r="11" spans="1:16" ht="48" customHeight="1" x14ac:dyDescent="0.15">
      <c r="A11" s="33"/>
      <c r="B11" s="40"/>
      <c r="C11" s="33"/>
      <c r="D11" s="42" t="s">
        <v>260</v>
      </c>
      <c r="E11" s="40" t="s">
        <v>511</v>
      </c>
      <c r="F11" s="43"/>
      <c r="G11" s="45" t="s">
        <v>449</v>
      </c>
      <c r="H11" s="322" t="s">
        <v>563</v>
      </c>
    </row>
    <row r="12" spans="1:16" ht="4.5" customHeight="1" x14ac:dyDescent="0.15">
      <c r="A12" s="33"/>
      <c r="B12" s="40"/>
      <c r="C12" s="33"/>
      <c r="D12" s="42"/>
      <c r="E12" s="40"/>
      <c r="F12" s="43"/>
      <c r="G12" s="44"/>
      <c r="H12" s="322"/>
    </row>
    <row r="13" spans="1:16" ht="127.5" customHeight="1" x14ac:dyDescent="0.15">
      <c r="A13" s="33"/>
      <c r="B13" s="40"/>
      <c r="C13" s="33"/>
      <c r="D13" s="46" t="s">
        <v>119</v>
      </c>
      <c r="E13" s="47" t="s">
        <v>261</v>
      </c>
      <c r="F13" s="43"/>
      <c r="G13" s="45"/>
      <c r="H13" s="48" t="s">
        <v>396</v>
      </c>
    </row>
    <row r="14" spans="1:16" ht="4.5" customHeight="1" x14ac:dyDescent="0.15">
      <c r="A14" s="33"/>
      <c r="B14" s="40"/>
      <c r="C14" s="33"/>
      <c r="D14" s="42"/>
      <c r="E14" s="40"/>
      <c r="F14" s="43"/>
      <c r="G14" s="45"/>
      <c r="H14" s="322"/>
    </row>
    <row r="15" spans="1:16" ht="4.5" customHeight="1" x14ac:dyDescent="0.15">
      <c r="A15" s="33"/>
      <c r="B15" s="40"/>
      <c r="C15" s="27"/>
      <c r="D15" s="29"/>
      <c r="E15" s="30"/>
      <c r="F15" s="26"/>
      <c r="G15" s="49"/>
      <c r="H15" s="322"/>
    </row>
    <row r="16" spans="1:16" ht="39.6" customHeight="1" x14ac:dyDescent="0.15">
      <c r="A16" s="35"/>
      <c r="B16" s="50"/>
      <c r="C16" s="35"/>
      <c r="D16" s="210"/>
      <c r="E16" s="211"/>
      <c r="F16" s="212"/>
      <c r="G16" s="213"/>
      <c r="H16" s="51"/>
    </row>
    <row r="17" spans="1:9" ht="35.1" customHeight="1" x14ac:dyDescent="0.15">
      <c r="A17" s="25" t="s">
        <v>161</v>
      </c>
      <c r="B17" s="37"/>
      <c r="C17" s="36"/>
      <c r="D17" s="36"/>
      <c r="E17" s="37"/>
      <c r="F17" s="36"/>
      <c r="G17" s="52"/>
      <c r="H17" s="38"/>
    </row>
    <row r="18" spans="1:9" ht="5.0999999999999996" customHeight="1" x14ac:dyDescent="0.15">
      <c r="A18" s="53"/>
      <c r="B18" s="40"/>
      <c r="C18" s="27"/>
      <c r="D18" s="42"/>
      <c r="E18" s="40"/>
      <c r="F18" s="42"/>
      <c r="G18" s="54"/>
      <c r="H18" s="32"/>
    </row>
    <row r="19" spans="1:9" ht="129.6" customHeight="1" thickBot="1" x14ac:dyDescent="0.2">
      <c r="A19" s="33">
        <v>1</v>
      </c>
      <c r="B19" s="34" t="s">
        <v>258</v>
      </c>
      <c r="C19" s="33"/>
      <c r="D19" s="42"/>
      <c r="E19" s="40" t="s">
        <v>220</v>
      </c>
      <c r="F19" s="43"/>
      <c r="G19" s="75" t="s">
        <v>449</v>
      </c>
      <c r="H19" s="322" t="s">
        <v>564</v>
      </c>
    </row>
    <row r="20" spans="1:9" ht="5.0999999999999996" customHeight="1" x14ac:dyDescent="0.15">
      <c r="A20" s="55"/>
      <c r="B20" s="56"/>
      <c r="C20" s="57"/>
      <c r="D20" s="57"/>
      <c r="E20" s="58"/>
      <c r="F20" s="56"/>
      <c r="G20" s="59"/>
      <c r="H20" s="60"/>
    </row>
    <row r="21" spans="1:9" ht="114.95" customHeight="1" thickBot="1" x14ac:dyDescent="0.2">
      <c r="A21" s="61">
        <v>2</v>
      </c>
      <c r="B21" s="62" t="s">
        <v>192</v>
      </c>
      <c r="C21" s="63"/>
      <c r="D21" s="63"/>
      <c r="E21" s="64" t="s">
        <v>221</v>
      </c>
      <c r="F21" s="62"/>
      <c r="G21" s="170" t="s">
        <v>449</v>
      </c>
      <c r="H21" s="66" t="s">
        <v>565</v>
      </c>
    </row>
    <row r="22" spans="1:9" ht="5.0999999999999996" customHeight="1" x14ac:dyDescent="0.15">
      <c r="A22" s="53"/>
      <c r="B22" s="34"/>
      <c r="C22" s="33"/>
      <c r="D22" s="42"/>
      <c r="E22" s="40"/>
      <c r="F22" s="42"/>
      <c r="G22" s="67"/>
      <c r="H22" s="68"/>
    </row>
    <row r="23" spans="1:9" ht="5.0999999999999996" customHeight="1" x14ac:dyDescent="0.15">
      <c r="A23" s="53"/>
      <c r="B23" s="40"/>
      <c r="C23" s="33"/>
      <c r="D23" s="42"/>
      <c r="E23" s="40"/>
      <c r="F23" s="42"/>
      <c r="G23" s="67"/>
      <c r="H23" s="69"/>
    </row>
    <row r="24" spans="1:9" ht="114" customHeight="1" x14ac:dyDescent="0.15">
      <c r="A24" s="6"/>
      <c r="B24" s="70"/>
      <c r="C24" s="33"/>
      <c r="D24" s="42" t="s">
        <v>23</v>
      </c>
      <c r="E24" s="40" t="s">
        <v>321</v>
      </c>
      <c r="F24" s="43"/>
      <c r="G24" s="67"/>
      <c r="H24" s="48" t="s">
        <v>222</v>
      </c>
      <c r="I24" s="196"/>
    </row>
    <row r="25" spans="1:9" ht="111.75" customHeight="1" x14ac:dyDescent="0.15">
      <c r="A25" s="33"/>
      <c r="B25" s="40"/>
      <c r="C25" s="33"/>
      <c r="D25" s="42" t="s">
        <v>32</v>
      </c>
      <c r="E25" s="40" t="s">
        <v>205</v>
      </c>
      <c r="F25" s="43"/>
      <c r="G25" s="67"/>
      <c r="H25" s="48"/>
      <c r="I25" s="196"/>
    </row>
    <row r="26" spans="1:9" ht="5.0999999999999996" customHeight="1" x14ac:dyDescent="0.15">
      <c r="A26" s="33"/>
      <c r="B26" s="40"/>
      <c r="C26" s="33"/>
      <c r="D26" s="42"/>
      <c r="E26" s="40"/>
      <c r="F26" s="43"/>
      <c r="G26" s="67"/>
      <c r="H26" s="48"/>
    </row>
    <row r="27" spans="1:9" ht="19.5" customHeight="1" x14ac:dyDescent="0.15">
      <c r="A27" s="33"/>
      <c r="B27" s="40"/>
      <c r="C27" s="33"/>
      <c r="D27" s="42" t="s">
        <v>35</v>
      </c>
      <c r="E27" s="40" t="s">
        <v>151</v>
      </c>
      <c r="F27" s="43"/>
      <c r="G27" s="67"/>
      <c r="H27" s="48"/>
    </row>
    <row r="28" spans="1:9" ht="5.0999999999999996" customHeight="1" x14ac:dyDescent="0.15">
      <c r="A28" s="33"/>
      <c r="B28" s="40"/>
      <c r="C28" s="33"/>
      <c r="D28" s="42"/>
      <c r="E28" s="40"/>
      <c r="F28" s="43"/>
      <c r="G28" s="67"/>
      <c r="H28" s="48"/>
    </row>
    <row r="29" spans="1:9" ht="72.75" customHeight="1" x14ac:dyDescent="0.15">
      <c r="A29" s="33"/>
      <c r="B29" s="40"/>
      <c r="C29" s="33"/>
      <c r="D29" s="42" t="s">
        <v>46</v>
      </c>
      <c r="E29" s="40" t="s">
        <v>371</v>
      </c>
      <c r="F29" s="43"/>
      <c r="G29" s="67"/>
      <c r="H29" s="48"/>
    </row>
    <row r="30" spans="1:9" ht="5.0999999999999996" customHeight="1" x14ac:dyDescent="0.15">
      <c r="A30" s="33"/>
      <c r="B30" s="40"/>
      <c r="C30" s="33"/>
      <c r="D30" s="42"/>
      <c r="E30" s="40"/>
      <c r="F30" s="43"/>
      <c r="G30" s="67"/>
      <c r="H30" s="34"/>
    </row>
    <row r="31" spans="1:9" ht="177" customHeight="1" x14ac:dyDescent="0.15">
      <c r="A31" s="33"/>
      <c r="B31" s="34"/>
      <c r="C31" s="33"/>
      <c r="D31" s="40" t="s">
        <v>361</v>
      </c>
      <c r="E31" s="40" t="s">
        <v>372</v>
      </c>
      <c r="F31" s="43"/>
      <c r="G31" s="67"/>
      <c r="H31" s="34"/>
    </row>
    <row r="32" spans="1:9" ht="5.0999999999999996" customHeight="1" x14ac:dyDescent="0.15">
      <c r="A32" s="53"/>
      <c r="B32" s="40"/>
      <c r="C32" s="33"/>
      <c r="D32" s="42"/>
      <c r="E32" s="40"/>
      <c r="F32" s="42"/>
      <c r="G32" s="67"/>
      <c r="H32" s="43"/>
    </row>
    <row r="33" spans="1:9" ht="47.25" customHeight="1" x14ac:dyDescent="0.15">
      <c r="A33" s="33"/>
      <c r="B33" s="40"/>
      <c r="C33" s="33"/>
      <c r="D33" s="40" t="s">
        <v>360</v>
      </c>
      <c r="E33" s="40" t="s">
        <v>138</v>
      </c>
      <c r="F33" s="43"/>
      <c r="G33" s="67"/>
      <c r="H33" s="34"/>
    </row>
    <row r="34" spans="1:9" ht="6" customHeight="1" x14ac:dyDescent="0.15">
      <c r="A34" s="33"/>
      <c r="B34" s="40"/>
      <c r="C34" s="33"/>
      <c r="D34" s="42"/>
      <c r="E34" s="40"/>
      <c r="F34" s="43"/>
      <c r="G34" s="67"/>
      <c r="H34" s="34"/>
    </row>
    <row r="35" spans="1:9" ht="27.75" customHeight="1" x14ac:dyDescent="0.15">
      <c r="A35" s="33"/>
      <c r="B35" s="40"/>
      <c r="C35" s="33"/>
      <c r="D35" s="40" t="s">
        <v>362</v>
      </c>
      <c r="E35" s="40" t="s">
        <v>139</v>
      </c>
      <c r="F35" s="43"/>
      <c r="G35" s="67"/>
      <c r="H35" s="34"/>
    </row>
    <row r="36" spans="1:9" ht="6" customHeight="1" x14ac:dyDescent="0.15">
      <c r="A36" s="33"/>
      <c r="B36" s="40"/>
      <c r="C36" s="33"/>
      <c r="D36" s="42"/>
      <c r="E36" s="40"/>
      <c r="F36" s="43"/>
      <c r="G36" s="67"/>
      <c r="H36" s="34"/>
    </row>
    <row r="37" spans="1:9" ht="51" customHeight="1" x14ac:dyDescent="0.15">
      <c r="A37" s="33"/>
      <c r="B37" s="40"/>
      <c r="C37" s="33"/>
      <c r="D37" s="40" t="s">
        <v>467</v>
      </c>
      <c r="E37" s="40" t="s">
        <v>471</v>
      </c>
      <c r="F37" s="43"/>
      <c r="G37" s="67"/>
      <c r="H37" s="34"/>
    </row>
    <row r="38" spans="1:9" ht="6" customHeight="1" x14ac:dyDescent="0.15">
      <c r="A38" s="33"/>
      <c r="B38" s="40"/>
      <c r="C38" s="33"/>
      <c r="D38" s="42"/>
      <c r="E38" s="40"/>
      <c r="F38" s="43"/>
      <c r="G38" s="67"/>
      <c r="H38" s="34"/>
    </row>
    <row r="39" spans="1:9" ht="61.5" customHeight="1" x14ac:dyDescent="0.15">
      <c r="A39" s="33"/>
      <c r="B39" s="40"/>
      <c r="C39" s="33"/>
      <c r="D39" s="40" t="s">
        <v>468</v>
      </c>
      <c r="E39" s="40" t="s">
        <v>472</v>
      </c>
      <c r="F39" s="43"/>
      <c r="G39" s="67"/>
      <c r="H39" s="34"/>
    </row>
    <row r="40" spans="1:9" ht="6" customHeight="1" x14ac:dyDescent="0.15">
      <c r="A40" s="33"/>
      <c r="B40" s="40"/>
      <c r="C40" s="33"/>
      <c r="D40" s="42"/>
      <c r="E40" s="40"/>
      <c r="F40" s="43"/>
      <c r="G40" s="67"/>
      <c r="H40" s="34"/>
    </row>
    <row r="41" spans="1:9" ht="47.1" customHeight="1" x14ac:dyDescent="0.15">
      <c r="A41" s="33"/>
      <c r="B41" s="40"/>
      <c r="C41" s="33"/>
      <c r="D41" s="40" t="s">
        <v>469</v>
      </c>
      <c r="E41" s="40" t="s">
        <v>470</v>
      </c>
      <c r="F41" s="43"/>
      <c r="G41" s="67"/>
      <c r="H41" s="34"/>
    </row>
    <row r="42" spans="1:9" ht="6" customHeight="1" x14ac:dyDescent="0.15">
      <c r="A42" s="33"/>
      <c r="B42" s="40"/>
      <c r="C42" s="33"/>
      <c r="D42" s="42"/>
      <c r="E42" s="40"/>
      <c r="F42" s="43"/>
      <c r="G42" s="67"/>
      <c r="H42" s="34"/>
    </row>
    <row r="43" spans="1:9" ht="185.45" customHeight="1" x14ac:dyDescent="0.15">
      <c r="A43" s="35"/>
      <c r="B43" s="37"/>
      <c r="C43" s="35"/>
      <c r="D43" s="36" t="s">
        <v>23</v>
      </c>
      <c r="E43" s="37" t="s">
        <v>204</v>
      </c>
      <c r="F43" s="38"/>
      <c r="G43" s="72"/>
      <c r="H43" s="71"/>
      <c r="I43" s="196"/>
    </row>
    <row r="44" spans="1:9" ht="9" hidden="1" customHeight="1" x14ac:dyDescent="0.15">
      <c r="A44" s="35"/>
      <c r="B44" s="71"/>
      <c r="C44" s="35"/>
      <c r="D44" s="36"/>
      <c r="E44" s="37"/>
      <c r="F44" s="34"/>
      <c r="G44" s="67"/>
      <c r="H44" s="34"/>
    </row>
    <row r="45" spans="1:9" ht="35.1" customHeight="1" x14ac:dyDescent="0.15">
      <c r="A45" s="25" t="s">
        <v>162</v>
      </c>
      <c r="B45" s="16"/>
      <c r="C45" s="17"/>
      <c r="D45" s="17"/>
      <c r="E45" s="16"/>
      <c r="F45" s="16"/>
      <c r="G45" s="18"/>
      <c r="H45" s="47"/>
    </row>
    <row r="46" spans="1:9" ht="5.0999999999999996" customHeight="1" x14ac:dyDescent="0.15">
      <c r="A46" s="33"/>
      <c r="B46" s="34"/>
      <c r="C46" s="27"/>
      <c r="D46" s="29"/>
      <c r="E46" s="16"/>
      <c r="F46" s="42"/>
      <c r="G46" s="67"/>
      <c r="H46" s="34"/>
    </row>
    <row r="47" spans="1:9" ht="5.0999999999999996" customHeight="1" x14ac:dyDescent="0.15">
      <c r="A47" s="33"/>
      <c r="B47" s="34"/>
      <c r="C47" s="42"/>
      <c r="D47" s="27"/>
      <c r="E47" s="28"/>
      <c r="F47" s="42"/>
      <c r="G47" s="67"/>
      <c r="H47" s="48"/>
    </row>
    <row r="48" spans="1:9" ht="173.45" customHeight="1" x14ac:dyDescent="0.15">
      <c r="A48" s="33"/>
      <c r="B48" s="34"/>
      <c r="C48" s="42"/>
      <c r="D48" s="33" t="s">
        <v>119</v>
      </c>
      <c r="E48" s="34" t="s">
        <v>314</v>
      </c>
      <c r="F48" s="42"/>
      <c r="G48" s="73"/>
      <c r="H48" s="322" t="s">
        <v>154</v>
      </c>
    </row>
    <row r="49" spans="1:8" ht="207.6" customHeight="1" x14ac:dyDescent="0.15">
      <c r="A49" s="33"/>
      <c r="B49" s="34"/>
      <c r="C49" s="42"/>
      <c r="D49" s="35"/>
      <c r="E49" s="71" t="s">
        <v>610</v>
      </c>
      <c r="F49" s="42"/>
      <c r="G49" s="45"/>
      <c r="H49" s="48"/>
    </row>
    <row r="50" spans="1:8" ht="4.5" customHeight="1" x14ac:dyDescent="0.15">
      <c r="A50" s="33"/>
      <c r="B50" s="34"/>
      <c r="C50" s="42"/>
      <c r="D50" s="17"/>
      <c r="E50" s="16"/>
      <c r="F50" s="42"/>
      <c r="G50" s="45"/>
      <c r="H50" s="48"/>
    </row>
    <row r="51" spans="1:8" ht="111" customHeight="1" x14ac:dyDescent="0.15">
      <c r="A51" s="33"/>
      <c r="B51" s="34"/>
      <c r="C51" s="42"/>
      <c r="D51" s="35" t="s">
        <v>119</v>
      </c>
      <c r="E51" s="47" t="s">
        <v>295</v>
      </c>
      <c r="F51" s="42"/>
      <c r="G51" s="45"/>
      <c r="H51" s="48" t="s">
        <v>262</v>
      </c>
    </row>
    <row r="52" spans="1:8" ht="4.5" customHeight="1" x14ac:dyDescent="0.15">
      <c r="A52" s="33"/>
      <c r="B52" s="34"/>
      <c r="C52" s="42"/>
      <c r="D52" s="17"/>
      <c r="E52" s="16"/>
      <c r="F52" s="42"/>
      <c r="G52" s="45"/>
      <c r="H52" s="48"/>
    </row>
    <row r="53" spans="1:8" ht="153" customHeight="1" x14ac:dyDescent="0.15">
      <c r="A53" s="33"/>
      <c r="B53" s="34"/>
      <c r="C53" s="42"/>
      <c r="D53" s="33" t="s">
        <v>119</v>
      </c>
      <c r="E53" s="34" t="s">
        <v>611</v>
      </c>
      <c r="F53" s="42"/>
      <c r="G53" s="67"/>
      <c r="H53" s="48" t="s">
        <v>152</v>
      </c>
    </row>
    <row r="54" spans="1:8" ht="186.6" customHeight="1" x14ac:dyDescent="0.15">
      <c r="A54" s="33"/>
      <c r="B54" s="34"/>
      <c r="C54" s="42"/>
      <c r="D54" s="33"/>
      <c r="E54" s="34" t="s">
        <v>612</v>
      </c>
      <c r="F54" s="42"/>
      <c r="G54" s="67"/>
      <c r="H54" s="48"/>
    </row>
    <row r="55" spans="1:8" ht="3.6" customHeight="1" x14ac:dyDescent="0.15">
      <c r="A55" s="33"/>
      <c r="B55" s="34"/>
      <c r="C55" s="42"/>
      <c r="D55" s="33"/>
      <c r="E55" s="40"/>
      <c r="F55" s="101"/>
      <c r="G55" s="67"/>
      <c r="H55" s="48"/>
    </row>
    <row r="56" spans="1:8" ht="202.5" x14ac:dyDescent="0.15">
      <c r="A56" s="33"/>
      <c r="B56" s="34"/>
      <c r="C56" s="42"/>
      <c r="D56" s="35"/>
      <c r="E56" s="71" t="s">
        <v>322</v>
      </c>
      <c r="F56" s="42"/>
      <c r="G56" s="67"/>
      <c r="H56" s="48"/>
    </row>
    <row r="57" spans="1:8" ht="5.0999999999999996" customHeight="1" x14ac:dyDescent="0.15">
      <c r="A57" s="33"/>
      <c r="B57" s="34"/>
      <c r="C57" s="42"/>
      <c r="D57" s="33"/>
      <c r="E57" s="34"/>
      <c r="F57" s="42"/>
      <c r="G57" s="67"/>
      <c r="H57" s="34"/>
    </row>
    <row r="58" spans="1:8" ht="87.6" customHeight="1" x14ac:dyDescent="0.15">
      <c r="A58" s="33"/>
      <c r="B58" s="34"/>
      <c r="C58" s="42"/>
      <c r="D58" s="35" t="s">
        <v>119</v>
      </c>
      <c r="E58" s="71" t="s">
        <v>248</v>
      </c>
      <c r="F58" s="42"/>
      <c r="G58" s="67"/>
      <c r="H58" s="48" t="s">
        <v>153</v>
      </c>
    </row>
    <row r="59" spans="1:8" ht="5.0999999999999996" customHeight="1" x14ac:dyDescent="0.15">
      <c r="A59" s="35"/>
      <c r="B59" s="71"/>
      <c r="C59" s="36"/>
      <c r="D59" s="36"/>
      <c r="E59" s="37"/>
      <c r="F59" s="36"/>
      <c r="G59" s="75"/>
      <c r="H59" s="74"/>
    </row>
    <row r="60" spans="1:8" ht="5.25" customHeight="1" x14ac:dyDescent="0.15">
      <c r="A60" s="33"/>
      <c r="B60" s="40"/>
      <c r="C60" s="33"/>
      <c r="D60" s="42"/>
      <c r="E60" s="40"/>
      <c r="F60" s="42"/>
      <c r="G60" s="67"/>
      <c r="H60" s="322"/>
    </row>
    <row r="61" spans="1:8" ht="45.75" customHeight="1" x14ac:dyDescent="0.15">
      <c r="A61" s="33">
        <v>1</v>
      </c>
      <c r="B61" s="40" t="s">
        <v>24</v>
      </c>
      <c r="C61" s="33"/>
      <c r="D61" s="42"/>
      <c r="E61" s="40" t="s">
        <v>193</v>
      </c>
      <c r="F61" s="43"/>
      <c r="G61" s="45" t="s">
        <v>449</v>
      </c>
      <c r="H61" s="48" t="s">
        <v>566</v>
      </c>
    </row>
    <row r="62" spans="1:8" ht="5.0999999999999996" customHeight="1" x14ac:dyDescent="0.15">
      <c r="A62" s="33"/>
      <c r="B62" s="34"/>
      <c r="C62" s="33"/>
      <c r="D62" s="27"/>
      <c r="E62" s="28" t="s">
        <v>3</v>
      </c>
      <c r="F62" s="43"/>
      <c r="G62" s="67"/>
      <c r="H62" s="322"/>
    </row>
    <row r="63" spans="1:8" ht="177" customHeight="1" x14ac:dyDescent="0.15">
      <c r="A63" s="33"/>
      <c r="B63" s="76"/>
      <c r="C63" s="42"/>
      <c r="D63" s="35" t="s">
        <v>23</v>
      </c>
      <c r="E63" s="71" t="s">
        <v>223</v>
      </c>
      <c r="F63" s="43"/>
      <c r="G63" s="67"/>
      <c r="H63" s="322" t="s">
        <v>512</v>
      </c>
    </row>
    <row r="64" spans="1:8" ht="5.0999999999999996" customHeight="1" x14ac:dyDescent="0.15">
      <c r="A64" s="33"/>
      <c r="B64" s="34"/>
      <c r="C64" s="33"/>
      <c r="D64" s="42"/>
      <c r="E64" s="40"/>
      <c r="F64" s="43"/>
      <c r="G64" s="45"/>
      <c r="H64" s="322"/>
    </row>
    <row r="65" spans="1:8" ht="5.0999999999999996" customHeight="1" x14ac:dyDescent="0.15">
      <c r="A65" s="33"/>
      <c r="B65" s="34"/>
      <c r="C65" s="33"/>
      <c r="D65" s="27"/>
      <c r="E65" s="28"/>
      <c r="F65" s="43"/>
      <c r="G65" s="45"/>
      <c r="H65" s="322"/>
    </row>
    <row r="66" spans="1:8" ht="204.95" customHeight="1" x14ac:dyDescent="0.15">
      <c r="A66" s="33"/>
      <c r="B66" s="34"/>
      <c r="C66" s="33"/>
      <c r="D66" s="35" t="s">
        <v>23</v>
      </c>
      <c r="E66" s="71" t="s">
        <v>263</v>
      </c>
      <c r="F66" s="43"/>
      <c r="G66" s="45"/>
      <c r="H66" s="322" t="s">
        <v>397</v>
      </c>
    </row>
    <row r="67" spans="1:8" s="42" customFormat="1" ht="5.0999999999999996" customHeight="1" x14ac:dyDescent="0.15">
      <c r="A67" s="35"/>
      <c r="B67" s="71"/>
      <c r="C67" s="35"/>
      <c r="D67" s="36"/>
      <c r="E67" s="37"/>
      <c r="F67" s="38"/>
      <c r="G67" s="75"/>
      <c r="H67" s="51"/>
    </row>
    <row r="68" spans="1:8" ht="9.9499999999999993" customHeight="1" x14ac:dyDescent="0.15">
      <c r="A68" s="77"/>
      <c r="B68" s="34"/>
      <c r="C68" s="33"/>
      <c r="D68" s="42"/>
      <c r="E68" s="40"/>
      <c r="F68" s="42"/>
      <c r="G68" s="45"/>
      <c r="H68" s="78"/>
    </row>
    <row r="69" spans="1:8" ht="128.25" customHeight="1" thickBot="1" x14ac:dyDescent="0.2">
      <c r="A69" s="61">
        <v>2</v>
      </c>
      <c r="B69" s="62" t="s">
        <v>155</v>
      </c>
      <c r="C69" s="79"/>
      <c r="D69" s="63"/>
      <c r="E69" s="64" t="s">
        <v>122</v>
      </c>
      <c r="F69" s="80"/>
      <c r="G69" s="65"/>
      <c r="H69" s="66" t="s">
        <v>567</v>
      </c>
    </row>
    <row r="70" spans="1:8" ht="5.0999999999999996" customHeight="1" x14ac:dyDescent="0.15">
      <c r="A70" s="53"/>
      <c r="B70" s="81"/>
      <c r="C70" s="33"/>
      <c r="D70" s="42"/>
      <c r="E70" s="40"/>
      <c r="F70" s="43"/>
      <c r="G70" s="67"/>
      <c r="H70" s="68"/>
    </row>
    <row r="71" spans="1:8" ht="41.45" customHeight="1" x14ac:dyDescent="0.15">
      <c r="A71" s="33">
        <v>3</v>
      </c>
      <c r="B71" s="40" t="s">
        <v>25</v>
      </c>
      <c r="C71" s="33"/>
      <c r="D71" s="42"/>
      <c r="E71" s="40" t="s">
        <v>11</v>
      </c>
      <c r="F71" s="42"/>
      <c r="G71" s="45" t="s">
        <v>449</v>
      </c>
      <c r="H71" s="322" t="s">
        <v>568</v>
      </c>
    </row>
    <row r="72" spans="1:8" ht="5.0999999999999996" customHeight="1" x14ac:dyDescent="0.15">
      <c r="A72" s="33"/>
      <c r="B72" s="40"/>
      <c r="C72" s="33"/>
      <c r="D72" s="27"/>
      <c r="E72" s="28"/>
      <c r="F72" s="42"/>
      <c r="G72" s="73"/>
      <c r="H72" s="68"/>
    </row>
    <row r="73" spans="1:8" ht="184.5" customHeight="1" x14ac:dyDescent="0.15">
      <c r="A73" s="33"/>
      <c r="B73" s="40"/>
      <c r="C73" s="33"/>
      <c r="D73" s="82" t="s">
        <v>238</v>
      </c>
      <c r="E73" s="71" t="s">
        <v>613</v>
      </c>
      <c r="F73" s="43"/>
      <c r="G73" s="67"/>
      <c r="H73" s="322" t="s">
        <v>398</v>
      </c>
    </row>
    <row r="74" spans="1:8" ht="5.0999999999999996" customHeight="1" x14ac:dyDescent="0.15">
      <c r="A74" s="35"/>
      <c r="B74" s="37"/>
      <c r="C74" s="35"/>
      <c r="D74" s="36"/>
      <c r="E74" s="37"/>
      <c r="F74" s="36"/>
      <c r="G74" s="72"/>
      <c r="H74" s="51"/>
    </row>
    <row r="75" spans="1:8" ht="35.1" customHeight="1" x14ac:dyDescent="0.15">
      <c r="A75" s="25" t="s">
        <v>163</v>
      </c>
      <c r="B75" s="16"/>
      <c r="C75" s="17"/>
      <c r="D75" s="17"/>
      <c r="E75" s="16"/>
      <c r="F75" s="17"/>
      <c r="G75" s="18"/>
      <c r="H75" s="83"/>
    </row>
    <row r="76" spans="1:8" ht="5.0999999999999996" customHeight="1" x14ac:dyDescent="0.15">
      <c r="A76" s="33"/>
      <c r="B76" s="34"/>
      <c r="C76" s="33"/>
      <c r="D76" s="42"/>
      <c r="E76" s="40"/>
      <c r="F76" s="43"/>
      <c r="G76" s="67"/>
      <c r="H76" s="322"/>
    </row>
    <row r="77" spans="1:8" ht="51.75" customHeight="1" x14ac:dyDescent="0.15">
      <c r="A77" s="33">
        <v>1</v>
      </c>
      <c r="B77" s="34" t="s">
        <v>26</v>
      </c>
      <c r="C77" s="33"/>
      <c r="D77" s="42"/>
      <c r="E77" s="40" t="s">
        <v>12</v>
      </c>
      <c r="F77" s="42"/>
      <c r="G77" s="45" t="s">
        <v>449</v>
      </c>
      <c r="H77" s="322" t="s">
        <v>569</v>
      </c>
    </row>
    <row r="78" spans="1:8" s="42" customFormat="1" ht="5.0999999999999996" customHeight="1" x14ac:dyDescent="0.15">
      <c r="A78" s="33"/>
      <c r="B78" s="40"/>
      <c r="C78" s="33"/>
      <c r="D78" s="27"/>
      <c r="E78" s="28"/>
      <c r="F78" s="43"/>
      <c r="G78" s="67"/>
      <c r="H78" s="68"/>
    </row>
    <row r="79" spans="1:8" ht="47.25" customHeight="1" x14ac:dyDescent="0.15">
      <c r="A79" s="33"/>
      <c r="B79" s="40"/>
      <c r="C79" s="33"/>
      <c r="D79" s="33" t="s">
        <v>23</v>
      </c>
      <c r="E79" s="34" t="s">
        <v>373</v>
      </c>
      <c r="F79" s="42"/>
      <c r="G79" s="45"/>
      <c r="H79" s="48" t="s">
        <v>399</v>
      </c>
    </row>
    <row r="80" spans="1:8" ht="5.0999999999999996" customHeight="1" x14ac:dyDescent="0.15">
      <c r="A80" s="33"/>
      <c r="B80" s="34"/>
      <c r="C80" s="33"/>
      <c r="D80" s="27"/>
      <c r="E80" s="28"/>
      <c r="F80" s="43"/>
      <c r="G80" s="67"/>
      <c r="H80" s="69"/>
    </row>
    <row r="81" spans="1:8" ht="72" customHeight="1" x14ac:dyDescent="0.15">
      <c r="A81" s="33"/>
      <c r="B81" s="40"/>
      <c r="C81" s="33"/>
      <c r="D81" s="35" t="s">
        <v>23</v>
      </c>
      <c r="E81" s="71" t="s">
        <v>140</v>
      </c>
      <c r="F81" s="42"/>
      <c r="G81" s="67"/>
      <c r="H81" s="322" t="s">
        <v>400</v>
      </c>
    </row>
    <row r="82" spans="1:8" ht="5.0999999999999996" customHeight="1" thickBot="1" x14ac:dyDescent="0.2">
      <c r="A82" s="33"/>
      <c r="B82" s="34"/>
      <c r="C82" s="33"/>
      <c r="D82" s="42"/>
      <c r="E82" s="40"/>
      <c r="F82" s="43"/>
      <c r="G82" s="67"/>
      <c r="H82" s="69"/>
    </row>
    <row r="83" spans="1:8" ht="5.0999999999999996" customHeight="1" x14ac:dyDescent="0.15">
      <c r="A83" s="55"/>
      <c r="B83" s="58"/>
      <c r="C83" s="84"/>
      <c r="D83" s="57"/>
      <c r="E83" s="58"/>
      <c r="F83" s="57"/>
      <c r="G83" s="85"/>
      <c r="H83" s="60"/>
    </row>
    <row r="84" spans="1:8" ht="113.1" customHeight="1" thickBot="1" x14ac:dyDescent="0.2">
      <c r="A84" s="61">
        <v>2</v>
      </c>
      <c r="B84" s="62" t="s">
        <v>123</v>
      </c>
      <c r="C84" s="79"/>
      <c r="D84" s="63"/>
      <c r="E84" s="64" t="s">
        <v>208</v>
      </c>
      <c r="F84" s="63"/>
      <c r="G84" s="65"/>
      <c r="H84" s="66" t="s">
        <v>570</v>
      </c>
    </row>
    <row r="85" spans="1:8" ht="35.1" customHeight="1" x14ac:dyDescent="0.15">
      <c r="A85" s="323" t="s">
        <v>164</v>
      </c>
      <c r="B85" s="37"/>
      <c r="C85" s="36"/>
      <c r="D85" s="36"/>
      <c r="E85" s="86"/>
      <c r="F85" s="17"/>
      <c r="G85" s="18"/>
      <c r="H85" s="87"/>
    </row>
    <row r="86" spans="1:8" ht="5.0999999999999996" customHeight="1" x14ac:dyDescent="0.15">
      <c r="A86" s="33"/>
      <c r="B86" s="40"/>
      <c r="C86" s="33"/>
      <c r="D86" s="42"/>
      <c r="E86" s="30"/>
      <c r="F86" s="43"/>
      <c r="G86" s="54"/>
      <c r="H86" s="88"/>
    </row>
    <row r="87" spans="1:8" ht="92.25" customHeight="1" x14ac:dyDescent="0.15">
      <c r="A87" s="33">
        <v>1</v>
      </c>
      <c r="B87" s="34" t="s">
        <v>27</v>
      </c>
      <c r="C87" s="33"/>
      <c r="D87" s="42"/>
      <c r="E87" s="40" t="s">
        <v>6</v>
      </c>
      <c r="F87" s="43"/>
      <c r="G87" s="45" t="s">
        <v>449</v>
      </c>
      <c r="H87" s="322" t="s">
        <v>571</v>
      </c>
    </row>
    <row r="88" spans="1:8" ht="5.0999999999999996" customHeight="1" x14ac:dyDescent="0.15">
      <c r="A88" s="33"/>
      <c r="B88" s="89"/>
      <c r="C88" s="33"/>
      <c r="D88" s="27"/>
      <c r="E88" s="90"/>
      <c r="F88" s="43"/>
      <c r="G88" s="91"/>
      <c r="H88" s="92"/>
    </row>
    <row r="89" spans="1:8" ht="105.75" customHeight="1" x14ac:dyDescent="0.15">
      <c r="A89" s="33"/>
      <c r="B89" s="76"/>
      <c r="C89" s="42"/>
      <c r="D89" s="82" t="s">
        <v>239</v>
      </c>
      <c r="E89" s="71" t="s">
        <v>240</v>
      </c>
      <c r="F89" s="43"/>
      <c r="G89" s="67"/>
      <c r="H89" s="48" t="s">
        <v>401</v>
      </c>
    </row>
    <row r="90" spans="1:8" ht="5.0999999999999996" customHeight="1" x14ac:dyDescent="0.15">
      <c r="A90" s="33"/>
      <c r="B90" s="76"/>
      <c r="C90" s="42"/>
      <c r="D90" s="27"/>
      <c r="E90" s="28"/>
      <c r="F90" s="43"/>
      <c r="G90" s="67"/>
      <c r="H90" s="48"/>
    </row>
    <row r="91" spans="1:8" s="42" customFormat="1" ht="47.25" customHeight="1" x14ac:dyDescent="0.15">
      <c r="A91" s="33"/>
      <c r="B91" s="34"/>
      <c r="C91" s="33"/>
      <c r="D91" s="35" t="s">
        <v>23</v>
      </c>
      <c r="E91" s="71" t="s">
        <v>199</v>
      </c>
      <c r="F91" s="43"/>
      <c r="G91" s="67"/>
      <c r="H91" s="48" t="s">
        <v>402</v>
      </c>
    </row>
    <row r="92" spans="1:8" ht="9" hidden="1" customHeight="1" x14ac:dyDescent="0.15">
      <c r="A92" s="35"/>
      <c r="B92" s="71"/>
      <c r="C92" s="33"/>
      <c r="D92" s="42"/>
      <c r="E92" s="40"/>
      <c r="F92" s="43"/>
      <c r="G92" s="67"/>
      <c r="H92" s="322"/>
    </row>
    <row r="93" spans="1:8" ht="9" customHeight="1" x14ac:dyDescent="0.15">
      <c r="A93" s="33"/>
      <c r="B93" s="34"/>
      <c r="C93" s="33"/>
      <c r="D93" s="42"/>
      <c r="E93" s="40"/>
      <c r="F93" s="43"/>
      <c r="G93" s="67"/>
      <c r="H93" s="322"/>
    </row>
    <row r="94" spans="1:8" ht="124.5" customHeight="1" x14ac:dyDescent="0.15">
      <c r="A94" s="33"/>
      <c r="B94" s="40"/>
      <c r="C94" s="33"/>
      <c r="D94" s="27" t="s">
        <v>22</v>
      </c>
      <c r="E94" s="28" t="s">
        <v>374</v>
      </c>
      <c r="F94" s="43"/>
      <c r="G94" s="67"/>
      <c r="H94" s="34" t="s">
        <v>572</v>
      </c>
    </row>
    <row r="95" spans="1:8" ht="98.25" customHeight="1" x14ac:dyDescent="0.15">
      <c r="A95" s="33"/>
      <c r="B95" s="40"/>
      <c r="C95" s="33"/>
      <c r="D95" s="33"/>
      <c r="E95" s="34" t="s">
        <v>323</v>
      </c>
      <c r="F95" s="43"/>
      <c r="G95" s="67"/>
      <c r="H95" s="34"/>
    </row>
    <row r="96" spans="1:8" ht="126.6" customHeight="1" x14ac:dyDescent="0.15">
      <c r="A96" s="33"/>
      <c r="B96" s="40"/>
      <c r="C96" s="33"/>
      <c r="D96" s="33"/>
      <c r="E96" s="34" t="s">
        <v>363</v>
      </c>
      <c r="F96" s="43"/>
      <c r="G96" s="67"/>
      <c r="H96" s="34"/>
    </row>
    <row r="97" spans="1:8" ht="73.5" customHeight="1" x14ac:dyDescent="0.15">
      <c r="A97" s="33"/>
      <c r="B97" s="40"/>
      <c r="C97" s="33"/>
      <c r="D97" s="33"/>
      <c r="E97" s="220"/>
      <c r="F97" s="43"/>
      <c r="G97" s="67"/>
      <c r="H97" s="34"/>
    </row>
    <row r="98" spans="1:8" ht="90.75" customHeight="1" x14ac:dyDescent="0.15">
      <c r="A98" s="33"/>
      <c r="B98" s="40"/>
      <c r="C98" s="33"/>
      <c r="D98" s="33"/>
      <c r="E98" s="308" t="s">
        <v>711</v>
      </c>
      <c r="F98" s="43"/>
      <c r="G98" s="67"/>
      <c r="H98" s="34"/>
    </row>
    <row r="99" spans="1:8" ht="46.5" customHeight="1" x14ac:dyDescent="0.15">
      <c r="A99" s="33"/>
      <c r="B99" s="40"/>
      <c r="C99" s="33"/>
      <c r="D99" s="33"/>
      <c r="E99" s="308" t="s">
        <v>712</v>
      </c>
      <c r="F99" s="43"/>
      <c r="G99" s="67"/>
      <c r="H99" s="34"/>
    </row>
    <row r="100" spans="1:8" ht="57.75" customHeight="1" x14ac:dyDescent="0.15">
      <c r="A100" s="33"/>
      <c r="B100" s="40"/>
      <c r="C100" s="33"/>
      <c r="D100" s="33"/>
      <c r="E100" s="34" t="s">
        <v>375</v>
      </c>
      <c r="F100" s="43"/>
      <c r="G100" s="67"/>
      <c r="H100" s="34"/>
    </row>
    <row r="101" spans="1:8" ht="111.75" customHeight="1" x14ac:dyDescent="0.15">
      <c r="A101" s="33"/>
      <c r="B101" s="40"/>
      <c r="C101" s="33"/>
      <c r="D101" s="33"/>
      <c r="E101" s="40" t="s">
        <v>376</v>
      </c>
      <c r="F101" s="101"/>
      <c r="G101" s="67"/>
      <c r="H101" s="34"/>
    </row>
    <row r="102" spans="1:8" ht="126" customHeight="1" x14ac:dyDescent="0.15">
      <c r="A102" s="33"/>
      <c r="B102" s="40"/>
      <c r="C102" s="33"/>
      <c r="D102" s="35"/>
      <c r="E102" s="71" t="s">
        <v>377</v>
      </c>
      <c r="F102" s="43"/>
      <c r="G102" s="67"/>
      <c r="H102" s="34"/>
    </row>
    <row r="103" spans="1:8" ht="5.0999999999999996" customHeight="1" x14ac:dyDescent="0.15">
      <c r="A103" s="33"/>
      <c r="B103" s="34"/>
      <c r="C103" s="33"/>
      <c r="D103" s="42"/>
      <c r="E103" s="40"/>
      <c r="F103" s="43"/>
      <c r="G103" s="67"/>
      <c r="H103" s="322"/>
    </row>
    <row r="104" spans="1:8" ht="5.0999999999999996" customHeight="1" x14ac:dyDescent="0.15">
      <c r="A104" s="27"/>
      <c r="B104" s="90"/>
      <c r="C104" s="27"/>
      <c r="D104" s="29"/>
      <c r="E104" s="93"/>
      <c r="F104" s="26"/>
      <c r="G104" s="54"/>
      <c r="H104" s="94"/>
    </row>
    <row r="105" spans="1:8" ht="66" customHeight="1" x14ac:dyDescent="0.15">
      <c r="A105" s="33">
        <v>2</v>
      </c>
      <c r="B105" s="34" t="s">
        <v>28</v>
      </c>
      <c r="C105" s="33"/>
      <c r="D105" s="42"/>
      <c r="E105" s="40" t="s">
        <v>7</v>
      </c>
      <c r="F105" s="43"/>
      <c r="G105" s="45" t="s">
        <v>1</v>
      </c>
      <c r="H105" s="322" t="s">
        <v>573</v>
      </c>
    </row>
    <row r="106" spans="1:8" ht="5.0999999999999996" customHeight="1" x14ac:dyDescent="0.15">
      <c r="A106" s="33"/>
      <c r="B106" s="34"/>
      <c r="C106" s="33"/>
      <c r="D106" s="27"/>
      <c r="E106" s="28"/>
      <c r="F106" s="43"/>
      <c r="G106" s="95"/>
      <c r="H106" s="322"/>
    </row>
    <row r="107" spans="1:8" ht="41.25" customHeight="1" x14ac:dyDescent="0.15">
      <c r="A107" s="33"/>
      <c r="B107" s="34"/>
      <c r="C107" s="33"/>
      <c r="D107" s="35" t="s">
        <v>119</v>
      </c>
      <c r="E107" s="71" t="s">
        <v>293</v>
      </c>
      <c r="F107" s="43"/>
      <c r="G107" s="95"/>
      <c r="H107" s="322" t="s">
        <v>403</v>
      </c>
    </row>
    <row r="108" spans="1:8" ht="5.0999999999999996" customHeight="1" x14ac:dyDescent="0.15">
      <c r="A108" s="33"/>
      <c r="B108" s="34"/>
      <c r="C108" s="33"/>
      <c r="D108" s="33"/>
      <c r="E108" s="34"/>
      <c r="F108" s="43"/>
      <c r="G108" s="73"/>
      <c r="H108" s="322"/>
    </row>
    <row r="109" spans="1:8" ht="132.75" customHeight="1" x14ac:dyDescent="0.15">
      <c r="A109" s="53"/>
      <c r="B109" s="34"/>
      <c r="C109" s="33"/>
      <c r="D109" s="35" t="s">
        <v>23</v>
      </c>
      <c r="E109" s="71" t="s">
        <v>324</v>
      </c>
      <c r="F109" s="43"/>
      <c r="G109" s="73"/>
      <c r="H109" s="322" t="s">
        <v>403</v>
      </c>
    </row>
    <row r="110" spans="1:8" ht="5.0999999999999996" customHeight="1" x14ac:dyDescent="0.15">
      <c r="A110" s="35"/>
      <c r="B110" s="71"/>
      <c r="C110" s="35"/>
      <c r="D110" s="36"/>
      <c r="E110" s="37"/>
      <c r="F110" s="38"/>
      <c r="G110" s="72"/>
      <c r="H110" s="51"/>
    </row>
    <row r="111" spans="1:8" ht="5.0999999999999996" customHeight="1" x14ac:dyDescent="0.15">
      <c r="A111" s="33"/>
      <c r="B111" s="34"/>
      <c r="C111" s="33"/>
      <c r="D111" s="42"/>
      <c r="E111" s="40"/>
      <c r="F111" s="43"/>
      <c r="G111" s="67"/>
      <c r="H111" s="96"/>
    </row>
    <row r="112" spans="1:8" ht="105.95" customHeight="1" x14ac:dyDescent="0.15">
      <c r="A112" s="35">
        <v>3</v>
      </c>
      <c r="B112" s="71" t="s">
        <v>29</v>
      </c>
      <c r="C112" s="35"/>
      <c r="D112" s="36"/>
      <c r="E112" s="37" t="s">
        <v>13</v>
      </c>
      <c r="F112" s="38"/>
      <c r="G112" s="45" t="s">
        <v>450</v>
      </c>
      <c r="H112" s="51" t="s">
        <v>574</v>
      </c>
    </row>
    <row r="113" spans="1:8" ht="5.0999999999999996" customHeight="1" x14ac:dyDescent="0.15">
      <c r="A113" s="27"/>
      <c r="B113" s="28"/>
      <c r="C113" s="27"/>
      <c r="D113" s="29"/>
      <c r="E113" s="30"/>
      <c r="F113" s="26"/>
      <c r="G113" s="54"/>
      <c r="H113" s="96"/>
    </row>
    <row r="114" spans="1:8" ht="54" x14ac:dyDescent="0.15">
      <c r="A114" s="33">
        <v>4</v>
      </c>
      <c r="B114" s="34" t="s">
        <v>30</v>
      </c>
      <c r="C114" s="35"/>
      <c r="D114" s="36" t="s">
        <v>32</v>
      </c>
      <c r="E114" s="37" t="s">
        <v>713</v>
      </c>
      <c r="F114" s="38"/>
      <c r="G114" s="75" t="s">
        <v>449</v>
      </c>
      <c r="H114" s="358" t="s">
        <v>614</v>
      </c>
    </row>
    <row r="115" spans="1:8" ht="5.0999999999999996" customHeight="1" x14ac:dyDescent="0.15">
      <c r="A115" s="33"/>
      <c r="B115" s="34"/>
      <c r="C115" s="42"/>
      <c r="D115" s="42"/>
      <c r="E115" s="40"/>
      <c r="F115" s="43"/>
      <c r="G115" s="67"/>
      <c r="H115" s="359"/>
    </row>
    <row r="116" spans="1:8" ht="50.45" customHeight="1" x14ac:dyDescent="0.15">
      <c r="A116" s="35"/>
      <c r="B116" s="71"/>
      <c r="C116" s="36"/>
      <c r="D116" s="36" t="s">
        <v>33</v>
      </c>
      <c r="E116" s="37" t="s">
        <v>378</v>
      </c>
      <c r="F116" s="36"/>
      <c r="G116" s="45" t="s">
        <v>450</v>
      </c>
      <c r="H116" s="360"/>
    </row>
    <row r="117" spans="1:8" ht="5.0999999999999996" customHeight="1" x14ac:dyDescent="0.15">
      <c r="A117" s="33"/>
      <c r="B117" s="34"/>
      <c r="C117" s="27"/>
      <c r="D117" s="29"/>
      <c r="E117" s="30"/>
      <c r="F117" s="26"/>
      <c r="G117" s="54"/>
      <c r="H117" s="96"/>
    </row>
    <row r="118" spans="1:8" ht="102" customHeight="1" x14ac:dyDescent="0.15">
      <c r="A118" s="33">
        <v>5</v>
      </c>
      <c r="B118" s="34" t="s">
        <v>34</v>
      </c>
      <c r="C118" s="35"/>
      <c r="D118" s="36" t="s">
        <v>31</v>
      </c>
      <c r="E118" s="37" t="s">
        <v>364</v>
      </c>
      <c r="F118" s="38"/>
      <c r="G118" s="75" t="s">
        <v>450</v>
      </c>
      <c r="H118" s="354" t="s">
        <v>575</v>
      </c>
    </row>
    <row r="119" spans="1:8" ht="5.0999999999999996" customHeight="1" x14ac:dyDescent="0.15">
      <c r="A119" s="33"/>
      <c r="B119" s="34"/>
      <c r="C119" s="33"/>
      <c r="D119" s="29"/>
      <c r="E119" s="40"/>
      <c r="F119" s="42"/>
      <c r="G119" s="67"/>
      <c r="H119" s="354"/>
    </row>
    <row r="120" spans="1:8" ht="72.75" customHeight="1" x14ac:dyDescent="0.15">
      <c r="A120" s="35"/>
      <c r="B120" s="71"/>
      <c r="C120" s="35"/>
      <c r="D120" s="36" t="s">
        <v>35</v>
      </c>
      <c r="E120" s="40" t="s">
        <v>365</v>
      </c>
      <c r="F120" s="43"/>
      <c r="G120" s="75" t="s">
        <v>450</v>
      </c>
      <c r="H120" s="355"/>
    </row>
    <row r="121" spans="1:8" ht="5.0999999999999996" customHeight="1" x14ac:dyDescent="0.15">
      <c r="A121" s="33"/>
      <c r="B121" s="34"/>
      <c r="C121" s="33"/>
      <c r="D121" s="42"/>
      <c r="E121" s="30"/>
      <c r="F121" s="26"/>
      <c r="G121" s="54"/>
      <c r="H121" s="322"/>
    </row>
    <row r="122" spans="1:8" ht="72" customHeight="1" x14ac:dyDescent="0.15">
      <c r="A122" s="35">
        <v>6</v>
      </c>
      <c r="B122" s="71" t="s">
        <v>36</v>
      </c>
      <c r="C122" s="35"/>
      <c r="D122" s="36"/>
      <c r="E122" s="37" t="s">
        <v>379</v>
      </c>
      <c r="F122" s="38"/>
      <c r="G122" s="75" t="s">
        <v>449</v>
      </c>
      <c r="H122" s="51" t="s">
        <v>576</v>
      </c>
    </row>
    <row r="123" spans="1:8" ht="5.0999999999999996" customHeight="1" x14ac:dyDescent="0.15">
      <c r="A123" s="33"/>
      <c r="B123" s="34"/>
      <c r="C123" s="33"/>
      <c r="D123" s="42"/>
      <c r="E123" s="30"/>
      <c r="F123" s="26"/>
      <c r="G123" s="54"/>
      <c r="H123" s="96"/>
    </row>
    <row r="124" spans="1:8" ht="48.95" customHeight="1" x14ac:dyDescent="0.15">
      <c r="A124" s="33">
        <v>7</v>
      </c>
      <c r="B124" s="34" t="s">
        <v>37</v>
      </c>
      <c r="C124" s="35"/>
      <c r="D124" s="36" t="s">
        <v>32</v>
      </c>
      <c r="E124" s="37" t="s">
        <v>38</v>
      </c>
      <c r="F124" s="38"/>
      <c r="G124" s="75" t="s">
        <v>449</v>
      </c>
      <c r="H124" s="354" t="s">
        <v>577</v>
      </c>
    </row>
    <row r="125" spans="1:8" ht="5.0999999999999996" customHeight="1" x14ac:dyDescent="0.15">
      <c r="A125" s="33"/>
      <c r="B125" s="34"/>
      <c r="C125" s="33"/>
      <c r="D125" s="42"/>
      <c r="E125" s="40"/>
      <c r="F125" s="43"/>
      <c r="G125" s="67"/>
      <c r="H125" s="354"/>
    </row>
    <row r="126" spans="1:8" ht="75.75" customHeight="1" x14ac:dyDescent="0.15">
      <c r="A126" s="35"/>
      <c r="B126" s="71"/>
      <c r="C126" s="35"/>
      <c r="D126" s="36" t="s">
        <v>35</v>
      </c>
      <c r="E126" s="37" t="s">
        <v>380</v>
      </c>
      <c r="F126" s="43"/>
      <c r="G126" s="75" t="s">
        <v>449</v>
      </c>
      <c r="H126" s="355"/>
    </row>
    <row r="127" spans="1:8" ht="5.0999999999999996" customHeight="1" x14ac:dyDescent="0.15">
      <c r="A127" s="27"/>
      <c r="B127" s="28"/>
      <c r="C127" s="33"/>
      <c r="D127" s="42"/>
      <c r="E127" s="40"/>
      <c r="F127" s="26"/>
      <c r="G127" s="54"/>
      <c r="H127" s="96"/>
    </row>
    <row r="128" spans="1:8" ht="71.099999999999994" customHeight="1" x14ac:dyDescent="0.15">
      <c r="A128" s="35">
        <v>8</v>
      </c>
      <c r="B128" s="71" t="s">
        <v>142</v>
      </c>
      <c r="C128" s="35"/>
      <c r="D128" s="36"/>
      <c r="E128" s="37" t="s">
        <v>14</v>
      </c>
      <c r="F128" s="38"/>
      <c r="G128" s="75" t="s">
        <v>449</v>
      </c>
      <c r="H128" s="51" t="s">
        <v>578</v>
      </c>
    </row>
    <row r="129" spans="1:8" ht="5.0999999999999996" customHeight="1" x14ac:dyDescent="0.15">
      <c r="A129" s="27"/>
      <c r="B129" s="28"/>
      <c r="C129" s="27"/>
      <c r="D129" s="29"/>
      <c r="E129" s="30"/>
      <c r="F129" s="26"/>
      <c r="G129" s="54"/>
      <c r="H129" s="96"/>
    </row>
    <row r="130" spans="1:8" ht="66.599999999999994" customHeight="1" x14ac:dyDescent="0.15">
      <c r="A130" s="33">
        <v>9</v>
      </c>
      <c r="B130" s="40" t="s">
        <v>39</v>
      </c>
      <c r="C130" s="33"/>
      <c r="D130" s="42"/>
      <c r="E130" s="40" t="s">
        <v>15</v>
      </c>
      <c r="F130" s="43"/>
      <c r="G130" s="45" t="s">
        <v>449</v>
      </c>
      <c r="H130" s="322" t="s">
        <v>579</v>
      </c>
    </row>
    <row r="131" spans="1:8" ht="5.0999999999999996" customHeight="1" x14ac:dyDescent="0.15">
      <c r="A131" s="33"/>
      <c r="B131" s="40"/>
      <c r="C131" s="33"/>
      <c r="D131" s="27"/>
      <c r="E131" s="28"/>
      <c r="F131" s="43"/>
      <c r="G131" s="91"/>
      <c r="H131" s="322"/>
    </row>
    <row r="132" spans="1:8" ht="96.6" customHeight="1" x14ac:dyDescent="0.15">
      <c r="A132" s="33"/>
      <c r="B132" s="40"/>
      <c r="C132" s="33"/>
      <c r="D132" s="35" t="s">
        <v>23</v>
      </c>
      <c r="E132" s="71" t="s">
        <v>179</v>
      </c>
      <c r="F132" s="43"/>
      <c r="G132" s="91"/>
      <c r="H132" s="322" t="s">
        <v>404</v>
      </c>
    </row>
    <row r="133" spans="1:8" ht="5.0999999999999996" customHeight="1" x14ac:dyDescent="0.15">
      <c r="A133" s="33"/>
      <c r="B133" s="34"/>
      <c r="C133" s="33"/>
      <c r="D133" s="27"/>
      <c r="E133" s="28"/>
      <c r="F133" s="43"/>
      <c r="G133" s="91"/>
      <c r="H133" s="322"/>
    </row>
    <row r="134" spans="1:8" ht="73.5" customHeight="1" x14ac:dyDescent="0.15">
      <c r="A134" s="33"/>
      <c r="B134" s="34"/>
      <c r="C134" s="33"/>
      <c r="D134" s="35" t="s">
        <v>23</v>
      </c>
      <c r="E134" s="71" t="s">
        <v>241</v>
      </c>
      <c r="F134" s="43"/>
      <c r="G134" s="67"/>
      <c r="H134" s="322"/>
    </row>
    <row r="135" spans="1:8" ht="5.0999999999999996" customHeight="1" x14ac:dyDescent="0.15">
      <c r="A135" s="35"/>
      <c r="B135" s="71"/>
      <c r="C135" s="35"/>
      <c r="D135" s="36"/>
      <c r="E135" s="37"/>
      <c r="F135" s="38"/>
      <c r="G135" s="72"/>
      <c r="H135" s="51"/>
    </row>
    <row r="136" spans="1:8" ht="5.0999999999999996" customHeight="1" x14ac:dyDescent="0.15">
      <c r="A136" s="27"/>
      <c r="B136" s="34"/>
      <c r="C136" s="29"/>
      <c r="D136" s="29"/>
      <c r="E136" s="29"/>
      <c r="F136" s="26"/>
      <c r="G136" s="97"/>
      <c r="H136" s="322"/>
    </row>
    <row r="137" spans="1:8" ht="69.599999999999994" customHeight="1" x14ac:dyDescent="0.15">
      <c r="A137" s="33">
        <v>10</v>
      </c>
      <c r="B137" s="34" t="s">
        <v>40</v>
      </c>
      <c r="C137" s="33"/>
      <c r="D137" s="42"/>
      <c r="E137" s="40" t="s">
        <v>253</v>
      </c>
      <c r="F137" s="43"/>
      <c r="G137" s="45" t="s">
        <v>449</v>
      </c>
      <c r="H137" s="322" t="s">
        <v>580</v>
      </c>
    </row>
    <row r="138" spans="1:8" ht="5.0999999999999996" customHeight="1" x14ac:dyDescent="0.15">
      <c r="A138" s="33"/>
      <c r="B138" s="34"/>
      <c r="C138" s="33"/>
      <c r="D138" s="27"/>
      <c r="E138" s="28"/>
      <c r="F138" s="43"/>
      <c r="G138" s="67"/>
      <c r="H138" s="322"/>
    </row>
    <row r="139" spans="1:8" ht="49.5" customHeight="1" x14ac:dyDescent="0.15">
      <c r="A139" s="33"/>
      <c r="B139" s="34"/>
      <c r="C139" s="33"/>
      <c r="D139" s="35" t="s">
        <v>23</v>
      </c>
      <c r="E139" s="71" t="s">
        <v>180</v>
      </c>
      <c r="F139" s="43"/>
      <c r="G139" s="67"/>
      <c r="H139" s="48" t="s">
        <v>405</v>
      </c>
    </row>
    <row r="140" spans="1:8" ht="5.0999999999999996" customHeight="1" x14ac:dyDescent="0.15">
      <c r="A140" s="35"/>
      <c r="B140" s="71"/>
      <c r="C140" s="35"/>
      <c r="D140" s="36"/>
      <c r="E140" s="37"/>
      <c r="F140" s="38"/>
      <c r="G140" s="72"/>
      <c r="H140" s="98"/>
    </row>
    <row r="141" spans="1:8" ht="5.0999999999999996" customHeight="1" x14ac:dyDescent="0.15">
      <c r="A141" s="33"/>
      <c r="B141" s="34"/>
      <c r="C141" s="33"/>
      <c r="D141" s="42"/>
      <c r="E141" s="40"/>
      <c r="F141" s="43"/>
      <c r="G141" s="67"/>
      <c r="H141" s="322"/>
    </row>
    <row r="142" spans="1:8" ht="93.95" customHeight="1" x14ac:dyDescent="0.15">
      <c r="A142" s="33">
        <v>11</v>
      </c>
      <c r="B142" s="34" t="s">
        <v>41</v>
      </c>
      <c r="C142" s="33"/>
      <c r="D142" s="42"/>
      <c r="E142" s="40" t="s">
        <v>395</v>
      </c>
      <c r="F142" s="43"/>
      <c r="G142" s="45" t="s">
        <v>449</v>
      </c>
      <c r="H142" s="322" t="s">
        <v>581</v>
      </c>
    </row>
    <row r="143" spans="1:8" ht="5.0999999999999996" customHeight="1" x14ac:dyDescent="0.15">
      <c r="A143" s="33"/>
      <c r="B143" s="34"/>
      <c r="C143" s="33"/>
      <c r="D143" s="27"/>
      <c r="E143" s="28" t="s">
        <v>16</v>
      </c>
      <c r="F143" s="43"/>
      <c r="G143" s="67"/>
      <c r="H143" s="322"/>
    </row>
    <row r="144" spans="1:8" ht="103.5" customHeight="1" x14ac:dyDescent="0.15">
      <c r="A144" s="33"/>
      <c r="B144" s="40"/>
      <c r="C144" s="33"/>
      <c r="D144" s="35" t="s">
        <v>23</v>
      </c>
      <c r="E144" s="71" t="s">
        <v>366</v>
      </c>
      <c r="F144" s="43"/>
      <c r="G144" s="67"/>
      <c r="H144" s="322"/>
    </row>
    <row r="145" spans="1:8" ht="5.0999999999999996" customHeight="1" x14ac:dyDescent="0.15">
      <c r="A145" s="35"/>
      <c r="B145" s="71"/>
      <c r="C145" s="35"/>
      <c r="D145" s="36"/>
      <c r="E145" s="37"/>
      <c r="F145" s="38"/>
      <c r="G145" s="72"/>
      <c r="H145" s="51"/>
    </row>
    <row r="146" spans="1:8" ht="5.0999999999999996" customHeight="1" x14ac:dyDescent="0.15">
      <c r="A146" s="27"/>
      <c r="B146" s="90"/>
      <c r="C146" s="27"/>
      <c r="D146" s="29"/>
      <c r="E146" s="30"/>
      <c r="F146" s="26"/>
      <c r="G146" s="99"/>
      <c r="H146" s="96"/>
    </row>
    <row r="147" spans="1:8" ht="48.6" customHeight="1" x14ac:dyDescent="0.15">
      <c r="A147" s="33">
        <v>12</v>
      </c>
      <c r="B147" s="34" t="s">
        <v>42</v>
      </c>
      <c r="C147" s="33"/>
      <c r="D147" s="42" t="s">
        <v>32</v>
      </c>
      <c r="E147" s="40" t="s">
        <v>43</v>
      </c>
      <c r="F147" s="43"/>
      <c r="G147" s="45" t="s">
        <v>449</v>
      </c>
      <c r="H147" s="322" t="s">
        <v>582</v>
      </c>
    </row>
    <row r="148" spans="1:8" ht="5.0999999999999996" customHeight="1" x14ac:dyDescent="0.15">
      <c r="A148" s="33"/>
      <c r="B148" s="34"/>
      <c r="C148" s="33"/>
      <c r="D148" s="27"/>
      <c r="E148" s="28"/>
      <c r="F148" s="43"/>
      <c r="G148" s="91"/>
      <c r="H148" s="322"/>
    </row>
    <row r="149" spans="1:8" ht="216.95" customHeight="1" x14ac:dyDescent="0.15">
      <c r="A149" s="33"/>
      <c r="B149" s="34"/>
      <c r="C149" s="33"/>
      <c r="D149" s="35" t="s">
        <v>23</v>
      </c>
      <c r="E149" s="71" t="s">
        <v>203</v>
      </c>
      <c r="F149" s="43"/>
      <c r="G149" s="67"/>
      <c r="H149" s="322" t="s">
        <v>406</v>
      </c>
    </row>
    <row r="150" spans="1:8" ht="5.0999999999999996" customHeight="1" x14ac:dyDescent="0.15">
      <c r="A150" s="33"/>
      <c r="B150" s="40"/>
      <c r="C150" s="35"/>
      <c r="D150" s="36"/>
      <c r="E150" s="37"/>
      <c r="F150" s="43"/>
      <c r="G150" s="67"/>
      <c r="H150" s="48"/>
    </row>
    <row r="151" spans="1:8" ht="5.0999999999999996" customHeight="1" x14ac:dyDescent="0.15">
      <c r="A151" s="33"/>
      <c r="B151" s="34"/>
      <c r="C151" s="33"/>
      <c r="D151" s="42"/>
      <c r="E151" s="40"/>
      <c r="F151" s="26"/>
      <c r="G151" s="54"/>
      <c r="H151" s="48"/>
    </row>
    <row r="152" spans="1:8" ht="46.5" customHeight="1" x14ac:dyDescent="0.15">
      <c r="A152" s="33"/>
      <c r="B152" s="40"/>
      <c r="C152" s="33"/>
      <c r="D152" s="42" t="s">
        <v>35</v>
      </c>
      <c r="E152" s="40" t="s">
        <v>44</v>
      </c>
      <c r="F152" s="43"/>
      <c r="G152" s="45" t="s">
        <v>449</v>
      </c>
      <c r="H152" s="48" t="s">
        <v>255</v>
      </c>
    </row>
    <row r="153" spans="1:8" ht="5.0999999999999996" customHeight="1" x14ac:dyDescent="0.15">
      <c r="A153" s="33"/>
      <c r="B153" s="34"/>
      <c r="C153" s="33"/>
      <c r="D153" s="27"/>
      <c r="E153" s="28"/>
      <c r="F153" s="43"/>
      <c r="G153" s="91"/>
      <c r="H153" s="48"/>
    </row>
    <row r="154" spans="1:8" ht="71.25" customHeight="1" x14ac:dyDescent="0.15">
      <c r="A154" s="33"/>
      <c r="B154" s="34"/>
      <c r="C154" s="33"/>
      <c r="D154" s="100"/>
      <c r="E154" s="34" t="s">
        <v>325</v>
      </c>
      <c r="F154" s="43"/>
      <c r="G154" s="67"/>
      <c r="H154" s="322" t="s">
        <v>407</v>
      </c>
    </row>
    <row r="155" spans="1:8" ht="5.0999999999999996" customHeight="1" x14ac:dyDescent="0.15">
      <c r="A155" s="33"/>
      <c r="B155" s="34"/>
      <c r="C155" s="33"/>
      <c r="D155" s="29"/>
      <c r="E155" s="30"/>
      <c r="F155" s="43"/>
      <c r="G155" s="67"/>
      <c r="H155" s="322"/>
    </row>
    <row r="156" spans="1:8" ht="45" customHeight="1" x14ac:dyDescent="0.15">
      <c r="A156" s="33"/>
      <c r="B156" s="40"/>
      <c r="C156" s="33"/>
      <c r="D156" s="42" t="s">
        <v>23</v>
      </c>
      <c r="E156" s="40" t="s">
        <v>181</v>
      </c>
      <c r="F156" s="43"/>
      <c r="G156" s="67"/>
      <c r="H156" s="48"/>
    </row>
    <row r="157" spans="1:8" ht="5.0999999999999996" customHeight="1" x14ac:dyDescent="0.15">
      <c r="A157" s="33"/>
      <c r="B157" s="40"/>
      <c r="C157" s="33"/>
      <c r="D157" s="42"/>
      <c r="E157" s="40"/>
      <c r="F157" s="43"/>
      <c r="G157" s="91"/>
      <c r="H157" s="354" t="s">
        <v>408</v>
      </c>
    </row>
    <row r="158" spans="1:8" ht="5.0999999999999996" customHeight="1" x14ac:dyDescent="0.15">
      <c r="A158" s="33"/>
      <c r="B158" s="34"/>
      <c r="C158" s="27"/>
      <c r="D158" s="29"/>
      <c r="E158" s="30"/>
      <c r="F158" s="26"/>
      <c r="G158" s="54"/>
      <c r="H158" s="354"/>
    </row>
    <row r="159" spans="1:8" ht="68.099999999999994" customHeight="1" x14ac:dyDescent="0.15">
      <c r="A159" s="35"/>
      <c r="B159" s="71"/>
      <c r="C159" s="35"/>
      <c r="D159" s="36" t="s">
        <v>46</v>
      </c>
      <c r="E159" s="37" t="s">
        <v>45</v>
      </c>
      <c r="F159" s="38"/>
      <c r="G159" s="75" t="s">
        <v>449</v>
      </c>
      <c r="H159" s="355"/>
    </row>
    <row r="160" spans="1:8" ht="5.0999999999999996" customHeight="1" x14ac:dyDescent="0.15">
      <c r="A160" s="33"/>
      <c r="B160" s="34"/>
      <c r="C160" s="33"/>
      <c r="D160" s="42"/>
      <c r="E160" s="40"/>
      <c r="F160" s="43"/>
      <c r="G160" s="67"/>
      <c r="H160" s="96"/>
    </row>
    <row r="161" spans="1:8" ht="50.25" customHeight="1" x14ac:dyDescent="0.15">
      <c r="A161" s="33">
        <v>13</v>
      </c>
      <c r="B161" s="361" t="s">
        <v>47</v>
      </c>
      <c r="C161" s="33"/>
      <c r="D161" s="42"/>
      <c r="E161" s="40" t="s">
        <v>246</v>
      </c>
      <c r="F161" s="43"/>
      <c r="G161" s="45" t="s">
        <v>449</v>
      </c>
      <c r="H161" s="322" t="s">
        <v>583</v>
      </c>
    </row>
    <row r="162" spans="1:8" ht="5.0999999999999996" customHeight="1" x14ac:dyDescent="0.15">
      <c r="A162" s="33"/>
      <c r="B162" s="361"/>
      <c r="C162" s="33"/>
      <c r="D162" s="27"/>
      <c r="E162" s="28"/>
      <c r="F162" s="43"/>
      <c r="G162" s="91"/>
      <c r="H162" s="48"/>
    </row>
    <row r="163" spans="1:8" ht="99.95" customHeight="1" x14ac:dyDescent="0.15">
      <c r="A163" s="33"/>
      <c r="B163" s="361"/>
      <c r="C163" s="33"/>
      <c r="D163" s="82"/>
      <c r="E163" s="71" t="s">
        <v>326</v>
      </c>
      <c r="F163" s="43"/>
      <c r="G163" s="91"/>
      <c r="H163" s="48" t="s">
        <v>409</v>
      </c>
    </row>
    <row r="164" spans="1:8" ht="5.0999999999999996" customHeight="1" x14ac:dyDescent="0.15">
      <c r="A164" s="35"/>
      <c r="B164" s="71"/>
      <c r="C164" s="35"/>
      <c r="D164" s="36"/>
      <c r="E164" s="37"/>
      <c r="F164" s="38"/>
      <c r="G164" s="72"/>
      <c r="H164" s="51"/>
    </row>
    <row r="165" spans="1:8" ht="5.0999999999999996" customHeight="1" x14ac:dyDescent="0.15">
      <c r="A165" s="27"/>
      <c r="B165" s="28"/>
      <c r="C165" s="27"/>
      <c r="D165" s="29"/>
      <c r="E165" s="30"/>
      <c r="F165" s="26"/>
      <c r="G165" s="54"/>
      <c r="H165" s="96"/>
    </row>
    <row r="166" spans="1:8" ht="60.95" customHeight="1" x14ac:dyDescent="0.15">
      <c r="A166" s="33">
        <v>14</v>
      </c>
      <c r="B166" s="34" t="s">
        <v>48</v>
      </c>
      <c r="C166" s="35"/>
      <c r="D166" s="36" t="s">
        <v>32</v>
      </c>
      <c r="E166" s="37" t="s">
        <v>143</v>
      </c>
      <c r="F166" s="38"/>
      <c r="G166" s="75" t="s">
        <v>449</v>
      </c>
      <c r="H166" s="354" t="s">
        <v>584</v>
      </c>
    </row>
    <row r="167" spans="1:8" ht="5.0999999999999996" customHeight="1" x14ac:dyDescent="0.15">
      <c r="A167" s="33"/>
      <c r="B167" s="34"/>
      <c r="C167" s="27"/>
      <c r="D167" s="29"/>
      <c r="E167" s="30"/>
      <c r="F167" s="26"/>
      <c r="G167" s="45"/>
      <c r="H167" s="354"/>
    </row>
    <row r="168" spans="1:8" ht="35.1" customHeight="1" x14ac:dyDescent="0.15">
      <c r="A168" s="33"/>
      <c r="B168" s="34"/>
      <c r="C168" s="35"/>
      <c r="D168" s="36" t="s">
        <v>35</v>
      </c>
      <c r="E168" s="37" t="s">
        <v>49</v>
      </c>
      <c r="F168" s="43"/>
      <c r="G168" s="75" t="s">
        <v>449</v>
      </c>
      <c r="H168" s="354"/>
    </row>
    <row r="169" spans="1:8" ht="5.0999999999999996" customHeight="1" x14ac:dyDescent="0.15">
      <c r="A169" s="33"/>
      <c r="B169" s="40"/>
      <c r="C169" s="33"/>
      <c r="D169" s="42"/>
      <c r="E169" s="40"/>
      <c r="F169" s="26"/>
      <c r="G169" s="54"/>
      <c r="H169" s="322"/>
    </row>
    <row r="170" spans="1:8" ht="35.25" customHeight="1" x14ac:dyDescent="0.15">
      <c r="A170" s="35"/>
      <c r="B170" s="37"/>
      <c r="C170" s="35"/>
      <c r="D170" s="36" t="s">
        <v>46</v>
      </c>
      <c r="E170" s="37" t="s">
        <v>50</v>
      </c>
      <c r="F170" s="38"/>
      <c r="G170" s="75" t="s">
        <v>449</v>
      </c>
      <c r="H170" s="51"/>
    </row>
    <row r="171" spans="1:8" ht="5.0999999999999996" customHeight="1" x14ac:dyDescent="0.15">
      <c r="A171" s="27"/>
      <c r="B171" s="28"/>
      <c r="C171" s="33"/>
      <c r="D171" s="42"/>
      <c r="E171" s="40"/>
      <c r="F171" s="26"/>
      <c r="G171" s="54"/>
      <c r="H171" s="48"/>
    </row>
    <row r="172" spans="1:8" ht="94.5" x14ac:dyDescent="0.15">
      <c r="A172" s="33">
        <v>15</v>
      </c>
      <c r="B172" s="40" t="s">
        <v>51</v>
      </c>
      <c r="C172" s="35"/>
      <c r="D172" s="36" t="s">
        <v>32</v>
      </c>
      <c r="E172" s="37" t="s">
        <v>92</v>
      </c>
      <c r="F172" s="43"/>
      <c r="G172" s="75" t="s">
        <v>449</v>
      </c>
      <c r="H172" s="48" t="s">
        <v>585</v>
      </c>
    </row>
    <row r="173" spans="1:8" ht="5.0999999999999996" customHeight="1" x14ac:dyDescent="0.15">
      <c r="A173" s="33"/>
      <c r="B173" s="40"/>
      <c r="C173" s="33"/>
      <c r="D173" s="42"/>
      <c r="E173" s="40"/>
      <c r="F173" s="26"/>
      <c r="G173" s="54"/>
      <c r="H173" s="48"/>
    </row>
    <row r="174" spans="1:8" ht="174.95" customHeight="1" x14ac:dyDescent="0.15">
      <c r="A174" s="33"/>
      <c r="B174" s="40"/>
      <c r="C174" s="33"/>
      <c r="D174" s="42" t="s">
        <v>454</v>
      </c>
      <c r="E174" s="40" t="s">
        <v>482</v>
      </c>
      <c r="F174" s="43"/>
      <c r="G174" s="45" t="s">
        <v>449</v>
      </c>
      <c r="H174" s="48" t="s">
        <v>477</v>
      </c>
    </row>
    <row r="175" spans="1:8" ht="5.25" customHeight="1" x14ac:dyDescent="0.15">
      <c r="A175" s="33"/>
      <c r="B175" s="34"/>
      <c r="C175" s="42"/>
      <c r="D175" s="27"/>
      <c r="E175" s="28"/>
      <c r="F175" s="43"/>
      <c r="G175" s="108"/>
      <c r="H175" s="322"/>
    </row>
    <row r="176" spans="1:8" ht="52.5" customHeight="1" x14ac:dyDescent="0.15">
      <c r="A176" s="33"/>
      <c r="B176" s="34"/>
      <c r="C176" s="42"/>
      <c r="D176" s="33" t="s">
        <v>473</v>
      </c>
      <c r="E176" s="34" t="s">
        <v>474</v>
      </c>
      <c r="F176" s="43"/>
      <c r="G176" s="108"/>
      <c r="H176" s="322" t="s">
        <v>475</v>
      </c>
    </row>
    <row r="177" spans="1:8" ht="5.0999999999999996" customHeight="1" x14ac:dyDescent="0.15">
      <c r="A177" s="33"/>
      <c r="B177" s="40"/>
      <c r="C177" s="33"/>
      <c r="D177" s="27"/>
      <c r="E177" s="28"/>
      <c r="F177" s="43"/>
      <c r="G177" s="67"/>
      <c r="H177" s="48"/>
    </row>
    <row r="178" spans="1:8" ht="74.099999999999994" customHeight="1" x14ac:dyDescent="0.15">
      <c r="A178" s="33"/>
      <c r="B178" s="40"/>
      <c r="C178" s="33"/>
      <c r="D178" s="33" t="s">
        <v>455</v>
      </c>
      <c r="E178" s="34" t="s">
        <v>483</v>
      </c>
      <c r="F178" s="43"/>
      <c r="G178" s="45"/>
      <c r="H178" s="48" t="s">
        <v>458</v>
      </c>
    </row>
    <row r="179" spans="1:8" ht="5.0999999999999996" customHeight="1" x14ac:dyDescent="0.15">
      <c r="A179" s="33"/>
      <c r="B179" s="40"/>
      <c r="C179" s="33"/>
      <c r="D179" s="27"/>
      <c r="E179" s="28"/>
      <c r="F179" s="43"/>
      <c r="G179" s="67"/>
      <c r="H179" s="48"/>
    </row>
    <row r="180" spans="1:8" ht="110.1" customHeight="1" x14ac:dyDescent="0.15">
      <c r="A180" s="33"/>
      <c r="B180" s="40"/>
      <c r="C180" s="33"/>
      <c r="D180" s="35" t="s">
        <v>455</v>
      </c>
      <c r="E180" s="71" t="s">
        <v>456</v>
      </c>
      <c r="F180" s="43"/>
      <c r="G180" s="45"/>
      <c r="H180" s="48"/>
    </row>
    <row r="181" spans="1:8" ht="5.0999999999999996" customHeight="1" x14ac:dyDescent="0.15">
      <c r="A181" s="33"/>
      <c r="B181" s="40"/>
      <c r="C181" s="33"/>
      <c r="D181" s="33"/>
      <c r="E181" s="34"/>
      <c r="F181" s="43"/>
      <c r="G181" s="67"/>
      <c r="H181" s="48"/>
    </row>
    <row r="182" spans="1:8" ht="89.1" customHeight="1" x14ac:dyDescent="0.15">
      <c r="A182" s="33"/>
      <c r="B182" s="40"/>
      <c r="C182" s="33"/>
      <c r="D182" s="35" t="s">
        <v>455</v>
      </c>
      <c r="E182" s="71" t="s">
        <v>457</v>
      </c>
      <c r="F182" s="43"/>
      <c r="G182" s="45"/>
      <c r="H182" s="48"/>
    </row>
    <row r="183" spans="1:8" ht="5.0999999999999996" customHeight="1" x14ac:dyDescent="0.15">
      <c r="A183" s="33"/>
      <c r="B183" s="40"/>
      <c r="C183" s="33"/>
      <c r="D183" s="42"/>
      <c r="E183" s="40"/>
      <c r="F183" s="43"/>
      <c r="G183" s="67"/>
      <c r="H183" s="48"/>
    </row>
    <row r="184" spans="1:8" ht="5.0999999999999996" customHeight="1" x14ac:dyDescent="0.15">
      <c r="A184" s="33"/>
      <c r="B184" s="40"/>
      <c r="C184" s="27"/>
      <c r="D184" s="29"/>
      <c r="E184" s="30"/>
      <c r="F184" s="26"/>
      <c r="G184" s="54"/>
      <c r="H184" s="48"/>
    </row>
    <row r="185" spans="1:8" ht="52.5" customHeight="1" x14ac:dyDescent="0.15">
      <c r="A185" s="33"/>
      <c r="B185" s="40"/>
      <c r="C185" s="35"/>
      <c r="D185" s="40" t="s">
        <v>46</v>
      </c>
      <c r="E185" s="40" t="s">
        <v>52</v>
      </c>
      <c r="F185" s="38"/>
      <c r="G185" s="75" t="s">
        <v>449</v>
      </c>
      <c r="H185" s="48" t="s">
        <v>615</v>
      </c>
    </row>
    <row r="186" spans="1:8" ht="5.0999999999999996" customHeight="1" x14ac:dyDescent="0.15">
      <c r="A186" s="33"/>
      <c r="B186" s="40"/>
      <c r="C186" s="33"/>
      <c r="D186" s="29"/>
      <c r="E186" s="30"/>
      <c r="F186" s="43"/>
      <c r="G186" s="54"/>
      <c r="H186" s="48" t="s">
        <v>3</v>
      </c>
    </row>
    <row r="187" spans="1:8" ht="99" customHeight="1" x14ac:dyDescent="0.15">
      <c r="A187" s="33"/>
      <c r="B187" s="40"/>
      <c r="C187" s="33"/>
      <c r="D187" s="40" t="s">
        <v>54</v>
      </c>
      <c r="E187" s="40" t="s">
        <v>182</v>
      </c>
      <c r="F187" s="43"/>
      <c r="G187" s="45" t="s">
        <v>449</v>
      </c>
      <c r="H187" s="48" t="s">
        <v>616</v>
      </c>
    </row>
    <row r="188" spans="1:8" ht="5.0999999999999996" customHeight="1" x14ac:dyDescent="0.15">
      <c r="A188" s="33"/>
      <c r="B188" s="34"/>
      <c r="C188" s="33"/>
      <c r="D188" s="27"/>
      <c r="E188" s="28"/>
      <c r="F188" s="43"/>
      <c r="G188" s="67"/>
      <c r="H188" s="48"/>
    </row>
    <row r="189" spans="1:8" ht="59.45" customHeight="1" x14ac:dyDescent="0.15">
      <c r="A189" s="33"/>
      <c r="B189" s="40"/>
      <c r="C189" s="33"/>
      <c r="D189" s="33" t="s">
        <v>23</v>
      </c>
      <c r="E189" s="34" t="s">
        <v>243</v>
      </c>
      <c r="F189" s="43"/>
      <c r="G189" s="67"/>
      <c r="H189" s="322" t="s">
        <v>617</v>
      </c>
    </row>
    <row r="190" spans="1:8" ht="5.0999999999999996" customHeight="1" x14ac:dyDescent="0.15">
      <c r="A190" s="33"/>
      <c r="B190" s="34"/>
      <c r="C190" s="33"/>
      <c r="D190" s="27"/>
      <c r="E190" s="28"/>
      <c r="F190" s="43"/>
      <c r="G190" s="67"/>
      <c r="H190" s="322"/>
    </row>
    <row r="191" spans="1:8" ht="60.6" customHeight="1" x14ac:dyDescent="0.15">
      <c r="A191" s="33"/>
      <c r="B191" s="34"/>
      <c r="C191" s="33"/>
      <c r="D191" s="35" t="s">
        <v>23</v>
      </c>
      <c r="E191" s="71" t="s">
        <v>53</v>
      </c>
      <c r="F191" s="43"/>
      <c r="G191" s="67"/>
      <c r="H191" s="322"/>
    </row>
    <row r="192" spans="1:8" ht="4.5" customHeight="1" x14ac:dyDescent="0.15">
      <c r="A192" s="33"/>
      <c r="B192" s="34"/>
      <c r="C192" s="35"/>
      <c r="D192" s="36"/>
      <c r="E192" s="37"/>
      <c r="F192" s="43"/>
      <c r="G192" s="72"/>
      <c r="H192" s="322"/>
    </row>
    <row r="193" spans="1:8" ht="71.45" customHeight="1" x14ac:dyDescent="0.15">
      <c r="A193" s="33"/>
      <c r="B193" s="40"/>
      <c r="C193" s="33"/>
      <c r="D193" s="42" t="s">
        <v>459</v>
      </c>
      <c r="E193" s="40" t="s">
        <v>485</v>
      </c>
      <c r="F193" s="26"/>
      <c r="G193" s="45" t="s">
        <v>449</v>
      </c>
      <c r="H193" s="48" t="s">
        <v>484</v>
      </c>
    </row>
    <row r="194" spans="1:8" ht="5.0999999999999996" customHeight="1" x14ac:dyDescent="0.15">
      <c r="A194" s="33"/>
      <c r="B194" s="34"/>
      <c r="C194" s="42"/>
      <c r="D194" s="27"/>
      <c r="E194" s="28"/>
      <c r="F194" s="43"/>
      <c r="G194" s="95"/>
      <c r="H194" s="322"/>
    </row>
    <row r="195" spans="1:8" ht="60.95" customHeight="1" x14ac:dyDescent="0.15">
      <c r="A195" s="33"/>
      <c r="B195" s="34"/>
      <c r="C195" s="42"/>
      <c r="D195" s="35" t="s">
        <v>119</v>
      </c>
      <c r="E195" s="71" t="s">
        <v>486</v>
      </c>
      <c r="F195" s="43"/>
      <c r="G195" s="108"/>
      <c r="H195" s="322" t="s">
        <v>463</v>
      </c>
    </row>
    <row r="196" spans="1:8" ht="5.0999999999999996" customHeight="1" x14ac:dyDescent="0.15">
      <c r="A196" s="33"/>
      <c r="B196" s="40"/>
      <c r="C196" s="35"/>
      <c r="D196" s="36"/>
      <c r="E196" s="37"/>
      <c r="F196" s="38"/>
      <c r="G196" s="72"/>
      <c r="H196" s="48"/>
    </row>
    <row r="197" spans="1:8" ht="5.0999999999999996" customHeight="1" x14ac:dyDescent="0.15">
      <c r="A197" s="33"/>
      <c r="B197" s="40"/>
      <c r="C197" s="27"/>
      <c r="D197" s="29"/>
      <c r="E197" s="30"/>
      <c r="F197" s="26"/>
      <c r="G197" s="97"/>
      <c r="H197" s="48"/>
    </row>
    <row r="198" spans="1:8" ht="72.95" customHeight="1" x14ac:dyDescent="0.15">
      <c r="A198" s="33"/>
      <c r="B198" s="40"/>
      <c r="C198" s="35"/>
      <c r="D198" s="36" t="s">
        <v>460</v>
      </c>
      <c r="E198" s="37" t="s">
        <v>507</v>
      </c>
      <c r="F198" s="38"/>
      <c r="G198" s="108" t="s">
        <v>462</v>
      </c>
      <c r="H198" s="48" t="s">
        <v>508</v>
      </c>
    </row>
    <row r="199" spans="1:8" ht="5.0999999999999996" customHeight="1" x14ac:dyDescent="0.15">
      <c r="A199" s="33"/>
      <c r="B199" s="40"/>
      <c r="C199" s="33"/>
      <c r="D199" s="42"/>
      <c r="E199" s="40"/>
      <c r="F199" s="43"/>
      <c r="G199" s="54"/>
      <c r="H199" s="48"/>
    </row>
    <row r="200" spans="1:8" ht="51.95" customHeight="1" x14ac:dyDescent="0.15">
      <c r="A200" s="33"/>
      <c r="B200" s="40"/>
      <c r="C200" s="33"/>
      <c r="D200" s="42" t="s">
        <v>461</v>
      </c>
      <c r="E200" s="40" t="s">
        <v>487</v>
      </c>
      <c r="F200" s="43"/>
      <c r="G200" s="45" t="s">
        <v>450</v>
      </c>
      <c r="H200" s="48" t="s">
        <v>509</v>
      </c>
    </row>
    <row r="201" spans="1:8" ht="6" customHeight="1" x14ac:dyDescent="0.15">
      <c r="A201" s="33"/>
      <c r="B201" s="34"/>
      <c r="C201" s="33"/>
      <c r="D201" s="27"/>
      <c r="E201" s="28"/>
      <c r="F201" s="43"/>
      <c r="G201" s="95"/>
      <c r="H201" s="322"/>
    </row>
    <row r="202" spans="1:8" ht="85.5" customHeight="1" x14ac:dyDescent="0.15">
      <c r="A202" s="33"/>
      <c r="B202" s="34"/>
      <c r="C202" s="33"/>
      <c r="D202" s="35" t="s">
        <v>464</v>
      </c>
      <c r="E202" s="309" t="s">
        <v>714</v>
      </c>
      <c r="F202" s="43"/>
      <c r="G202" s="95"/>
      <c r="H202" s="322" t="s">
        <v>465</v>
      </c>
    </row>
    <row r="203" spans="1:8" ht="6" customHeight="1" x14ac:dyDescent="0.15">
      <c r="A203" s="33"/>
      <c r="B203" s="34"/>
      <c r="C203" s="33"/>
      <c r="D203" s="27"/>
      <c r="E203" s="28"/>
      <c r="F203" s="43"/>
      <c r="G203" s="95"/>
      <c r="H203" s="322"/>
    </row>
    <row r="204" spans="1:8" ht="97.5" customHeight="1" x14ac:dyDescent="0.15">
      <c r="A204" s="33"/>
      <c r="B204" s="34"/>
      <c r="C204" s="101"/>
      <c r="D204" s="35" t="s">
        <v>464</v>
      </c>
      <c r="E204" s="71" t="s">
        <v>715</v>
      </c>
      <c r="F204" s="101"/>
      <c r="G204" s="95"/>
      <c r="H204" s="322"/>
    </row>
    <row r="205" spans="1:8" ht="5.0999999999999996" customHeight="1" x14ac:dyDescent="0.15">
      <c r="A205" s="33"/>
      <c r="B205" s="40"/>
      <c r="C205" s="35"/>
      <c r="D205" s="36"/>
      <c r="E205" s="37"/>
      <c r="F205" s="38"/>
      <c r="G205" s="72"/>
      <c r="H205" s="48"/>
    </row>
    <row r="206" spans="1:8" ht="5.0999999999999996" customHeight="1" x14ac:dyDescent="0.15">
      <c r="A206" s="33"/>
      <c r="B206" s="40"/>
      <c r="C206" s="27"/>
      <c r="D206" s="29"/>
      <c r="E206" s="30"/>
      <c r="F206" s="26"/>
      <c r="G206" s="54"/>
      <c r="H206" s="48"/>
    </row>
    <row r="207" spans="1:8" ht="64.5" customHeight="1" x14ac:dyDescent="0.15">
      <c r="A207" s="33"/>
      <c r="B207" s="40"/>
      <c r="C207" s="33"/>
      <c r="D207" s="40" t="s">
        <v>468</v>
      </c>
      <c r="E207" s="40" t="s">
        <v>190</v>
      </c>
      <c r="F207" s="43"/>
      <c r="G207" s="45" t="s">
        <v>449</v>
      </c>
      <c r="H207" s="48" t="s">
        <v>618</v>
      </c>
    </row>
    <row r="208" spans="1:8" ht="5.0999999999999996" customHeight="1" x14ac:dyDescent="0.15">
      <c r="A208" s="33"/>
      <c r="B208" s="34"/>
      <c r="C208" s="33"/>
      <c r="D208" s="27"/>
      <c r="E208" s="28"/>
      <c r="F208" s="43"/>
      <c r="G208" s="67"/>
      <c r="H208" s="322"/>
    </row>
    <row r="209" spans="1:8" ht="52.5" customHeight="1" x14ac:dyDescent="0.15">
      <c r="A209" s="33"/>
      <c r="B209" s="40"/>
      <c r="C209" s="33"/>
      <c r="D209" s="35" t="s">
        <v>23</v>
      </c>
      <c r="E209" s="71" t="s">
        <v>55</v>
      </c>
      <c r="F209" s="43"/>
      <c r="G209" s="67"/>
      <c r="H209" s="48" t="s">
        <v>619</v>
      </c>
    </row>
    <row r="210" spans="1:8" ht="5.0999999999999996" customHeight="1" x14ac:dyDescent="0.15">
      <c r="A210" s="35"/>
      <c r="B210" s="71"/>
      <c r="C210" s="35"/>
      <c r="D210" s="17"/>
      <c r="E210" s="16"/>
      <c r="F210" s="38"/>
      <c r="G210" s="72"/>
      <c r="H210" s="51"/>
    </row>
    <row r="211" spans="1:8" ht="5.0999999999999996" customHeight="1" x14ac:dyDescent="0.15">
      <c r="A211" s="33"/>
      <c r="B211" s="40"/>
      <c r="C211" s="33"/>
      <c r="D211" s="42"/>
      <c r="E211" s="40"/>
      <c r="F211" s="43"/>
      <c r="G211" s="67"/>
      <c r="H211" s="48"/>
    </row>
    <row r="212" spans="1:8" ht="75.75" customHeight="1" x14ac:dyDescent="0.15">
      <c r="A212" s="33">
        <v>16</v>
      </c>
      <c r="B212" s="196" t="s">
        <v>97</v>
      </c>
      <c r="C212" s="33"/>
      <c r="D212" s="36" t="s">
        <v>32</v>
      </c>
      <c r="E212" s="37" t="s">
        <v>145</v>
      </c>
      <c r="F212" s="43"/>
      <c r="G212" s="45" t="s">
        <v>449</v>
      </c>
      <c r="H212" s="48" t="s">
        <v>586</v>
      </c>
    </row>
    <row r="213" spans="1:8" ht="5.0999999999999996" customHeight="1" x14ac:dyDescent="0.15">
      <c r="A213" s="33"/>
      <c r="B213" s="40"/>
      <c r="C213" s="33"/>
      <c r="D213" s="27"/>
      <c r="E213" s="28"/>
      <c r="F213" s="43"/>
      <c r="G213" s="91"/>
      <c r="H213" s="48"/>
    </row>
    <row r="214" spans="1:8" ht="49.5" customHeight="1" x14ac:dyDescent="0.15">
      <c r="A214" s="33"/>
      <c r="C214" s="33"/>
      <c r="D214" s="35" t="s">
        <v>121</v>
      </c>
      <c r="E214" s="71" t="s">
        <v>144</v>
      </c>
      <c r="F214" s="43"/>
      <c r="G214" s="91"/>
      <c r="H214" s="48" t="s">
        <v>620</v>
      </c>
    </row>
    <row r="215" spans="1:8" ht="5.0999999999999996" customHeight="1" x14ac:dyDescent="0.15">
      <c r="A215" s="33"/>
      <c r="B215" s="40"/>
      <c r="C215" s="33"/>
      <c r="D215" s="27"/>
      <c r="E215" s="28"/>
      <c r="F215" s="43"/>
      <c r="G215" s="91"/>
      <c r="H215" s="48"/>
    </row>
    <row r="216" spans="1:8" ht="153.94999999999999" customHeight="1" x14ac:dyDescent="0.15">
      <c r="A216" s="33"/>
      <c r="B216" s="40"/>
      <c r="C216" s="33"/>
      <c r="D216" s="35" t="s">
        <v>121</v>
      </c>
      <c r="E216" s="71" t="s">
        <v>146</v>
      </c>
      <c r="F216" s="101"/>
      <c r="G216" s="67"/>
      <c r="H216" s="48" t="s">
        <v>621</v>
      </c>
    </row>
    <row r="217" spans="1:8" ht="5.0999999999999996" customHeight="1" x14ac:dyDescent="0.15">
      <c r="A217" s="33"/>
      <c r="B217" s="34"/>
      <c r="C217" s="33"/>
      <c r="D217" s="42"/>
      <c r="E217" s="40"/>
      <c r="F217" s="43"/>
      <c r="G217" s="67"/>
      <c r="H217" s="322"/>
    </row>
    <row r="218" spans="1:8" ht="5.0999999999999996" customHeight="1" x14ac:dyDescent="0.15">
      <c r="A218" s="33"/>
      <c r="B218" s="34"/>
      <c r="C218" s="27"/>
      <c r="D218" s="29"/>
      <c r="E218" s="30"/>
      <c r="F218" s="26"/>
      <c r="G218" s="54"/>
      <c r="H218" s="322"/>
    </row>
    <row r="219" spans="1:8" ht="48.75" customHeight="1" x14ac:dyDescent="0.15">
      <c r="A219" s="33"/>
      <c r="B219" s="34"/>
      <c r="C219" s="33"/>
      <c r="D219" s="36" t="s">
        <v>35</v>
      </c>
      <c r="E219" s="37" t="s">
        <v>93</v>
      </c>
      <c r="F219" s="43"/>
      <c r="G219" s="45" t="s">
        <v>449</v>
      </c>
      <c r="H219" s="322" t="s">
        <v>224</v>
      </c>
    </row>
    <row r="220" spans="1:8" ht="5.0999999999999996" customHeight="1" x14ac:dyDescent="0.15">
      <c r="A220" s="33"/>
      <c r="B220" s="34"/>
      <c r="C220" s="27"/>
      <c r="D220" s="42"/>
      <c r="E220" s="40"/>
      <c r="F220" s="26"/>
      <c r="G220" s="54"/>
      <c r="H220" s="322"/>
    </row>
    <row r="221" spans="1:8" ht="51" customHeight="1" x14ac:dyDescent="0.15">
      <c r="A221" s="33"/>
      <c r="B221" s="34"/>
      <c r="C221" s="35"/>
      <c r="D221" s="36" t="s">
        <v>46</v>
      </c>
      <c r="E221" s="37" t="s">
        <v>94</v>
      </c>
      <c r="F221" s="43"/>
      <c r="G221" s="45" t="s">
        <v>449</v>
      </c>
      <c r="H221" s="322" t="s">
        <v>225</v>
      </c>
    </row>
    <row r="222" spans="1:8" ht="5.0999999999999996" customHeight="1" x14ac:dyDescent="0.15">
      <c r="A222" s="33"/>
      <c r="B222" s="34"/>
      <c r="C222" s="33"/>
      <c r="D222" s="42"/>
      <c r="E222" s="40"/>
      <c r="F222" s="26"/>
      <c r="G222" s="54"/>
      <c r="H222" s="322"/>
    </row>
    <row r="223" spans="1:8" ht="47.25" customHeight="1" x14ac:dyDescent="0.15">
      <c r="A223" s="33"/>
      <c r="B223" s="34"/>
      <c r="C223" s="33"/>
      <c r="D223" s="36" t="s">
        <v>54</v>
      </c>
      <c r="E223" s="37" t="s">
        <v>95</v>
      </c>
      <c r="F223" s="43"/>
      <c r="G223" s="45" t="s">
        <v>449</v>
      </c>
      <c r="H223" s="322" t="s">
        <v>622</v>
      </c>
    </row>
    <row r="224" spans="1:8" ht="5.0999999999999996" customHeight="1" x14ac:dyDescent="0.15">
      <c r="A224" s="33"/>
      <c r="B224" s="34"/>
      <c r="C224" s="101"/>
      <c r="D224" s="27"/>
      <c r="E224" s="28"/>
      <c r="F224" s="43"/>
      <c r="G224" s="91"/>
      <c r="H224" s="48"/>
    </row>
    <row r="225" spans="1:8" ht="141" customHeight="1" x14ac:dyDescent="0.15">
      <c r="A225" s="33"/>
      <c r="B225" s="34"/>
      <c r="C225" s="101"/>
      <c r="D225" s="35" t="s">
        <v>121</v>
      </c>
      <c r="E225" s="71" t="s">
        <v>716</v>
      </c>
      <c r="F225" s="101"/>
      <c r="G225" s="91"/>
      <c r="H225" s="48" t="s">
        <v>623</v>
      </c>
    </row>
    <row r="226" spans="1:8" ht="5.0999999999999996" customHeight="1" x14ac:dyDescent="0.15">
      <c r="A226" s="33"/>
      <c r="B226" s="40"/>
      <c r="C226" s="35"/>
      <c r="D226" s="17"/>
      <c r="E226" s="16"/>
      <c r="F226" s="38"/>
      <c r="G226" s="102"/>
      <c r="H226" s="48"/>
    </row>
    <row r="227" spans="1:8" ht="138" customHeight="1" x14ac:dyDescent="0.15">
      <c r="A227" s="33"/>
      <c r="B227" s="40"/>
      <c r="C227" s="35"/>
      <c r="D227" s="36" t="s">
        <v>200</v>
      </c>
      <c r="E227" s="37" t="s">
        <v>201</v>
      </c>
      <c r="F227" s="38"/>
      <c r="G227" s="45" t="s">
        <v>449</v>
      </c>
      <c r="H227" s="48" t="s">
        <v>624</v>
      </c>
    </row>
    <row r="228" spans="1:8" ht="5.0999999999999996" customHeight="1" x14ac:dyDescent="0.15">
      <c r="A228" s="33"/>
      <c r="B228" s="34"/>
      <c r="C228" s="33"/>
      <c r="D228" s="29"/>
      <c r="E228" s="30"/>
      <c r="F228" s="43"/>
      <c r="G228" s="54"/>
      <c r="H228" s="322"/>
    </row>
    <row r="229" spans="1:8" ht="59.45" customHeight="1" x14ac:dyDescent="0.15">
      <c r="A229" s="33"/>
      <c r="B229" s="40"/>
      <c r="C229" s="33"/>
      <c r="D229" s="42" t="s">
        <v>460</v>
      </c>
      <c r="E229" s="40" t="s">
        <v>489</v>
      </c>
      <c r="F229" s="43"/>
      <c r="G229" s="45" t="s">
        <v>449</v>
      </c>
      <c r="H229" s="48" t="s">
        <v>488</v>
      </c>
    </row>
    <row r="230" spans="1:8" ht="5.0999999999999996" customHeight="1" x14ac:dyDescent="0.15">
      <c r="A230" s="33"/>
      <c r="B230" s="34"/>
      <c r="C230" s="42"/>
      <c r="D230" s="27"/>
      <c r="E230" s="28"/>
      <c r="F230" s="43"/>
      <c r="G230" s="95"/>
      <c r="H230" s="322"/>
    </row>
    <row r="231" spans="1:8" ht="149.44999999999999" customHeight="1" x14ac:dyDescent="0.15">
      <c r="A231" s="33"/>
      <c r="B231" s="34"/>
      <c r="C231" s="42"/>
      <c r="D231" s="35" t="s">
        <v>119</v>
      </c>
      <c r="E231" s="71" t="s">
        <v>490</v>
      </c>
      <c r="F231" s="43"/>
      <c r="G231" s="108"/>
      <c r="H231" s="322" t="s">
        <v>466</v>
      </c>
    </row>
    <row r="232" spans="1:8" ht="5.0999999999999996" customHeight="1" x14ac:dyDescent="0.15">
      <c r="A232" s="35"/>
      <c r="B232" s="71"/>
      <c r="C232" s="35"/>
      <c r="D232" s="36"/>
      <c r="E232" s="36"/>
      <c r="F232" s="35"/>
      <c r="G232" s="165"/>
      <c r="H232" s="51"/>
    </row>
    <row r="233" spans="1:8" ht="5.0999999999999996" customHeight="1" x14ac:dyDescent="0.15">
      <c r="A233" s="33"/>
      <c r="B233" s="40"/>
      <c r="C233" s="27"/>
      <c r="D233" s="29"/>
      <c r="E233" s="30"/>
      <c r="F233" s="26"/>
      <c r="G233" s="54"/>
      <c r="H233" s="322"/>
    </row>
    <row r="234" spans="1:8" ht="69.95" customHeight="1" x14ac:dyDescent="0.15">
      <c r="A234" s="33">
        <v>17</v>
      </c>
      <c r="B234" s="34" t="s">
        <v>56</v>
      </c>
      <c r="C234" s="33"/>
      <c r="D234" s="42"/>
      <c r="E234" s="40" t="s">
        <v>17</v>
      </c>
      <c r="F234" s="43"/>
      <c r="G234" s="45" t="s">
        <v>450</v>
      </c>
      <c r="H234" s="322" t="s">
        <v>587</v>
      </c>
    </row>
    <row r="235" spans="1:8" ht="5.0999999999999996" customHeight="1" x14ac:dyDescent="0.15">
      <c r="A235" s="33"/>
      <c r="B235" s="34"/>
      <c r="C235" s="33"/>
      <c r="D235" s="27"/>
      <c r="E235" s="28"/>
      <c r="F235" s="43"/>
      <c r="G235" s="67"/>
      <c r="H235" s="322"/>
    </row>
    <row r="236" spans="1:8" ht="77.25" customHeight="1" x14ac:dyDescent="0.15">
      <c r="A236" s="33"/>
      <c r="B236" s="34"/>
      <c r="C236" s="33"/>
      <c r="D236" s="104"/>
      <c r="E236" s="105" t="s">
        <v>327</v>
      </c>
      <c r="F236" s="43"/>
      <c r="G236" s="67"/>
      <c r="H236" s="322" t="s">
        <v>410</v>
      </c>
    </row>
    <row r="237" spans="1:8" ht="5.0999999999999996" customHeight="1" x14ac:dyDescent="0.15">
      <c r="A237" s="35"/>
      <c r="B237" s="71"/>
      <c r="C237" s="35"/>
      <c r="D237" s="36"/>
      <c r="E237" s="37"/>
      <c r="F237" s="38"/>
      <c r="G237" s="72"/>
      <c r="H237" s="51"/>
    </row>
    <row r="238" spans="1:8" ht="5.0999999999999996" customHeight="1" x14ac:dyDescent="0.15">
      <c r="A238" s="33"/>
      <c r="B238" s="34"/>
      <c r="C238" s="33"/>
      <c r="D238" s="29"/>
      <c r="E238" s="30"/>
      <c r="F238" s="26"/>
      <c r="G238" s="54"/>
      <c r="H238" s="96"/>
    </row>
    <row r="239" spans="1:8" ht="72" customHeight="1" x14ac:dyDescent="0.15">
      <c r="A239" s="33">
        <v>18</v>
      </c>
      <c r="B239" s="34" t="s">
        <v>57</v>
      </c>
      <c r="C239" s="35"/>
      <c r="D239" s="36" t="s">
        <v>32</v>
      </c>
      <c r="E239" s="37" t="s">
        <v>58</v>
      </c>
      <c r="F239" s="43"/>
      <c r="G239" s="45" t="s">
        <v>449</v>
      </c>
      <c r="H239" s="320" t="s">
        <v>588</v>
      </c>
    </row>
    <row r="240" spans="1:8" ht="5.0999999999999996" customHeight="1" x14ac:dyDescent="0.15">
      <c r="A240" s="33"/>
      <c r="B240" s="34"/>
      <c r="C240" s="33"/>
      <c r="D240" s="42"/>
      <c r="E240" s="40"/>
      <c r="F240" s="26"/>
      <c r="G240" s="49"/>
      <c r="H240" s="320"/>
    </row>
    <row r="241" spans="1:9" ht="47.1" customHeight="1" x14ac:dyDescent="0.15">
      <c r="A241" s="35"/>
      <c r="B241" s="71"/>
      <c r="C241" s="35"/>
      <c r="D241" s="36" t="s">
        <v>35</v>
      </c>
      <c r="E241" s="37" t="s">
        <v>191</v>
      </c>
      <c r="F241" s="38"/>
      <c r="G241" s="75" t="s">
        <v>449</v>
      </c>
      <c r="H241" s="321"/>
    </row>
    <row r="242" spans="1:9" ht="5.0999999999999996" customHeight="1" x14ac:dyDescent="0.15">
      <c r="A242" s="33"/>
      <c r="B242" s="34"/>
      <c r="C242" s="33"/>
      <c r="D242" s="42"/>
      <c r="E242" s="40"/>
      <c r="F242" s="43"/>
      <c r="G242" s="67"/>
      <c r="H242" s="322"/>
    </row>
    <row r="243" spans="1:9" ht="46.5" customHeight="1" x14ac:dyDescent="0.15">
      <c r="A243" s="33">
        <v>19</v>
      </c>
      <c r="B243" s="40" t="s">
        <v>59</v>
      </c>
      <c r="C243" s="33"/>
      <c r="D243" s="42"/>
      <c r="E243" s="40" t="s">
        <v>249</v>
      </c>
      <c r="F243" s="43"/>
      <c r="G243" s="45" t="s">
        <v>449</v>
      </c>
      <c r="H243" s="354" t="s">
        <v>589</v>
      </c>
    </row>
    <row r="244" spans="1:9" ht="5.0999999999999996" customHeight="1" x14ac:dyDescent="0.15">
      <c r="A244" s="33"/>
      <c r="B244" s="40"/>
      <c r="C244" s="33"/>
      <c r="D244" s="42"/>
      <c r="E244" s="40"/>
      <c r="F244" s="43"/>
      <c r="G244" s="67"/>
      <c r="H244" s="354"/>
    </row>
    <row r="245" spans="1:9" ht="115.5" customHeight="1" x14ac:dyDescent="0.15">
      <c r="A245" s="33"/>
      <c r="B245" s="40"/>
      <c r="C245" s="33"/>
      <c r="D245" s="106"/>
      <c r="E245" s="40" t="s">
        <v>367</v>
      </c>
      <c r="F245" s="43"/>
      <c r="G245" s="91"/>
      <c r="H245" s="354"/>
    </row>
    <row r="246" spans="1:9" ht="4.5" customHeight="1" x14ac:dyDescent="0.15">
      <c r="A246" s="33"/>
      <c r="B246" s="40"/>
      <c r="C246" s="33"/>
      <c r="D246" s="42"/>
      <c r="E246" s="40"/>
      <c r="F246" s="43"/>
      <c r="G246" s="67"/>
      <c r="H246" s="322"/>
    </row>
    <row r="247" spans="1:9" ht="100.5" customHeight="1" x14ac:dyDescent="0.15">
      <c r="A247" s="33"/>
      <c r="B247" s="40"/>
      <c r="C247" s="33"/>
      <c r="D247" s="107" t="s">
        <v>119</v>
      </c>
      <c r="E247" s="28" t="s">
        <v>309</v>
      </c>
      <c r="F247" s="43"/>
      <c r="G247" s="108"/>
      <c r="H247" s="322" t="s">
        <v>411</v>
      </c>
      <c r="I247" s="196"/>
    </row>
    <row r="248" spans="1:9" ht="153" customHeight="1" x14ac:dyDescent="0.15">
      <c r="A248" s="33"/>
      <c r="B248" s="34"/>
      <c r="C248" s="33"/>
      <c r="D248" s="33" t="s">
        <v>23</v>
      </c>
      <c r="E248" s="34" t="s">
        <v>294</v>
      </c>
      <c r="F248" s="43"/>
      <c r="G248" s="91"/>
      <c r="H248" s="322" t="s">
        <v>412</v>
      </c>
    </row>
    <row r="249" spans="1:9" ht="75" customHeight="1" x14ac:dyDescent="0.15">
      <c r="A249" s="33"/>
      <c r="B249" s="40"/>
      <c r="C249" s="33"/>
      <c r="D249" s="33" t="s">
        <v>23</v>
      </c>
      <c r="E249" s="34" t="s">
        <v>315</v>
      </c>
      <c r="F249" s="43"/>
      <c r="G249" s="91"/>
      <c r="H249" s="322" t="s">
        <v>413</v>
      </c>
    </row>
    <row r="250" spans="1:9" s="42" customFormat="1" ht="78" customHeight="1" x14ac:dyDescent="0.15">
      <c r="A250" s="33"/>
      <c r="B250" s="34"/>
      <c r="C250" s="33"/>
      <c r="D250" s="35" t="s">
        <v>119</v>
      </c>
      <c r="E250" s="71" t="s">
        <v>513</v>
      </c>
      <c r="F250" s="43"/>
      <c r="G250" s="67"/>
      <c r="H250" s="322" t="s">
        <v>514</v>
      </c>
    </row>
    <row r="251" spans="1:9" ht="4.5" customHeight="1" x14ac:dyDescent="0.15">
      <c r="A251" s="35"/>
      <c r="B251" s="37"/>
      <c r="C251" s="35"/>
      <c r="D251" s="36"/>
      <c r="E251" s="37"/>
      <c r="F251" s="38"/>
      <c r="G251" s="102"/>
      <c r="H251" s="74"/>
    </row>
    <row r="252" spans="1:9" ht="4.5" customHeight="1" x14ac:dyDescent="0.15">
      <c r="A252" s="33"/>
      <c r="B252" s="40"/>
      <c r="C252" s="33"/>
      <c r="D252" s="42"/>
      <c r="E252" s="40"/>
      <c r="F252" s="43"/>
      <c r="G252" s="91"/>
      <c r="H252" s="48"/>
    </row>
    <row r="253" spans="1:9" ht="87.75" customHeight="1" x14ac:dyDescent="0.15">
      <c r="A253" s="33">
        <v>20</v>
      </c>
      <c r="B253" s="34" t="s">
        <v>264</v>
      </c>
      <c r="C253" s="33"/>
      <c r="D253" s="42" t="s">
        <v>156</v>
      </c>
      <c r="E253" s="40" t="s">
        <v>625</v>
      </c>
      <c r="F253" s="43"/>
      <c r="G253" s="45" t="s">
        <v>449</v>
      </c>
      <c r="H253" s="322" t="s">
        <v>590</v>
      </c>
    </row>
    <row r="254" spans="1:9" ht="6" customHeight="1" x14ac:dyDescent="0.15">
      <c r="A254" s="33"/>
      <c r="B254" s="34"/>
      <c r="C254" s="27"/>
      <c r="D254" s="29"/>
      <c r="E254" s="30"/>
      <c r="F254" s="26"/>
      <c r="G254" s="109"/>
      <c r="H254" s="322"/>
    </row>
    <row r="255" spans="1:9" ht="49.5" customHeight="1" x14ac:dyDescent="0.15">
      <c r="A255" s="33"/>
      <c r="B255" s="34"/>
      <c r="C255" s="35"/>
      <c r="D255" s="36" t="s">
        <v>169</v>
      </c>
      <c r="E255" s="37" t="s">
        <v>626</v>
      </c>
      <c r="F255" s="38"/>
      <c r="G255" s="75" t="s">
        <v>449</v>
      </c>
      <c r="H255" s="322"/>
    </row>
    <row r="256" spans="1:9" ht="6" customHeight="1" x14ac:dyDescent="0.15">
      <c r="A256" s="33"/>
      <c r="B256" s="34"/>
      <c r="C256" s="33"/>
      <c r="D256" s="42"/>
      <c r="E256" s="40"/>
      <c r="F256" s="43"/>
      <c r="G256" s="108"/>
      <c r="H256" s="322"/>
    </row>
    <row r="257" spans="1:8" ht="43.5" customHeight="1" x14ac:dyDescent="0.15">
      <c r="A257" s="33"/>
      <c r="B257" s="34"/>
      <c r="C257" s="33"/>
      <c r="D257" s="42" t="s">
        <v>170</v>
      </c>
      <c r="E257" s="40" t="s">
        <v>627</v>
      </c>
      <c r="F257" s="43"/>
      <c r="G257" s="45" t="s">
        <v>449</v>
      </c>
      <c r="H257" s="322"/>
    </row>
    <row r="258" spans="1:8" ht="4.5" customHeight="1" x14ac:dyDescent="0.15">
      <c r="A258" s="33"/>
      <c r="B258" s="34"/>
      <c r="C258" s="33"/>
      <c r="D258" s="42"/>
      <c r="E258" s="40"/>
      <c r="F258" s="43"/>
      <c r="G258" s="108"/>
      <c r="H258" s="322"/>
    </row>
    <row r="259" spans="1:8" ht="181.5" customHeight="1" x14ac:dyDescent="0.15">
      <c r="A259" s="33"/>
      <c r="B259" s="34"/>
      <c r="C259" s="33"/>
      <c r="D259" s="46" t="s">
        <v>119</v>
      </c>
      <c r="E259" s="47" t="s">
        <v>310</v>
      </c>
      <c r="F259" s="43"/>
      <c r="G259" s="108"/>
      <c r="H259" s="322" t="s">
        <v>414</v>
      </c>
    </row>
    <row r="260" spans="1:8" ht="4.5" customHeight="1" x14ac:dyDescent="0.15">
      <c r="A260" s="33"/>
      <c r="B260" s="34"/>
      <c r="C260" s="33"/>
      <c r="D260" s="42"/>
      <c r="E260" s="40"/>
      <c r="F260" s="43"/>
      <c r="G260" s="108"/>
      <c r="H260" s="322"/>
    </row>
    <row r="261" spans="1:8" ht="182.1" customHeight="1" x14ac:dyDescent="0.15">
      <c r="A261" s="33"/>
      <c r="B261" s="34"/>
      <c r="C261" s="33"/>
      <c r="D261" s="27" t="s">
        <v>119</v>
      </c>
      <c r="E261" s="28" t="s">
        <v>628</v>
      </c>
      <c r="F261" s="38"/>
      <c r="G261" s="108"/>
      <c r="H261" s="322" t="s">
        <v>415</v>
      </c>
    </row>
    <row r="262" spans="1:8" ht="87" customHeight="1" x14ac:dyDescent="0.15">
      <c r="A262" s="33"/>
      <c r="B262" s="34"/>
      <c r="C262" s="33"/>
      <c r="D262" s="33"/>
      <c r="E262" s="34" t="s">
        <v>328</v>
      </c>
      <c r="F262" s="43"/>
      <c r="G262" s="171" t="s">
        <v>330</v>
      </c>
      <c r="H262" s="322"/>
    </row>
    <row r="263" spans="1:8" ht="100.5" customHeight="1" x14ac:dyDescent="0.15">
      <c r="A263" s="33"/>
      <c r="B263" s="34"/>
      <c r="C263" s="33"/>
      <c r="D263" s="35"/>
      <c r="E263" s="71" t="s">
        <v>329</v>
      </c>
      <c r="F263" s="43"/>
      <c r="G263" s="171" t="s">
        <v>330</v>
      </c>
      <c r="H263" s="322"/>
    </row>
    <row r="264" spans="1:8" ht="6" hidden="1" customHeight="1" x14ac:dyDescent="0.15">
      <c r="A264" s="33"/>
      <c r="B264" s="34"/>
      <c r="C264" s="33"/>
      <c r="D264" s="42"/>
      <c r="E264" s="40"/>
      <c r="F264" s="43"/>
      <c r="G264" s="108"/>
      <c r="H264" s="322"/>
    </row>
    <row r="265" spans="1:8" ht="6" customHeight="1" x14ac:dyDescent="0.15">
      <c r="A265" s="33"/>
      <c r="B265" s="34"/>
      <c r="C265" s="33"/>
      <c r="D265" s="42"/>
      <c r="E265" s="40"/>
      <c r="F265" s="43"/>
      <c r="G265" s="108"/>
      <c r="H265" s="322"/>
    </row>
    <row r="266" spans="1:8" ht="17.45" customHeight="1" x14ac:dyDescent="0.15">
      <c r="A266" s="33"/>
      <c r="B266" s="34"/>
      <c r="C266" s="33"/>
      <c r="D266" s="370" t="s">
        <v>119</v>
      </c>
      <c r="E266" s="368" t="s">
        <v>515</v>
      </c>
      <c r="F266" s="43"/>
      <c r="G266" s="173" t="s">
        <v>451</v>
      </c>
      <c r="H266" s="354" t="s">
        <v>416</v>
      </c>
    </row>
    <row r="267" spans="1:8" ht="25.5" customHeight="1" x14ac:dyDescent="0.15">
      <c r="A267" s="33"/>
      <c r="B267" s="34"/>
      <c r="C267" s="33"/>
      <c r="D267" s="371"/>
      <c r="E267" s="361"/>
      <c r="F267" s="43"/>
      <c r="G267" s="172" t="s">
        <v>453</v>
      </c>
      <c r="H267" s="354"/>
    </row>
    <row r="268" spans="1:8" ht="17.45" customHeight="1" x14ac:dyDescent="0.15">
      <c r="A268" s="33"/>
      <c r="B268" s="34"/>
      <c r="C268" s="33"/>
      <c r="D268" s="371"/>
      <c r="E268" s="361"/>
      <c r="F268" s="43"/>
      <c r="G268" s="173" t="s">
        <v>452</v>
      </c>
      <c r="H268" s="354"/>
    </row>
    <row r="269" spans="1:8" ht="93" customHeight="1" x14ac:dyDescent="0.15">
      <c r="A269" s="33"/>
      <c r="B269" s="34"/>
      <c r="C269" s="33"/>
      <c r="D269" s="372"/>
      <c r="E269" s="369"/>
      <c r="F269" s="43"/>
      <c r="G269" s="172" t="s">
        <v>453</v>
      </c>
      <c r="H269" s="354"/>
    </row>
    <row r="270" spans="1:8" ht="4.5" customHeight="1" x14ac:dyDescent="0.15">
      <c r="A270" s="33"/>
      <c r="B270" s="34"/>
      <c r="C270" s="33"/>
      <c r="D270" s="42"/>
      <c r="E270" s="40"/>
      <c r="F270" s="43"/>
      <c r="G270" s="108"/>
      <c r="H270" s="322"/>
    </row>
    <row r="271" spans="1:8" ht="155.25" customHeight="1" x14ac:dyDescent="0.15">
      <c r="A271" s="33"/>
      <c r="B271" s="34"/>
      <c r="C271" s="33"/>
      <c r="D271" s="46" t="s">
        <v>119</v>
      </c>
      <c r="E271" s="47" t="s">
        <v>265</v>
      </c>
      <c r="F271" s="43"/>
      <c r="G271" s="108"/>
      <c r="H271" s="322" t="s">
        <v>417</v>
      </c>
    </row>
    <row r="272" spans="1:8" ht="9.9499999999999993" customHeight="1" x14ac:dyDescent="0.15">
      <c r="A272" s="35"/>
      <c r="B272" s="71"/>
      <c r="C272" s="35"/>
      <c r="D272" s="36"/>
      <c r="E272" s="37"/>
      <c r="F272" s="38"/>
      <c r="G272" s="72"/>
      <c r="H272" s="74"/>
    </row>
    <row r="273" spans="1:8" ht="5.0999999999999996" customHeight="1" x14ac:dyDescent="0.15">
      <c r="A273" s="27"/>
      <c r="B273" s="28"/>
      <c r="C273" s="33"/>
      <c r="D273" s="42"/>
      <c r="E273" s="40"/>
      <c r="F273" s="26"/>
      <c r="G273" s="54"/>
      <c r="H273" s="96"/>
    </row>
    <row r="274" spans="1:8" ht="77.25" customHeight="1" x14ac:dyDescent="0.15">
      <c r="A274" s="33">
        <v>21</v>
      </c>
      <c r="B274" s="40" t="s">
        <v>60</v>
      </c>
      <c r="C274" s="33"/>
      <c r="D274" s="42" t="s">
        <v>32</v>
      </c>
      <c r="E274" s="40" t="s">
        <v>316</v>
      </c>
      <c r="F274" s="43"/>
      <c r="G274" s="45" t="s">
        <v>449</v>
      </c>
      <c r="H274" s="320" t="s">
        <v>591</v>
      </c>
    </row>
    <row r="275" spans="1:8" ht="5.0999999999999996" customHeight="1" x14ac:dyDescent="0.15">
      <c r="A275" s="33"/>
      <c r="B275" s="34"/>
      <c r="C275" s="33"/>
      <c r="D275" s="42"/>
      <c r="E275" s="40"/>
      <c r="F275" s="43"/>
      <c r="G275" s="67"/>
      <c r="H275" s="320"/>
    </row>
    <row r="276" spans="1:8" ht="5.0999999999999996" customHeight="1" x14ac:dyDescent="0.15">
      <c r="A276" s="33"/>
      <c r="B276" s="40"/>
      <c r="C276" s="33"/>
      <c r="D276" s="42"/>
      <c r="E276" s="40"/>
      <c r="F276" s="43"/>
      <c r="G276" s="67"/>
      <c r="H276" s="320"/>
    </row>
    <row r="277" spans="1:8" ht="53.1" customHeight="1" x14ac:dyDescent="0.15">
      <c r="A277" s="33"/>
      <c r="B277" s="34"/>
      <c r="C277" s="33"/>
      <c r="D277" s="46" t="s">
        <v>23</v>
      </c>
      <c r="E277" s="47" t="s">
        <v>61</v>
      </c>
      <c r="F277" s="43"/>
      <c r="G277" s="91"/>
      <c r="H277" s="320" t="s">
        <v>418</v>
      </c>
    </row>
    <row r="278" spans="1:8" ht="5.0999999999999996" customHeight="1" x14ac:dyDescent="0.15">
      <c r="A278" s="33"/>
      <c r="B278" s="34"/>
      <c r="C278" s="33"/>
      <c r="D278" s="42"/>
      <c r="E278" s="40"/>
      <c r="F278" s="43"/>
      <c r="G278" s="67"/>
      <c r="H278" s="322"/>
    </row>
    <row r="279" spans="1:8" ht="45" customHeight="1" x14ac:dyDescent="0.15">
      <c r="A279" s="33"/>
      <c r="B279" s="34"/>
      <c r="C279" s="33"/>
      <c r="D279" s="46" t="s">
        <v>23</v>
      </c>
      <c r="E279" s="111" t="s">
        <v>183</v>
      </c>
      <c r="F279" s="43"/>
      <c r="G279" s="67"/>
      <c r="H279" s="322" t="s">
        <v>419</v>
      </c>
    </row>
    <row r="280" spans="1:8" ht="5.0999999999999996" customHeight="1" x14ac:dyDescent="0.15">
      <c r="A280" s="33"/>
      <c r="B280" s="34"/>
      <c r="C280" s="35"/>
      <c r="D280" s="36"/>
      <c r="E280" s="112"/>
      <c r="F280" s="43"/>
      <c r="G280" s="67"/>
      <c r="H280" s="68"/>
    </row>
    <row r="281" spans="1:8" ht="5.0999999999999996" customHeight="1" x14ac:dyDescent="0.15">
      <c r="A281" s="33"/>
      <c r="B281" s="40"/>
      <c r="C281" s="33"/>
      <c r="D281" s="42"/>
      <c r="E281" s="40"/>
      <c r="F281" s="26"/>
      <c r="G281" s="54"/>
      <c r="H281" s="322"/>
    </row>
    <row r="282" spans="1:8" ht="58.5" customHeight="1" x14ac:dyDescent="0.15">
      <c r="A282" s="33"/>
      <c r="B282" s="40"/>
      <c r="C282" s="33"/>
      <c r="D282" s="42" t="s">
        <v>35</v>
      </c>
      <c r="E282" s="40" t="s">
        <v>317</v>
      </c>
      <c r="F282" s="43"/>
      <c r="G282" s="45" t="s">
        <v>449</v>
      </c>
      <c r="H282" s="48" t="s">
        <v>266</v>
      </c>
    </row>
    <row r="283" spans="1:8" ht="5.0999999999999996" customHeight="1" x14ac:dyDescent="0.15">
      <c r="A283" s="33"/>
      <c r="B283" s="40"/>
      <c r="C283" s="33"/>
      <c r="D283" s="27"/>
      <c r="E283" s="28"/>
      <c r="F283" s="42"/>
      <c r="G283" s="67"/>
      <c r="H283" s="322"/>
    </row>
    <row r="284" spans="1:8" ht="86.45" customHeight="1" x14ac:dyDescent="0.15">
      <c r="A284" s="33"/>
      <c r="B284" s="40"/>
      <c r="C284" s="33"/>
      <c r="D284" s="35" t="s">
        <v>23</v>
      </c>
      <c r="E284" s="71" t="s">
        <v>250</v>
      </c>
      <c r="F284" s="43"/>
      <c r="G284" s="67"/>
      <c r="H284" s="322" t="s">
        <v>420</v>
      </c>
    </row>
    <row r="285" spans="1:8" ht="4.5" customHeight="1" x14ac:dyDescent="0.15">
      <c r="A285" s="33"/>
      <c r="B285" s="40"/>
      <c r="C285" s="35"/>
      <c r="D285" s="36"/>
      <c r="E285" s="37"/>
      <c r="F285" s="38"/>
      <c r="G285" s="72"/>
      <c r="H285" s="48"/>
    </row>
    <row r="286" spans="1:8" ht="4.5" customHeight="1" x14ac:dyDescent="0.15">
      <c r="A286" s="33"/>
      <c r="B286" s="40"/>
      <c r="C286" s="33"/>
      <c r="D286" s="42"/>
      <c r="E286" s="40"/>
      <c r="F286" s="43"/>
      <c r="G286" s="67"/>
      <c r="H286" s="48"/>
    </row>
    <row r="287" spans="1:8" ht="83.45" customHeight="1" x14ac:dyDescent="0.15">
      <c r="A287" s="33"/>
      <c r="B287" s="40"/>
      <c r="C287" s="33"/>
      <c r="D287" s="42" t="s">
        <v>170</v>
      </c>
      <c r="E287" s="40" t="s">
        <v>268</v>
      </c>
      <c r="F287" s="43"/>
      <c r="G287" s="45" t="s">
        <v>449</v>
      </c>
      <c r="H287" s="48" t="s">
        <v>267</v>
      </c>
    </row>
    <row r="288" spans="1:8" ht="4.5" customHeight="1" x14ac:dyDescent="0.15">
      <c r="A288" s="33"/>
      <c r="B288" s="40"/>
      <c r="C288" s="33"/>
      <c r="D288" s="42"/>
      <c r="E288" s="40"/>
      <c r="F288" s="43"/>
      <c r="G288" s="95"/>
      <c r="H288" s="48"/>
    </row>
    <row r="289" spans="1:8" ht="189.6" customHeight="1" x14ac:dyDescent="0.15">
      <c r="A289" s="33"/>
      <c r="B289" s="34"/>
      <c r="C289" s="33"/>
      <c r="D289" s="27" t="s">
        <v>119</v>
      </c>
      <c r="E289" s="28" t="s">
        <v>331</v>
      </c>
      <c r="F289" s="43"/>
      <c r="G289" s="95"/>
      <c r="H289" s="320" t="s">
        <v>421</v>
      </c>
    </row>
    <row r="290" spans="1:8" ht="6.6" customHeight="1" x14ac:dyDescent="0.15">
      <c r="A290" s="33"/>
      <c r="B290" s="34"/>
      <c r="C290" s="101"/>
      <c r="D290" s="33"/>
      <c r="E290" s="34"/>
      <c r="F290" s="101"/>
      <c r="G290" s="95"/>
      <c r="H290" s="319"/>
    </row>
    <row r="291" spans="1:8" ht="19.5" customHeight="1" x14ac:dyDescent="0.15">
      <c r="A291" s="33"/>
      <c r="B291" s="34"/>
      <c r="C291" s="33"/>
      <c r="D291" s="33" t="s">
        <v>270</v>
      </c>
      <c r="E291" s="34" t="s">
        <v>291</v>
      </c>
      <c r="F291" s="43"/>
      <c r="G291" s="95"/>
      <c r="H291" s="48"/>
    </row>
    <row r="292" spans="1:8" ht="125.45" customHeight="1" x14ac:dyDescent="0.15">
      <c r="A292" s="33"/>
      <c r="B292" s="34"/>
      <c r="C292" s="33"/>
      <c r="D292" s="33"/>
      <c r="E292" s="34" t="s">
        <v>516</v>
      </c>
      <c r="F292" s="43"/>
      <c r="G292" s="95"/>
      <c r="H292" s="48"/>
    </row>
    <row r="293" spans="1:8" ht="125.1" customHeight="1" x14ac:dyDescent="0.15">
      <c r="A293" s="33"/>
      <c r="B293" s="34"/>
      <c r="C293" s="33"/>
      <c r="D293" s="33"/>
      <c r="E293" s="34" t="s">
        <v>368</v>
      </c>
      <c r="F293" s="43"/>
      <c r="G293" s="95"/>
      <c r="H293" s="48"/>
    </row>
    <row r="294" spans="1:8" ht="19.5" customHeight="1" x14ac:dyDescent="0.15">
      <c r="A294" s="33"/>
      <c r="B294" s="34"/>
      <c r="C294" s="33"/>
      <c r="D294" s="33" t="s">
        <v>271</v>
      </c>
      <c r="E294" s="34" t="s">
        <v>292</v>
      </c>
      <c r="F294" s="43"/>
      <c r="G294" s="95"/>
      <c r="H294" s="48"/>
    </row>
    <row r="295" spans="1:8" ht="257.45" customHeight="1" x14ac:dyDescent="0.15">
      <c r="A295" s="33"/>
      <c r="B295" s="34"/>
      <c r="C295" s="33"/>
      <c r="D295" s="35"/>
      <c r="E295" s="71" t="s">
        <v>521</v>
      </c>
      <c r="F295" s="43"/>
      <c r="G295" s="95"/>
      <c r="H295" s="48"/>
    </row>
    <row r="296" spans="1:8" ht="5.0999999999999996" customHeight="1" x14ac:dyDescent="0.15">
      <c r="A296" s="35"/>
      <c r="B296" s="71"/>
      <c r="C296" s="35"/>
      <c r="D296" s="36"/>
      <c r="E296" s="37"/>
      <c r="F296" s="38"/>
      <c r="G296" s="72"/>
      <c r="H296" s="74"/>
    </row>
    <row r="297" spans="1:8" ht="5.0999999999999996" customHeight="1" x14ac:dyDescent="0.15">
      <c r="A297" s="33"/>
      <c r="B297" s="34"/>
      <c r="C297" s="33"/>
      <c r="D297" s="42"/>
      <c r="E297" s="30"/>
      <c r="F297" s="26"/>
      <c r="G297" s="54"/>
      <c r="H297" s="96"/>
    </row>
    <row r="298" spans="1:8" ht="69" customHeight="1" x14ac:dyDescent="0.15">
      <c r="A298" s="33">
        <v>22</v>
      </c>
      <c r="B298" s="361" t="s">
        <v>256</v>
      </c>
      <c r="C298" s="33"/>
      <c r="D298" s="42"/>
      <c r="E298" s="40" t="s">
        <v>18</v>
      </c>
      <c r="F298" s="43"/>
      <c r="G298" s="45" t="s">
        <v>449</v>
      </c>
      <c r="H298" s="322" t="s">
        <v>592</v>
      </c>
    </row>
    <row r="299" spans="1:8" ht="5.0999999999999996" customHeight="1" x14ac:dyDescent="0.15">
      <c r="A299" s="33"/>
      <c r="B299" s="361"/>
      <c r="C299" s="33"/>
      <c r="D299" s="27"/>
      <c r="E299" s="28"/>
      <c r="F299" s="43"/>
      <c r="G299" s="67"/>
      <c r="H299" s="322"/>
    </row>
    <row r="300" spans="1:8" ht="230.45" customHeight="1" x14ac:dyDescent="0.15">
      <c r="A300" s="33"/>
      <c r="B300" s="361"/>
      <c r="C300" s="33"/>
      <c r="D300" s="35" t="s">
        <v>23</v>
      </c>
      <c r="E300" s="71" t="s">
        <v>629</v>
      </c>
      <c r="F300" s="43"/>
      <c r="G300" s="67"/>
      <c r="H300" s="322" t="s">
        <v>422</v>
      </c>
    </row>
    <row r="301" spans="1:8" ht="5.0999999999999996" customHeight="1" x14ac:dyDescent="0.15">
      <c r="A301" s="35"/>
      <c r="B301" s="71"/>
      <c r="C301" s="35"/>
      <c r="D301" s="36"/>
      <c r="E301" s="37"/>
      <c r="F301" s="38"/>
      <c r="G301" s="72"/>
      <c r="H301" s="51"/>
    </row>
    <row r="302" spans="1:8" ht="5.25" customHeight="1" x14ac:dyDescent="0.15">
      <c r="A302" s="27"/>
      <c r="B302" s="28"/>
      <c r="C302" s="27"/>
      <c r="D302" s="29"/>
      <c r="E302" s="30"/>
      <c r="F302" s="26"/>
      <c r="G302" s="54"/>
      <c r="H302" s="96"/>
    </row>
    <row r="303" spans="1:8" ht="66.599999999999994" customHeight="1" x14ac:dyDescent="0.15">
      <c r="A303" s="35">
        <v>23</v>
      </c>
      <c r="B303" s="71" t="s">
        <v>62</v>
      </c>
      <c r="C303" s="35"/>
      <c r="D303" s="36"/>
      <c r="E303" s="37" t="s">
        <v>19</v>
      </c>
      <c r="F303" s="43"/>
      <c r="G303" s="45" t="s">
        <v>449</v>
      </c>
      <c r="H303" s="51" t="s">
        <v>593</v>
      </c>
    </row>
    <row r="304" spans="1:8" ht="5.0999999999999996" customHeight="1" x14ac:dyDescent="0.15">
      <c r="A304" s="33"/>
      <c r="B304" s="40"/>
      <c r="C304" s="33"/>
      <c r="D304" s="42"/>
      <c r="E304" s="40"/>
      <c r="F304" s="26"/>
      <c r="G304" s="54"/>
      <c r="H304" s="322"/>
    </row>
    <row r="305" spans="1:8" ht="78.599999999999994" customHeight="1" x14ac:dyDescent="0.15">
      <c r="A305" s="33">
        <v>24</v>
      </c>
      <c r="B305" s="34" t="s">
        <v>63</v>
      </c>
      <c r="C305" s="35"/>
      <c r="D305" s="36" t="s">
        <v>32</v>
      </c>
      <c r="E305" s="37" t="s">
        <v>64</v>
      </c>
      <c r="F305" s="38"/>
      <c r="G305" s="75" t="s">
        <v>449</v>
      </c>
      <c r="H305" s="322" t="s">
        <v>594</v>
      </c>
    </row>
    <row r="306" spans="1:8" ht="5.0999999999999996" customHeight="1" x14ac:dyDescent="0.15">
      <c r="A306" s="33"/>
      <c r="B306" s="40"/>
      <c r="C306" s="33"/>
      <c r="D306" s="42"/>
      <c r="E306" s="40"/>
      <c r="F306" s="43"/>
      <c r="G306" s="67"/>
      <c r="H306" s="322"/>
    </row>
    <row r="307" spans="1:8" ht="34.5" customHeight="1" x14ac:dyDescent="0.15">
      <c r="A307" s="33" t="s">
        <v>4</v>
      </c>
      <c r="B307" s="40" t="s">
        <v>4</v>
      </c>
      <c r="C307" s="33"/>
      <c r="D307" s="42" t="s">
        <v>35</v>
      </c>
      <c r="E307" s="40" t="s">
        <v>65</v>
      </c>
      <c r="F307" s="43"/>
      <c r="G307" s="45" t="s">
        <v>449</v>
      </c>
      <c r="H307" s="354" t="s">
        <v>423</v>
      </c>
    </row>
    <row r="308" spans="1:8" ht="5.0999999999999996" customHeight="1" x14ac:dyDescent="0.15">
      <c r="A308" s="33"/>
      <c r="B308" s="34"/>
      <c r="C308" s="33"/>
      <c r="D308" s="27"/>
      <c r="E308" s="28"/>
      <c r="F308" s="43"/>
      <c r="G308" s="67"/>
      <c r="H308" s="354"/>
    </row>
    <row r="309" spans="1:8" ht="59.1" customHeight="1" x14ac:dyDescent="0.15">
      <c r="A309" s="33"/>
      <c r="B309" s="40"/>
      <c r="C309" s="33"/>
      <c r="D309" s="35" t="s">
        <v>23</v>
      </c>
      <c r="E309" s="71" t="s">
        <v>66</v>
      </c>
      <c r="F309" s="43"/>
      <c r="G309" s="67"/>
      <c r="H309" s="354"/>
    </row>
    <row r="310" spans="1:8" ht="4.5" customHeight="1" x14ac:dyDescent="0.15">
      <c r="A310" s="33"/>
      <c r="B310" s="40"/>
      <c r="C310" s="35"/>
      <c r="D310" s="36"/>
      <c r="E310" s="37"/>
      <c r="F310" s="38"/>
      <c r="G310" s="72"/>
      <c r="H310" s="320"/>
    </row>
    <row r="311" spans="1:8" ht="4.5" customHeight="1" x14ac:dyDescent="0.15">
      <c r="A311" s="33"/>
      <c r="B311" s="40"/>
      <c r="C311" s="33"/>
      <c r="D311" s="42"/>
      <c r="E311" s="40"/>
      <c r="F311" s="43"/>
      <c r="G311" s="67"/>
      <c r="H311" s="320"/>
    </row>
    <row r="312" spans="1:8" ht="54" customHeight="1" x14ac:dyDescent="0.15">
      <c r="A312" s="33"/>
      <c r="B312" s="40"/>
      <c r="C312" s="33"/>
      <c r="D312" s="42" t="s">
        <v>46</v>
      </c>
      <c r="E312" s="40" t="s">
        <v>630</v>
      </c>
      <c r="F312" s="43"/>
      <c r="G312" s="113"/>
      <c r="H312" s="320" t="s">
        <v>269</v>
      </c>
    </row>
    <row r="313" spans="1:8" ht="96.6" customHeight="1" x14ac:dyDescent="0.15">
      <c r="A313" s="33"/>
      <c r="B313" s="40"/>
      <c r="C313" s="33"/>
      <c r="D313" s="42"/>
      <c r="E313" s="40" t="s">
        <v>393</v>
      </c>
      <c r="F313" s="43"/>
      <c r="G313" s="45" t="s">
        <v>1</v>
      </c>
      <c r="H313" s="320"/>
    </row>
    <row r="314" spans="1:8" ht="39.6" customHeight="1" x14ac:dyDescent="0.15">
      <c r="A314" s="33"/>
      <c r="B314" s="40"/>
      <c r="C314" s="33"/>
      <c r="D314" s="42"/>
      <c r="E314" s="40" t="s">
        <v>296</v>
      </c>
      <c r="F314" s="43"/>
      <c r="G314" s="45" t="s">
        <v>1</v>
      </c>
      <c r="H314" s="320"/>
    </row>
    <row r="315" spans="1:8" ht="51.6" customHeight="1" x14ac:dyDescent="0.15">
      <c r="A315" s="33"/>
      <c r="B315" s="40"/>
      <c r="C315" s="33"/>
      <c r="D315" s="42"/>
      <c r="E315" s="40" t="s">
        <v>297</v>
      </c>
      <c r="F315" s="43"/>
      <c r="G315" s="45" t="s">
        <v>1</v>
      </c>
      <c r="H315" s="320"/>
    </row>
    <row r="316" spans="1:8" ht="4.5" customHeight="1" x14ac:dyDescent="0.15">
      <c r="A316" s="33"/>
      <c r="B316" s="40"/>
      <c r="C316" s="33"/>
      <c r="D316" s="42"/>
      <c r="E316" s="40"/>
      <c r="F316" s="43"/>
      <c r="G316" s="67"/>
      <c r="H316" s="320"/>
    </row>
    <row r="317" spans="1:8" ht="87" customHeight="1" x14ac:dyDescent="0.15">
      <c r="A317" s="33"/>
      <c r="B317" s="40"/>
      <c r="C317" s="33"/>
      <c r="D317" s="27" t="s">
        <v>119</v>
      </c>
      <c r="E317" s="28" t="s">
        <v>381</v>
      </c>
      <c r="F317" s="43"/>
      <c r="G317" s="67"/>
      <c r="H317" s="322" t="s">
        <v>424</v>
      </c>
    </row>
    <row r="318" spans="1:8" ht="4.5" customHeight="1" x14ac:dyDescent="0.15">
      <c r="A318" s="33"/>
      <c r="B318" s="40"/>
      <c r="C318" s="33"/>
      <c r="D318" s="33"/>
      <c r="E318" s="34"/>
      <c r="F318" s="43"/>
      <c r="G318" s="67"/>
      <c r="H318" s="320"/>
    </row>
    <row r="319" spans="1:8" ht="202.5" customHeight="1" x14ac:dyDescent="0.15">
      <c r="A319" s="33"/>
      <c r="B319" s="40"/>
      <c r="C319" s="33"/>
      <c r="D319" s="33" t="s">
        <v>270</v>
      </c>
      <c r="E319" s="34" t="s">
        <v>332</v>
      </c>
      <c r="F319" s="43"/>
      <c r="G319" s="67"/>
      <c r="H319" s="320"/>
    </row>
    <row r="320" spans="1:8" ht="109.5" customHeight="1" x14ac:dyDescent="0.15">
      <c r="A320" s="33"/>
      <c r="B320" s="40"/>
      <c r="C320" s="33"/>
      <c r="D320" s="33"/>
      <c r="E320" s="34" t="s">
        <v>333</v>
      </c>
      <c r="F320" s="43"/>
      <c r="G320" s="67"/>
      <c r="H320" s="320"/>
    </row>
    <row r="321" spans="1:8" ht="75" customHeight="1" x14ac:dyDescent="0.15">
      <c r="A321" s="33"/>
      <c r="B321" s="40"/>
      <c r="C321" s="33"/>
      <c r="D321" s="33"/>
      <c r="E321" s="34" t="s">
        <v>334</v>
      </c>
      <c r="F321" s="43"/>
      <c r="G321" s="67"/>
      <c r="H321" s="320"/>
    </row>
    <row r="322" spans="1:8" ht="6" customHeight="1" x14ac:dyDescent="0.15">
      <c r="A322" s="33"/>
      <c r="B322" s="40"/>
      <c r="C322" s="33"/>
      <c r="D322" s="33"/>
      <c r="E322" s="34"/>
      <c r="F322" s="43"/>
      <c r="G322" s="67"/>
      <c r="H322" s="320"/>
    </row>
    <row r="323" spans="1:8" ht="59.25" customHeight="1" x14ac:dyDescent="0.15">
      <c r="A323" s="33"/>
      <c r="B323" s="40"/>
      <c r="C323" s="33"/>
      <c r="D323" s="33" t="s">
        <v>271</v>
      </c>
      <c r="E323" s="34" t="s">
        <v>335</v>
      </c>
      <c r="F323" s="43"/>
      <c r="G323" s="67"/>
      <c r="H323" s="320"/>
    </row>
    <row r="324" spans="1:8" ht="149.44999999999999" customHeight="1" x14ac:dyDescent="0.15">
      <c r="A324" s="33"/>
      <c r="B324" s="40"/>
      <c r="C324" s="33"/>
      <c r="D324" s="33"/>
      <c r="E324" s="34" t="s">
        <v>336</v>
      </c>
      <c r="F324" s="43"/>
      <c r="G324" s="67"/>
      <c r="H324" s="320"/>
    </row>
    <row r="325" spans="1:8" ht="5.0999999999999996" customHeight="1" x14ac:dyDescent="0.15">
      <c r="A325" s="33"/>
      <c r="B325" s="40"/>
      <c r="C325" s="33"/>
      <c r="D325" s="33"/>
      <c r="E325" s="40"/>
      <c r="F325" s="101"/>
      <c r="G325" s="67"/>
      <c r="H325" s="320"/>
    </row>
    <row r="326" spans="1:8" ht="74.45" customHeight="1" x14ac:dyDescent="0.15">
      <c r="A326" s="33"/>
      <c r="B326" s="40"/>
      <c r="C326" s="33"/>
      <c r="D326" s="33" t="s">
        <v>272</v>
      </c>
      <c r="E326" s="34" t="s">
        <v>517</v>
      </c>
      <c r="F326" s="43"/>
      <c r="G326" s="67"/>
      <c r="H326" s="320"/>
    </row>
    <row r="327" spans="1:8" ht="70.5" customHeight="1" x14ac:dyDescent="0.15">
      <c r="A327" s="33"/>
      <c r="B327" s="40"/>
      <c r="C327" s="33"/>
      <c r="D327" s="33"/>
      <c r="E327" s="34" t="s">
        <v>518</v>
      </c>
      <c r="F327" s="43"/>
      <c r="G327" s="67"/>
      <c r="H327" s="320"/>
    </row>
    <row r="328" spans="1:8" ht="58.5" customHeight="1" x14ac:dyDescent="0.15">
      <c r="A328" s="33"/>
      <c r="B328" s="40"/>
      <c r="C328" s="33"/>
      <c r="D328" s="33"/>
      <c r="E328" s="34" t="s">
        <v>337</v>
      </c>
      <c r="F328" s="43"/>
      <c r="G328" s="67"/>
      <c r="H328" s="320"/>
    </row>
    <row r="329" spans="1:8" ht="141" customHeight="1" x14ac:dyDescent="0.15">
      <c r="A329" s="33"/>
      <c r="B329" s="40"/>
      <c r="C329" s="33"/>
      <c r="D329" s="35"/>
      <c r="E329" s="71" t="s">
        <v>338</v>
      </c>
      <c r="F329" s="43"/>
      <c r="G329" s="67"/>
      <c r="H329" s="320"/>
    </row>
    <row r="330" spans="1:8" ht="9.9499999999999993" customHeight="1" x14ac:dyDescent="0.15">
      <c r="A330" s="35"/>
      <c r="B330" s="37"/>
      <c r="C330" s="35"/>
      <c r="D330" s="36"/>
      <c r="E330" s="37"/>
      <c r="F330" s="38"/>
      <c r="G330" s="72"/>
      <c r="H330" s="321"/>
    </row>
    <row r="331" spans="1:8" ht="54.75" customHeight="1" x14ac:dyDescent="0.15">
      <c r="A331" s="33">
        <v>25</v>
      </c>
      <c r="B331" s="40" t="s">
        <v>67</v>
      </c>
      <c r="C331" s="33"/>
      <c r="D331" s="42" t="s">
        <v>32</v>
      </c>
      <c r="E331" s="40" t="s">
        <v>68</v>
      </c>
      <c r="F331" s="43"/>
      <c r="G331" s="45" t="s">
        <v>449</v>
      </c>
      <c r="H331" s="354" t="s">
        <v>595</v>
      </c>
    </row>
    <row r="332" spans="1:8" ht="5.0999999999999996" customHeight="1" x14ac:dyDescent="0.15">
      <c r="A332" s="33"/>
      <c r="B332" s="40"/>
      <c r="C332" s="33"/>
      <c r="D332" s="27"/>
      <c r="E332" s="28"/>
      <c r="F332" s="43"/>
      <c r="G332" s="67"/>
      <c r="H332" s="354"/>
    </row>
    <row r="333" spans="1:8" ht="58.5" customHeight="1" x14ac:dyDescent="0.15">
      <c r="A333" s="33"/>
      <c r="B333" s="40"/>
      <c r="C333" s="33"/>
      <c r="D333" s="35" t="s">
        <v>23</v>
      </c>
      <c r="E333" s="71" t="s">
        <v>69</v>
      </c>
      <c r="F333" s="43"/>
      <c r="G333" s="67"/>
      <c r="H333" s="354"/>
    </row>
    <row r="334" spans="1:8" ht="4.5" customHeight="1" x14ac:dyDescent="0.15">
      <c r="A334" s="33"/>
      <c r="B334" s="40"/>
      <c r="C334" s="35"/>
      <c r="D334" s="36"/>
      <c r="E334" s="37"/>
      <c r="F334" s="38"/>
      <c r="G334" s="102"/>
      <c r="H334" s="320"/>
    </row>
    <row r="335" spans="1:8" ht="88.5" customHeight="1" x14ac:dyDescent="0.15">
      <c r="A335" s="33"/>
      <c r="B335" s="40"/>
      <c r="C335" s="27"/>
      <c r="D335" s="29" t="s">
        <v>33</v>
      </c>
      <c r="E335" s="30" t="s">
        <v>631</v>
      </c>
      <c r="F335" s="43"/>
      <c r="G335" s="45" t="s">
        <v>1</v>
      </c>
      <c r="H335" s="322" t="s">
        <v>245</v>
      </c>
    </row>
    <row r="336" spans="1:8" ht="5.0999999999999996" customHeight="1" x14ac:dyDescent="0.15">
      <c r="A336" s="33"/>
      <c r="B336" s="34"/>
      <c r="C336" s="33"/>
      <c r="D336" s="42"/>
      <c r="E336" s="40"/>
      <c r="F336" s="43"/>
      <c r="G336" s="95"/>
      <c r="H336" s="322"/>
    </row>
    <row r="337" spans="1:8" ht="63.95" customHeight="1" x14ac:dyDescent="0.15">
      <c r="A337" s="33"/>
      <c r="B337" s="34"/>
      <c r="C337" s="27"/>
      <c r="D337" s="29" t="s">
        <v>170</v>
      </c>
      <c r="E337" s="30" t="s">
        <v>510</v>
      </c>
      <c r="F337" s="26"/>
      <c r="G337" s="49" t="s">
        <v>449</v>
      </c>
      <c r="H337" s="48" t="s">
        <v>506</v>
      </c>
    </row>
    <row r="338" spans="1:8" ht="5.0999999999999996" customHeight="1" x14ac:dyDescent="0.15">
      <c r="A338" s="33"/>
      <c r="B338" s="34"/>
      <c r="C338" s="27"/>
      <c r="D338" s="29"/>
      <c r="E338" s="30"/>
      <c r="F338" s="26"/>
      <c r="G338" s="54"/>
      <c r="H338" s="322"/>
    </row>
    <row r="339" spans="1:8" ht="60.95" customHeight="1" x14ac:dyDescent="0.15">
      <c r="A339" s="35"/>
      <c r="B339" s="71"/>
      <c r="C339" s="35"/>
      <c r="D339" s="37" t="s">
        <v>54</v>
      </c>
      <c r="E339" s="37" t="s">
        <v>70</v>
      </c>
      <c r="F339" s="38"/>
      <c r="G339" s="75" t="s">
        <v>449</v>
      </c>
      <c r="H339" s="51" t="s">
        <v>632</v>
      </c>
    </row>
    <row r="340" spans="1:8" ht="5.0999999999999996" customHeight="1" x14ac:dyDescent="0.15">
      <c r="A340" s="33"/>
      <c r="B340" s="40"/>
      <c r="C340" s="33"/>
      <c r="D340" s="42"/>
      <c r="E340" s="30"/>
      <c r="F340" s="26"/>
      <c r="G340" s="91"/>
      <c r="H340" s="48"/>
    </row>
    <row r="341" spans="1:8" ht="51" customHeight="1" x14ac:dyDescent="0.15">
      <c r="A341" s="33">
        <v>26</v>
      </c>
      <c r="B341" s="40" t="s">
        <v>71</v>
      </c>
      <c r="C341" s="33"/>
      <c r="D341" s="42" t="s">
        <v>32</v>
      </c>
      <c r="E341" s="40" t="s">
        <v>382</v>
      </c>
      <c r="F341" s="43"/>
      <c r="G341" s="45" t="s">
        <v>449</v>
      </c>
      <c r="H341" s="354" t="s">
        <v>596</v>
      </c>
    </row>
    <row r="342" spans="1:8" ht="5.0999999999999996" customHeight="1" x14ac:dyDescent="0.15">
      <c r="A342" s="33"/>
      <c r="B342" s="40"/>
      <c r="C342" s="33"/>
      <c r="D342" s="27"/>
      <c r="E342" s="28" t="s">
        <v>8</v>
      </c>
      <c r="F342" s="43"/>
      <c r="G342" s="67"/>
      <c r="H342" s="354"/>
    </row>
    <row r="343" spans="1:8" ht="40.5" customHeight="1" x14ac:dyDescent="0.15">
      <c r="A343" s="33"/>
      <c r="B343" s="34"/>
      <c r="C343" s="33"/>
      <c r="D343" s="35" t="s">
        <v>23</v>
      </c>
      <c r="E343" s="71" t="s">
        <v>72</v>
      </c>
      <c r="F343" s="43"/>
      <c r="G343" s="91"/>
      <c r="H343" s="354"/>
    </row>
    <row r="344" spans="1:8" ht="5.0999999999999996" customHeight="1" x14ac:dyDescent="0.15">
      <c r="A344" s="33"/>
      <c r="B344" s="34"/>
      <c r="C344" s="35"/>
      <c r="D344" s="36"/>
      <c r="E344" s="37"/>
      <c r="F344" s="43"/>
      <c r="G344" s="67"/>
      <c r="H344" s="322"/>
    </row>
    <row r="345" spans="1:8" ht="5.0999999999999996" customHeight="1" x14ac:dyDescent="0.15">
      <c r="A345" s="33"/>
      <c r="B345" s="40"/>
      <c r="C345" s="33"/>
      <c r="D345" s="42"/>
      <c r="E345" s="40"/>
      <c r="F345" s="26"/>
      <c r="G345" s="54"/>
      <c r="H345" s="48"/>
    </row>
    <row r="346" spans="1:8" ht="54.6" customHeight="1" x14ac:dyDescent="0.15">
      <c r="A346" s="33"/>
      <c r="B346" s="34"/>
      <c r="C346" s="33"/>
      <c r="D346" s="42" t="s">
        <v>35</v>
      </c>
      <c r="E346" s="40" t="s">
        <v>73</v>
      </c>
      <c r="F346" s="43"/>
      <c r="G346" s="45" t="s">
        <v>449</v>
      </c>
      <c r="H346" s="354" t="s">
        <v>394</v>
      </c>
    </row>
    <row r="347" spans="1:8" ht="5.0999999999999996" customHeight="1" x14ac:dyDescent="0.15">
      <c r="A347" s="33"/>
      <c r="B347" s="40"/>
      <c r="C347" s="33"/>
      <c r="D347" s="27"/>
      <c r="E347" s="28"/>
      <c r="F347" s="43"/>
      <c r="G347" s="91"/>
      <c r="H347" s="354"/>
    </row>
    <row r="348" spans="1:8" ht="59.25" customHeight="1" x14ac:dyDescent="0.15">
      <c r="A348" s="33"/>
      <c r="B348" s="34"/>
      <c r="C348" s="33"/>
      <c r="D348" s="35" t="s">
        <v>23</v>
      </c>
      <c r="E348" s="71" t="s">
        <v>383</v>
      </c>
      <c r="F348" s="43"/>
      <c r="G348" s="67"/>
      <c r="H348" s="354"/>
    </row>
    <row r="349" spans="1:8" ht="5.0999999999999996" customHeight="1" x14ac:dyDescent="0.15">
      <c r="A349" s="33"/>
      <c r="B349" s="34"/>
      <c r="C349" s="35"/>
      <c r="D349" s="36"/>
      <c r="E349" s="37"/>
      <c r="F349" s="43"/>
      <c r="G349" s="67"/>
      <c r="H349" s="322"/>
    </row>
    <row r="350" spans="1:8" ht="5.0999999999999996" customHeight="1" x14ac:dyDescent="0.15">
      <c r="A350" s="33"/>
      <c r="B350" s="40"/>
      <c r="C350" s="33"/>
      <c r="D350" s="42"/>
      <c r="E350" s="40"/>
      <c r="F350" s="26"/>
      <c r="G350" s="54"/>
      <c r="H350" s="48"/>
    </row>
    <row r="351" spans="1:8" ht="62.25" customHeight="1" x14ac:dyDescent="0.15">
      <c r="A351" s="33"/>
      <c r="B351" s="34"/>
      <c r="C351" s="33"/>
      <c r="D351" s="42" t="s">
        <v>46</v>
      </c>
      <c r="E351" s="40" t="s">
        <v>184</v>
      </c>
      <c r="F351" s="43"/>
      <c r="G351" s="45" t="s">
        <v>449</v>
      </c>
      <c r="H351" s="320" t="s">
        <v>273</v>
      </c>
    </row>
    <row r="352" spans="1:8" ht="5.0999999999999996" customHeight="1" x14ac:dyDescent="0.15">
      <c r="A352" s="33"/>
      <c r="B352" s="40"/>
      <c r="C352" s="33"/>
      <c r="D352" s="27"/>
      <c r="E352" s="28"/>
      <c r="F352" s="43"/>
      <c r="G352" s="67"/>
      <c r="H352" s="320"/>
    </row>
    <row r="353" spans="1:8" ht="48" customHeight="1" x14ac:dyDescent="0.15">
      <c r="A353" s="33"/>
      <c r="B353" s="34"/>
      <c r="C353" s="33"/>
      <c r="D353" s="35" t="s">
        <v>23</v>
      </c>
      <c r="E353" s="71" t="s">
        <v>339</v>
      </c>
      <c r="F353" s="43"/>
      <c r="G353" s="114"/>
      <c r="H353" s="320" t="s">
        <v>425</v>
      </c>
    </row>
    <row r="354" spans="1:8" ht="8.25" customHeight="1" x14ac:dyDescent="0.15">
      <c r="A354" s="33"/>
      <c r="B354" s="34"/>
      <c r="C354" s="36"/>
      <c r="D354" s="36"/>
      <c r="E354" s="37"/>
      <c r="F354" s="38"/>
      <c r="G354" s="115"/>
      <c r="H354" s="322"/>
    </row>
    <row r="355" spans="1:8" ht="5.0999999999999996" customHeight="1" x14ac:dyDescent="0.15">
      <c r="A355" s="33"/>
      <c r="B355" s="40"/>
      <c r="C355" s="33"/>
      <c r="D355" s="42"/>
      <c r="E355" s="40"/>
      <c r="F355" s="43"/>
      <c r="G355" s="103"/>
      <c r="H355" s="48"/>
    </row>
    <row r="356" spans="1:8" ht="60" customHeight="1" x14ac:dyDescent="0.15">
      <c r="A356" s="33"/>
      <c r="B356" s="40"/>
      <c r="C356" s="33"/>
      <c r="D356" s="42" t="s">
        <v>54</v>
      </c>
      <c r="E356" s="40" t="s">
        <v>210</v>
      </c>
      <c r="F356" s="43"/>
      <c r="G356" s="45" t="s">
        <v>449</v>
      </c>
      <c r="H356" s="358" t="s">
        <v>206</v>
      </c>
    </row>
    <row r="357" spans="1:8" ht="3.75" customHeight="1" x14ac:dyDescent="0.15">
      <c r="A357" s="33"/>
      <c r="B357" s="40"/>
      <c r="C357" s="33"/>
      <c r="D357" s="42"/>
      <c r="E357" s="40"/>
      <c r="F357" s="43"/>
      <c r="G357" s="67"/>
      <c r="H357" s="359"/>
    </row>
    <row r="358" spans="1:8" ht="45.75" customHeight="1" x14ac:dyDescent="0.15">
      <c r="A358" s="33"/>
      <c r="B358" s="40"/>
      <c r="C358" s="33"/>
      <c r="D358" s="42" t="s">
        <v>23</v>
      </c>
      <c r="E358" s="40" t="s">
        <v>251</v>
      </c>
      <c r="F358" s="43"/>
      <c r="G358" s="91"/>
      <c r="H358" s="359"/>
    </row>
    <row r="359" spans="1:8" ht="5.45" customHeight="1" x14ac:dyDescent="0.15">
      <c r="A359" s="33"/>
      <c r="B359" s="34"/>
      <c r="C359" s="33"/>
      <c r="D359" s="42"/>
      <c r="E359" s="40"/>
      <c r="F359" s="43"/>
      <c r="G359" s="67"/>
      <c r="H359" s="68"/>
    </row>
    <row r="360" spans="1:8" ht="204" customHeight="1" x14ac:dyDescent="0.15">
      <c r="A360" s="33"/>
      <c r="B360" s="40"/>
      <c r="C360" s="33"/>
      <c r="D360" s="86" t="s">
        <v>226</v>
      </c>
      <c r="E360" s="47" t="s">
        <v>340</v>
      </c>
      <c r="F360" s="43"/>
      <c r="G360" s="91"/>
      <c r="H360" s="69"/>
    </row>
    <row r="361" spans="1:8" ht="5.0999999999999996" customHeight="1" x14ac:dyDescent="0.15">
      <c r="A361" s="33"/>
      <c r="B361" s="40"/>
      <c r="C361" s="33"/>
      <c r="D361" s="40"/>
      <c r="E361" s="40"/>
      <c r="F361" s="43"/>
      <c r="G361" s="91"/>
      <c r="H361" s="69"/>
    </row>
    <row r="362" spans="1:8" ht="137.1" customHeight="1" x14ac:dyDescent="0.15">
      <c r="A362" s="35"/>
      <c r="B362" s="71"/>
      <c r="C362" s="35"/>
      <c r="D362" s="367" t="s">
        <v>384</v>
      </c>
      <c r="E362" s="367"/>
      <c r="F362" s="38"/>
      <c r="G362" s="110"/>
      <c r="H362" s="74" t="s">
        <v>211</v>
      </c>
    </row>
    <row r="363" spans="1:8" ht="5.0999999999999996" customHeight="1" x14ac:dyDescent="0.15">
      <c r="A363" s="33"/>
      <c r="B363" s="34"/>
      <c r="C363" s="27"/>
      <c r="D363" s="29"/>
      <c r="E363" s="116"/>
      <c r="F363" s="26"/>
      <c r="G363" s="54"/>
      <c r="H363" s="48"/>
    </row>
    <row r="364" spans="1:8" ht="66.95" customHeight="1" x14ac:dyDescent="0.15">
      <c r="A364" s="33">
        <v>27</v>
      </c>
      <c r="B364" s="40" t="s">
        <v>74</v>
      </c>
      <c r="C364" s="35"/>
      <c r="D364" s="36"/>
      <c r="E364" s="37" t="s">
        <v>341</v>
      </c>
      <c r="F364" s="43"/>
      <c r="G364" s="45" t="s">
        <v>449</v>
      </c>
      <c r="H364" s="51" t="s">
        <v>597</v>
      </c>
    </row>
    <row r="365" spans="1:8" ht="5.25" customHeight="1" x14ac:dyDescent="0.15">
      <c r="A365" s="27"/>
      <c r="B365" s="28"/>
      <c r="C365" s="33"/>
      <c r="D365" s="42"/>
      <c r="E365" s="40"/>
      <c r="F365" s="26"/>
      <c r="G365" s="54"/>
      <c r="H365" s="322"/>
    </row>
    <row r="366" spans="1:8" ht="70.5" customHeight="1" x14ac:dyDescent="0.15">
      <c r="A366" s="35">
        <v>28</v>
      </c>
      <c r="B366" s="37" t="s">
        <v>75</v>
      </c>
      <c r="C366" s="35"/>
      <c r="D366" s="36"/>
      <c r="E366" s="37" t="s">
        <v>20</v>
      </c>
      <c r="F366" s="38"/>
      <c r="G366" s="75" t="s">
        <v>1</v>
      </c>
      <c r="H366" s="74" t="s">
        <v>598</v>
      </c>
    </row>
    <row r="367" spans="1:8" ht="5.0999999999999996" customHeight="1" x14ac:dyDescent="0.15">
      <c r="A367" s="33"/>
      <c r="B367" s="40"/>
      <c r="C367" s="33"/>
      <c r="D367" s="42"/>
      <c r="E367" s="40"/>
      <c r="F367" s="43"/>
      <c r="G367" s="67"/>
      <c r="H367" s="48"/>
    </row>
    <row r="368" spans="1:8" ht="49.5" customHeight="1" x14ac:dyDescent="0.15">
      <c r="A368" s="33">
        <v>29</v>
      </c>
      <c r="B368" s="40" t="s">
        <v>76</v>
      </c>
      <c r="C368" s="33"/>
      <c r="D368" s="42" t="s">
        <v>32</v>
      </c>
      <c r="E368" s="40" t="s">
        <v>633</v>
      </c>
      <c r="F368" s="43"/>
      <c r="G368" s="45" t="s">
        <v>449</v>
      </c>
      <c r="H368" s="354" t="s">
        <v>599</v>
      </c>
    </row>
    <row r="369" spans="1:8" ht="5.0999999999999996" customHeight="1" x14ac:dyDescent="0.15">
      <c r="A369" s="33"/>
      <c r="B369" s="34"/>
      <c r="C369" s="33"/>
      <c r="D369" s="27"/>
      <c r="E369" s="28"/>
      <c r="F369" s="43"/>
      <c r="G369" s="73"/>
      <c r="H369" s="354"/>
    </row>
    <row r="370" spans="1:8" ht="141" customHeight="1" x14ac:dyDescent="0.15">
      <c r="A370" s="33"/>
      <c r="B370" s="40"/>
      <c r="C370" s="33"/>
      <c r="D370" s="82" t="s">
        <v>342</v>
      </c>
      <c r="E370" s="71" t="s">
        <v>634</v>
      </c>
      <c r="F370" s="43"/>
      <c r="G370" s="67"/>
      <c r="H370" s="354"/>
    </row>
    <row r="371" spans="1:8" ht="5.0999999999999996" customHeight="1" x14ac:dyDescent="0.15">
      <c r="A371" s="33"/>
      <c r="B371" s="34"/>
      <c r="C371" s="36"/>
      <c r="D371" s="36"/>
      <c r="E371" s="37"/>
      <c r="F371" s="38"/>
      <c r="G371" s="52"/>
      <c r="H371" s="322"/>
    </row>
    <row r="372" spans="1:8" ht="5.0999999999999996" customHeight="1" x14ac:dyDescent="0.15">
      <c r="A372" s="33"/>
      <c r="B372" s="40"/>
      <c r="C372" s="27"/>
      <c r="D372" s="29"/>
      <c r="E372" s="30"/>
      <c r="F372" s="26"/>
      <c r="G372" s="54"/>
      <c r="H372" s="320"/>
    </row>
    <row r="373" spans="1:8" ht="39" customHeight="1" x14ac:dyDescent="0.15">
      <c r="A373" s="33"/>
      <c r="B373" s="40" t="s">
        <v>194</v>
      </c>
      <c r="C373" s="33"/>
      <c r="D373" s="42" t="s">
        <v>35</v>
      </c>
      <c r="E373" s="40" t="s">
        <v>385</v>
      </c>
      <c r="F373" s="43"/>
      <c r="G373" s="45" t="s">
        <v>450</v>
      </c>
      <c r="H373" s="320" t="s">
        <v>274</v>
      </c>
    </row>
    <row r="374" spans="1:8" ht="5.0999999999999996" customHeight="1" x14ac:dyDescent="0.15">
      <c r="A374" s="33"/>
      <c r="B374" s="34"/>
      <c r="C374" s="33"/>
      <c r="D374" s="42"/>
      <c r="E374" s="40"/>
      <c r="F374" s="43"/>
      <c r="G374" s="91"/>
      <c r="H374" s="320"/>
    </row>
    <row r="375" spans="1:8" ht="57.95" customHeight="1" x14ac:dyDescent="0.15">
      <c r="A375" s="33"/>
      <c r="B375" s="40"/>
      <c r="C375" s="33"/>
      <c r="D375" s="46" t="s">
        <v>23</v>
      </c>
      <c r="E375" s="47" t="s">
        <v>77</v>
      </c>
      <c r="F375" s="43"/>
      <c r="G375" s="67"/>
      <c r="H375" s="320" t="s">
        <v>426</v>
      </c>
    </row>
    <row r="376" spans="1:8" ht="4.5" customHeight="1" x14ac:dyDescent="0.15">
      <c r="A376" s="33"/>
      <c r="B376" s="40"/>
      <c r="C376" s="33"/>
      <c r="D376" s="42"/>
      <c r="E376" s="40"/>
      <c r="F376" s="43"/>
      <c r="G376" s="91"/>
      <c r="H376" s="320"/>
    </row>
    <row r="377" spans="1:8" ht="48.75" customHeight="1" x14ac:dyDescent="0.15">
      <c r="A377" s="33"/>
      <c r="B377" s="34"/>
      <c r="C377" s="33"/>
      <c r="D377" s="46" t="s">
        <v>23</v>
      </c>
      <c r="E377" s="47" t="s">
        <v>78</v>
      </c>
      <c r="F377" s="43"/>
      <c r="G377" s="67"/>
      <c r="H377" s="322"/>
    </row>
    <row r="378" spans="1:8" ht="5.0999999999999996" customHeight="1" x14ac:dyDescent="0.15">
      <c r="A378" s="33"/>
      <c r="B378" s="40"/>
      <c r="C378" s="33"/>
      <c r="D378" s="27"/>
      <c r="E378" s="28"/>
      <c r="F378" s="43"/>
      <c r="G378" s="117"/>
      <c r="H378" s="48"/>
    </row>
    <row r="379" spans="1:8" ht="40.5" customHeight="1" x14ac:dyDescent="0.15">
      <c r="A379" s="33"/>
      <c r="B379" s="34"/>
      <c r="C379" s="33"/>
      <c r="D379" s="214"/>
      <c r="E379" s="215"/>
      <c r="F379" s="216"/>
      <c r="G379" s="217"/>
      <c r="H379" s="218"/>
    </row>
    <row r="380" spans="1:8" ht="5.0999999999999996" customHeight="1" x14ac:dyDescent="0.15">
      <c r="A380" s="33"/>
      <c r="B380" s="34"/>
      <c r="C380" s="35"/>
      <c r="D380" s="36"/>
      <c r="E380" s="37"/>
      <c r="F380" s="38"/>
      <c r="G380" s="72"/>
      <c r="H380" s="322"/>
    </row>
    <row r="381" spans="1:8" ht="5.0999999999999996" customHeight="1" x14ac:dyDescent="0.15">
      <c r="A381" s="33"/>
      <c r="B381" s="34"/>
      <c r="C381" s="33"/>
      <c r="D381" s="42"/>
      <c r="E381" s="40"/>
      <c r="F381" s="43"/>
      <c r="G381" s="91"/>
      <c r="H381" s="322"/>
    </row>
    <row r="382" spans="1:8" ht="86.25" customHeight="1" x14ac:dyDescent="0.15">
      <c r="A382" s="33"/>
      <c r="B382" s="34"/>
      <c r="C382" s="35"/>
      <c r="D382" s="36" t="s">
        <v>46</v>
      </c>
      <c r="E382" s="37" t="s">
        <v>185</v>
      </c>
      <c r="F382" s="38"/>
      <c r="G382" s="75" t="s">
        <v>450</v>
      </c>
      <c r="H382" s="322" t="s">
        <v>242</v>
      </c>
    </row>
    <row r="383" spans="1:8" ht="5.0999999999999996" customHeight="1" x14ac:dyDescent="0.15">
      <c r="A383" s="33"/>
      <c r="B383" s="34"/>
      <c r="C383" s="33"/>
      <c r="D383" s="42"/>
      <c r="E383" s="118"/>
      <c r="F383" s="43"/>
      <c r="G383" s="91"/>
      <c r="H383" s="48"/>
    </row>
    <row r="384" spans="1:8" ht="54" customHeight="1" x14ac:dyDescent="0.15">
      <c r="A384" s="33"/>
      <c r="B384" s="34"/>
      <c r="C384" s="35"/>
      <c r="D384" s="36" t="s">
        <v>54</v>
      </c>
      <c r="E384" s="37" t="s">
        <v>386</v>
      </c>
      <c r="F384" s="36"/>
      <c r="G384" s="75" t="s">
        <v>450</v>
      </c>
      <c r="H384" s="322" t="s">
        <v>237</v>
      </c>
    </row>
    <row r="385" spans="1:8" ht="5.0999999999999996" customHeight="1" x14ac:dyDescent="0.15">
      <c r="A385" s="33"/>
      <c r="B385" s="34"/>
      <c r="C385" s="33"/>
      <c r="D385" s="42"/>
      <c r="E385" s="40"/>
      <c r="F385" s="43"/>
      <c r="G385" s="320"/>
      <c r="H385" s="320"/>
    </row>
    <row r="386" spans="1:8" ht="58.5" customHeight="1" x14ac:dyDescent="0.15">
      <c r="A386" s="33"/>
      <c r="B386" s="34"/>
      <c r="C386" s="35"/>
      <c r="D386" s="36" t="s">
        <v>79</v>
      </c>
      <c r="E386" s="37" t="s">
        <v>369</v>
      </c>
      <c r="F386" s="38"/>
      <c r="G386" s="75" t="s">
        <v>450</v>
      </c>
      <c r="H386" s="320" t="s">
        <v>275</v>
      </c>
    </row>
    <row r="387" spans="1:8" ht="5.0999999999999996" customHeight="1" x14ac:dyDescent="0.15">
      <c r="A387" s="33"/>
      <c r="B387" s="34"/>
      <c r="C387" s="33"/>
      <c r="D387" s="42"/>
      <c r="E387" s="40"/>
      <c r="F387" s="43"/>
      <c r="G387" s="67"/>
      <c r="H387" s="320"/>
    </row>
    <row r="388" spans="1:8" ht="53.1" customHeight="1" x14ac:dyDescent="0.15">
      <c r="A388" s="35"/>
      <c r="B388" s="71"/>
      <c r="C388" s="35"/>
      <c r="D388" s="37" t="s">
        <v>80</v>
      </c>
      <c r="E388" s="37" t="s">
        <v>387</v>
      </c>
      <c r="F388" s="38"/>
      <c r="G388" s="75" t="s">
        <v>450</v>
      </c>
      <c r="H388" s="321" t="s">
        <v>276</v>
      </c>
    </row>
    <row r="389" spans="1:8" ht="5.0999999999999996" customHeight="1" x14ac:dyDescent="0.15">
      <c r="A389" s="27"/>
      <c r="B389" s="40"/>
      <c r="C389" s="33"/>
      <c r="D389" s="42"/>
      <c r="E389" s="40"/>
      <c r="F389" s="43"/>
      <c r="G389" s="54"/>
      <c r="H389" s="96"/>
    </row>
    <row r="390" spans="1:8" ht="88.5" customHeight="1" x14ac:dyDescent="0.15">
      <c r="A390" s="33">
        <v>30</v>
      </c>
      <c r="B390" s="40" t="s">
        <v>318</v>
      </c>
      <c r="C390" s="33"/>
      <c r="D390" s="36" t="s">
        <v>156</v>
      </c>
      <c r="E390" s="40" t="s">
        <v>120</v>
      </c>
      <c r="F390" s="43"/>
      <c r="G390" s="45" t="s">
        <v>450</v>
      </c>
      <c r="H390" s="322" t="s">
        <v>600</v>
      </c>
    </row>
    <row r="391" spans="1:8" ht="5.0999999999999996" customHeight="1" x14ac:dyDescent="0.15">
      <c r="A391" s="33"/>
      <c r="B391" s="40"/>
      <c r="C391" s="33"/>
      <c r="D391" s="27"/>
      <c r="E391" s="28"/>
      <c r="F391" s="43"/>
      <c r="G391" s="91"/>
      <c r="H391" s="322"/>
    </row>
    <row r="392" spans="1:8" ht="99.95" customHeight="1" x14ac:dyDescent="0.15">
      <c r="A392" s="33"/>
      <c r="B392" s="40"/>
      <c r="C392" s="33"/>
      <c r="D392" s="35" t="s">
        <v>121</v>
      </c>
      <c r="E392" s="71" t="s">
        <v>319</v>
      </c>
      <c r="F392" s="43"/>
      <c r="G392" s="91"/>
      <c r="H392" s="322" t="s">
        <v>427</v>
      </c>
    </row>
    <row r="393" spans="1:8" ht="4.5" customHeight="1" x14ac:dyDescent="0.15">
      <c r="A393" s="33"/>
      <c r="B393" s="40"/>
      <c r="C393" s="35"/>
      <c r="D393" s="36"/>
      <c r="E393" s="37"/>
      <c r="F393" s="38"/>
      <c r="G393" s="102"/>
      <c r="H393" s="322"/>
    </row>
    <row r="394" spans="1:8" ht="65.099999999999994" customHeight="1" x14ac:dyDescent="0.15">
      <c r="A394" s="33"/>
      <c r="B394" s="34"/>
      <c r="C394" s="33"/>
      <c r="D394" s="29" t="s">
        <v>169</v>
      </c>
      <c r="E394" s="30" t="s">
        <v>370</v>
      </c>
      <c r="F394" s="43"/>
      <c r="G394" s="45" t="s">
        <v>450</v>
      </c>
      <c r="H394" s="322" t="s">
        <v>278</v>
      </c>
    </row>
    <row r="395" spans="1:8" ht="4.5" customHeight="1" x14ac:dyDescent="0.15">
      <c r="A395" s="33"/>
      <c r="B395" s="34"/>
      <c r="C395" s="42"/>
      <c r="D395" s="27"/>
      <c r="E395" s="28"/>
      <c r="F395" s="43"/>
      <c r="G395" s="103"/>
      <c r="H395" s="34"/>
    </row>
    <row r="396" spans="1:8" ht="126" customHeight="1" x14ac:dyDescent="0.15">
      <c r="A396" s="33"/>
      <c r="B396" s="34"/>
      <c r="C396" s="42"/>
      <c r="D396" s="35" t="s">
        <v>119</v>
      </c>
      <c r="E396" s="71" t="s">
        <v>298</v>
      </c>
      <c r="F396" s="43"/>
      <c r="G396" s="91"/>
      <c r="H396" s="48" t="s">
        <v>428</v>
      </c>
    </row>
    <row r="397" spans="1:8" ht="5.0999999999999996" customHeight="1" x14ac:dyDescent="0.15">
      <c r="A397" s="35"/>
      <c r="B397" s="37"/>
      <c r="C397" s="35"/>
      <c r="D397" s="36"/>
      <c r="E397" s="37"/>
      <c r="F397" s="38"/>
      <c r="G397" s="102"/>
      <c r="H397" s="51"/>
    </row>
    <row r="398" spans="1:8" ht="5.0999999999999996" customHeight="1" x14ac:dyDescent="0.15">
      <c r="A398" s="33"/>
      <c r="B398" s="34"/>
      <c r="C398" s="33"/>
      <c r="D398" s="42"/>
      <c r="E398" s="40"/>
      <c r="F398" s="43"/>
      <c r="G398" s="67"/>
      <c r="H398" s="322"/>
    </row>
    <row r="399" spans="1:8" ht="79.5" customHeight="1" x14ac:dyDescent="0.15">
      <c r="A399" s="33">
        <v>31</v>
      </c>
      <c r="B399" s="34" t="s">
        <v>81</v>
      </c>
      <c r="C399" s="33"/>
      <c r="D399" s="42" t="s">
        <v>32</v>
      </c>
      <c r="E399" s="40" t="s">
        <v>388</v>
      </c>
      <c r="F399" s="43"/>
      <c r="G399" s="45" t="s">
        <v>450</v>
      </c>
      <c r="H399" s="320" t="s">
        <v>601</v>
      </c>
    </row>
    <row r="400" spans="1:8" ht="5.0999999999999996" customHeight="1" x14ac:dyDescent="0.15">
      <c r="A400" s="33"/>
      <c r="B400" s="40"/>
      <c r="C400" s="33"/>
      <c r="D400" s="42"/>
      <c r="E400" s="40"/>
      <c r="F400" s="43"/>
      <c r="G400" s="67"/>
      <c r="H400" s="320"/>
    </row>
    <row r="401" spans="1:8" ht="53.25" customHeight="1" x14ac:dyDescent="0.15">
      <c r="A401" s="33"/>
      <c r="B401" s="34"/>
      <c r="C401" s="33"/>
      <c r="D401" s="46" t="s">
        <v>23</v>
      </c>
      <c r="E401" s="47" t="s">
        <v>82</v>
      </c>
      <c r="F401" s="43"/>
      <c r="G401" s="91"/>
      <c r="H401" s="320" t="s">
        <v>429</v>
      </c>
    </row>
    <row r="402" spans="1:8" ht="5.0999999999999996" customHeight="1" x14ac:dyDescent="0.15">
      <c r="A402" s="33"/>
      <c r="B402" s="40"/>
      <c r="C402" s="33"/>
      <c r="D402" s="36"/>
      <c r="E402" s="37"/>
      <c r="F402" s="43"/>
      <c r="G402" s="67"/>
      <c r="H402" s="322"/>
    </row>
    <row r="403" spans="1:8" ht="5.0999999999999996" customHeight="1" x14ac:dyDescent="0.15">
      <c r="A403" s="33"/>
      <c r="B403" s="34"/>
      <c r="C403" s="27"/>
      <c r="D403" s="42"/>
      <c r="E403" s="40"/>
      <c r="F403" s="26"/>
      <c r="G403" s="54"/>
      <c r="H403" s="48"/>
    </row>
    <row r="404" spans="1:8" ht="33.75" customHeight="1" x14ac:dyDescent="0.15">
      <c r="A404" s="33"/>
      <c r="B404" s="34"/>
      <c r="C404" s="33"/>
      <c r="D404" s="42" t="s">
        <v>35</v>
      </c>
      <c r="E404" s="40" t="s">
        <v>389</v>
      </c>
      <c r="F404" s="43"/>
      <c r="G404" s="45" t="s">
        <v>450</v>
      </c>
      <c r="H404" s="354" t="s">
        <v>227</v>
      </c>
    </row>
    <row r="405" spans="1:8" ht="5.0999999999999996" customHeight="1" x14ac:dyDescent="0.15">
      <c r="A405" s="33"/>
      <c r="B405" s="34"/>
      <c r="C405" s="33"/>
      <c r="D405" s="27"/>
      <c r="E405" s="28"/>
      <c r="F405" s="43"/>
      <c r="G405" s="91"/>
      <c r="H405" s="354"/>
    </row>
    <row r="406" spans="1:8" ht="48" customHeight="1" x14ac:dyDescent="0.15">
      <c r="A406" s="33"/>
      <c r="B406" s="40"/>
      <c r="C406" s="33"/>
      <c r="D406" s="35" t="s">
        <v>23</v>
      </c>
      <c r="E406" s="71" t="s">
        <v>78</v>
      </c>
      <c r="F406" s="43"/>
      <c r="G406" s="67"/>
      <c r="H406" s="354"/>
    </row>
    <row r="407" spans="1:8" ht="5.0999999999999996" customHeight="1" x14ac:dyDescent="0.15">
      <c r="A407" s="33"/>
      <c r="B407" s="40"/>
      <c r="C407" s="33"/>
      <c r="D407" s="27"/>
      <c r="E407" s="28"/>
      <c r="F407" s="43"/>
      <c r="G407" s="67"/>
      <c r="H407" s="322"/>
    </row>
    <row r="408" spans="1:8" ht="42.6" customHeight="1" x14ac:dyDescent="0.15">
      <c r="A408" s="33"/>
      <c r="B408" s="40"/>
      <c r="C408" s="33"/>
      <c r="D408" s="214"/>
      <c r="E408" s="215"/>
      <c r="F408" s="216"/>
      <c r="G408" s="219"/>
      <c r="H408" s="218"/>
    </row>
    <row r="409" spans="1:8" ht="5.0999999999999996" customHeight="1" x14ac:dyDescent="0.15">
      <c r="A409" s="33"/>
      <c r="B409" s="34"/>
      <c r="C409" s="33"/>
      <c r="D409" s="42"/>
      <c r="E409" s="40"/>
      <c r="F409" s="43"/>
      <c r="G409" s="67"/>
      <c r="H409" s="320"/>
    </row>
    <row r="410" spans="1:8" ht="5.0999999999999996" customHeight="1" x14ac:dyDescent="0.15">
      <c r="A410" s="33"/>
      <c r="B410" s="34"/>
      <c r="C410" s="27"/>
      <c r="D410" s="29"/>
      <c r="E410" s="30"/>
      <c r="F410" s="26"/>
      <c r="G410" s="54"/>
      <c r="H410" s="320"/>
    </row>
    <row r="411" spans="1:8" ht="50.25" customHeight="1" x14ac:dyDescent="0.15">
      <c r="A411" s="33"/>
      <c r="B411" s="34"/>
      <c r="C411" s="33"/>
      <c r="D411" s="42" t="s">
        <v>46</v>
      </c>
      <c r="E411" s="40" t="s">
        <v>83</v>
      </c>
      <c r="F411" s="43"/>
      <c r="G411" s="45" t="s">
        <v>450</v>
      </c>
      <c r="H411" s="320" t="s">
        <v>277</v>
      </c>
    </row>
    <row r="412" spans="1:8" ht="5.0999999999999996" customHeight="1" x14ac:dyDescent="0.15">
      <c r="A412" s="33"/>
      <c r="B412" s="34"/>
      <c r="C412" s="33"/>
      <c r="D412" s="42"/>
      <c r="E412" s="40"/>
      <c r="F412" s="43"/>
      <c r="G412" s="67"/>
      <c r="H412" s="320"/>
    </row>
    <row r="413" spans="1:8" ht="69" customHeight="1" x14ac:dyDescent="0.15">
      <c r="A413" s="33"/>
      <c r="B413" s="34"/>
      <c r="C413" s="33"/>
      <c r="D413" s="46" t="s">
        <v>22</v>
      </c>
      <c r="E413" s="47" t="s">
        <v>390</v>
      </c>
      <c r="F413" s="43"/>
      <c r="G413" s="67"/>
      <c r="H413" s="320" t="s">
        <v>430</v>
      </c>
    </row>
    <row r="414" spans="1:8" ht="5.0999999999999996" customHeight="1" x14ac:dyDescent="0.15">
      <c r="A414" s="33"/>
      <c r="B414" s="34"/>
      <c r="C414" s="35"/>
      <c r="D414" s="36"/>
      <c r="E414" s="37"/>
      <c r="F414" s="38"/>
      <c r="G414" s="72"/>
      <c r="H414" s="322"/>
    </row>
    <row r="415" spans="1:8" ht="5.0999999999999996" customHeight="1" x14ac:dyDescent="0.15">
      <c r="A415" s="33"/>
      <c r="B415" s="34"/>
      <c r="C415" s="33"/>
      <c r="D415" s="42"/>
      <c r="E415" s="40"/>
      <c r="F415" s="43"/>
      <c r="G415" s="67"/>
      <c r="H415" s="320"/>
    </row>
    <row r="416" spans="1:8" ht="53.25" customHeight="1" x14ac:dyDescent="0.15">
      <c r="A416" s="35"/>
      <c r="B416" s="71"/>
      <c r="C416" s="35"/>
      <c r="D416" s="36" t="s">
        <v>54</v>
      </c>
      <c r="E416" s="37" t="s">
        <v>84</v>
      </c>
      <c r="F416" s="38"/>
      <c r="G416" s="75" t="s">
        <v>450</v>
      </c>
      <c r="H416" s="321" t="s">
        <v>431</v>
      </c>
    </row>
    <row r="417" spans="1:8" ht="4.5" customHeight="1" x14ac:dyDescent="0.15">
      <c r="A417" s="33"/>
      <c r="B417" s="40"/>
      <c r="C417" s="33"/>
      <c r="D417" s="42"/>
      <c r="E417" s="40"/>
      <c r="F417" s="43"/>
      <c r="G417" s="45"/>
      <c r="H417" s="320"/>
    </row>
    <row r="418" spans="1:8" ht="180.95" customHeight="1" x14ac:dyDescent="0.15">
      <c r="A418" s="33">
        <v>32</v>
      </c>
      <c r="B418" s="40" t="s">
        <v>279</v>
      </c>
      <c r="C418" s="33"/>
      <c r="D418" s="46" t="s">
        <v>119</v>
      </c>
      <c r="E418" s="47" t="s">
        <v>304</v>
      </c>
      <c r="F418" s="43"/>
      <c r="G418" s="91"/>
      <c r="H418" s="119" t="s">
        <v>305</v>
      </c>
    </row>
    <row r="419" spans="1:8" ht="6" customHeight="1" x14ac:dyDescent="0.15">
      <c r="A419" s="33"/>
      <c r="B419" s="40"/>
      <c r="C419" s="33"/>
      <c r="D419" s="42"/>
      <c r="E419" s="40"/>
      <c r="F419" s="43"/>
      <c r="G419" s="91"/>
      <c r="H419" s="119"/>
    </row>
    <row r="420" spans="1:8" ht="35.25" customHeight="1" x14ac:dyDescent="0.15">
      <c r="A420" s="33"/>
      <c r="B420" s="40"/>
      <c r="C420" s="33"/>
      <c r="D420" s="42"/>
      <c r="E420" s="40" t="s">
        <v>635</v>
      </c>
      <c r="F420" s="43"/>
      <c r="G420" s="120"/>
      <c r="H420" s="358" t="s">
        <v>645</v>
      </c>
    </row>
    <row r="421" spans="1:8" ht="75.75" customHeight="1" x14ac:dyDescent="0.15">
      <c r="A421" s="33"/>
      <c r="B421" s="40"/>
      <c r="C421" s="33"/>
      <c r="D421" s="42"/>
      <c r="E421" s="40" t="s">
        <v>299</v>
      </c>
      <c r="F421" s="43"/>
      <c r="G421" s="45" t="s">
        <v>1</v>
      </c>
      <c r="H421" s="362"/>
    </row>
    <row r="422" spans="1:8" ht="32.25" customHeight="1" x14ac:dyDescent="0.15">
      <c r="A422" s="33"/>
      <c r="B422" s="40"/>
      <c r="C422" s="33"/>
      <c r="D422" s="42"/>
      <c r="E422" s="40" t="s">
        <v>300</v>
      </c>
      <c r="F422" s="43"/>
      <c r="G422" s="45" t="s">
        <v>1</v>
      </c>
      <c r="H422" s="322"/>
    </row>
    <row r="423" spans="1:8" ht="46.5" customHeight="1" x14ac:dyDescent="0.15">
      <c r="A423" s="33"/>
      <c r="B423" s="40"/>
      <c r="C423" s="33"/>
      <c r="D423" s="42"/>
      <c r="E423" s="40" t="s">
        <v>301</v>
      </c>
      <c r="F423" s="43"/>
      <c r="G423" s="45" t="s">
        <v>1</v>
      </c>
      <c r="H423" s="322"/>
    </row>
    <row r="424" spans="1:8" ht="33" customHeight="1" x14ac:dyDescent="0.15">
      <c r="A424" s="33"/>
      <c r="B424" s="40"/>
      <c r="C424" s="33"/>
      <c r="D424" s="42"/>
      <c r="E424" s="40" t="s">
        <v>280</v>
      </c>
      <c r="F424" s="43"/>
      <c r="G424" s="45" t="s">
        <v>1</v>
      </c>
      <c r="H424" s="322"/>
    </row>
    <row r="425" spans="1:8" ht="4.5" customHeight="1" x14ac:dyDescent="0.15">
      <c r="A425" s="33"/>
      <c r="B425" s="40"/>
      <c r="C425" s="33"/>
      <c r="D425" s="42"/>
      <c r="E425" s="40"/>
      <c r="F425" s="43"/>
      <c r="G425" s="121"/>
      <c r="H425" s="322"/>
    </row>
    <row r="426" spans="1:8" ht="160.5" customHeight="1" x14ac:dyDescent="0.15">
      <c r="A426" s="33"/>
      <c r="B426" s="40"/>
      <c r="C426" s="33"/>
      <c r="D426" s="27" t="s">
        <v>119</v>
      </c>
      <c r="E426" s="28" t="s">
        <v>302</v>
      </c>
      <c r="F426" s="43"/>
      <c r="G426" s="121"/>
      <c r="H426" s="322" t="s">
        <v>432</v>
      </c>
    </row>
    <row r="427" spans="1:8" ht="4.5" customHeight="1" x14ac:dyDescent="0.15">
      <c r="A427" s="33"/>
      <c r="B427" s="40"/>
      <c r="C427" s="33"/>
      <c r="D427" s="33"/>
      <c r="E427" s="40"/>
      <c r="F427" s="101"/>
      <c r="G427" s="121"/>
      <c r="H427" s="322"/>
    </row>
    <row r="428" spans="1:8" ht="111.95" customHeight="1" x14ac:dyDescent="0.15">
      <c r="A428" s="33"/>
      <c r="B428" s="40"/>
      <c r="C428" s="33"/>
      <c r="D428" s="33" t="s">
        <v>281</v>
      </c>
      <c r="E428" s="34" t="s">
        <v>391</v>
      </c>
      <c r="F428" s="43"/>
      <c r="G428" s="121"/>
      <c r="H428" s="322"/>
    </row>
    <row r="429" spans="1:8" ht="4.5" customHeight="1" x14ac:dyDescent="0.15">
      <c r="A429" s="33"/>
      <c r="B429" s="40"/>
      <c r="C429" s="33"/>
      <c r="D429" s="33"/>
      <c r="E429" s="34"/>
      <c r="F429" s="43"/>
      <c r="G429" s="121"/>
      <c r="H429" s="322"/>
    </row>
    <row r="430" spans="1:8" ht="122.1" customHeight="1" x14ac:dyDescent="0.15">
      <c r="A430" s="33"/>
      <c r="B430" s="40"/>
      <c r="C430" s="33"/>
      <c r="D430" s="33" t="s">
        <v>281</v>
      </c>
      <c r="E430" s="34" t="s">
        <v>282</v>
      </c>
      <c r="F430" s="43"/>
      <c r="G430" s="121"/>
      <c r="H430" s="322"/>
    </row>
    <row r="431" spans="1:8" ht="4.5" customHeight="1" x14ac:dyDescent="0.15">
      <c r="A431" s="33"/>
      <c r="B431" s="40"/>
      <c r="C431" s="33"/>
      <c r="D431" s="33"/>
      <c r="E431" s="34"/>
      <c r="F431" s="43"/>
      <c r="G431" s="121"/>
      <c r="H431" s="322"/>
    </row>
    <row r="432" spans="1:8" ht="114" customHeight="1" x14ac:dyDescent="0.15">
      <c r="A432" s="33"/>
      <c r="B432" s="40"/>
      <c r="C432" s="33"/>
      <c r="D432" s="33" t="s">
        <v>281</v>
      </c>
      <c r="E432" s="34" t="s">
        <v>311</v>
      </c>
      <c r="F432" s="43"/>
      <c r="G432" s="121"/>
      <c r="H432" s="322"/>
    </row>
    <row r="433" spans="1:10" ht="18" customHeight="1" x14ac:dyDescent="0.15">
      <c r="A433" s="33"/>
      <c r="B433" s="40"/>
      <c r="C433" s="33"/>
      <c r="D433" s="33" t="s">
        <v>156</v>
      </c>
      <c r="E433" s="34" t="s">
        <v>283</v>
      </c>
      <c r="F433" s="43"/>
      <c r="G433" s="121"/>
      <c r="H433" s="322"/>
    </row>
    <row r="434" spans="1:10" ht="98.45" customHeight="1" x14ac:dyDescent="0.15">
      <c r="A434" s="33"/>
      <c r="B434" s="40"/>
      <c r="C434" s="33"/>
      <c r="D434" s="33"/>
      <c r="E434" s="34" t="s">
        <v>343</v>
      </c>
      <c r="F434" s="43"/>
      <c r="G434" s="121"/>
      <c r="H434" s="322"/>
    </row>
    <row r="435" spans="1:10" ht="69.75" customHeight="1" x14ac:dyDescent="0.15">
      <c r="A435" s="33"/>
      <c r="B435" s="40"/>
      <c r="C435" s="33"/>
      <c r="D435" s="33"/>
      <c r="E435" s="34" t="s">
        <v>344</v>
      </c>
      <c r="F435" s="43"/>
      <c r="G435" s="121"/>
      <c r="H435" s="322"/>
    </row>
    <row r="436" spans="1:10" ht="72.599999999999994" customHeight="1" x14ac:dyDescent="0.15">
      <c r="A436" s="33"/>
      <c r="B436" s="40"/>
      <c r="C436" s="33"/>
      <c r="D436" s="33"/>
      <c r="E436" s="34" t="s">
        <v>345</v>
      </c>
      <c r="F436" s="43"/>
      <c r="G436" s="121"/>
      <c r="H436" s="322"/>
    </row>
    <row r="437" spans="1:10" ht="87" customHeight="1" x14ac:dyDescent="0.15">
      <c r="A437" s="33"/>
      <c r="B437" s="40"/>
      <c r="C437" s="33"/>
      <c r="D437" s="33"/>
      <c r="E437" s="34" t="s">
        <v>346</v>
      </c>
      <c r="F437" s="43"/>
      <c r="G437" s="121"/>
      <c r="H437" s="322"/>
    </row>
    <row r="438" spans="1:10" ht="71.099999999999994" customHeight="1" x14ac:dyDescent="0.15">
      <c r="A438" s="35"/>
      <c r="B438" s="37"/>
      <c r="C438" s="35"/>
      <c r="D438" s="35"/>
      <c r="E438" s="71" t="s">
        <v>347</v>
      </c>
      <c r="F438" s="38"/>
      <c r="G438" s="122"/>
      <c r="H438" s="51"/>
    </row>
    <row r="439" spans="1:10" ht="177.6" customHeight="1" x14ac:dyDescent="0.15">
      <c r="A439" s="33"/>
      <c r="B439" s="40"/>
      <c r="C439" s="33"/>
      <c r="D439" s="33"/>
      <c r="E439" s="34" t="s">
        <v>348</v>
      </c>
      <c r="F439" s="43"/>
      <c r="G439" s="121"/>
      <c r="H439" s="322"/>
    </row>
    <row r="440" spans="1:10" ht="20.25" customHeight="1" x14ac:dyDescent="0.15">
      <c r="A440" s="33"/>
      <c r="B440" s="40"/>
      <c r="C440" s="33"/>
      <c r="D440" s="33" t="s">
        <v>169</v>
      </c>
      <c r="E440" s="34" t="s">
        <v>284</v>
      </c>
      <c r="F440" s="43"/>
      <c r="G440" s="121"/>
      <c r="H440" s="322"/>
    </row>
    <row r="441" spans="1:10" ht="209.1" customHeight="1" x14ac:dyDescent="0.15">
      <c r="A441" s="33"/>
      <c r="B441" s="40"/>
      <c r="C441" s="33"/>
      <c r="D441" s="33"/>
      <c r="E441" s="34" t="s">
        <v>303</v>
      </c>
      <c r="F441" s="43"/>
      <c r="G441" s="121"/>
      <c r="H441" s="322"/>
    </row>
    <row r="442" spans="1:10" ht="19.5" customHeight="1" x14ac:dyDescent="0.15">
      <c r="A442" s="33"/>
      <c r="B442" s="40"/>
      <c r="C442" s="33"/>
      <c r="D442" s="33" t="s">
        <v>170</v>
      </c>
      <c r="E442" s="34" t="s">
        <v>285</v>
      </c>
      <c r="F442" s="43"/>
      <c r="G442" s="121"/>
      <c r="H442" s="322"/>
    </row>
    <row r="443" spans="1:10" ht="75" customHeight="1" x14ac:dyDescent="0.15">
      <c r="A443" s="33"/>
      <c r="B443" s="40"/>
      <c r="C443" s="33"/>
      <c r="D443" s="33"/>
      <c r="E443" s="34" t="s">
        <v>349</v>
      </c>
      <c r="F443" s="43"/>
      <c r="G443" s="121"/>
      <c r="H443" s="322"/>
    </row>
    <row r="444" spans="1:10" ht="112.5" customHeight="1" x14ac:dyDescent="0.15">
      <c r="A444" s="33"/>
      <c r="B444" s="40"/>
      <c r="C444" s="33"/>
      <c r="D444" s="33"/>
      <c r="E444" s="34" t="s">
        <v>350</v>
      </c>
      <c r="F444" s="43"/>
      <c r="G444" s="121"/>
      <c r="H444" s="322"/>
    </row>
    <row r="445" spans="1:10" ht="32.25" customHeight="1" x14ac:dyDescent="0.15">
      <c r="A445" s="33"/>
      <c r="B445" s="40"/>
      <c r="C445" s="33"/>
      <c r="D445" s="33" t="s">
        <v>260</v>
      </c>
      <c r="E445" s="34" t="s">
        <v>286</v>
      </c>
      <c r="F445" s="43"/>
      <c r="G445" s="121"/>
      <c r="H445" s="322"/>
    </row>
    <row r="446" spans="1:10" ht="72" customHeight="1" x14ac:dyDescent="0.15">
      <c r="A446" s="33"/>
      <c r="B446" s="40"/>
      <c r="C446" s="33"/>
      <c r="D446" s="35"/>
      <c r="E446" s="71" t="s">
        <v>522</v>
      </c>
      <c r="F446" s="43"/>
      <c r="G446" s="121"/>
      <c r="H446" s="322"/>
    </row>
    <row r="447" spans="1:10" ht="96.6" customHeight="1" x14ac:dyDescent="0.15">
      <c r="A447" s="33"/>
      <c r="B447" s="34"/>
      <c r="C447" s="33"/>
      <c r="D447" s="33"/>
      <c r="E447" s="34" t="s">
        <v>523</v>
      </c>
      <c r="F447" s="43"/>
      <c r="G447" s="91"/>
      <c r="H447" s="43"/>
      <c r="I447" s="184"/>
      <c r="J447" s="185"/>
    </row>
    <row r="448" spans="1:10" ht="84.95" customHeight="1" x14ac:dyDescent="0.15">
      <c r="A448" s="33"/>
      <c r="B448" s="34"/>
      <c r="C448" s="33"/>
      <c r="D448" s="35"/>
      <c r="E448" s="71" t="s">
        <v>524</v>
      </c>
      <c r="F448" s="43"/>
      <c r="G448" s="91"/>
      <c r="H448" s="43"/>
      <c r="I448" s="42"/>
    </row>
    <row r="449" spans="1:9" ht="4.5" customHeight="1" x14ac:dyDescent="0.15">
      <c r="A449" s="33"/>
      <c r="B449" s="34"/>
      <c r="C449" s="33"/>
      <c r="F449" s="42"/>
      <c r="G449" s="45"/>
      <c r="H449" s="34"/>
    </row>
    <row r="450" spans="1:9" ht="101.25" customHeight="1" x14ac:dyDescent="0.15">
      <c r="A450" s="33"/>
      <c r="B450" s="34"/>
      <c r="C450" s="33"/>
      <c r="D450" s="365" t="s">
        <v>608</v>
      </c>
      <c r="E450" s="366"/>
      <c r="F450" s="42"/>
      <c r="G450" s="45"/>
      <c r="H450" s="34"/>
    </row>
    <row r="451" spans="1:9" ht="5.0999999999999996" customHeight="1" x14ac:dyDescent="0.15">
      <c r="A451" s="35"/>
      <c r="B451" s="37"/>
      <c r="C451" s="35"/>
      <c r="D451" s="36"/>
      <c r="E451" s="37"/>
      <c r="F451" s="38"/>
      <c r="G451" s="72"/>
      <c r="H451" s="321"/>
    </row>
    <row r="452" spans="1:9" ht="5.0999999999999996" customHeight="1" x14ac:dyDescent="0.15">
      <c r="A452" s="33"/>
      <c r="B452" s="40"/>
      <c r="C452" s="33"/>
      <c r="D452" s="42"/>
      <c r="E452" s="40"/>
      <c r="F452" s="43"/>
      <c r="G452" s="67"/>
      <c r="H452" s="48"/>
    </row>
    <row r="453" spans="1:9" ht="67.5" customHeight="1" x14ac:dyDescent="0.15">
      <c r="A453" s="33">
        <v>33</v>
      </c>
      <c r="B453" s="34" t="s">
        <v>85</v>
      </c>
      <c r="C453" s="33"/>
      <c r="D453" s="42"/>
      <c r="E453" s="40" t="s">
        <v>9</v>
      </c>
      <c r="F453" s="43"/>
      <c r="G453" s="45" t="s">
        <v>449</v>
      </c>
      <c r="H453" s="322" t="s">
        <v>602</v>
      </c>
    </row>
    <row r="454" spans="1:9" ht="5.0999999999999996" customHeight="1" x14ac:dyDescent="0.15">
      <c r="A454" s="33"/>
      <c r="B454" s="34"/>
      <c r="C454" s="33"/>
      <c r="D454" s="27"/>
      <c r="E454" s="28"/>
      <c r="F454" s="43"/>
      <c r="G454" s="67"/>
      <c r="H454" s="322"/>
    </row>
    <row r="455" spans="1:9" ht="125.45" customHeight="1" x14ac:dyDescent="0.15">
      <c r="A455" s="33"/>
      <c r="B455" s="40"/>
      <c r="C455" s="33"/>
      <c r="D455" s="35" t="s">
        <v>23</v>
      </c>
      <c r="E455" s="71" t="s">
        <v>351</v>
      </c>
      <c r="F455" s="43"/>
      <c r="G455" s="91"/>
      <c r="H455" s="48" t="s">
        <v>433</v>
      </c>
    </row>
    <row r="456" spans="1:9" ht="6.6" customHeight="1" x14ac:dyDescent="0.15">
      <c r="A456" s="35"/>
      <c r="B456" s="37"/>
      <c r="C456" s="35"/>
      <c r="D456" s="36"/>
      <c r="E456" s="37"/>
      <c r="F456" s="38"/>
      <c r="G456" s="102"/>
      <c r="H456" s="74"/>
    </row>
    <row r="457" spans="1:9" ht="5.25" customHeight="1" x14ac:dyDescent="0.15">
      <c r="A457" s="27"/>
      <c r="B457" s="28"/>
      <c r="C457" s="33"/>
      <c r="D457" s="42"/>
      <c r="E457" s="40"/>
      <c r="F457" s="26"/>
      <c r="G457" s="54"/>
      <c r="H457" s="48"/>
    </row>
    <row r="458" spans="1:9" ht="40.5" customHeight="1" x14ac:dyDescent="0.15">
      <c r="A458" s="33">
        <v>34</v>
      </c>
      <c r="B458" s="40" t="s">
        <v>86</v>
      </c>
      <c r="C458" s="35"/>
      <c r="D458" s="36" t="s">
        <v>31</v>
      </c>
      <c r="E458" s="37" t="s">
        <v>287</v>
      </c>
      <c r="F458" s="38"/>
      <c r="G458" s="75" t="s">
        <v>449</v>
      </c>
      <c r="H458" s="320" t="s">
        <v>603</v>
      </c>
    </row>
    <row r="459" spans="1:9" ht="5.0999999999999996" customHeight="1" x14ac:dyDescent="0.15">
      <c r="A459" s="33"/>
      <c r="B459" s="40"/>
      <c r="C459" s="33"/>
      <c r="D459" s="42"/>
      <c r="E459" s="40"/>
      <c r="F459" s="43"/>
      <c r="G459" s="67"/>
      <c r="H459" s="320"/>
    </row>
    <row r="460" spans="1:9" ht="60" x14ac:dyDescent="0.15">
      <c r="A460" s="33"/>
      <c r="B460" s="40"/>
      <c r="C460" s="33"/>
      <c r="D460" s="42" t="s">
        <v>35</v>
      </c>
      <c r="E460" s="310" t="s">
        <v>717</v>
      </c>
      <c r="F460" s="311"/>
      <c r="G460" s="312" t="s">
        <v>449</v>
      </c>
      <c r="H460" s="313" t="s">
        <v>718</v>
      </c>
    </row>
    <row r="461" spans="1:9" ht="5.0999999999999996" customHeight="1" x14ac:dyDescent="0.15">
      <c r="A461" s="33"/>
      <c r="B461" s="40"/>
      <c r="C461" s="33"/>
      <c r="D461" s="27"/>
      <c r="E461" s="314"/>
      <c r="F461" s="311"/>
      <c r="G461" s="315"/>
      <c r="H461" s="316"/>
    </row>
    <row r="462" spans="1:9" ht="148.5" x14ac:dyDescent="0.15">
      <c r="A462" s="33"/>
      <c r="B462" s="40"/>
      <c r="C462" s="33"/>
      <c r="D462" s="35"/>
      <c r="E462" s="309" t="s">
        <v>719</v>
      </c>
      <c r="F462" s="311"/>
      <c r="G462" s="317"/>
      <c r="H462" s="316" t="s">
        <v>434</v>
      </c>
      <c r="I462" s="196"/>
    </row>
    <row r="463" spans="1:9" ht="6" customHeight="1" x14ac:dyDescent="0.15">
      <c r="A463" s="33"/>
      <c r="B463" s="40"/>
      <c r="C463" s="33"/>
      <c r="D463" s="36"/>
      <c r="E463" s="37"/>
      <c r="F463" s="43"/>
      <c r="G463" s="91"/>
      <c r="H463" s="48"/>
      <c r="I463" s="196"/>
    </row>
    <row r="464" spans="1:9" ht="63" customHeight="1" x14ac:dyDescent="0.15">
      <c r="A464" s="33"/>
      <c r="B464" s="40"/>
      <c r="C464" s="33"/>
      <c r="D464" s="46" t="s">
        <v>23</v>
      </c>
      <c r="E464" s="47" t="s">
        <v>320</v>
      </c>
      <c r="F464" s="43"/>
      <c r="G464" s="91"/>
      <c r="H464" s="48" t="s">
        <v>434</v>
      </c>
      <c r="I464" s="196"/>
    </row>
    <row r="465" spans="1:9" ht="6" customHeight="1" x14ac:dyDescent="0.15">
      <c r="A465" s="35"/>
      <c r="B465" s="37"/>
      <c r="C465" s="35"/>
      <c r="D465" s="36"/>
      <c r="E465" s="37"/>
      <c r="F465" s="38"/>
      <c r="G465" s="72"/>
      <c r="H465" s="74"/>
      <c r="I465" s="196"/>
    </row>
    <row r="466" spans="1:9" ht="6" customHeight="1" x14ac:dyDescent="0.15">
      <c r="A466" s="27"/>
      <c r="B466" s="30"/>
      <c r="C466" s="27"/>
      <c r="D466" s="29"/>
      <c r="E466" s="30"/>
      <c r="F466" s="26"/>
      <c r="G466" s="97"/>
      <c r="H466" s="123"/>
      <c r="I466" s="196"/>
    </row>
    <row r="467" spans="1:9" ht="163.5" customHeight="1" x14ac:dyDescent="0.15">
      <c r="A467" s="33">
        <v>35</v>
      </c>
      <c r="B467" s="34" t="s">
        <v>306</v>
      </c>
      <c r="C467" s="33"/>
      <c r="D467" s="40" t="s">
        <v>156</v>
      </c>
      <c r="E467" s="40" t="s">
        <v>307</v>
      </c>
      <c r="F467" s="43"/>
      <c r="G467" s="45" t="s">
        <v>1</v>
      </c>
      <c r="H467" s="322" t="s">
        <v>604</v>
      </c>
      <c r="I467" s="196"/>
    </row>
    <row r="468" spans="1:9" ht="4.5" customHeight="1" x14ac:dyDescent="0.15">
      <c r="A468" s="33"/>
      <c r="B468" s="40"/>
      <c r="C468" s="33"/>
      <c r="D468" s="37"/>
      <c r="E468" s="37"/>
      <c r="F468" s="43"/>
      <c r="G468" s="108"/>
      <c r="H468" s="48"/>
      <c r="I468" s="196"/>
    </row>
    <row r="469" spans="1:9" ht="60.6" customHeight="1" x14ac:dyDescent="0.15">
      <c r="A469" s="124"/>
      <c r="B469" s="34"/>
      <c r="C469" s="42"/>
      <c r="D469" s="27" t="s">
        <v>119</v>
      </c>
      <c r="E469" s="28" t="s">
        <v>312</v>
      </c>
      <c r="F469" s="43"/>
      <c r="G469" s="91"/>
      <c r="H469" s="48" t="s">
        <v>288</v>
      </c>
    </row>
    <row r="470" spans="1:9" ht="59.25" customHeight="1" x14ac:dyDescent="0.15">
      <c r="A470" s="33"/>
      <c r="B470" s="40"/>
      <c r="C470" s="33"/>
      <c r="D470" s="100" t="s">
        <v>119</v>
      </c>
      <c r="E470" s="34" t="s">
        <v>352</v>
      </c>
      <c r="F470" s="43"/>
      <c r="G470" s="108"/>
      <c r="H470" s="48"/>
      <c r="I470" s="196"/>
    </row>
    <row r="471" spans="1:9" ht="84.75" customHeight="1" x14ac:dyDescent="0.15">
      <c r="A471" s="33"/>
      <c r="B471" s="40"/>
      <c r="C471" s="33"/>
      <c r="D471" s="100"/>
      <c r="E471" s="34" t="s">
        <v>354</v>
      </c>
      <c r="F471" s="43"/>
      <c r="G471" s="108"/>
      <c r="H471" s="48"/>
      <c r="I471" s="196"/>
    </row>
    <row r="472" spans="1:9" ht="71.45" customHeight="1" x14ac:dyDescent="0.15">
      <c r="A472" s="33"/>
      <c r="B472" s="40"/>
      <c r="C472" s="33"/>
      <c r="D472" s="100"/>
      <c r="E472" s="34" t="s">
        <v>355</v>
      </c>
      <c r="F472" s="43"/>
      <c r="G472" s="108"/>
      <c r="H472" s="48"/>
      <c r="I472" s="196"/>
    </row>
    <row r="473" spans="1:9" ht="50.25" customHeight="1" x14ac:dyDescent="0.15">
      <c r="A473" s="33"/>
      <c r="B473" s="40"/>
      <c r="C473" s="33"/>
      <c r="D473" s="82"/>
      <c r="E473" s="71" t="s">
        <v>353</v>
      </c>
      <c r="F473" s="43"/>
      <c r="G473" s="108"/>
      <c r="H473" s="48"/>
      <c r="I473" s="196"/>
    </row>
    <row r="474" spans="1:9" s="42" customFormat="1" ht="6" customHeight="1" x14ac:dyDescent="0.15">
      <c r="A474" s="33"/>
      <c r="B474" s="40"/>
      <c r="C474" s="33"/>
      <c r="D474" s="40"/>
      <c r="E474" s="40"/>
      <c r="F474" s="43"/>
      <c r="G474" s="95"/>
      <c r="H474" s="48"/>
      <c r="I474" s="40"/>
    </row>
    <row r="475" spans="1:9" s="42" customFormat="1" ht="6" customHeight="1" x14ac:dyDescent="0.15">
      <c r="A475" s="33"/>
      <c r="B475" s="40"/>
      <c r="C475" s="27"/>
      <c r="D475" s="30"/>
      <c r="E475" s="30"/>
      <c r="F475" s="26"/>
      <c r="G475" s="183"/>
      <c r="H475" s="48"/>
      <c r="I475" s="40"/>
    </row>
    <row r="476" spans="1:9" ht="113.25" customHeight="1" x14ac:dyDescent="0.15">
      <c r="A476" s="33"/>
      <c r="B476" s="40"/>
      <c r="C476" s="33"/>
      <c r="D476" s="40" t="s">
        <v>169</v>
      </c>
      <c r="E476" s="40" t="s">
        <v>308</v>
      </c>
      <c r="F476" s="43"/>
      <c r="G476" s="45" t="s">
        <v>1</v>
      </c>
      <c r="H476" s="318" t="s">
        <v>720</v>
      </c>
      <c r="I476" s="196"/>
    </row>
    <row r="477" spans="1:9" ht="4.5" customHeight="1" x14ac:dyDescent="0.15">
      <c r="A477" s="33"/>
      <c r="B477" s="40"/>
      <c r="C477" s="33"/>
      <c r="D477" s="37"/>
      <c r="E477" s="37"/>
      <c r="F477" s="43"/>
      <c r="G477" s="108"/>
      <c r="H477" s="48"/>
      <c r="I477" s="196"/>
    </row>
    <row r="478" spans="1:9" ht="89.25" customHeight="1" x14ac:dyDescent="0.15">
      <c r="A478" s="33"/>
      <c r="B478" s="40"/>
      <c r="C478" s="33"/>
      <c r="D478" s="107" t="s">
        <v>119</v>
      </c>
      <c r="E478" s="28" t="s">
        <v>289</v>
      </c>
      <c r="F478" s="42"/>
      <c r="G478" s="95"/>
      <c r="H478" s="48" t="s">
        <v>290</v>
      </c>
      <c r="I478" s="196"/>
    </row>
    <row r="479" spans="1:9" ht="47.25" customHeight="1" x14ac:dyDescent="0.15">
      <c r="A479" s="124"/>
      <c r="B479" s="34"/>
      <c r="C479" s="42"/>
      <c r="D479" s="33"/>
      <c r="E479" s="34" t="s">
        <v>356</v>
      </c>
      <c r="F479" s="42"/>
      <c r="G479" s="67"/>
      <c r="H479" s="43"/>
    </row>
    <row r="480" spans="1:9" ht="45.75" customHeight="1" x14ac:dyDescent="0.15">
      <c r="A480" s="124"/>
      <c r="B480" s="34"/>
      <c r="C480" s="42"/>
      <c r="D480" s="33"/>
      <c r="E480" s="34" t="s">
        <v>357</v>
      </c>
      <c r="F480" s="42"/>
      <c r="G480" s="67"/>
      <c r="H480" s="43"/>
    </row>
    <row r="481" spans="1:8" ht="99.75" customHeight="1" x14ac:dyDescent="0.15">
      <c r="A481" s="124"/>
      <c r="B481" s="34"/>
      <c r="C481" s="42"/>
      <c r="D481" s="33"/>
      <c r="E481" s="34" t="s">
        <v>358</v>
      </c>
      <c r="F481" s="42"/>
      <c r="G481" s="67"/>
      <c r="H481" s="43"/>
    </row>
    <row r="482" spans="1:8" ht="74.25" customHeight="1" x14ac:dyDescent="0.15">
      <c r="A482" s="124"/>
      <c r="B482" s="34"/>
      <c r="C482" s="42"/>
      <c r="D482" s="35"/>
      <c r="E482" s="71" t="s">
        <v>359</v>
      </c>
      <c r="F482" s="42"/>
      <c r="G482" s="67"/>
      <c r="H482" s="43"/>
    </row>
    <row r="483" spans="1:8" ht="6" customHeight="1" x14ac:dyDescent="0.15">
      <c r="A483" s="124"/>
      <c r="B483" s="34"/>
      <c r="C483" s="42"/>
      <c r="D483" s="42"/>
      <c r="E483" s="40"/>
      <c r="F483" s="42"/>
      <c r="G483" s="67"/>
      <c r="H483" s="43"/>
    </row>
    <row r="484" spans="1:8" ht="7.5" customHeight="1" x14ac:dyDescent="0.15">
      <c r="A484" s="124"/>
      <c r="B484" s="34"/>
      <c r="C484" s="42"/>
      <c r="D484" s="27"/>
      <c r="E484" s="28"/>
      <c r="F484" s="42"/>
      <c r="G484" s="67"/>
      <c r="H484" s="43"/>
    </row>
    <row r="485" spans="1:8" ht="86.45" customHeight="1" x14ac:dyDescent="0.15">
      <c r="A485" s="33"/>
      <c r="B485" s="34"/>
      <c r="C485" s="33"/>
      <c r="D485" s="35" t="s">
        <v>119</v>
      </c>
      <c r="E485" s="71" t="s">
        <v>313</v>
      </c>
      <c r="F485" s="42"/>
      <c r="G485" s="67"/>
      <c r="H485" s="34"/>
    </row>
    <row r="486" spans="1:8" ht="9.9499999999999993" customHeight="1" thickBot="1" x14ac:dyDescent="0.2">
      <c r="A486" s="35"/>
      <c r="B486" s="37"/>
      <c r="C486" s="35"/>
      <c r="D486" s="36"/>
      <c r="E486" s="37"/>
      <c r="F486" s="38"/>
      <c r="G486" s="102"/>
      <c r="H486" s="74"/>
    </row>
    <row r="487" spans="1:8" ht="35.1" customHeight="1" x14ac:dyDescent="0.15">
      <c r="A487" s="125" t="s">
        <v>259</v>
      </c>
      <c r="B487" s="126"/>
      <c r="C487" s="127"/>
      <c r="D487" s="127"/>
      <c r="E487" s="126"/>
      <c r="F487" s="127"/>
      <c r="G487" s="128"/>
      <c r="H487" s="129"/>
    </row>
    <row r="488" spans="1:8" ht="4.5" customHeight="1" x14ac:dyDescent="0.15">
      <c r="A488" s="130"/>
      <c r="B488" s="131"/>
      <c r="C488" s="132"/>
      <c r="D488" s="133"/>
      <c r="E488" s="5"/>
      <c r="F488" s="134"/>
      <c r="G488" s="135"/>
      <c r="H488" s="136"/>
    </row>
    <row r="489" spans="1:8" ht="57.75" customHeight="1" x14ac:dyDescent="0.15">
      <c r="A489" s="4">
        <v>1</v>
      </c>
      <c r="B489" s="70" t="s">
        <v>124</v>
      </c>
      <c r="C489" s="6"/>
      <c r="D489" s="9" t="s">
        <v>125</v>
      </c>
      <c r="E489" s="5" t="s">
        <v>126</v>
      </c>
      <c r="F489" s="9"/>
      <c r="G489" s="150" t="s">
        <v>449</v>
      </c>
      <c r="H489" s="10" t="s">
        <v>605</v>
      </c>
    </row>
    <row r="490" spans="1:8" ht="5.0999999999999996" customHeight="1" x14ac:dyDescent="0.15">
      <c r="A490" s="4"/>
      <c r="B490" s="70"/>
      <c r="C490" s="6"/>
      <c r="D490" s="132"/>
      <c r="E490" s="131"/>
      <c r="F490" s="7"/>
      <c r="G490" s="137"/>
      <c r="H490" s="10"/>
    </row>
    <row r="491" spans="1:8" ht="72" customHeight="1" x14ac:dyDescent="0.15">
      <c r="A491" s="4"/>
      <c r="B491" s="70"/>
      <c r="C491" s="6"/>
      <c r="D491" s="138" t="s">
        <v>22</v>
      </c>
      <c r="E491" s="139" t="s">
        <v>195</v>
      </c>
      <c r="F491" s="7"/>
      <c r="G491" s="8"/>
      <c r="H491" s="140" t="s">
        <v>435</v>
      </c>
    </row>
    <row r="492" spans="1:8" ht="5.0999999999999996" customHeight="1" x14ac:dyDescent="0.15">
      <c r="A492" s="4"/>
      <c r="B492" s="70"/>
      <c r="C492" s="138"/>
      <c r="D492" s="141"/>
      <c r="E492" s="142"/>
      <c r="F492" s="143"/>
      <c r="G492" s="144"/>
      <c r="H492" s="145"/>
    </row>
    <row r="493" spans="1:8" ht="5.0999999999999996" customHeight="1" x14ac:dyDescent="0.15">
      <c r="A493" s="4"/>
      <c r="B493" s="70"/>
      <c r="C493" s="6"/>
      <c r="D493" s="9"/>
      <c r="E493" s="5"/>
      <c r="F493" s="7"/>
      <c r="G493" s="137"/>
      <c r="H493" s="10"/>
    </row>
    <row r="494" spans="1:8" ht="36" customHeight="1" x14ac:dyDescent="0.15">
      <c r="A494" s="4"/>
      <c r="B494" s="70"/>
      <c r="C494" s="138"/>
      <c r="D494" s="141" t="s">
        <v>127</v>
      </c>
      <c r="E494" s="142" t="s">
        <v>519</v>
      </c>
      <c r="F494" s="143"/>
      <c r="G494" s="174" t="s">
        <v>449</v>
      </c>
      <c r="H494" s="10" t="s">
        <v>228</v>
      </c>
    </row>
    <row r="495" spans="1:8" ht="5.0999999999999996" customHeight="1" x14ac:dyDescent="0.15">
      <c r="A495" s="4"/>
      <c r="B495" s="5"/>
      <c r="C495" s="6"/>
      <c r="D495" s="9"/>
      <c r="E495" s="5"/>
      <c r="F495" s="7"/>
      <c r="G495" s="137"/>
      <c r="H495" s="140"/>
    </row>
    <row r="496" spans="1:8" ht="61.5" customHeight="1" x14ac:dyDescent="0.15">
      <c r="A496" s="4"/>
      <c r="B496" s="70"/>
      <c r="C496" s="6"/>
      <c r="D496" s="9" t="s">
        <v>128</v>
      </c>
      <c r="E496" s="5" t="s">
        <v>252</v>
      </c>
      <c r="F496" s="7"/>
      <c r="G496" s="174" t="s">
        <v>449</v>
      </c>
      <c r="H496" s="140" t="s">
        <v>229</v>
      </c>
    </row>
    <row r="497" spans="1:8" ht="5.0999999999999996" customHeight="1" x14ac:dyDescent="0.15">
      <c r="A497" s="4"/>
      <c r="B497" s="70"/>
      <c r="C497" s="132"/>
      <c r="D497" s="133"/>
      <c r="E497" s="146"/>
      <c r="F497" s="134"/>
      <c r="G497" s="135"/>
      <c r="H497" s="140"/>
    </row>
    <row r="498" spans="1:8" ht="48" customHeight="1" x14ac:dyDescent="0.15">
      <c r="A498" s="4"/>
      <c r="B498" s="70"/>
      <c r="C498" s="6"/>
      <c r="D498" s="9" t="s">
        <v>129</v>
      </c>
      <c r="E498" s="5" t="s">
        <v>130</v>
      </c>
      <c r="F498" s="7"/>
      <c r="G498" s="150" t="s">
        <v>449</v>
      </c>
      <c r="H498" s="140" t="s">
        <v>230</v>
      </c>
    </row>
    <row r="499" spans="1:8" ht="4.5" customHeight="1" x14ac:dyDescent="0.15">
      <c r="A499" s="4"/>
      <c r="B499" s="70"/>
      <c r="C499" s="6"/>
      <c r="D499" s="132"/>
      <c r="E499" s="131"/>
      <c r="F499" s="7"/>
      <c r="G499" s="137"/>
      <c r="H499" s="10"/>
    </row>
    <row r="500" spans="1:8" ht="97.5" customHeight="1" x14ac:dyDescent="0.15">
      <c r="A500" s="4"/>
      <c r="B500" s="70"/>
      <c r="C500" s="6"/>
      <c r="D500" s="138" t="s">
        <v>131</v>
      </c>
      <c r="E500" s="139" t="s">
        <v>132</v>
      </c>
      <c r="F500" s="7"/>
      <c r="G500" s="8"/>
      <c r="H500" s="10"/>
    </row>
    <row r="501" spans="1:8" ht="5.0999999999999996" customHeight="1" x14ac:dyDescent="0.15">
      <c r="A501" s="147"/>
      <c r="B501" s="142"/>
      <c r="C501" s="138"/>
      <c r="D501" s="141"/>
      <c r="E501" s="142"/>
      <c r="F501" s="143"/>
      <c r="G501" s="144"/>
      <c r="H501" s="148"/>
    </row>
    <row r="502" spans="1:8" ht="5.0999999999999996" customHeight="1" x14ac:dyDescent="0.15">
      <c r="A502" s="130"/>
      <c r="B502" s="131"/>
      <c r="C502" s="132"/>
      <c r="D502" s="133"/>
      <c r="E502" s="146"/>
      <c r="F502" s="134"/>
      <c r="G502" s="135"/>
      <c r="H502" s="136"/>
    </row>
    <row r="503" spans="1:8" ht="111" customHeight="1" x14ac:dyDescent="0.15">
      <c r="A503" s="4">
        <v>2</v>
      </c>
      <c r="B503" s="70" t="s">
        <v>133</v>
      </c>
      <c r="C503" s="138"/>
      <c r="D503" s="141" t="s">
        <v>125</v>
      </c>
      <c r="E503" s="142" t="s">
        <v>134</v>
      </c>
      <c r="F503" s="143"/>
      <c r="G503" s="174" t="s">
        <v>449</v>
      </c>
      <c r="H503" s="10" t="s">
        <v>606</v>
      </c>
    </row>
    <row r="504" spans="1:8" ht="5.0999999999999996" customHeight="1" x14ac:dyDescent="0.15">
      <c r="A504" s="4"/>
      <c r="B504" s="70"/>
      <c r="C504" s="6"/>
      <c r="D504" s="9"/>
      <c r="E504" s="5"/>
      <c r="F504" s="7"/>
      <c r="G504" s="149"/>
      <c r="H504" s="10"/>
    </row>
    <row r="505" spans="1:8" ht="51.75" customHeight="1" x14ac:dyDescent="0.15">
      <c r="A505" s="4"/>
      <c r="B505" s="70"/>
      <c r="C505" s="138"/>
      <c r="D505" s="141" t="s">
        <v>127</v>
      </c>
      <c r="E505" s="142" t="s">
        <v>147</v>
      </c>
      <c r="F505" s="143"/>
      <c r="G505" s="174" t="s">
        <v>449</v>
      </c>
      <c r="H505" s="140" t="s">
        <v>231</v>
      </c>
    </row>
    <row r="506" spans="1:8" ht="5.0999999999999996" customHeight="1" x14ac:dyDescent="0.15">
      <c r="A506" s="33"/>
      <c r="B506" s="40"/>
      <c r="C506" s="33"/>
      <c r="D506" s="42"/>
      <c r="E506" s="40"/>
      <c r="F506" s="26"/>
      <c r="G506" s="54"/>
      <c r="H506" s="48"/>
    </row>
    <row r="507" spans="1:8" ht="162.94999999999999" customHeight="1" x14ac:dyDescent="0.15">
      <c r="A507" s="33"/>
      <c r="B507" s="40"/>
      <c r="C507" s="33"/>
      <c r="D507" s="9" t="s">
        <v>497</v>
      </c>
      <c r="E507" s="5" t="s">
        <v>491</v>
      </c>
      <c r="F507" s="7"/>
      <c r="G507" s="150" t="s">
        <v>449</v>
      </c>
      <c r="H507" s="177" t="s">
        <v>478</v>
      </c>
    </row>
    <row r="508" spans="1:8" ht="5.25" customHeight="1" x14ac:dyDescent="0.15">
      <c r="A508" s="33"/>
      <c r="B508" s="34"/>
      <c r="C508" s="42"/>
      <c r="D508" s="132"/>
      <c r="E508" s="131"/>
      <c r="F508" s="7"/>
      <c r="H508" s="176"/>
    </row>
    <row r="509" spans="1:8" ht="52.5" customHeight="1" x14ac:dyDescent="0.15">
      <c r="A509" s="33"/>
      <c r="B509" s="34"/>
      <c r="C509" s="42"/>
      <c r="D509" s="6" t="s">
        <v>119</v>
      </c>
      <c r="E509" s="70" t="s">
        <v>474</v>
      </c>
      <c r="F509" s="7"/>
      <c r="G509" s="175"/>
      <c r="H509" s="176" t="s">
        <v>476</v>
      </c>
    </row>
    <row r="510" spans="1:8" ht="5.0999999999999996" customHeight="1" x14ac:dyDescent="0.15">
      <c r="A510" s="33"/>
      <c r="B510" s="40"/>
      <c r="C510" s="33"/>
      <c r="D510" s="132"/>
      <c r="E510" s="131"/>
      <c r="F510" s="7"/>
      <c r="G510" s="137"/>
      <c r="H510" s="177"/>
    </row>
    <row r="511" spans="1:8" ht="74.099999999999994" customHeight="1" x14ac:dyDescent="0.15">
      <c r="A511" s="33"/>
      <c r="B511" s="40"/>
      <c r="C511" s="33"/>
      <c r="D511" s="6" t="s">
        <v>23</v>
      </c>
      <c r="E511" s="70" t="s">
        <v>483</v>
      </c>
      <c r="F511" s="7"/>
      <c r="G511" s="150"/>
      <c r="H511" s="177" t="s">
        <v>479</v>
      </c>
    </row>
    <row r="512" spans="1:8" ht="5.0999999999999996" customHeight="1" x14ac:dyDescent="0.15">
      <c r="A512" s="33"/>
      <c r="B512" s="40"/>
      <c r="C512" s="33"/>
      <c r="D512" s="132"/>
      <c r="E512" s="131"/>
      <c r="F512" s="7"/>
      <c r="G512" s="137"/>
      <c r="H512" s="177"/>
    </row>
    <row r="513" spans="1:8" ht="140.44999999999999" customHeight="1" x14ac:dyDescent="0.15">
      <c r="A513" s="33"/>
      <c r="B513" s="40"/>
      <c r="C513" s="33"/>
      <c r="D513" s="138" t="s">
        <v>23</v>
      </c>
      <c r="E513" s="139" t="s">
        <v>480</v>
      </c>
      <c r="F513" s="7"/>
      <c r="G513" s="150"/>
      <c r="H513" s="177"/>
    </row>
    <row r="514" spans="1:8" ht="5.0999999999999996" customHeight="1" x14ac:dyDescent="0.15">
      <c r="A514" s="33"/>
      <c r="B514" s="40"/>
      <c r="C514" s="33"/>
      <c r="D514" s="6"/>
      <c r="E514" s="70"/>
      <c r="F514" s="7"/>
      <c r="G514" s="137"/>
      <c r="H514" s="177"/>
    </row>
    <row r="515" spans="1:8" ht="96.95" customHeight="1" x14ac:dyDescent="0.15">
      <c r="A515" s="33"/>
      <c r="B515" s="40"/>
      <c r="C515" s="33"/>
      <c r="D515" s="138" t="s">
        <v>23</v>
      </c>
      <c r="E515" s="139" t="s">
        <v>481</v>
      </c>
      <c r="F515" s="7"/>
      <c r="G515" s="150"/>
      <c r="H515" s="177"/>
    </row>
    <row r="516" spans="1:8" ht="5.0999999999999996" customHeight="1" x14ac:dyDescent="0.15">
      <c r="A516" s="4"/>
      <c r="B516" s="5"/>
      <c r="C516" s="6"/>
      <c r="D516" s="9"/>
      <c r="E516" s="5"/>
      <c r="F516" s="7"/>
      <c r="G516" s="149"/>
      <c r="H516" s="140"/>
    </row>
    <row r="517" spans="1:8" ht="5.0999999999999996" customHeight="1" x14ac:dyDescent="0.15">
      <c r="A517" s="4"/>
      <c r="B517" s="5"/>
      <c r="C517" s="132"/>
      <c r="D517" s="133"/>
      <c r="E517" s="146"/>
      <c r="F517" s="134"/>
      <c r="G517" s="181"/>
      <c r="H517" s="140"/>
    </row>
    <row r="518" spans="1:8" ht="46.5" customHeight="1" x14ac:dyDescent="0.15">
      <c r="A518" s="4"/>
      <c r="B518" s="70" t="s">
        <v>196</v>
      </c>
      <c r="C518" s="6"/>
      <c r="D518" s="5" t="s">
        <v>54</v>
      </c>
      <c r="E518" s="5" t="s">
        <v>135</v>
      </c>
      <c r="F518" s="7"/>
      <c r="G518" s="174" t="s">
        <v>449</v>
      </c>
      <c r="H518" s="140" t="s">
        <v>636</v>
      </c>
    </row>
    <row r="519" spans="1:8" ht="5.0999999999999996" customHeight="1" x14ac:dyDescent="0.15">
      <c r="A519" s="4"/>
      <c r="B519" s="5"/>
      <c r="C519" s="132"/>
      <c r="D519" s="133"/>
      <c r="E519" s="146"/>
      <c r="F519" s="134"/>
      <c r="G519" s="135"/>
      <c r="H519" s="140"/>
    </row>
    <row r="520" spans="1:8" ht="100.5" customHeight="1" x14ac:dyDescent="0.15">
      <c r="A520" s="4"/>
      <c r="B520" s="5"/>
      <c r="C520" s="6"/>
      <c r="D520" s="142" t="s">
        <v>79</v>
      </c>
      <c r="E520" s="142" t="s">
        <v>148</v>
      </c>
      <c r="F520" s="7"/>
      <c r="G520" s="150" t="s">
        <v>449</v>
      </c>
      <c r="H520" s="140" t="s">
        <v>637</v>
      </c>
    </row>
    <row r="521" spans="1:8" ht="5.0999999999999996" customHeight="1" x14ac:dyDescent="0.15">
      <c r="A521" s="4"/>
      <c r="B521" s="70"/>
      <c r="C521" s="6"/>
      <c r="D521" s="132"/>
      <c r="E521" s="131"/>
      <c r="F521" s="180"/>
      <c r="G521" s="178"/>
      <c r="H521" s="179"/>
    </row>
    <row r="522" spans="1:8" ht="63" customHeight="1" x14ac:dyDescent="0.15">
      <c r="A522" s="4"/>
      <c r="B522" s="70" t="s">
        <v>136</v>
      </c>
      <c r="C522" s="6"/>
      <c r="D522" s="138" t="s">
        <v>131</v>
      </c>
      <c r="E522" s="139" t="s">
        <v>244</v>
      </c>
      <c r="F522" s="7"/>
      <c r="G522" s="150"/>
      <c r="H522" s="10" t="s">
        <v>638</v>
      </c>
    </row>
    <row r="523" spans="1:8" ht="5.0999999999999996" customHeight="1" x14ac:dyDescent="0.15">
      <c r="A523" s="4"/>
      <c r="B523" s="70"/>
      <c r="C523" s="6"/>
      <c r="D523" s="132"/>
      <c r="E523" s="131"/>
      <c r="F523" s="7"/>
      <c r="G523" s="151"/>
      <c r="H523" s="10"/>
    </row>
    <row r="524" spans="1:8" ht="62.25" customHeight="1" x14ac:dyDescent="0.15">
      <c r="A524" s="4"/>
      <c r="B524" s="70"/>
      <c r="C524" s="6"/>
      <c r="D524" s="138" t="s">
        <v>131</v>
      </c>
      <c r="E524" s="139" t="s">
        <v>186</v>
      </c>
      <c r="F524" s="7"/>
      <c r="G524" s="137"/>
      <c r="H524" s="10"/>
    </row>
    <row r="525" spans="1:8" ht="6" customHeight="1" x14ac:dyDescent="0.15">
      <c r="A525" s="4"/>
      <c r="B525" s="5"/>
      <c r="C525" s="6"/>
      <c r="D525" s="9"/>
      <c r="E525" s="5"/>
      <c r="F525" s="7"/>
      <c r="G525" s="137"/>
      <c r="H525" s="140"/>
    </row>
    <row r="526" spans="1:8" ht="6" customHeight="1" x14ac:dyDescent="0.15">
      <c r="A526" s="4"/>
      <c r="B526" s="5"/>
      <c r="C526" s="132"/>
      <c r="D526" s="133"/>
      <c r="E526" s="146"/>
      <c r="F526" s="134"/>
      <c r="G526" s="135"/>
      <c r="H526" s="140"/>
    </row>
    <row r="527" spans="1:8" ht="71.45" customHeight="1" x14ac:dyDescent="0.15">
      <c r="A527" s="4"/>
      <c r="B527" s="5"/>
      <c r="C527" s="6"/>
      <c r="D527" s="141" t="s">
        <v>492</v>
      </c>
      <c r="E527" s="142" t="s">
        <v>495</v>
      </c>
      <c r="F527" s="7"/>
      <c r="G527" s="45" t="s">
        <v>449</v>
      </c>
      <c r="H527" s="140" t="s">
        <v>498</v>
      </c>
    </row>
    <row r="528" spans="1:8" ht="5.0999999999999996" customHeight="1" x14ac:dyDescent="0.15">
      <c r="A528" s="33"/>
      <c r="B528" s="34"/>
      <c r="C528" s="101"/>
      <c r="D528" s="27"/>
      <c r="E528" s="28"/>
      <c r="F528" s="101"/>
      <c r="G528" s="95"/>
      <c r="H528" s="322"/>
    </row>
    <row r="529" spans="1:8" ht="60.95" customHeight="1" x14ac:dyDescent="0.15">
      <c r="A529" s="33"/>
      <c r="B529" s="34"/>
      <c r="C529" s="42"/>
      <c r="D529" s="138" t="s">
        <v>119</v>
      </c>
      <c r="E529" s="139" t="s">
        <v>502</v>
      </c>
      <c r="F529" s="7"/>
      <c r="G529" s="152"/>
      <c r="H529" s="176" t="s">
        <v>501</v>
      </c>
    </row>
    <row r="530" spans="1:8" ht="6" customHeight="1" x14ac:dyDescent="0.15">
      <c r="A530" s="4"/>
      <c r="B530" s="5"/>
      <c r="C530" s="6"/>
      <c r="D530" s="9"/>
      <c r="E530" s="5"/>
      <c r="F530" s="7"/>
      <c r="G530" s="137"/>
      <c r="H530" s="140"/>
    </row>
    <row r="531" spans="1:8" ht="6" customHeight="1" x14ac:dyDescent="0.15">
      <c r="A531" s="4"/>
      <c r="B531" s="5"/>
      <c r="C531" s="132"/>
      <c r="D531" s="133"/>
      <c r="E531" s="146"/>
      <c r="F531" s="134"/>
      <c r="G531" s="135"/>
      <c r="H531" s="140"/>
    </row>
    <row r="532" spans="1:8" ht="75" customHeight="1" x14ac:dyDescent="0.15">
      <c r="A532" s="4"/>
      <c r="B532" s="5"/>
      <c r="C532" s="138"/>
      <c r="D532" s="141" t="s">
        <v>493</v>
      </c>
      <c r="E532" s="142" t="s">
        <v>507</v>
      </c>
      <c r="F532" s="143"/>
      <c r="G532" s="209" t="s">
        <v>462</v>
      </c>
      <c r="H532" s="140" t="s">
        <v>499</v>
      </c>
    </row>
    <row r="533" spans="1:8" ht="5.45" customHeight="1" x14ac:dyDescent="0.15">
      <c r="A533" s="4"/>
      <c r="B533" s="5"/>
      <c r="C533" s="6"/>
      <c r="D533" s="9"/>
      <c r="E533" s="5"/>
      <c r="F533" s="7"/>
      <c r="G533" s="137"/>
      <c r="H533" s="140"/>
    </row>
    <row r="534" spans="1:8" ht="47.1" customHeight="1" x14ac:dyDescent="0.15">
      <c r="A534" s="4"/>
      <c r="B534" s="5"/>
      <c r="C534" s="6"/>
      <c r="D534" s="9" t="s">
        <v>494</v>
      </c>
      <c r="E534" s="5" t="s">
        <v>496</v>
      </c>
      <c r="F534" s="7"/>
      <c r="G534" s="75" t="s">
        <v>450</v>
      </c>
      <c r="H534" s="140" t="s">
        <v>500</v>
      </c>
    </row>
    <row r="535" spans="1:8" ht="5.0999999999999996" customHeight="1" x14ac:dyDescent="0.15">
      <c r="A535" s="4"/>
      <c r="B535" s="5"/>
      <c r="C535" s="132"/>
      <c r="D535" s="133"/>
      <c r="E535" s="146"/>
      <c r="F535" s="134"/>
      <c r="G535" s="152"/>
      <c r="H535" s="10"/>
    </row>
    <row r="536" spans="1:8" ht="54.6" customHeight="1" x14ac:dyDescent="0.15">
      <c r="A536" s="4"/>
      <c r="B536" s="5"/>
      <c r="C536" s="6"/>
      <c r="D536" s="5" t="s">
        <v>469</v>
      </c>
      <c r="E536" s="5" t="s">
        <v>137</v>
      </c>
      <c r="F536" s="7"/>
      <c r="G536" s="150" t="s">
        <v>449</v>
      </c>
      <c r="H536" s="140" t="s">
        <v>639</v>
      </c>
    </row>
    <row r="537" spans="1:8" ht="5.0999999999999996" customHeight="1" x14ac:dyDescent="0.15">
      <c r="A537" s="4"/>
      <c r="B537" s="70"/>
      <c r="C537" s="6"/>
      <c r="D537" s="9"/>
      <c r="E537" s="5"/>
      <c r="F537" s="7"/>
      <c r="G537" s="137"/>
      <c r="H537" s="10"/>
    </row>
    <row r="538" spans="1:8" ht="5.0999999999999996" customHeight="1" x14ac:dyDescent="0.15">
      <c r="A538" s="4"/>
      <c r="B538" s="5"/>
      <c r="C538" s="6"/>
      <c r="D538" s="132"/>
      <c r="E538" s="131"/>
      <c r="F538" s="7"/>
      <c r="G538" s="137"/>
      <c r="H538" s="140"/>
    </row>
    <row r="539" spans="1:8" ht="75" customHeight="1" x14ac:dyDescent="0.15">
      <c r="A539" s="4"/>
      <c r="B539" s="70"/>
      <c r="C539" s="6"/>
      <c r="D539" s="138" t="s">
        <v>131</v>
      </c>
      <c r="E539" s="139" t="s">
        <v>187</v>
      </c>
      <c r="F539" s="7"/>
      <c r="G539" s="8"/>
      <c r="H539" s="140" t="s">
        <v>640</v>
      </c>
    </row>
    <row r="540" spans="1:8" ht="5.0999999999999996" customHeight="1" x14ac:dyDescent="0.15">
      <c r="A540" s="147"/>
      <c r="B540" s="139"/>
      <c r="C540" s="138"/>
      <c r="D540" s="141"/>
      <c r="E540" s="142"/>
      <c r="F540" s="143"/>
      <c r="G540" s="144"/>
      <c r="H540" s="148"/>
    </row>
    <row r="541" spans="1:8" ht="5.0999999999999996" customHeight="1" x14ac:dyDescent="0.15">
      <c r="A541" s="4"/>
      <c r="B541" s="70"/>
      <c r="C541" s="6"/>
      <c r="D541" s="9"/>
      <c r="E541" s="5"/>
      <c r="F541" s="7"/>
      <c r="G541" s="137"/>
      <c r="H541" s="10"/>
    </row>
    <row r="542" spans="1:8" ht="87.75" customHeight="1" x14ac:dyDescent="0.15">
      <c r="A542" s="4">
        <v>3</v>
      </c>
      <c r="B542" s="5" t="s">
        <v>96</v>
      </c>
      <c r="C542" s="6"/>
      <c r="D542" s="9" t="s">
        <v>125</v>
      </c>
      <c r="E542" s="5" t="s">
        <v>149</v>
      </c>
      <c r="F542" s="7"/>
      <c r="G542" s="150" t="s">
        <v>449</v>
      </c>
      <c r="H542" s="140" t="s">
        <v>607</v>
      </c>
    </row>
    <row r="543" spans="1:8" ht="5.0999999999999996" customHeight="1" x14ac:dyDescent="0.15">
      <c r="A543" s="4"/>
      <c r="B543" s="5"/>
      <c r="C543" s="6"/>
      <c r="D543" s="9"/>
      <c r="E543" s="5"/>
      <c r="F543" s="7"/>
      <c r="G543" s="8"/>
      <c r="H543" s="10"/>
    </row>
    <row r="544" spans="1:8" ht="49.5" customHeight="1" x14ac:dyDescent="0.15">
      <c r="A544" s="4"/>
      <c r="B544" s="5"/>
      <c r="C544" s="6"/>
      <c r="D544" s="9" t="s">
        <v>121</v>
      </c>
      <c r="E544" s="5" t="s">
        <v>392</v>
      </c>
      <c r="F544" s="7"/>
      <c r="G544" s="8"/>
      <c r="H544" s="10"/>
    </row>
    <row r="545" spans="1:8" ht="5.0999999999999996" customHeight="1" x14ac:dyDescent="0.15">
      <c r="A545" s="4"/>
      <c r="B545" s="5"/>
      <c r="C545" s="6"/>
      <c r="D545" s="9"/>
      <c r="E545" s="5"/>
      <c r="F545" s="7"/>
      <c r="G545" s="8"/>
      <c r="H545" s="10"/>
    </row>
    <row r="546" spans="1:8" ht="124.5" customHeight="1" x14ac:dyDescent="0.15">
      <c r="A546" s="4"/>
      <c r="B546" s="5"/>
      <c r="C546" s="6"/>
      <c r="D546" s="9" t="s">
        <v>121</v>
      </c>
      <c r="E546" s="5" t="s">
        <v>188</v>
      </c>
      <c r="F546" s="7"/>
      <c r="G546" s="8"/>
      <c r="H546" s="10" t="s">
        <v>436</v>
      </c>
    </row>
    <row r="547" spans="1:8" ht="5.0999999999999996" customHeight="1" x14ac:dyDescent="0.15">
      <c r="A547" s="4"/>
      <c r="B547" s="70"/>
      <c r="C547" s="138"/>
      <c r="D547" s="141"/>
      <c r="E547" s="142"/>
      <c r="F547" s="143"/>
      <c r="G547" s="144"/>
      <c r="H547" s="10"/>
    </row>
    <row r="548" spans="1:8" ht="5.0999999999999996" customHeight="1" x14ac:dyDescent="0.15">
      <c r="A548" s="4"/>
      <c r="B548" s="70"/>
      <c r="C548" s="6"/>
      <c r="D548" s="9"/>
      <c r="E548" s="5"/>
      <c r="F548" s="7"/>
      <c r="G548" s="137"/>
      <c r="H548" s="10"/>
    </row>
    <row r="549" spans="1:8" ht="48.75" customHeight="1" x14ac:dyDescent="0.15">
      <c r="A549" s="4"/>
      <c r="B549" s="5" t="s">
        <v>197</v>
      </c>
      <c r="C549" s="138"/>
      <c r="D549" s="141" t="s">
        <v>127</v>
      </c>
      <c r="E549" s="142" t="s">
        <v>98</v>
      </c>
      <c r="F549" s="143"/>
      <c r="G549" s="174" t="s">
        <v>449</v>
      </c>
      <c r="H549" s="10" t="s">
        <v>232</v>
      </c>
    </row>
    <row r="550" spans="1:8" ht="5.0999999999999996" customHeight="1" x14ac:dyDescent="0.15">
      <c r="A550" s="4"/>
      <c r="B550" s="70"/>
      <c r="C550" s="6"/>
      <c r="D550" s="9"/>
      <c r="E550" s="5"/>
      <c r="F550" s="7"/>
      <c r="G550" s="137"/>
      <c r="H550" s="10"/>
    </row>
    <row r="551" spans="1:8" ht="60.6" customHeight="1" x14ac:dyDescent="0.15">
      <c r="A551" s="4"/>
      <c r="B551" s="5"/>
      <c r="C551" s="138"/>
      <c r="D551" s="141" t="s">
        <v>128</v>
      </c>
      <c r="E551" s="142" t="s">
        <v>99</v>
      </c>
      <c r="F551" s="143"/>
      <c r="G551" s="174" t="s">
        <v>449</v>
      </c>
      <c r="H551" s="10" t="s">
        <v>233</v>
      </c>
    </row>
    <row r="552" spans="1:8" ht="5.0999999999999996" customHeight="1" x14ac:dyDescent="0.15">
      <c r="A552" s="4"/>
      <c r="B552" s="70"/>
      <c r="C552" s="6"/>
      <c r="D552" s="9"/>
      <c r="E552" s="5"/>
      <c r="F552" s="7"/>
      <c r="G552" s="137"/>
      <c r="H552" s="10"/>
    </row>
    <row r="553" spans="1:8" ht="54" customHeight="1" x14ac:dyDescent="0.15">
      <c r="A553" s="4"/>
      <c r="B553" s="70"/>
      <c r="C553" s="6"/>
      <c r="D553" s="9" t="s">
        <v>129</v>
      </c>
      <c r="E553" s="5" t="s">
        <v>100</v>
      </c>
      <c r="F553" s="7"/>
      <c r="G553" s="150" t="s">
        <v>449</v>
      </c>
      <c r="H553" s="10" t="s">
        <v>234</v>
      </c>
    </row>
    <row r="554" spans="1:8" ht="5.0999999999999996" customHeight="1" x14ac:dyDescent="0.15">
      <c r="A554" s="4"/>
      <c r="B554" s="5"/>
      <c r="C554" s="6"/>
      <c r="D554" s="9"/>
      <c r="E554" s="5"/>
      <c r="F554" s="7"/>
      <c r="G554" s="8"/>
      <c r="H554" s="10"/>
    </row>
    <row r="555" spans="1:8" ht="150.6" customHeight="1" x14ac:dyDescent="0.15">
      <c r="A555" s="4"/>
      <c r="B555" s="5"/>
      <c r="C555" s="6"/>
      <c r="D555" s="9" t="s">
        <v>121</v>
      </c>
      <c r="E555" s="5" t="s">
        <v>721</v>
      </c>
      <c r="F555" s="7"/>
      <c r="G555" s="8"/>
      <c r="H555" s="10" t="s">
        <v>437</v>
      </c>
    </row>
    <row r="556" spans="1:8" ht="5.0999999999999996" customHeight="1" x14ac:dyDescent="0.15">
      <c r="A556" s="33"/>
      <c r="B556" s="34"/>
      <c r="C556" s="27"/>
      <c r="D556" s="29"/>
      <c r="E556" s="30"/>
      <c r="F556" s="26"/>
      <c r="G556" s="54"/>
      <c r="H556" s="322"/>
    </row>
    <row r="557" spans="1:8" ht="72.95" customHeight="1" x14ac:dyDescent="0.15">
      <c r="A557" s="33"/>
      <c r="B557" s="40"/>
      <c r="C557" s="33"/>
      <c r="D557" s="9" t="s">
        <v>520</v>
      </c>
      <c r="E557" s="5" t="s">
        <v>503</v>
      </c>
      <c r="F557" s="7"/>
      <c r="G557" s="150" t="s">
        <v>449</v>
      </c>
      <c r="H557" s="177" t="s">
        <v>504</v>
      </c>
    </row>
    <row r="558" spans="1:8" ht="5.0999999999999996" customHeight="1" x14ac:dyDescent="0.15">
      <c r="A558" s="33"/>
      <c r="B558" s="34"/>
      <c r="C558" s="42"/>
      <c r="D558" s="27"/>
      <c r="E558" s="28"/>
      <c r="F558" s="43"/>
      <c r="G558" s="95"/>
      <c r="H558" s="322"/>
    </row>
    <row r="559" spans="1:8" ht="149.44999999999999" customHeight="1" x14ac:dyDescent="0.15">
      <c r="A559" s="33"/>
      <c r="B559" s="34"/>
      <c r="C559" s="42"/>
      <c r="D559" s="138" t="s">
        <v>119</v>
      </c>
      <c r="E559" s="139" t="s">
        <v>490</v>
      </c>
      <c r="F559" s="7"/>
      <c r="G559" s="175"/>
      <c r="H559" s="176" t="s">
        <v>505</v>
      </c>
    </row>
    <row r="560" spans="1:8" ht="5.0999999999999996" customHeight="1" thickBot="1" x14ac:dyDescent="0.2">
      <c r="A560" s="153"/>
      <c r="B560" s="154"/>
      <c r="C560" s="155"/>
      <c r="D560" s="155"/>
      <c r="E560" s="156"/>
      <c r="F560" s="157"/>
      <c r="G560" s="158"/>
      <c r="H560" s="159"/>
    </row>
    <row r="561" spans="1:8" ht="35.1" customHeight="1" x14ac:dyDescent="0.15">
      <c r="A561" s="323" t="s">
        <v>165</v>
      </c>
      <c r="B561" s="37"/>
      <c r="C561" s="36"/>
      <c r="D561" s="36"/>
      <c r="E561" s="40"/>
      <c r="F561" s="36"/>
      <c r="G561" s="52"/>
      <c r="H561" s="74"/>
    </row>
    <row r="562" spans="1:8" ht="5.0999999999999996" customHeight="1" x14ac:dyDescent="0.15">
      <c r="A562" s="33"/>
      <c r="B562" s="34"/>
      <c r="C562" s="33"/>
      <c r="D562" s="42"/>
      <c r="E562" s="30"/>
      <c r="F562" s="43"/>
      <c r="G562" s="54"/>
      <c r="H562" s="88"/>
    </row>
    <row r="563" spans="1:8" ht="62.25" customHeight="1" x14ac:dyDescent="0.15">
      <c r="A563" s="33"/>
      <c r="B563" s="40"/>
      <c r="C563" s="33"/>
      <c r="D563" s="42"/>
      <c r="E563" s="310" t="s">
        <v>722</v>
      </c>
      <c r="F563" s="43"/>
      <c r="G563" s="45" t="s">
        <v>450</v>
      </c>
      <c r="H563" s="322" t="s">
        <v>21</v>
      </c>
    </row>
    <row r="564" spans="1:8" ht="5.0999999999999996" customHeight="1" x14ac:dyDescent="0.15">
      <c r="A564" s="33"/>
      <c r="B564" s="40"/>
      <c r="C564" s="33"/>
      <c r="D564" s="27"/>
      <c r="E564" s="28" t="s">
        <v>4</v>
      </c>
      <c r="F564" s="43"/>
      <c r="G564" s="67"/>
      <c r="H564" s="48"/>
    </row>
    <row r="565" spans="1:8" ht="140.1" customHeight="1" x14ac:dyDescent="0.15">
      <c r="A565" s="33"/>
      <c r="B565" s="34"/>
      <c r="C565" s="33"/>
      <c r="D565" s="35" t="s">
        <v>23</v>
      </c>
      <c r="E565" s="71" t="s">
        <v>642</v>
      </c>
      <c r="F565" s="43"/>
      <c r="G565" s="91"/>
      <c r="H565" s="48" t="s">
        <v>207</v>
      </c>
    </row>
    <row r="566" spans="1:8" ht="5.0999999999999996" customHeight="1" x14ac:dyDescent="0.15">
      <c r="A566" s="33"/>
      <c r="B566" s="40"/>
      <c r="C566" s="33"/>
      <c r="D566" s="42"/>
      <c r="E566" s="40"/>
      <c r="F566" s="43"/>
      <c r="G566" s="67"/>
      <c r="H566" s="322"/>
    </row>
    <row r="567" spans="1:8" ht="5.0999999999999996" customHeight="1" x14ac:dyDescent="0.15">
      <c r="A567" s="33"/>
      <c r="B567" s="40"/>
      <c r="C567" s="33"/>
      <c r="D567" s="42"/>
      <c r="E567" s="40"/>
      <c r="F567" s="43"/>
      <c r="G567" s="91"/>
      <c r="H567" s="322"/>
    </row>
    <row r="568" spans="1:8" ht="50.25" customHeight="1" x14ac:dyDescent="0.15">
      <c r="A568" s="33"/>
      <c r="B568" s="34"/>
      <c r="C568" s="33"/>
      <c r="D568" s="42" t="s">
        <v>23</v>
      </c>
      <c r="E568" s="310" t="s">
        <v>723</v>
      </c>
      <c r="F568" s="43"/>
      <c r="G568" s="91"/>
      <c r="H568" s="322" t="s">
        <v>10</v>
      </c>
    </row>
    <row r="569" spans="1:8" ht="5.0999999999999996" customHeight="1" x14ac:dyDescent="0.15">
      <c r="A569" s="35"/>
      <c r="B569" s="37"/>
      <c r="C569" s="35"/>
      <c r="D569" s="36"/>
      <c r="E569" s="37"/>
      <c r="F569" s="38"/>
      <c r="G569" s="72"/>
      <c r="H569" s="74"/>
    </row>
    <row r="570" spans="1:8" ht="35.1" customHeight="1" x14ac:dyDescent="0.15">
      <c r="A570" s="363" t="s">
        <v>173</v>
      </c>
      <c r="B570" s="364"/>
      <c r="C570" s="364"/>
      <c r="D570" s="364"/>
      <c r="E570" s="37"/>
      <c r="F570" s="36"/>
      <c r="G570" s="52"/>
      <c r="H570" s="74"/>
    </row>
    <row r="571" spans="1:8" ht="5.0999999999999996" customHeight="1" x14ac:dyDescent="0.15">
      <c r="A571" s="33"/>
      <c r="B571" s="40"/>
      <c r="C571" s="33"/>
      <c r="D571" s="42"/>
      <c r="E571" s="30"/>
      <c r="F571" s="43"/>
      <c r="G571" s="91"/>
      <c r="H571" s="96"/>
    </row>
    <row r="572" spans="1:8" ht="38.25" customHeight="1" x14ac:dyDescent="0.15">
      <c r="A572" s="33">
        <v>1</v>
      </c>
      <c r="B572" s="34" t="s">
        <v>157</v>
      </c>
      <c r="C572" s="33"/>
      <c r="D572" s="42"/>
      <c r="E572" s="310" t="s">
        <v>724</v>
      </c>
      <c r="F572" s="43"/>
      <c r="G572" s="45" t="s">
        <v>450</v>
      </c>
      <c r="H572" s="354" t="s">
        <v>189</v>
      </c>
    </row>
    <row r="573" spans="1:8" ht="5.0999999999999996" customHeight="1" x14ac:dyDescent="0.15">
      <c r="A573" s="33"/>
      <c r="B573" s="34"/>
      <c r="C573" s="33"/>
      <c r="D573" s="27"/>
      <c r="E573" s="28" t="s">
        <v>235</v>
      </c>
      <c r="F573" s="43"/>
      <c r="G573" s="67"/>
      <c r="H573" s="354"/>
    </row>
    <row r="574" spans="1:8" ht="38.25" customHeight="1" x14ac:dyDescent="0.15">
      <c r="A574" s="33"/>
      <c r="B574" s="160"/>
      <c r="C574" s="33"/>
      <c r="D574" s="35" t="s">
        <v>23</v>
      </c>
      <c r="E574" s="166" t="s">
        <v>247</v>
      </c>
      <c r="F574" s="161"/>
      <c r="G574" s="67"/>
      <c r="H574" s="354"/>
    </row>
    <row r="575" spans="1:8" ht="5.0999999999999996" customHeight="1" x14ac:dyDescent="0.15">
      <c r="A575" s="35"/>
      <c r="B575" s="71"/>
      <c r="C575" s="35"/>
      <c r="D575" s="36"/>
      <c r="E575" s="162"/>
      <c r="F575" s="38"/>
      <c r="G575" s="102"/>
      <c r="H575" s="163"/>
    </row>
    <row r="576" spans="1:8" ht="5.0999999999999996" customHeight="1" x14ac:dyDescent="0.15">
      <c r="A576" s="33"/>
      <c r="B576" s="40"/>
      <c r="C576" s="33"/>
      <c r="D576" s="42"/>
      <c r="E576" s="40"/>
      <c r="F576" s="43"/>
      <c r="G576" s="45"/>
      <c r="H576" s="322"/>
    </row>
    <row r="577" spans="1:8" ht="117.75" customHeight="1" x14ac:dyDescent="0.15">
      <c r="A577" s="33">
        <v>2</v>
      </c>
      <c r="B577" s="34" t="s">
        <v>87</v>
      </c>
      <c r="C577" s="33"/>
      <c r="D577" s="42" t="s">
        <v>32</v>
      </c>
      <c r="E577" s="40" t="s">
        <v>257</v>
      </c>
      <c r="F577" s="43"/>
      <c r="G577" s="45" t="s">
        <v>449</v>
      </c>
      <c r="H577" s="322" t="s">
        <v>209</v>
      </c>
    </row>
    <row r="578" spans="1:8" ht="5.0999999999999996" customHeight="1" x14ac:dyDescent="0.15">
      <c r="A578" s="33"/>
      <c r="B578" s="40"/>
      <c r="C578" s="33"/>
      <c r="D578" s="42"/>
      <c r="E578" s="40"/>
      <c r="F578" s="43"/>
      <c r="G578" s="91"/>
      <c r="H578" s="48"/>
    </row>
    <row r="579" spans="1:8" ht="33.75" customHeight="1" x14ac:dyDescent="0.15">
      <c r="A579" s="33"/>
      <c r="B579" s="40"/>
      <c r="C579" s="33"/>
      <c r="D579" s="167" t="s">
        <v>23</v>
      </c>
      <c r="E579" s="168" t="s">
        <v>88</v>
      </c>
      <c r="F579" s="43"/>
      <c r="G579" s="67"/>
      <c r="H579" s="48" t="s">
        <v>5</v>
      </c>
    </row>
    <row r="580" spans="1:8" ht="245.25" customHeight="1" x14ac:dyDescent="0.15">
      <c r="A580" s="33"/>
      <c r="B580" s="40"/>
      <c r="C580" s="33"/>
      <c r="D580" s="35"/>
      <c r="E580" s="71" t="s">
        <v>236</v>
      </c>
      <c r="F580" s="43"/>
      <c r="G580" s="91"/>
      <c r="H580" s="322"/>
    </row>
    <row r="581" spans="1:8" ht="5.0999999999999996" customHeight="1" x14ac:dyDescent="0.15">
      <c r="A581" s="33"/>
      <c r="B581" s="40"/>
      <c r="C581" s="33"/>
      <c r="D581" s="36"/>
      <c r="E581" s="37"/>
      <c r="F581" s="38"/>
      <c r="G581" s="102"/>
      <c r="H581" s="322"/>
    </row>
    <row r="582" spans="1:8" ht="5.0999999999999996" customHeight="1" x14ac:dyDescent="0.15">
      <c r="A582" s="33"/>
      <c r="B582" s="40"/>
      <c r="C582" s="27"/>
      <c r="D582" s="29"/>
      <c r="E582" s="40"/>
      <c r="F582" s="43"/>
      <c r="G582" s="91"/>
      <c r="H582" s="48"/>
    </row>
    <row r="583" spans="1:8" ht="36" customHeight="1" x14ac:dyDescent="0.15">
      <c r="A583" s="33"/>
      <c r="B583" s="34"/>
      <c r="C583" s="35"/>
      <c r="D583" s="36" t="s">
        <v>35</v>
      </c>
      <c r="E583" s="37" t="s">
        <v>89</v>
      </c>
      <c r="F583" s="38"/>
      <c r="G583" s="45" t="s">
        <v>449</v>
      </c>
      <c r="H583" s="322"/>
    </row>
    <row r="584" spans="1:8" ht="5.0999999999999996" customHeight="1" x14ac:dyDescent="0.15">
      <c r="A584" s="33"/>
      <c r="B584" s="160"/>
      <c r="C584" s="27"/>
      <c r="D584" s="29"/>
      <c r="E584" s="30"/>
      <c r="F584" s="26"/>
      <c r="G584" s="97"/>
      <c r="H584" s="68"/>
    </row>
    <row r="585" spans="1:8" ht="36.75" customHeight="1" x14ac:dyDescent="0.15">
      <c r="A585" s="33"/>
      <c r="B585" s="160"/>
      <c r="C585" s="33"/>
      <c r="D585" s="42" t="s">
        <v>46</v>
      </c>
      <c r="E585" s="40" t="s">
        <v>90</v>
      </c>
      <c r="F585" s="43"/>
      <c r="G585" s="45" t="s">
        <v>449</v>
      </c>
      <c r="H585" s="322"/>
    </row>
    <row r="586" spans="1:8" ht="5.0999999999999996" customHeight="1" x14ac:dyDescent="0.15">
      <c r="A586" s="33"/>
      <c r="B586" s="40"/>
      <c r="C586" s="33"/>
      <c r="D586" s="27"/>
      <c r="E586" s="28"/>
      <c r="F586" s="43"/>
      <c r="G586" s="91"/>
      <c r="H586" s="69"/>
    </row>
    <row r="587" spans="1:8" ht="191.25" customHeight="1" x14ac:dyDescent="0.15">
      <c r="A587" s="33"/>
      <c r="B587" s="40"/>
      <c r="C587" s="33"/>
      <c r="D587" s="35" t="s">
        <v>23</v>
      </c>
      <c r="E587" s="71" t="s">
        <v>641</v>
      </c>
      <c r="F587" s="43"/>
      <c r="G587" s="67"/>
      <c r="H587" s="48"/>
    </row>
    <row r="588" spans="1:8" ht="5.0999999999999996" customHeight="1" x14ac:dyDescent="0.15">
      <c r="A588" s="33"/>
      <c r="B588" s="40"/>
      <c r="C588" s="35"/>
      <c r="D588" s="36"/>
      <c r="E588" s="40"/>
      <c r="F588" s="43"/>
      <c r="G588" s="91"/>
      <c r="H588" s="48"/>
    </row>
    <row r="589" spans="1:8" ht="5.0999999999999996" customHeight="1" x14ac:dyDescent="0.15">
      <c r="A589" s="33"/>
      <c r="B589" s="40"/>
      <c r="C589" s="33"/>
      <c r="D589" s="42"/>
      <c r="E589" s="30"/>
      <c r="F589" s="26"/>
      <c r="G589" s="54"/>
      <c r="H589" s="48"/>
    </row>
    <row r="590" spans="1:8" ht="36.75" customHeight="1" x14ac:dyDescent="0.15">
      <c r="A590" s="35"/>
      <c r="B590" s="71"/>
      <c r="C590" s="35"/>
      <c r="D590" s="36" t="s">
        <v>54</v>
      </c>
      <c r="E590" s="37" t="s">
        <v>91</v>
      </c>
      <c r="F590" s="38"/>
      <c r="G590" s="75" t="s">
        <v>449</v>
      </c>
      <c r="H590" s="51"/>
    </row>
  </sheetData>
  <mergeCells count="24">
    <mergeCell ref="A570:D570"/>
    <mergeCell ref="H243:H245"/>
    <mergeCell ref="D450:E450"/>
    <mergeCell ref="B161:B163"/>
    <mergeCell ref="D362:E362"/>
    <mergeCell ref="E266:E269"/>
    <mergeCell ref="D266:D269"/>
    <mergeCell ref="H266:H269"/>
    <mergeCell ref="H368:H370"/>
    <mergeCell ref="H572:H574"/>
    <mergeCell ref="H404:H406"/>
    <mergeCell ref="H420:H421"/>
    <mergeCell ref="H166:H168"/>
    <mergeCell ref="H346:H348"/>
    <mergeCell ref="H307:H309"/>
    <mergeCell ref="H331:H333"/>
    <mergeCell ref="H124:H126"/>
    <mergeCell ref="A2:B2"/>
    <mergeCell ref="H356:H358"/>
    <mergeCell ref="H114:H116"/>
    <mergeCell ref="H341:H343"/>
    <mergeCell ref="B298:B300"/>
    <mergeCell ref="H157:H159"/>
    <mergeCell ref="H118:H120"/>
  </mergeCells>
  <phoneticPr fontId="4"/>
  <dataValidations count="4">
    <dataValidation type="list" allowBlank="1" showInputMessage="1" sqref="G5 G557 G527 G534 G337 G11 G9 G507 G200 G505 G227 G193 G185 G16 G178 G229 G590 G585 G583 G577 G572 G563 G553 G551 G549 G542 G536 G520 G518 G174 G503 G498 G496 G494 G489 G460 G458 G453 G416 G411 G404 G399 G394 G390 G388 G386 G384 G382 G373 G368 G364 G356 G351 G346 G341 G339 G331 G307 G305 G303 G298 G287 G282 G274 G257 G255 G253 G243 G241 G239 G234 G7 G223 G221 G219 G212 G207 G187 G180 G172 G170 G168 G166 G161 G159 G152 G147 G142 G137 G130 G128 G126 G124 G122 G120 G118 G116 G114 G112 G87 G77 G71 G61 G21 G19" xr:uid="{9F917656-7784-4ABE-807B-B7163F77A3EF}">
      <formula1>$L$2:$L$4</formula1>
    </dataValidation>
    <dataValidation type="list" allowBlank="1" showInputMessage="1" sqref="G105 G532 G198 G476 G467 G421:G424 G366 G335 G313:G315" xr:uid="{C29906EF-B068-42FE-A8D8-4FDA91CEEEA1}">
      <formula1>$M$2:$M$4</formula1>
    </dataValidation>
    <dataValidation type="list" allowBlank="1" showInputMessage="1" sqref="G262:G263" xr:uid="{6296155D-D6B5-4D89-9A08-4E6EB3EEAE57}">
      <formula1>$O$2:$O$3</formula1>
    </dataValidation>
    <dataValidation type="list" allowBlank="1" showInputMessage="1" sqref="G267 G269" xr:uid="{AF315856-1889-4145-A35C-EEDD16DB7D26}">
      <formula1>$P$2:$P$3</formula1>
    </dataValidation>
  </dataValidations>
  <printOptions horizontalCentered="1"/>
  <pageMargins left="0.59055118110236227" right="0.59055118110236227" top="0.6692913385826772" bottom="0.55118110236220474" header="0.31496062992125984" footer="0.31496062992125984"/>
  <pageSetup paperSize="9" scale="91" fitToHeight="0" orientation="portrait" r:id="rId1"/>
  <headerFooter alignWithMargins="0">
    <oddFooter>&amp;C&amp;P/&amp;N</oddFooter>
  </headerFooter>
  <rowBreaks count="17" manualBreakCount="17">
    <brk id="64" max="7" man="1"/>
    <brk id="82" max="7" man="1"/>
    <brk id="112" max="7" man="1"/>
    <brk id="135" max="7" man="1"/>
    <brk id="156" max="7" man="1"/>
    <brk id="178" max="7" man="1"/>
    <brk id="200" max="7" man="1"/>
    <brk id="223" max="7" man="1"/>
    <brk id="241" max="7" man="1"/>
    <brk id="303" max="7" man="1"/>
    <brk id="384" max="7" man="1"/>
    <brk id="409" max="7" man="1"/>
    <brk id="465" max="7" man="1"/>
    <brk id="503" max="7" man="1"/>
    <brk id="522" max="7" man="1"/>
    <brk id="549" max="7" man="1"/>
    <brk id="56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6</xdr:col>
                    <xdr:colOff>333375</xdr:colOff>
                    <xdr:row>586</xdr:row>
                    <xdr:rowOff>1819275</xdr:rowOff>
                  </from>
                  <to>
                    <xdr:col>7</xdr:col>
                    <xdr:colOff>142875</xdr:colOff>
                    <xdr:row>586</xdr:row>
                    <xdr:rowOff>2066925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333375</xdr:colOff>
                    <xdr:row>586</xdr:row>
                    <xdr:rowOff>1666875</xdr:rowOff>
                  </from>
                  <to>
                    <xdr:col>7</xdr:col>
                    <xdr:colOff>142875</xdr:colOff>
                    <xdr:row>586</xdr:row>
                    <xdr:rowOff>1914525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6</xdr:col>
                    <xdr:colOff>333375</xdr:colOff>
                    <xdr:row>586</xdr:row>
                    <xdr:rowOff>1981200</xdr:rowOff>
                  </from>
                  <to>
                    <xdr:col>7</xdr:col>
                    <xdr:colOff>152400</xdr:colOff>
                    <xdr:row>586</xdr:row>
                    <xdr:rowOff>2219325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6</xdr:col>
                    <xdr:colOff>333375</xdr:colOff>
                    <xdr:row>586</xdr:row>
                    <xdr:rowOff>1323975</xdr:rowOff>
                  </from>
                  <to>
                    <xdr:col>7</xdr:col>
                    <xdr:colOff>142875</xdr:colOff>
                    <xdr:row>586</xdr:row>
                    <xdr:rowOff>1552575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6</xdr:col>
                    <xdr:colOff>342900</xdr:colOff>
                    <xdr:row>586</xdr:row>
                    <xdr:rowOff>809625</xdr:rowOff>
                  </from>
                  <to>
                    <xdr:col>7</xdr:col>
                    <xdr:colOff>152400</xdr:colOff>
                    <xdr:row>586</xdr:row>
                    <xdr:rowOff>1038225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342900</xdr:colOff>
                    <xdr:row>586</xdr:row>
                    <xdr:rowOff>504825</xdr:rowOff>
                  </from>
                  <to>
                    <xdr:col>7</xdr:col>
                    <xdr:colOff>161925</xdr:colOff>
                    <xdr:row>586</xdr:row>
                    <xdr:rowOff>733425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91C12-9237-424A-96B0-25A31E134319}">
  <sheetPr>
    <pageSetUpPr fitToPage="1"/>
  </sheetPr>
  <dimension ref="A1:BF143"/>
  <sheetViews>
    <sheetView showGridLines="0" view="pageBreakPreview" zoomScale="60" zoomScaleNormal="60" workbookViewId="0"/>
  </sheetViews>
  <sheetFormatPr defaultColWidth="4.5" defaultRowHeight="20.25" customHeight="1" x14ac:dyDescent="0.15"/>
  <cols>
    <col min="1" max="1" width="1.375" style="264" customWidth="1"/>
    <col min="2" max="56" width="5.625" style="264" customWidth="1"/>
    <col min="57" max="16384" width="4.5" style="264"/>
  </cols>
  <sheetData>
    <row r="1" spans="1:57" s="226" customFormat="1" ht="20.25" customHeight="1" x14ac:dyDescent="0.15">
      <c r="A1" s="221"/>
      <c r="B1" s="221"/>
      <c r="C1" s="222" t="s">
        <v>646</v>
      </c>
      <c r="D1" s="222"/>
      <c r="E1" s="221"/>
      <c r="F1" s="221"/>
      <c r="G1" s="223" t="s">
        <v>647</v>
      </c>
      <c r="H1" s="221"/>
      <c r="I1" s="221"/>
      <c r="J1" s="222"/>
      <c r="K1" s="222"/>
      <c r="L1" s="222"/>
      <c r="M1" s="222"/>
      <c r="N1" s="221"/>
      <c r="O1" s="221"/>
      <c r="P1" s="221"/>
      <c r="Q1" s="221"/>
      <c r="R1" s="221"/>
      <c r="S1" s="221"/>
      <c r="T1" s="221"/>
      <c r="U1" s="221"/>
      <c r="V1" s="221"/>
      <c r="W1" s="221"/>
      <c r="X1" s="221"/>
      <c r="Y1" s="221"/>
      <c r="Z1" s="221"/>
      <c r="AA1" s="221"/>
      <c r="AB1" s="221"/>
      <c r="AC1" s="221"/>
      <c r="AD1" s="221"/>
      <c r="AE1" s="221"/>
      <c r="AF1" s="221"/>
      <c r="AG1" s="221"/>
      <c r="AH1" s="221"/>
      <c r="AI1" s="221"/>
      <c r="AJ1" s="221"/>
      <c r="AK1" s="224" t="s">
        <v>648</v>
      </c>
      <c r="AL1" s="224" t="s">
        <v>649</v>
      </c>
      <c r="AM1" s="463" t="s">
        <v>650</v>
      </c>
      <c r="AN1" s="463"/>
      <c r="AO1" s="463"/>
      <c r="AP1" s="463"/>
      <c r="AQ1" s="463"/>
      <c r="AR1" s="463"/>
      <c r="AS1" s="463"/>
      <c r="AT1" s="463"/>
      <c r="AU1" s="463"/>
      <c r="AV1" s="463"/>
      <c r="AW1" s="463"/>
      <c r="AX1" s="463"/>
      <c r="AY1" s="463"/>
      <c r="AZ1" s="463"/>
      <c r="BA1" s="463"/>
      <c r="BB1" s="225" t="s">
        <v>651</v>
      </c>
      <c r="BC1" s="221"/>
      <c r="BD1" s="221"/>
    </row>
    <row r="2" spans="1:57" s="229" customFormat="1" ht="20.25" customHeight="1" x14ac:dyDescent="0.15">
      <c r="A2" s="227"/>
      <c r="B2" s="227"/>
      <c r="C2" s="227"/>
      <c r="D2" s="223"/>
      <c r="E2" s="227"/>
      <c r="F2" s="227"/>
      <c r="G2" s="227"/>
      <c r="H2" s="223"/>
      <c r="I2" s="224"/>
      <c r="J2" s="224"/>
      <c r="K2" s="224"/>
      <c r="L2" s="224"/>
      <c r="M2" s="224"/>
      <c r="N2" s="227"/>
      <c r="O2" s="227"/>
      <c r="P2" s="227"/>
      <c r="Q2" s="227"/>
      <c r="R2" s="227"/>
      <c r="S2" s="227"/>
      <c r="T2" s="224" t="s">
        <v>652</v>
      </c>
      <c r="U2" s="464">
        <v>6</v>
      </c>
      <c r="V2" s="464"/>
      <c r="W2" s="224" t="s">
        <v>649</v>
      </c>
      <c r="X2" s="465">
        <f>IF(U2=0,"",YEAR(DATE(2018+U2,1,1)))</f>
        <v>2024</v>
      </c>
      <c r="Y2" s="465"/>
      <c r="Z2" s="227" t="s">
        <v>653</v>
      </c>
      <c r="AA2" s="227" t="s">
        <v>654</v>
      </c>
      <c r="AB2" s="464">
        <v>4</v>
      </c>
      <c r="AC2" s="464"/>
      <c r="AD2" s="227" t="s">
        <v>655</v>
      </c>
      <c r="AE2" s="227"/>
      <c r="AF2" s="227"/>
      <c r="AG2" s="227"/>
      <c r="AH2" s="227"/>
      <c r="AI2" s="227"/>
      <c r="AJ2" s="225"/>
      <c r="AK2" s="224" t="s">
        <v>656</v>
      </c>
      <c r="AL2" s="224" t="s">
        <v>649</v>
      </c>
      <c r="AM2" s="464"/>
      <c r="AN2" s="464"/>
      <c r="AO2" s="464"/>
      <c r="AP2" s="464"/>
      <c r="AQ2" s="464"/>
      <c r="AR2" s="464"/>
      <c r="AS2" s="464"/>
      <c r="AT2" s="464"/>
      <c r="AU2" s="464"/>
      <c r="AV2" s="464"/>
      <c r="AW2" s="464"/>
      <c r="AX2" s="464"/>
      <c r="AY2" s="464"/>
      <c r="AZ2" s="464"/>
      <c r="BA2" s="464"/>
      <c r="BB2" s="225" t="s">
        <v>651</v>
      </c>
      <c r="BC2" s="224"/>
      <c r="BD2" s="224"/>
      <c r="BE2" s="228"/>
    </row>
    <row r="3" spans="1:57" s="229" customFormat="1" ht="20.25" customHeight="1" x14ac:dyDescent="0.15">
      <c r="A3" s="227"/>
      <c r="B3" s="227"/>
      <c r="C3" s="227"/>
      <c r="D3" s="223"/>
      <c r="E3" s="227"/>
      <c r="F3" s="227"/>
      <c r="G3" s="227"/>
      <c r="H3" s="223"/>
      <c r="I3" s="224"/>
      <c r="J3" s="224"/>
      <c r="K3" s="224"/>
      <c r="L3" s="224"/>
      <c r="M3" s="224"/>
      <c r="N3" s="227"/>
      <c r="O3" s="227"/>
      <c r="P3" s="227"/>
      <c r="Q3" s="227"/>
      <c r="R3" s="227"/>
      <c r="S3" s="227"/>
      <c r="T3" s="230"/>
      <c r="U3" s="231"/>
      <c r="V3" s="231"/>
      <c r="W3" s="232"/>
      <c r="X3" s="231"/>
      <c r="Y3" s="231"/>
      <c r="Z3" s="233"/>
      <c r="AA3" s="233"/>
      <c r="AB3" s="231"/>
      <c r="AC3" s="231"/>
      <c r="AD3" s="234"/>
      <c r="AE3" s="227"/>
      <c r="AF3" s="227"/>
      <c r="AG3" s="227"/>
      <c r="AH3" s="227"/>
      <c r="AI3" s="227"/>
      <c r="AJ3" s="225"/>
      <c r="AK3" s="224"/>
      <c r="AL3" s="224"/>
      <c r="AM3" s="235"/>
      <c r="AN3" s="235"/>
      <c r="AO3" s="235"/>
      <c r="AP3" s="235"/>
      <c r="AQ3" s="235"/>
      <c r="AR3" s="235"/>
      <c r="AS3" s="235"/>
      <c r="AT3" s="235"/>
      <c r="AU3" s="235"/>
      <c r="AV3" s="235"/>
      <c r="AW3" s="235"/>
      <c r="AX3" s="235"/>
      <c r="AY3" s="236" t="s">
        <v>657</v>
      </c>
      <c r="AZ3" s="466" t="s">
        <v>658</v>
      </c>
      <c r="BA3" s="466"/>
      <c r="BB3" s="466"/>
      <c r="BC3" s="466"/>
      <c r="BD3" s="224"/>
      <c r="BE3" s="228"/>
    </row>
    <row r="4" spans="1:57" s="229" customFormat="1" ht="20.25" customHeight="1" x14ac:dyDescent="0.15">
      <c r="A4" s="227"/>
      <c r="B4" s="237"/>
      <c r="C4" s="237"/>
      <c r="D4" s="237"/>
      <c r="E4" s="237"/>
      <c r="F4" s="237"/>
      <c r="G4" s="237"/>
      <c r="H4" s="237"/>
      <c r="I4" s="237"/>
      <c r="J4" s="238"/>
      <c r="K4" s="239"/>
      <c r="L4" s="239"/>
      <c r="M4" s="239"/>
      <c r="N4" s="239"/>
      <c r="O4" s="239"/>
      <c r="P4" s="240"/>
      <c r="Q4" s="239"/>
      <c r="R4" s="239"/>
      <c r="S4" s="241"/>
      <c r="T4" s="227"/>
      <c r="U4" s="227"/>
      <c r="V4" s="227"/>
      <c r="W4" s="227"/>
      <c r="X4" s="227"/>
      <c r="Y4" s="227"/>
      <c r="Z4" s="233"/>
      <c r="AA4" s="233"/>
      <c r="AB4" s="231"/>
      <c r="AC4" s="231"/>
      <c r="AD4" s="234"/>
      <c r="AE4" s="227"/>
      <c r="AF4" s="227"/>
      <c r="AG4" s="227"/>
      <c r="AH4" s="227"/>
      <c r="AI4" s="227"/>
      <c r="AJ4" s="225"/>
      <c r="AK4" s="224"/>
      <c r="AL4" s="224"/>
      <c r="AM4" s="235"/>
      <c r="AN4" s="235"/>
      <c r="AO4" s="235"/>
      <c r="AP4" s="235"/>
      <c r="AQ4" s="235"/>
      <c r="AR4" s="235"/>
      <c r="AS4" s="235"/>
      <c r="AT4" s="235"/>
      <c r="AU4" s="235"/>
      <c r="AV4" s="235"/>
      <c r="AW4" s="235"/>
      <c r="AX4" s="235"/>
      <c r="AY4" s="236" t="s">
        <v>659</v>
      </c>
      <c r="AZ4" s="466" t="s">
        <v>710</v>
      </c>
      <c r="BA4" s="466"/>
      <c r="BB4" s="466"/>
      <c r="BC4" s="466"/>
      <c r="BD4" s="224"/>
      <c r="BE4" s="228"/>
    </row>
    <row r="5" spans="1:57" s="229" customFormat="1" ht="20.25" customHeight="1" x14ac:dyDescent="0.15">
      <c r="A5" s="227"/>
      <c r="B5" s="242"/>
      <c r="C5" s="242"/>
      <c r="D5" s="242"/>
      <c r="E5" s="242"/>
      <c r="F5" s="242"/>
      <c r="G5" s="242"/>
      <c r="H5" s="242"/>
      <c r="I5" s="242"/>
      <c r="J5" s="243"/>
      <c r="K5" s="244"/>
      <c r="L5" s="245"/>
      <c r="M5" s="245"/>
      <c r="N5" s="245"/>
      <c r="O5" s="245"/>
      <c r="P5" s="242"/>
      <c r="Q5" s="246"/>
      <c r="R5" s="246"/>
      <c r="S5" s="247"/>
      <c r="T5" s="227"/>
      <c r="U5" s="227"/>
      <c r="V5" s="227"/>
      <c r="W5" s="227"/>
      <c r="X5" s="227"/>
      <c r="Y5" s="227"/>
      <c r="Z5" s="233"/>
      <c r="AA5" s="233"/>
      <c r="AB5" s="231"/>
      <c r="AC5" s="231"/>
      <c r="AD5" s="248"/>
      <c r="AE5" s="248"/>
      <c r="AF5" s="248"/>
      <c r="AG5" s="248"/>
      <c r="AH5" s="227"/>
      <c r="AI5" s="227"/>
      <c r="AJ5" s="248" t="s">
        <v>660</v>
      </c>
      <c r="AK5" s="248"/>
      <c r="AL5" s="248"/>
      <c r="AM5" s="248"/>
      <c r="AN5" s="248"/>
      <c r="AO5" s="248"/>
      <c r="AP5" s="248"/>
      <c r="AQ5" s="248"/>
      <c r="AR5" s="237"/>
      <c r="AS5" s="237"/>
      <c r="AT5" s="249"/>
      <c r="AU5" s="248"/>
      <c r="AV5" s="480">
        <v>40</v>
      </c>
      <c r="AW5" s="481"/>
      <c r="AX5" s="249" t="s">
        <v>661</v>
      </c>
      <c r="AY5" s="248"/>
      <c r="AZ5" s="480">
        <v>160</v>
      </c>
      <c r="BA5" s="481"/>
      <c r="BB5" s="249" t="s">
        <v>662</v>
      </c>
      <c r="BC5" s="248"/>
      <c r="BD5" s="227"/>
      <c r="BE5" s="228"/>
    </row>
    <row r="6" spans="1:57" s="229" customFormat="1" ht="20.25" customHeight="1" x14ac:dyDescent="0.15">
      <c r="A6" s="227"/>
      <c r="B6" s="242"/>
      <c r="C6" s="242"/>
      <c r="D6" s="242"/>
      <c r="E6" s="242"/>
      <c r="F6" s="242"/>
      <c r="G6" s="242"/>
      <c r="H6" s="242"/>
      <c r="I6" s="242"/>
      <c r="J6" s="242"/>
      <c r="K6" s="250"/>
      <c r="L6" s="250"/>
      <c r="M6" s="250"/>
      <c r="N6" s="242"/>
      <c r="O6" s="251"/>
      <c r="P6" s="252"/>
      <c r="Q6" s="252"/>
      <c r="R6" s="253"/>
      <c r="S6" s="254"/>
      <c r="T6" s="227"/>
      <c r="U6" s="227"/>
      <c r="V6" s="227"/>
      <c r="W6" s="227"/>
      <c r="X6" s="227"/>
      <c r="Y6" s="227"/>
      <c r="Z6" s="233"/>
      <c r="AA6" s="233"/>
      <c r="AB6" s="231"/>
      <c r="AC6" s="231"/>
      <c r="AD6" s="255"/>
      <c r="AE6" s="221"/>
      <c r="AF6" s="221"/>
      <c r="AG6" s="221"/>
      <c r="AH6" s="227"/>
      <c r="AI6" s="227"/>
      <c r="AJ6" s="227"/>
      <c r="AK6" s="227"/>
      <c r="AL6" s="221"/>
      <c r="AM6" s="221"/>
      <c r="AN6" s="256"/>
      <c r="AO6" s="257"/>
      <c r="AP6" s="257"/>
      <c r="AQ6" s="258"/>
      <c r="AR6" s="258"/>
      <c r="AS6" s="258"/>
      <c r="AT6" s="258"/>
      <c r="AU6" s="258"/>
      <c r="AV6" s="258"/>
      <c r="AW6" s="248" t="s">
        <v>663</v>
      </c>
      <c r="AX6" s="248"/>
      <c r="AY6" s="248"/>
      <c r="AZ6" s="482">
        <f>DAY(EOMONTH(DATE(X2,AB2,1),0))</f>
        <v>30</v>
      </c>
      <c r="BA6" s="483"/>
      <c r="BB6" s="249" t="s">
        <v>664</v>
      </c>
      <c r="BC6" s="227"/>
      <c r="BD6" s="227"/>
      <c r="BE6" s="228"/>
    </row>
    <row r="7" spans="1:57" ht="20.25" customHeight="1" thickBot="1" x14ac:dyDescent="0.2">
      <c r="A7" s="259"/>
      <c r="B7" s="259"/>
      <c r="C7" s="260"/>
      <c r="D7" s="260"/>
      <c r="E7" s="259"/>
      <c r="F7" s="259"/>
      <c r="G7" s="261"/>
      <c r="H7" s="259"/>
      <c r="I7" s="259"/>
      <c r="J7" s="259"/>
      <c r="K7" s="259"/>
      <c r="L7" s="259"/>
      <c r="M7" s="259"/>
      <c r="N7" s="259"/>
      <c r="O7" s="259"/>
      <c r="P7" s="259"/>
      <c r="Q7" s="259"/>
      <c r="R7" s="259"/>
      <c r="S7" s="260"/>
      <c r="T7" s="259"/>
      <c r="U7" s="259"/>
      <c r="V7" s="259"/>
      <c r="W7" s="259"/>
      <c r="X7" s="259"/>
      <c r="Y7" s="259"/>
      <c r="Z7" s="259"/>
      <c r="AA7" s="259"/>
      <c r="AB7" s="259"/>
      <c r="AC7" s="259"/>
      <c r="AD7" s="259"/>
      <c r="AE7" s="259"/>
      <c r="AF7" s="259"/>
      <c r="AG7" s="259"/>
      <c r="AH7" s="259"/>
      <c r="AI7" s="259"/>
      <c r="AJ7" s="260"/>
      <c r="AK7" s="259"/>
      <c r="AL7" s="259"/>
      <c r="AM7" s="259"/>
      <c r="AN7" s="259"/>
      <c r="AO7" s="259"/>
      <c r="AP7" s="259"/>
      <c r="AQ7" s="259"/>
      <c r="AR7" s="259"/>
      <c r="AS7" s="259"/>
      <c r="AT7" s="259"/>
      <c r="AU7" s="259"/>
      <c r="AV7" s="259"/>
      <c r="AW7" s="259"/>
      <c r="AX7" s="259"/>
      <c r="AY7" s="259"/>
      <c r="AZ7" s="259"/>
      <c r="BA7" s="259"/>
      <c r="BB7" s="259"/>
      <c r="BC7" s="262"/>
      <c r="BD7" s="262"/>
      <c r="BE7" s="263"/>
    </row>
    <row r="8" spans="1:57" ht="20.25" customHeight="1" thickBot="1" x14ac:dyDescent="0.2">
      <c r="A8" s="259"/>
      <c r="B8" s="446" t="s">
        <v>665</v>
      </c>
      <c r="C8" s="449" t="s">
        <v>666</v>
      </c>
      <c r="D8" s="450"/>
      <c r="E8" s="455" t="s">
        <v>667</v>
      </c>
      <c r="F8" s="450"/>
      <c r="G8" s="455" t="s">
        <v>668</v>
      </c>
      <c r="H8" s="449"/>
      <c r="I8" s="449"/>
      <c r="J8" s="449"/>
      <c r="K8" s="450"/>
      <c r="L8" s="455" t="s">
        <v>669</v>
      </c>
      <c r="M8" s="449"/>
      <c r="N8" s="449"/>
      <c r="O8" s="458"/>
      <c r="P8" s="461" t="s">
        <v>670</v>
      </c>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7" t="str">
        <f>IF(AZ3="４週","(9)1～4週目の勤務時間数合計","(9)1か月の勤務時間数合計")</f>
        <v>(9)1～4週目の勤務時間数合計</v>
      </c>
      <c r="AV8" s="468"/>
      <c r="AW8" s="467" t="s">
        <v>671</v>
      </c>
      <c r="AX8" s="468"/>
      <c r="AY8" s="475" t="s">
        <v>672</v>
      </c>
      <c r="AZ8" s="475"/>
      <c r="BA8" s="475"/>
      <c r="BB8" s="475"/>
      <c r="BC8" s="475"/>
      <c r="BD8" s="475"/>
    </row>
    <row r="9" spans="1:57" ht="20.25" customHeight="1" thickBot="1" x14ac:dyDescent="0.2">
      <c r="A9" s="259"/>
      <c r="B9" s="447"/>
      <c r="C9" s="451"/>
      <c r="D9" s="452"/>
      <c r="E9" s="456"/>
      <c r="F9" s="452"/>
      <c r="G9" s="456"/>
      <c r="H9" s="451"/>
      <c r="I9" s="451"/>
      <c r="J9" s="451"/>
      <c r="K9" s="452"/>
      <c r="L9" s="456"/>
      <c r="M9" s="451"/>
      <c r="N9" s="451"/>
      <c r="O9" s="459"/>
      <c r="P9" s="477" t="s">
        <v>673</v>
      </c>
      <c r="Q9" s="478"/>
      <c r="R9" s="478"/>
      <c r="S9" s="478"/>
      <c r="T9" s="478"/>
      <c r="U9" s="478"/>
      <c r="V9" s="479"/>
      <c r="W9" s="477" t="s">
        <v>674</v>
      </c>
      <c r="X9" s="478"/>
      <c r="Y9" s="478"/>
      <c r="Z9" s="478"/>
      <c r="AA9" s="478"/>
      <c r="AB9" s="478"/>
      <c r="AC9" s="479"/>
      <c r="AD9" s="477" t="s">
        <v>675</v>
      </c>
      <c r="AE9" s="478"/>
      <c r="AF9" s="478"/>
      <c r="AG9" s="478"/>
      <c r="AH9" s="478"/>
      <c r="AI9" s="478"/>
      <c r="AJ9" s="479"/>
      <c r="AK9" s="477" t="s">
        <v>676</v>
      </c>
      <c r="AL9" s="478"/>
      <c r="AM9" s="478"/>
      <c r="AN9" s="478"/>
      <c r="AO9" s="478"/>
      <c r="AP9" s="478"/>
      <c r="AQ9" s="479"/>
      <c r="AR9" s="477" t="s">
        <v>677</v>
      </c>
      <c r="AS9" s="478"/>
      <c r="AT9" s="479"/>
      <c r="AU9" s="469"/>
      <c r="AV9" s="470"/>
      <c r="AW9" s="469"/>
      <c r="AX9" s="470"/>
      <c r="AY9" s="475"/>
      <c r="AZ9" s="475"/>
      <c r="BA9" s="475"/>
      <c r="BB9" s="475"/>
      <c r="BC9" s="475"/>
      <c r="BD9" s="475"/>
    </row>
    <row r="10" spans="1:57" ht="20.25" customHeight="1" thickBot="1" x14ac:dyDescent="0.2">
      <c r="A10" s="259"/>
      <c r="B10" s="447"/>
      <c r="C10" s="451"/>
      <c r="D10" s="452"/>
      <c r="E10" s="456"/>
      <c r="F10" s="452"/>
      <c r="G10" s="456"/>
      <c r="H10" s="451"/>
      <c r="I10" s="451"/>
      <c r="J10" s="451"/>
      <c r="K10" s="452"/>
      <c r="L10" s="456"/>
      <c r="M10" s="451"/>
      <c r="N10" s="451"/>
      <c r="O10" s="459"/>
      <c r="P10" s="265">
        <f>DAY(DATE($X$2,$AB$2,1))</f>
        <v>1</v>
      </c>
      <c r="Q10" s="266">
        <f>DAY(DATE($X$2,$AB$2,2))</f>
        <v>2</v>
      </c>
      <c r="R10" s="266">
        <f>DAY(DATE($X$2,$AB$2,3))</f>
        <v>3</v>
      </c>
      <c r="S10" s="266">
        <f>DAY(DATE($X$2,$AB$2,4))</f>
        <v>4</v>
      </c>
      <c r="T10" s="266">
        <f>DAY(DATE($X$2,$AB$2,5))</f>
        <v>5</v>
      </c>
      <c r="U10" s="266">
        <f>DAY(DATE($X$2,$AB$2,6))</f>
        <v>6</v>
      </c>
      <c r="V10" s="267">
        <f>DAY(DATE($X$2,$AB$2,7))</f>
        <v>7</v>
      </c>
      <c r="W10" s="265">
        <f>DAY(DATE($X$2,$AB$2,8))</f>
        <v>8</v>
      </c>
      <c r="X10" s="266">
        <f>DAY(DATE($X$2,$AB$2,9))</f>
        <v>9</v>
      </c>
      <c r="Y10" s="266">
        <f>DAY(DATE($X$2,$AB$2,10))</f>
        <v>10</v>
      </c>
      <c r="Z10" s="266">
        <f>DAY(DATE($X$2,$AB$2,11))</f>
        <v>11</v>
      </c>
      <c r="AA10" s="266">
        <f>DAY(DATE($X$2,$AB$2,12))</f>
        <v>12</v>
      </c>
      <c r="AB10" s="266">
        <f>DAY(DATE($X$2,$AB$2,13))</f>
        <v>13</v>
      </c>
      <c r="AC10" s="267">
        <f>DAY(DATE($X$2,$AB$2,14))</f>
        <v>14</v>
      </c>
      <c r="AD10" s="265">
        <f>DAY(DATE($X$2,$AB$2,15))</f>
        <v>15</v>
      </c>
      <c r="AE10" s="266">
        <f>DAY(DATE($X$2,$AB$2,16))</f>
        <v>16</v>
      </c>
      <c r="AF10" s="266">
        <f>DAY(DATE($X$2,$AB$2,17))</f>
        <v>17</v>
      </c>
      <c r="AG10" s="266">
        <f>DAY(DATE($X$2,$AB$2,18))</f>
        <v>18</v>
      </c>
      <c r="AH10" s="266">
        <f>DAY(DATE($X$2,$AB$2,19))</f>
        <v>19</v>
      </c>
      <c r="AI10" s="266">
        <f>DAY(DATE($X$2,$AB$2,20))</f>
        <v>20</v>
      </c>
      <c r="AJ10" s="267">
        <f>DAY(DATE($X$2,$AB$2,21))</f>
        <v>21</v>
      </c>
      <c r="AK10" s="265">
        <f>DAY(DATE($X$2,$AB$2,22))</f>
        <v>22</v>
      </c>
      <c r="AL10" s="266">
        <f>DAY(DATE($X$2,$AB$2,23))</f>
        <v>23</v>
      </c>
      <c r="AM10" s="266">
        <f>DAY(DATE($X$2,$AB$2,24))</f>
        <v>24</v>
      </c>
      <c r="AN10" s="266">
        <f>DAY(DATE($X$2,$AB$2,25))</f>
        <v>25</v>
      </c>
      <c r="AO10" s="266">
        <f>DAY(DATE($X$2,$AB$2,26))</f>
        <v>26</v>
      </c>
      <c r="AP10" s="266">
        <f>DAY(DATE($X$2,$AB$2,27))</f>
        <v>27</v>
      </c>
      <c r="AQ10" s="267">
        <f>DAY(DATE($X$2,$AB$2,28))</f>
        <v>28</v>
      </c>
      <c r="AR10" s="265" t="str">
        <f>IF(AZ3="暦月",IF(DAY(DATE($X$2,$AB$2,29))=29,29,""),"")</f>
        <v/>
      </c>
      <c r="AS10" s="266" t="str">
        <f>IF(AZ3="暦月",IF(DAY(DATE($X$2,$AB$2,30))=30,30,""),"")</f>
        <v/>
      </c>
      <c r="AT10" s="267" t="str">
        <f>IF(AZ3="暦月",IF(DAY(DATE($X$2,$AB$2,31))=31,31,""),"")</f>
        <v/>
      </c>
      <c r="AU10" s="469"/>
      <c r="AV10" s="470"/>
      <c r="AW10" s="469"/>
      <c r="AX10" s="470"/>
      <c r="AY10" s="475"/>
      <c r="AZ10" s="475"/>
      <c r="BA10" s="475"/>
      <c r="BB10" s="475"/>
      <c r="BC10" s="475"/>
      <c r="BD10" s="475"/>
    </row>
    <row r="11" spans="1:57" ht="20.25" hidden="1" customHeight="1" thickBot="1" x14ac:dyDescent="0.2">
      <c r="A11" s="259"/>
      <c r="B11" s="447"/>
      <c r="C11" s="451"/>
      <c r="D11" s="452"/>
      <c r="E11" s="456"/>
      <c r="F11" s="452"/>
      <c r="G11" s="456"/>
      <c r="H11" s="451"/>
      <c r="I11" s="451"/>
      <c r="J11" s="451"/>
      <c r="K11" s="452"/>
      <c r="L11" s="456"/>
      <c r="M11" s="451"/>
      <c r="N11" s="451"/>
      <c r="O11" s="459"/>
      <c r="P11" s="265">
        <f>WEEKDAY(DATE($X$2,$AB$2,1))</f>
        <v>2</v>
      </c>
      <c r="Q11" s="266">
        <f>WEEKDAY(DATE($X$2,$AB$2,2))</f>
        <v>3</v>
      </c>
      <c r="R11" s="266">
        <f>WEEKDAY(DATE($X$2,$AB$2,3))</f>
        <v>4</v>
      </c>
      <c r="S11" s="266">
        <f>WEEKDAY(DATE($X$2,$AB$2,4))</f>
        <v>5</v>
      </c>
      <c r="T11" s="266">
        <f>WEEKDAY(DATE($X$2,$AB$2,5))</f>
        <v>6</v>
      </c>
      <c r="U11" s="266">
        <f>WEEKDAY(DATE($X$2,$AB$2,6))</f>
        <v>7</v>
      </c>
      <c r="V11" s="267">
        <f>WEEKDAY(DATE($X$2,$AB$2,7))</f>
        <v>1</v>
      </c>
      <c r="W11" s="265">
        <f>WEEKDAY(DATE($X$2,$AB$2,8))</f>
        <v>2</v>
      </c>
      <c r="X11" s="266">
        <f>WEEKDAY(DATE($X$2,$AB$2,9))</f>
        <v>3</v>
      </c>
      <c r="Y11" s="266">
        <f>WEEKDAY(DATE($X$2,$AB$2,10))</f>
        <v>4</v>
      </c>
      <c r="Z11" s="266">
        <f>WEEKDAY(DATE($X$2,$AB$2,11))</f>
        <v>5</v>
      </c>
      <c r="AA11" s="266">
        <f>WEEKDAY(DATE($X$2,$AB$2,12))</f>
        <v>6</v>
      </c>
      <c r="AB11" s="266">
        <f>WEEKDAY(DATE($X$2,$AB$2,13))</f>
        <v>7</v>
      </c>
      <c r="AC11" s="267">
        <f>WEEKDAY(DATE($X$2,$AB$2,14))</f>
        <v>1</v>
      </c>
      <c r="AD11" s="265">
        <f>WEEKDAY(DATE($X$2,$AB$2,15))</f>
        <v>2</v>
      </c>
      <c r="AE11" s="266">
        <f>WEEKDAY(DATE($X$2,$AB$2,16))</f>
        <v>3</v>
      </c>
      <c r="AF11" s="266">
        <f>WEEKDAY(DATE($X$2,$AB$2,17))</f>
        <v>4</v>
      </c>
      <c r="AG11" s="266">
        <f>WEEKDAY(DATE($X$2,$AB$2,18))</f>
        <v>5</v>
      </c>
      <c r="AH11" s="266">
        <f>WEEKDAY(DATE($X$2,$AB$2,19))</f>
        <v>6</v>
      </c>
      <c r="AI11" s="266">
        <f>WEEKDAY(DATE($X$2,$AB$2,20))</f>
        <v>7</v>
      </c>
      <c r="AJ11" s="267">
        <f>WEEKDAY(DATE($X$2,$AB$2,21))</f>
        <v>1</v>
      </c>
      <c r="AK11" s="265">
        <f>WEEKDAY(DATE($X$2,$AB$2,22))</f>
        <v>2</v>
      </c>
      <c r="AL11" s="266">
        <f>WEEKDAY(DATE($X$2,$AB$2,23))</f>
        <v>3</v>
      </c>
      <c r="AM11" s="266">
        <f>WEEKDAY(DATE($X$2,$AB$2,24))</f>
        <v>4</v>
      </c>
      <c r="AN11" s="266">
        <f>WEEKDAY(DATE($X$2,$AB$2,25))</f>
        <v>5</v>
      </c>
      <c r="AO11" s="266">
        <f>WEEKDAY(DATE($X$2,$AB$2,26))</f>
        <v>6</v>
      </c>
      <c r="AP11" s="266">
        <f>WEEKDAY(DATE($X$2,$AB$2,27))</f>
        <v>7</v>
      </c>
      <c r="AQ11" s="267">
        <f>WEEKDAY(DATE($X$2,$AB$2,28))</f>
        <v>1</v>
      </c>
      <c r="AR11" s="265">
        <f>IF(AR10=29,WEEKDAY(DATE($X$2,$AB$2,29)),0)</f>
        <v>0</v>
      </c>
      <c r="AS11" s="266">
        <f>IF(AS10=30,WEEKDAY(DATE($X$2,$AB$2,30)),0)</f>
        <v>0</v>
      </c>
      <c r="AT11" s="267">
        <f>IF(AT10=31,WEEKDAY(DATE($X$2,$AB$2,31)),0)</f>
        <v>0</v>
      </c>
      <c r="AU11" s="471"/>
      <c r="AV11" s="472"/>
      <c r="AW11" s="471"/>
      <c r="AX11" s="472"/>
      <c r="AY11" s="476"/>
      <c r="AZ11" s="476"/>
      <c r="BA11" s="476"/>
      <c r="BB11" s="476"/>
      <c r="BC11" s="476"/>
      <c r="BD11" s="476"/>
    </row>
    <row r="12" spans="1:57" ht="20.25" customHeight="1" thickBot="1" x14ac:dyDescent="0.2">
      <c r="A12" s="259"/>
      <c r="B12" s="448"/>
      <c r="C12" s="453"/>
      <c r="D12" s="454"/>
      <c r="E12" s="457"/>
      <c r="F12" s="454"/>
      <c r="G12" s="457"/>
      <c r="H12" s="453"/>
      <c r="I12" s="453"/>
      <c r="J12" s="453"/>
      <c r="K12" s="454"/>
      <c r="L12" s="457"/>
      <c r="M12" s="453"/>
      <c r="N12" s="453"/>
      <c r="O12" s="460"/>
      <c r="P12" s="268" t="str">
        <f>IF(P11=1,"日",IF(P11=2,"月",IF(P11=3,"火",IF(P11=4,"水",IF(P11=5,"木",IF(P11=6,"金","土"))))))</f>
        <v>月</v>
      </c>
      <c r="Q12" s="269" t="str">
        <f t="shared" ref="Q12:AQ12" si="0">IF(Q11=1,"日",IF(Q11=2,"月",IF(Q11=3,"火",IF(Q11=4,"水",IF(Q11=5,"木",IF(Q11=6,"金","土"))))))</f>
        <v>火</v>
      </c>
      <c r="R12" s="269" t="str">
        <f t="shared" si="0"/>
        <v>水</v>
      </c>
      <c r="S12" s="269" t="str">
        <f t="shared" si="0"/>
        <v>木</v>
      </c>
      <c r="T12" s="269" t="str">
        <f t="shared" si="0"/>
        <v>金</v>
      </c>
      <c r="U12" s="269" t="str">
        <f t="shared" si="0"/>
        <v>土</v>
      </c>
      <c r="V12" s="270" t="str">
        <f t="shared" si="0"/>
        <v>日</v>
      </c>
      <c r="W12" s="268" t="str">
        <f t="shared" si="0"/>
        <v>月</v>
      </c>
      <c r="X12" s="269" t="str">
        <f t="shared" si="0"/>
        <v>火</v>
      </c>
      <c r="Y12" s="269" t="str">
        <f t="shared" si="0"/>
        <v>水</v>
      </c>
      <c r="Z12" s="269" t="str">
        <f t="shared" si="0"/>
        <v>木</v>
      </c>
      <c r="AA12" s="269" t="str">
        <f t="shared" si="0"/>
        <v>金</v>
      </c>
      <c r="AB12" s="269" t="str">
        <f t="shared" si="0"/>
        <v>土</v>
      </c>
      <c r="AC12" s="270" t="str">
        <f t="shared" si="0"/>
        <v>日</v>
      </c>
      <c r="AD12" s="268" t="str">
        <f t="shared" si="0"/>
        <v>月</v>
      </c>
      <c r="AE12" s="269" t="str">
        <f t="shared" si="0"/>
        <v>火</v>
      </c>
      <c r="AF12" s="269" t="str">
        <f t="shared" si="0"/>
        <v>水</v>
      </c>
      <c r="AG12" s="269" t="str">
        <f t="shared" si="0"/>
        <v>木</v>
      </c>
      <c r="AH12" s="269" t="str">
        <f t="shared" si="0"/>
        <v>金</v>
      </c>
      <c r="AI12" s="269" t="str">
        <f t="shared" si="0"/>
        <v>土</v>
      </c>
      <c r="AJ12" s="270" t="str">
        <f t="shared" si="0"/>
        <v>日</v>
      </c>
      <c r="AK12" s="268" t="str">
        <f t="shared" si="0"/>
        <v>月</v>
      </c>
      <c r="AL12" s="269" t="str">
        <f t="shared" si="0"/>
        <v>火</v>
      </c>
      <c r="AM12" s="269" t="str">
        <f t="shared" si="0"/>
        <v>水</v>
      </c>
      <c r="AN12" s="269" t="str">
        <f t="shared" si="0"/>
        <v>木</v>
      </c>
      <c r="AO12" s="269" t="str">
        <f t="shared" si="0"/>
        <v>金</v>
      </c>
      <c r="AP12" s="269" t="str">
        <f t="shared" si="0"/>
        <v>土</v>
      </c>
      <c r="AQ12" s="270" t="str">
        <f t="shared" si="0"/>
        <v>日</v>
      </c>
      <c r="AR12" s="269" t="str">
        <f>IF(AR11=1,"日",IF(AR11=2,"月",IF(AR11=3,"火",IF(AR11=4,"水",IF(AR11=5,"木",IF(AR11=6,"金",IF(AR11=0,"","土")))))))</f>
        <v/>
      </c>
      <c r="AS12" s="269" t="str">
        <f>IF(AS11=1,"日",IF(AS11=2,"月",IF(AS11=3,"火",IF(AS11=4,"水",IF(AS11=5,"木",IF(AS11=6,"金",IF(AS11=0,"","土")))))))</f>
        <v/>
      </c>
      <c r="AT12" s="269" t="str">
        <f>IF(AT11=1,"日",IF(AT11=2,"月",IF(AT11=3,"火",IF(AT11=4,"水",IF(AT11=5,"木",IF(AT11=6,"金",IF(AT11=0,"","土")))))))</f>
        <v/>
      </c>
      <c r="AU12" s="473"/>
      <c r="AV12" s="474"/>
      <c r="AW12" s="473"/>
      <c r="AX12" s="474"/>
      <c r="AY12" s="475"/>
      <c r="AZ12" s="475"/>
      <c r="BA12" s="475"/>
      <c r="BB12" s="475"/>
      <c r="BC12" s="475"/>
      <c r="BD12" s="475"/>
    </row>
    <row r="13" spans="1:57" ht="39.950000000000003" customHeight="1" x14ac:dyDescent="0.15">
      <c r="A13" s="259"/>
      <c r="B13" s="302">
        <v>1</v>
      </c>
      <c r="C13" s="434"/>
      <c r="D13" s="435"/>
      <c r="E13" s="436"/>
      <c r="F13" s="437"/>
      <c r="G13" s="436"/>
      <c r="H13" s="438"/>
      <c r="I13" s="438"/>
      <c r="J13" s="438"/>
      <c r="K13" s="437"/>
      <c r="L13" s="439"/>
      <c r="M13" s="440"/>
      <c r="N13" s="440"/>
      <c r="O13" s="441"/>
      <c r="P13" s="271"/>
      <c r="Q13" s="272"/>
      <c r="R13" s="272"/>
      <c r="S13" s="272"/>
      <c r="T13" s="272"/>
      <c r="U13" s="272"/>
      <c r="V13" s="273"/>
      <c r="W13" s="271"/>
      <c r="X13" s="272"/>
      <c r="Y13" s="272"/>
      <c r="Z13" s="272"/>
      <c r="AA13" s="272"/>
      <c r="AB13" s="272"/>
      <c r="AC13" s="273"/>
      <c r="AD13" s="271"/>
      <c r="AE13" s="272"/>
      <c r="AF13" s="272"/>
      <c r="AG13" s="272"/>
      <c r="AH13" s="272"/>
      <c r="AI13" s="272"/>
      <c r="AJ13" s="273"/>
      <c r="AK13" s="271"/>
      <c r="AL13" s="272"/>
      <c r="AM13" s="272"/>
      <c r="AN13" s="272"/>
      <c r="AO13" s="272"/>
      <c r="AP13" s="272"/>
      <c r="AQ13" s="273"/>
      <c r="AR13" s="271"/>
      <c r="AS13" s="272"/>
      <c r="AT13" s="273"/>
      <c r="AU13" s="442">
        <f>IF($AZ$3="４週",SUM(P13:AQ13),IF($AZ$3="暦月",SUM(P13:AT13),""))</f>
        <v>0</v>
      </c>
      <c r="AV13" s="443"/>
      <c r="AW13" s="444">
        <f t="shared" ref="AW13:AW76" si="1">IF($AZ$3="４週",AU13/4,IF($AZ$3="暦月",AU13/($AZ$6/7),""))</f>
        <v>0</v>
      </c>
      <c r="AX13" s="445"/>
      <c r="AY13" s="431"/>
      <c r="AZ13" s="432"/>
      <c r="BA13" s="432"/>
      <c r="BB13" s="432"/>
      <c r="BC13" s="432"/>
      <c r="BD13" s="433"/>
    </row>
    <row r="14" spans="1:57" ht="39.950000000000003" customHeight="1" x14ac:dyDescent="0.15">
      <c r="A14" s="259"/>
      <c r="B14" s="274">
        <f t="shared" ref="B14:B77" si="2">B13+1</f>
        <v>2</v>
      </c>
      <c r="C14" s="419"/>
      <c r="D14" s="420"/>
      <c r="E14" s="421"/>
      <c r="F14" s="422"/>
      <c r="G14" s="421"/>
      <c r="H14" s="423"/>
      <c r="I14" s="423"/>
      <c r="J14" s="423"/>
      <c r="K14" s="422"/>
      <c r="L14" s="424"/>
      <c r="M14" s="425"/>
      <c r="N14" s="425"/>
      <c r="O14" s="426"/>
      <c r="P14" s="275"/>
      <c r="Q14" s="276"/>
      <c r="R14" s="276"/>
      <c r="S14" s="276"/>
      <c r="T14" s="276"/>
      <c r="U14" s="276"/>
      <c r="V14" s="277"/>
      <c r="W14" s="275"/>
      <c r="X14" s="276"/>
      <c r="Y14" s="276"/>
      <c r="Z14" s="276"/>
      <c r="AA14" s="276"/>
      <c r="AB14" s="276"/>
      <c r="AC14" s="277"/>
      <c r="AD14" s="275"/>
      <c r="AE14" s="276"/>
      <c r="AF14" s="276"/>
      <c r="AG14" s="276"/>
      <c r="AH14" s="276"/>
      <c r="AI14" s="276"/>
      <c r="AJ14" s="277"/>
      <c r="AK14" s="275"/>
      <c r="AL14" s="276"/>
      <c r="AM14" s="276"/>
      <c r="AN14" s="276"/>
      <c r="AO14" s="276"/>
      <c r="AP14" s="276"/>
      <c r="AQ14" s="277"/>
      <c r="AR14" s="275"/>
      <c r="AS14" s="276"/>
      <c r="AT14" s="277"/>
      <c r="AU14" s="427">
        <f>IF($AZ$3="４週",SUM(P14:AQ14),IF($AZ$3="暦月",SUM(P14:AT14),""))</f>
        <v>0</v>
      </c>
      <c r="AV14" s="428"/>
      <c r="AW14" s="429">
        <f t="shared" si="1"/>
        <v>0</v>
      </c>
      <c r="AX14" s="430"/>
      <c r="AY14" s="401"/>
      <c r="AZ14" s="402"/>
      <c r="BA14" s="402"/>
      <c r="BB14" s="402"/>
      <c r="BC14" s="402"/>
      <c r="BD14" s="403"/>
    </row>
    <row r="15" spans="1:57" ht="39.950000000000003" customHeight="1" x14ac:dyDescent="0.15">
      <c r="A15" s="259"/>
      <c r="B15" s="274">
        <f t="shared" si="2"/>
        <v>3</v>
      </c>
      <c r="C15" s="419"/>
      <c r="D15" s="420"/>
      <c r="E15" s="421"/>
      <c r="F15" s="422"/>
      <c r="G15" s="421"/>
      <c r="H15" s="423"/>
      <c r="I15" s="423"/>
      <c r="J15" s="423"/>
      <c r="K15" s="422"/>
      <c r="L15" s="424"/>
      <c r="M15" s="425"/>
      <c r="N15" s="425"/>
      <c r="O15" s="426"/>
      <c r="P15" s="275"/>
      <c r="Q15" s="276"/>
      <c r="R15" s="276"/>
      <c r="S15" s="276"/>
      <c r="T15" s="276"/>
      <c r="U15" s="276"/>
      <c r="V15" s="277"/>
      <c r="W15" s="275"/>
      <c r="X15" s="276"/>
      <c r="Y15" s="276"/>
      <c r="Z15" s="276"/>
      <c r="AA15" s="276"/>
      <c r="AB15" s="276"/>
      <c r="AC15" s="277"/>
      <c r="AD15" s="275"/>
      <c r="AE15" s="276"/>
      <c r="AF15" s="276"/>
      <c r="AG15" s="276"/>
      <c r="AH15" s="276"/>
      <c r="AI15" s="276"/>
      <c r="AJ15" s="277"/>
      <c r="AK15" s="275"/>
      <c r="AL15" s="276"/>
      <c r="AM15" s="276"/>
      <c r="AN15" s="276"/>
      <c r="AO15" s="276"/>
      <c r="AP15" s="276"/>
      <c r="AQ15" s="277"/>
      <c r="AR15" s="275"/>
      <c r="AS15" s="276"/>
      <c r="AT15" s="277"/>
      <c r="AU15" s="427">
        <f>IF($AZ$3="４週",SUM(P15:AQ15),IF($AZ$3="暦月",SUM(P15:AT15),""))</f>
        <v>0</v>
      </c>
      <c r="AV15" s="428"/>
      <c r="AW15" s="429">
        <f t="shared" si="1"/>
        <v>0</v>
      </c>
      <c r="AX15" s="430"/>
      <c r="AY15" s="401"/>
      <c r="AZ15" s="402"/>
      <c r="BA15" s="402"/>
      <c r="BB15" s="402"/>
      <c r="BC15" s="402"/>
      <c r="BD15" s="403"/>
    </row>
    <row r="16" spans="1:57" ht="39.950000000000003" customHeight="1" x14ac:dyDescent="0.15">
      <c r="A16" s="259"/>
      <c r="B16" s="274">
        <f t="shared" si="2"/>
        <v>4</v>
      </c>
      <c r="C16" s="419"/>
      <c r="D16" s="420"/>
      <c r="E16" s="421"/>
      <c r="F16" s="422"/>
      <c r="G16" s="421"/>
      <c r="H16" s="423"/>
      <c r="I16" s="423"/>
      <c r="J16" s="423"/>
      <c r="K16" s="422"/>
      <c r="L16" s="424"/>
      <c r="M16" s="425"/>
      <c r="N16" s="425"/>
      <c r="O16" s="426"/>
      <c r="P16" s="275"/>
      <c r="Q16" s="276"/>
      <c r="R16" s="276"/>
      <c r="S16" s="276"/>
      <c r="T16" s="276"/>
      <c r="U16" s="276"/>
      <c r="V16" s="277"/>
      <c r="W16" s="275"/>
      <c r="X16" s="276"/>
      <c r="Y16" s="276"/>
      <c r="Z16" s="276"/>
      <c r="AA16" s="276"/>
      <c r="AB16" s="276"/>
      <c r="AC16" s="277"/>
      <c r="AD16" s="275"/>
      <c r="AE16" s="276"/>
      <c r="AF16" s="276"/>
      <c r="AG16" s="276"/>
      <c r="AH16" s="276"/>
      <c r="AI16" s="276"/>
      <c r="AJ16" s="277"/>
      <c r="AK16" s="275"/>
      <c r="AL16" s="276"/>
      <c r="AM16" s="276"/>
      <c r="AN16" s="276"/>
      <c r="AO16" s="276"/>
      <c r="AP16" s="276"/>
      <c r="AQ16" s="277"/>
      <c r="AR16" s="275"/>
      <c r="AS16" s="276"/>
      <c r="AT16" s="277"/>
      <c r="AU16" s="427">
        <f>IF($AZ$3="４週",SUM(P16:AQ16),IF($AZ$3="暦月",SUM(P16:AT16),""))</f>
        <v>0</v>
      </c>
      <c r="AV16" s="428"/>
      <c r="AW16" s="429">
        <f t="shared" si="1"/>
        <v>0</v>
      </c>
      <c r="AX16" s="430"/>
      <c r="AY16" s="401"/>
      <c r="AZ16" s="402"/>
      <c r="BA16" s="402"/>
      <c r="BB16" s="402"/>
      <c r="BC16" s="402"/>
      <c r="BD16" s="403"/>
    </row>
    <row r="17" spans="1:56" ht="39.950000000000003" customHeight="1" x14ac:dyDescent="0.15">
      <c r="A17" s="259"/>
      <c r="B17" s="274">
        <f t="shared" si="2"/>
        <v>5</v>
      </c>
      <c r="C17" s="419"/>
      <c r="D17" s="420"/>
      <c r="E17" s="421"/>
      <c r="F17" s="422"/>
      <c r="G17" s="421"/>
      <c r="H17" s="423"/>
      <c r="I17" s="423"/>
      <c r="J17" s="423"/>
      <c r="K17" s="422"/>
      <c r="L17" s="424"/>
      <c r="M17" s="425"/>
      <c r="N17" s="425"/>
      <c r="O17" s="426"/>
      <c r="P17" s="275"/>
      <c r="Q17" s="276"/>
      <c r="R17" s="276"/>
      <c r="S17" s="276"/>
      <c r="T17" s="276"/>
      <c r="U17" s="276"/>
      <c r="V17" s="277"/>
      <c r="W17" s="275"/>
      <c r="X17" s="276"/>
      <c r="Y17" s="276"/>
      <c r="Z17" s="276"/>
      <c r="AA17" s="276"/>
      <c r="AB17" s="276"/>
      <c r="AC17" s="277"/>
      <c r="AD17" s="275"/>
      <c r="AE17" s="276"/>
      <c r="AF17" s="276"/>
      <c r="AG17" s="276"/>
      <c r="AH17" s="276"/>
      <c r="AI17" s="276"/>
      <c r="AJ17" s="277"/>
      <c r="AK17" s="275"/>
      <c r="AL17" s="276"/>
      <c r="AM17" s="276"/>
      <c r="AN17" s="276"/>
      <c r="AO17" s="276"/>
      <c r="AP17" s="276"/>
      <c r="AQ17" s="277"/>
      <c r="AR17" s="275"/>
      <c r="AS17" s="276"/>
      <c r="AT17" s="277"/>
      <c r="AU17" s="427">
        <f t="shared" ref="AU17:AU112" si="3">IF($AZ$3="４週",SUM(P17:AQ17),IF($AZ$3="暦月",SUM(P17:AT17),""))</f>
        <v>0</v>
      </c>
      <c r="AV17" s="428"/>
      <c r="AW17" s="429">
        <f t="shared" si="1"/>
        <v>0</v>
      </c>
      <c r="AX17" s="430"/>
      <c r="AY17" s="401"/>
      <c r="AZ17" s="402"/>
      <c r="BA17" s="402"/>
      <c r="BB17" s="402"/>
      <c r="BC17" s="402"/>
      <c r="BD17" s="403"/>
    </row>
    <row r="18" spans="1:56" ht="39.950000000000003" customHeight="1" x14ac:dyDescent="0.15">
      <c r="A18" s="259"/>
      <c r="B18" s="274">
        <f t="shared" si="2"/>
        <v>6</v>
      </c>
      <c r="C18" s="419"/>
      <c r="D18" s="420"/>
      <c r="E18" s="421"/>
      <c r="F18" s="422"/>
      <c r="G18" s="421"/>
      <c r="H18" s="423"/>
      <c r="I18" s="423"/>
      <c r="J18" s="423"/>
      <c r="K18" s="422"/>
      <c r="L18" s="424"/>
      <c r="M18" s="425"/>
      <c r="N18" s="425"/>
      <c r="O18" s="426"/>
      <c r="P18" s="275"/>
      <c r="Q18" s="276"/>
      <c r="R18" s="276"/>
      <c r="S18" s="276"/>
      <c r="T18" s="276"/>
      <c r="U18" s="276"/>
      <c r="V18" s="277"/>
      <c r="W18" s="275"/>
      <c r="X18" s="276"/>
      <c r="Y18" s="276"/>
      <c r="Z18" s="276"/>
      <c r="AA18" s="276"/>
      <c r="AB18" s="276"/>
      <c r="AC18" s="277"/>
      <c r="AD18" s="275"/>
      <c r="AE18" s="276"/>
      <c r="AF18" s="276"/>
      <c r="AG18" s="276"/>
      <c r="AH18" s="276"/>
      <c r="AI18" s="276"/>
      <c r="AJ18" s="277"/>
      <c r="AK18" s="275"/>
      <c r="AL18" s="276"/>
      <c r="AM18" s="276"/>
      <c r="AN18" s="276"/>
      <c r="AO18" s="276"/>
      <c r="AP18" s="276"/>
      <c r="AQ18" s="277"/>
      <c r="AR18" s="275"/>
      <c r="AS18" s="276"/>
      <c r="AT18" s="277"/>
      <c r="AU18" s="427">
        <f t="shared" si="3"/>
        <v>0</v>
      </c>
      <c r="AV18" s="428"/>
      <c r="AW18" s="429">
        <f t="shared" si="1"/>
        <v>0</v>
      </c>
      <c r="AX18" s="430"/>
      <c r="AY18" s="401"/>
      <c r="AZ18" s="402"/>
      <c r="BA18" s="402"/>
      <c r="BB18" s="402"/>
      <c r="BC18" s="402"/>
      <c r="BD18" s="403"/>
    </row>
    <row r="19" spans="1:56" ht="39.950000000000003" customHeight="1" x14ac:dyDescent="0.15">
      <c r="A19" s="259"/>
      <c r="B19" s="274">
        <f t="shared" si="2"/>
        <v>7</v>
      </c>
      <c r="C19" s="419"/>
      <c r="D19" s="420"/>
      <c r="E19" s="421"/>
      <c r="F19" s="422"/>
      <c r="G19" s="421"/>
      <c r="H19" s="423"/>
      <c r="I19" s="423"/>
      <c r="J19" s="423"/>
      <c r="K19" s="422"/>
      <c r="L19" s="424"/>
      <c r="M19" s="425"/>
      <c r="N19" s="425"/>
      <c r="O19" s="426"/>
      <c r="P19" s="275"/>
      <c r="Q19" s="276"/>
      <c r="R19" s="276"/>
      <c r="S19" s="276"/>
      <c r="T19" s="276"/>
      <c r="U19" s="276"/>
      <c r="V19" s="277"/>
      <c r="W19" s="275"/>
      <c r="X19" s="276"/>
      <c r="Y19" s="276"/>
      <c r="Z19" s="276"/>
      <c r="AA19" s="276"/>
      <c r="AB19" s="276"/>
      <c r="AC19" s="277"/>
      <c r="AD19" s="275"/>
      <c r="AE19" s="276"/>
      <c r="AF19" s="276"/>
      <c r="AG19" s="276"/>
      <c r="AH19" s="276"/>
      <c r="AI19" s="276"/>
      <c r="AJ19" s="277"/>
      <c r="AK19" s="275"/>
      <c r="AL19" s="276"/>
      <c r="AM19" s="276"/>
      <c r="AN19" s="276"/>
      <c r="AO19" s="276"/>
      <c r="AP19" s="276"/>
      <c r="AQ19" s="277"/>
      <c r="AR19" s="275"/>
      <c r="AS19" s="276"/>
      <c r="AT19" s="277"/>
      <c r="AU19" s="427">
        <f>IF($AZ$3="４週",SUM(P19:AQ19),IF($AZ$3="暦月",SUM(P19:AT19),""))</f>
        <v>0</v>
      </c>
      <c r="AV19" s="428"/>
      <c r="AW19" s="429">
        <f t="shared" si="1"/>
        <v>0</v>
      </c>
      <c r="AX19" s="430"/>
      <c r="AY19" s="401"/>
      <c r="AZ19" s="402"/>
      <c r="BA19" s="402"/>
      <c r="BB19" s="402"/>
      <c r="BC19" s="402"/>
      <c r="BD19" s="403"/>
    </row>
    <row r="20" spans="1:56" ht="39.950000000000003" customHeight="1" x14ac:dyDescent="0.15">
      <c r="A20" s="259"/>
      <c r="B20" s="274">
        <f t="shared" si="2"/>
        <v>8</v>
      </c>
      <c r="C20" s="419"/>
      <c r="D20" s="420"/>
      <c r="E20" s="421"/>
      <c r="F20" s="422"/>
      <c r="G20" s="421"/>
      <c r="H20" s="423"/>
      <c r="I20" s="423"/>
      <c r="J20" s="423"/>
      <c r="K20" s="422"/>
      <c r="L20" s="424"/>
      <c r="M20" s="425"/>
      <c r="N20" s="425"/>
      <c r="O20" s="426"/>
      <c r="P20" s="275"/>
      <c r="Q20" s="276"/>
      <c r="R20" s="276"/>
      <c r="S20" s="276"/>
      <c r="T20" s="276"/>
      <c r="U20" s="276"/>
      <c r="V20" s="277"/>
      <c r="W20" s="275"/>
      <c r="X20" s="276"/>
      <c r="Y20" s="276"/>
      <c r="Z20" s="276"/>
      <c r="AA20" s="276"/>
      <c r="AB20" s="276"/>
      <c r="AC20" s="277"/>
      <c r="AD20" s="275"/>
      <c r="AE20" s="276"/>
      <c r="AF20" s="276"/>
      <c r="AG20" s="276"/>
      <c r="AH20" s="276"/>
      <c r="AI20" s="276"/>
      <c r="AJ20" s="277"/>
      <c r="AK20" s="275"/>
      <c r="AL20" s="276"/>
      <c r="AM20" s="276"/>
      <c r="AN20" s="276"/>
      <c r="AO20" s="276"/>
      <c r="AP20" s="276"/>
      <c r="AQ20" s="277"/>
      <c r="AR20" s="275"/>
      <c r="AS20" s="276"/>
      <c r="AT20" s="277"/>
      <c r="AU20" s="427">
        <f t="shared" si="3"/>
        <v>0</v>
      </c>
      <c r="AV20" s="428"/>
      <c r="AW20" s="429">
        <f t="shared" si="1"/>
        <v>0</v>
      </c>
      <c r="AX20" s="430"/>
      <c r="AY20" s="401"/>
      <c r="AZ20" s="402"/>
      <c r="BA20" s="402"/>
      <c r="BB20" s="402"/>
      <c r="BC20" s="402"/>
      <c r="BD20" s="403"/>
    </row>
    <row r="21" spans="1:56" ht="39.950000000000003" customHeight="1" x14ac:dyDescent="0.15">
      <c r="A21" s="259"/>
      <c r="B21" s="274">
        <f t="shared" si="2"/>
        <v>9</v>
      </c>
      <c r="C21" s="419"/>
      <c r="D21" s="420"/>
      <c r="E21" s="421"/>
      <c r="F21" s="422"/>
      <c r="G21" s="421"/>
      <c r="H21" s="423"/>
      <c r="I21" s="423"/>
      <c r="J21" s="423"/>
      <c r="K21" s="422"/>
      <c r="L21" s="424"/>
      <c r="M21" s="425"/>
      <c r="N21" s="425"/>
      <c r="O21" s="426"/>
      <c r="P21" s="275"/>
      <c r="Q21" s="276"/>
      <c r="R21" s="276"/>
      <c r="S21" s="276"/>
      <c r="T21" s="276"/>
      <c r="U21" s="276"/>
      <c r="V21" s="277"/>
      <c r="W21" s="275"/>
      <c r="X21" s="276"/>
      <c r="Y21" s="276"/>
      <c r="Z21" s="276"/>
      <c r="AA21" s="276"/>
      <c r="AB21" s="276"/>
      <c r="AC21" s="277"/>
      <c r="AD21" s="275"/>
      <c r="AE21" s="276"/>
      <c r="AF21" s="276"/>
      <c r="AG21" s="276"/>
      <c r="AH21" s="276"/>
      <c r="AI21" s="276"/>
      <c r="AJ21" s="277"/>
      <c r="AK21" s="275"/>
      <c r="AL21" s="276"/>
      <c r="AM21" s="276"/>
      <c r="AN21" s="276"/>
      <c r="AO21" s="276"/>
      <c r="AP21" s="276"/>
      <c r="AQ21" s="277"/>
      <c r="AR21" s="275"/>
      <c r="AS21" s="276"/>
      <c r="AT21" s="277"/>
      <c r="AU21" s="427">
        <f t="shared" si="3"/>
        <v>0</v>
      </c>
      <c r="AV21" s="428"/>
      <c r="AW21" s="429">
        <f t="shared" si="1"/>
        <v>0</v>
      </c>
      <c r="AX21" s="430"/>
      <c r="AY21" s="401"/>
      <c r="AZ21" s="402"/>
      <c r="BA21" s="402"/>
      <c r="BB21" s="402"/>
      <c r="BC21" s="402"/>
      <c r="BD21" s="403"/>
    </row>
    <row r="22" spans="1:56" ht="39.950000000000003" customHeight="1" x14ac:dyDescent="0.15">
      <c r="A22" s="259"/>
      <c r="B22" s="274">
        <f t="shared" si="2"/>
        <v>10</v>
      </c>
      <c r="C22" s="419"/>
      <c r="D22" s="420"/>
      <c r="E22" s="421"/>
      <c r="F22" s="422"/>
      <c r="G22" s="421"/>
      <c r="H22" s="423"/>
      <c r="I22" s="423"/>
      <c r="J22" s="423"/>
      <c r="K22" s="422"/>
      <c r="L22" s="424"/>
      <c r="M22" s="425"/>
      <c r="N22" s="425"/>
      <c r="O22" s="426"/>
      <c r="P22" s="275"/>
      <c r="Q22" s="276"/>
      <c r="R22" s="276"/>
      <c r="S22" s="276"/>
      <c r="T22" s="276"/>
      <c r="U22" s="276"/>
      <c r="V22" s="277"/>
      <c r="W22" s="275"/>
      <c r="X22" s="276"/>
      <c r="Y22" s="276"/>
      <c r="Z22" s="276"/>
      <c r="AA22" s="276"/>
      <c r="AB22" s="276"/>
      <c r="AC22" s="277"/>
      <c r="AD22" s="275"/>
      <c r="AE22" s="276"/>
      <c r="AF22" s="276"/>
      <c r="AG22" s="276"/>
      <c r="AH22" s="276"/>
      <c r="AI22" s="276"/>
      <c r="AJ22" s="277"/>
      <c r="AK22" s="275"/>
      <c r="AL22" s="276"/>
      <c r="AM22" s="276"/>
      <c r="AN22" s="276"/>
      <c r="AO22" s="276"/>
      <c r="AP22" s="276"/>
      <c r="AQ22" s="277"/>
      <c r="AR22" s="275"/>
      <c r="AS22" s="276"/>
      <c r="AT22" s="277"/>
      <c r="AU22" s="427">
        <f t="shared" si="3"/>
        <v>0</v>
      </c>
      <c r="AV22" s="428"/>
      <c r="AW22" s="429">
        <f t="shared" si="1"/>
        <v>0</v>
      </c>
      <c r="AX22" s="430"/>
      <c r="AY22" s="401"/>
      <c r="AZ22" s="402"/>
      <c r="BA22" s="402"/>
      <c r="BB22" s="402"/>
      <c r="BC22" s="402"/>
      <c r="BD22" s="403"/>
    </row>
    <row r="23" spans="1:56" ht="39.950000000000003" customHeight="1" x14ac:dyDescent="0.15">
      <c r="A23" s="259"/>
      <c r="B23" s="274">
        <f t="shared" si="2"/>
        <v>11</v>
      </c>
      <c r="C23" s="419"/>
      <c r="D23" s="420"/>
      <c r="E23" s="421"/>
      <c r="F23" s="422"/>
      <c r="G23" s="421"/>
      <c r="H23" s="423"/>
      <c r="I23" s="423"/>
      <c r="J23" s="423"/>
      <c r="K23" s="422"/>
      <c r="L23" s="424"/>
      <c r="M23" s="425"/>
      <c r="N23" s="425"/>
      <c r="O23" s="426"/>
      <c r="P23" s="275"/>
      <c r="Q23" s="276"/>
      <c r="R23" s="276"/>
      <c r="S23" s="276"/>
      <c r="T23" s="276"/>
      <c r="U23" s="276"/>
      <c r="V23" s="277"/>
      <c r="W23" s="275"/>
      <c r="X23" s="276"/>
      <c r="Y23" s="276"/>
      <c r="Z23" s="276"/>
      <c r="AA23" s="276"/>
      <c r="AB23" s="276"/>
      <c r="AC23" s="277"/>
      <c r="AD23" s="275"/>
      <c r="AE23" s="276"/>
      <c r="AF23" s="276"/>
      <c r="AG23" s="276"/>
      <c r="AH23" s="276"/>
      <c r="AI23" s="276"/>
      <c r="AJ23" s="277"/>
      <c r="AK23" s="275"/>
      <c r="AL23" s="276"/>
      <c r="AM23" s="276"/>
      <c r="AN23" s="276"/>
      <c r="AO23" s="276"/>
      <c r="AP23" s="276"/>
      <c r="AQ23" s="277"/>
      <c r="AR23" s="275"/>
      <c r="AS23" s="276"/>
      <c r="AT23" s="277"/>
      <c r="AU23" s="427">
        <f t="shared" si="3"/>
        <v>0</v>
      </c>
      <c r="AV23" s="428"/>
      <c r="AW23" s="429">
        <f t="shared" si="1"/>
        <v>0</v>
      </c>
      <c r="AX23" s="430"/>
      <c r="AY23" s="401"/>
      <c r="AZ23" s="402"/>
      <c r="BA23" s="402"/>
      <c r="BB23" s="402"/>
      <c r="BC23" s="402"/>
      <c r="BD23" s="403"/>
    </row>
    <row r="24" spans="1:56" ht="39.950000000000003" customHeight="1" x14ac:dyDescent="0.15">
      <c r="A24" s="259"/>
      <c r="B24" s="274">
        <f t="shared" si="2"/>
        <v>12</v>
      </c>
      <c r="C24" s="419"/>
      <c r="D24" s="420"/>
      <c r="E24" s="421"/>
      <c r="F24" s="422"/>
      <c r="G24" s="421"/>
      <c r="H24" s="423"/>
      <c r="I24" s="423"/>
      <c r="J24" s="423"/>
      <c r="K24" s="422"/>
      <c r="L24" s="424"/>
      <c r="M24" s="425"/>
      <c r="N24" s="425"/>
      <c r="O24" s="426"/>
      <c r="P24" s="275"/>
      <c r="Q24" s="276"/>
      <c r="R24" s="276"/>
      <c r="S24" s="276"/>
      <c r="T24" s="276"/>
      <c r="U24" s="276"/>
      <c r="V24" s="277"/>
      <c r="W24" s="275"/>
      <c r="X24" s="276"/>
      <c r="Y24" s="276"/>
      <c r="Z24" s="276"/>
      <c r="AA24" s="276"/>
      <c r="AB24" s="276"/>
      <c r="AC24" s="277"/>
      <c r="AD24" s="275"/>
      <c r="AE24" s="276"/>
      <c r="AF24" s="276"/>
      <c r="AG24" s="276"/>
      <c r="AH24" s="276"/>
      <c r="AI24" s="276"/>
      <c r="AJ24" s="277"/>
      <c r="AK24" s="275"/>
      <c r="AL24" s="276"/>
      <c r="AM24" s="276"/>
      <c r="AN24" s="276"/>
      <c r="AO24" s="276"/>
      <c r="AP24" s="276"/>
      <c r="AQ24" s="277"/>
      <c r="AR24" s="275"/>
      <c r="AS24" s="276"/>
      <c r="AT24" s="277"/>
      <c r="AU24" s="427">
        <f t="shared" si="3"/>
        <v>0</v>
      </c>
      <c r="AV24" s="428"/>
      <c r="AW24" s="429">
        <f t="shared" si="1"/>
        <v>0</v>
      </c>
      <c r="AX24" s="430"/>
      <c r="AY24" s="401"/>
      <c r="AZ24" s="402"/>
      <c r="BA24" s="402"/>
      <c r="BB24" s="402"/>
      <c r="BC24" s="402"/>
      <c r="BD24" s="403"/>
    </row>
    <row r="25" spans="1:56" ht="39.950000000000003" customHeight="1" x14ac:dyDescent="0.15">
      <c r="A25" s="259"/>
      <c r="B25" s="274">
        <f t="shared" si="2"/>
        <v>13</v>
      </c>
      <c r="C25" s="419"/>
      <c r="D25" s="420"/>
      <c r="E25" s="421"/>
      <c r="F25" s="422"/>
      <c r="G25" s="421"/>
      <c r="H25" s="423"/>
      <c r="I25" s="423"/>
      <c r="J25" s="423"/>
      <c r="K25" s="422"/>
      <c r="L25" s="424"/>
      <c r="M25" s="425"/>
      <c r="N25" s="425"/>
      <c r="O25" s="426"/>
      <c r="P25" s="275"/>
      <c r="Q25" s="276"/>
      <c r="R25" s="276"/>
      <c r="S25" s="276"/>
      <c r="T25" s="276"/>
      <c r="U25" s="276"/>
      <c r="V25" s="277"/>
      <c r="W25" s="275"/>
      <c r="X25" s="276"/>
      <c r="Y25" s="276"/>
      <c r="Z25" s="276"/>
      <c r="AA25" s="276"/>
      <c r="AB25" s="276"/>
      <c r="AC25" s="277"/>
      <c r="AD25" s="275"/>
      <c r="AE25" s="276"/>
      <c r="AF25" s="276"/>
      <c r="AG25" s="276"/>
      <c r="AH25" s="276"/>
      <c r="AI25" s="276"/>
      <c r="AJ25" s="277"/>
      <c r="AK25" s="275"/>
      <c r="AL25" s="276"/>
      <c r="AM25" s="276"/>
      <c r="AN25" s="276"/>
      <c r="AO25" s="276"/>
      <c r="AP25" s="276"/>
      <c r="AQ25" s="277"/>
      <c r="AR25" s="275"/>
      <c r="AS25" s="276"/>
      <c r="AT25" s="277"/>
      <c r="AU25" s="427">
        <f t="shared" si="3"/>
        <v>0</v>
      </c>
      <c r="AV25" s="428"/>
      <c r="AW25" s="429">
        <f t="shared" si="1"/>
        <v>0</v>
      </c>
      <c r="AX25" s="430"/>
      <c r="AY25" s="401"/>
      <c r="AZ25" s="402"/>
      <c r="BA25" s="402"/>
      <c r="BB25" s="402"/>
      <c r="BC25" s="402"/>
      <c r="BD25" s="403"/>
    </row>
    <row r="26" spans="1:56" ht="39.950000000000003" customHeight="1" x14ac:dyDescent="0.15">
      <c r="A26" s="259"/>
      <c r="B26" s="274">
        <f t="shared" si="2"/>
        <v>14</v>
      </c>
      <c r="C26" s="419"/>
      <c r="D26" s="420"/>
      <c r="E26" s="421"/>
      <c r="F26" s="422"/>
      <c r="G26" s="421"/>
      <c r="H26" s="423"/>
      <c r="I26" s="423"/>
      <c r="J26" s="423"/>
      <c r="K26" s="422"/>
      <c r="L26" s="424"/>
      <c r="M26" s="425"/>
      <c r="N26" s="425"/>
      <c r="O26" s="426"/>
      <c r="P26" s="275"/>
      <c r="Q26" s="276"/>
      <c r="R26" s="276"/>
      <c r="S26" s="276"/>
      <c r="T26" s="276"/>
      <c r="U26" s="276"/>
      <c r="V26" s="277"/>
      <c r="W26" s="275"/>
      <c r="X26" s="276"/>
      <c r="Y26" s="276"/>
      <c r="Z26" s="276"/>
      <c r="AA26" s="276"/>
      <c r="AB26" s="276"/>
      <c r="AC26" s="277"/>
      <c r="AD26" s="275"/>
      <c r="AE26" s="276"/>
      <c r="AF26" s="276"/>
      <c r="AG26" s="276"/>
      <c r="AH26" s="276"/>
      <c r="AI26" s="276"/>
      <c r="AJ26" s="277"/>
      <c r="AK26" s="275"/>
      <c r="AL26" s="276"/>
      <c r="AM26" s="276"/>
      <c r="AN26" s="276"/>
      <c r="AO26" s="276"/>
      <c r="AP26" s="276"/>
      <c r="AQ26" s="277"/>
      <c r="AR26" s="275"/>
      <c r="AS26" s="276"/>
      <c r="AT26" s="277"/>
      <c r="AU26" s="427">
        <f t="shared" si="3"/>
        <v>0</v>
      </c>
      <c r="AV26" s="428"/>
      <c r="AW26" s="429">
        <f t="shared" si="1"/>
        <v>0</v>
      </c>
      <c r="AX26" s="430"/>
      <c r="AY26" s="401"/>
      <c r="AZ26" s="402"/>
      <c r="BA26" s="402"/>
      <c r="BB26" s="402"/>
      <c r="BC26" s="402"/>
      <c r="BD26" s="403"/>
    </row>
    <row r="27" spans="1:56" ht="39.950000000000003" customHeight="1" x14ac:dyDescent="0.15">
      <c r="A27" s="259"/>
      <c r="B27" s="274">
        <f t="shared" si="2"/>
        <v>15</v>
      </c>
      <c r="C27" s="419"/>
      <c r="D27" s="420"/>
      <c r="E27" s="421"/>
      <c r="F27" s="422"/>
      <c r="G27" s="421"/>
      <c r="H27" s="423"/>
      <c r="I27" s="423"/>
      <c r="J27" s="423"/>
      <c r="K27" s="422"/>
      <c r="L27" s="424"/>
      <c r="M27" s="425"/>
      <c r="N27" s="425"/>
      <c r="O27" s="426"/>
      <c r="P27" s="275"/>
      <c r="Q27" s="276"/>
      <c r="R27" s="276"/>
      <c r="S27" s="276"/>
      <c r="T27" s="276"/>
      <c r="U27" s="276"/>
      <c r="V27" s="277"/>
      <c r="W27" s="275"/>
      <c r="X27" s="276"/>
      <c r="Y27" s="276"/>
      <c r="Z27" s="276"/>
      <c r="AA27" s="276"/>
      <c r="AB27" s="276"/>
      <c r="AC27" s="277"/>
      <c r="AD27" s="275"/>
      <c r="AE27" s="276"/>
      <c r="AF27" s="276"/>
      <c r="AG27" s="276"/>
      <c r="AH27" s="276"/>
      <c r="AI27" s="276"/>
      <c r="AJ27" s="277"/>
      <c r="AK27" s="275"/>
      <c r="AL27" s="276"/>
      <c r="AM27" s="276"/>
      <c r="AN27" s="276"/>
      <c r="AO27" s="276"/>
      <c r="AP27" s="276"/>
      <c r="AQ27" s="277"/>
      <c r="AR27" s="275"/>
      <c r="AS27" s="276"/>
      <c r="AT27" s="277"/>
      <c r="AU27" s="427">
        <f t="shared" si="3"/>
        <v>0</v>
      </c>
      <c r="AV27" s="428"/>
      <c r="AW27" s="429">
        <f t="shared" si="1"/>
        <v>0</v>
      </c>
      <c r="AX27" s="430"/>
      <c r="AY27" s="401"/>
      <c r="AZ27" s="402"/>
      <c r="BA27" s="402"/>
      <c r="BB27" s="402"/>
      <c r="BC27" s="402"/>
      <c r="BD27" s="403"/>
    </row>
    <row r="28" spans="1:56" ht="39.950000000000003" customHeight="1" x14ac:dyDescent="0.15">
      <c r="A28" s="259"/>
      <c r="B28" s="274">
        <f t="shared" si="2"/>
        <v>16</v>
      </c>
      <c r="C28" s="419"/>
      <c r="D28" s="420"/>
      <c r="E28" s="421"/>
      <c r="F28" s="422"/>
      <c r="G28" s="421"/>
      <c r="H28" s="423"/>
      <c r="I28" s="423"/>
      <c r="J28" s="423"/>
      <c r="K28" s="422"/>
      <c r="L28" s="424"/>
      <c r="M28" s="425"/>
      <c r="N28" s="425"/>
      <c r="O28" s="426"/>
      <c r="P28" s="275"/>
      <c r="Q28" s="276"/>
      <c r="R28" s="276"/>
      <c r="S28" s="276"/>
      <c r="T28" s="276"/>
      <c r="U28" s="276"/>
      <c r="V28" s="277"/>
      <c r="W28" s="275"/>
      <c r="X28" s="276"/>
      <c r="Y28" s="276"/>
      <c r="Z28" s="276"/>
      <c r="AA28" s="276"/>
      <c r="AB28" s="276"/>
      <c r="AC28" s="277"/>
      <c r="AD28" s="275"/>
      <c r="AE28" s="276"/>
      <c r="AF28" s="276"/>
      <c r="AG28" s="276"/>
      <c r="AH28" s="276"/>
      <c r="AI28" s="276"/>
      <c r="AJ28" s="277"/>
      <c r="AK28" s="275"/>
      <c r="AL28" s="276"/>
      <c r="AM28" s="276"/>
      <c r="AN28" s="276"/>
      <c r="AO28" s="276"/>
      <c r="AP28" s="276"/>
      <c r="AQ28" s="277"/>
      <c r="AR28" s="275"/>
      <c r="AS28" s="276"/>
      <c r="AT28" s="277"/>
      <c r="AU28" s="427">
        <f t="shared" si="3"/>
        <v>0</v>
      </c>
      <c r="AV28" s="428"/>
      <c r="AW28" s="429">
        <f t="shared" si="1"/>
        <v>0</v>
      </c>
      <c r="AX28" s="430"/>
      <c r="AY28" s="401"/>
      <c r="AZ28" s="402"/>
      <c r="BA28" s="402"/>
      <c r="BB28" s="402"/>
      <c r="BC28" s="402"/>
      <c r="BD28" s="403"/>
    </row>
    <row r="29" spans="1:56" ht="39.950000000000003" customHeight="1" x14ac:dyDescent="0.15">
      <c r="A29" s="259"/>
      <c r="B29" s="274">
        <f t="shared" si="2"/>
        <v>17</v>
      </c>
      <c r="C29" s="419"/>
      <c r="D29" s="420"/>
      <c r="E29" s="421"/>
      <c r="F29" s="422"/>
      <c r="G29" s="421"/>
      <c r="H29" s="423"/>
      <c r="I29" s="423"/>
      <c r="J29" s="423"/>
      <c r="K29" s="422"/>
      <c r="L29" s="424"/>
      <c r="M29" s="425"/>
      <c r="N29" s="425"/>
      <c r="O29" s="426"/>
      <c r="P29" s="275"/>
      <c r="Q29" s="276"/>
      <c r="R29" s="276"/>
      <c r="S29" s="276"/>
      <c r="T29" s="276"/>
      <c r="U29" s="276"/>
      <c r="V29" s="277"/>
      <c r="W29" s="275"/>
      <c r="X29" s="276"/>
      <c r="Y29" s="276"/>
      <c r="Z29" s="276"/>
      <c r="AA29" s="276"/>
      <c r="AB29" s="276"/>
      <c r="AC29" s="277"/>
      <c r="AD29" s="275"/>
      <c r="AE29" s="276"/>
      <c r="AF29" s="276"/>
      <c r="AG29" s="276"/>
      <c r="AH29" s="276"/>
      <c r="AI29" s="276"/>
      <c r="AJ29" s="277"/>
      <c r="AK29" s="275"/>
      <c r="AL29" s="276"/>
      <c r="AM29" s="276"/>
      <c r="AN29" s="276"/>
      <c r="AO29" s="276"/>
      <c r="AP29" s="276"/>
      <c r="AQ29" s="277"/>
      <c r="AR29" s="275"/>
      <c r="AS29" s="276"/>
      <c r="AT29" s="277"/>
      <c r="AU29" s="427">
        <f t="shared" si="3"/>
        <v>0</v>
      </c>
      <c r="AV29" s="428"/>
      <c r="AW29" s="429">
        <f t="shared" si="1"/>
        <v>0</v>
      </c>
      <c r="AX29" s="430"/>
      <c r="AY29" s="401"/>
      <c r="AZ29" s="402"/>
      <c r="BA29" s="402"/>
      <c r="BB29" s="402"/>
      <c r="BC29" s="402"/>
      <c r="BD29" s="403"/>
    </row>
    <row r="30" spans="1:56" ht="39.950000000000003" customHeight="1" x14ac:dyDescent="0.15">
      <c r="A30" s="259"/>
      <c r="B30" s="274">
        <f t="shared" si="2"/>
        <v>18</v>
      </c>
      <c r="C30" s="419"/>
      <c r="D30" s="420"/>
      <c r="E30" s="421"/>
      <c r="F30" s="422"/>
      <c r="G30" s="421"/>
      <c r="H30" s="423"/>
      <c r="I30" s="423"/>
      <c r="J30" s="423"/>
      <c r="K30" s="422"/>
      <c r="L30" s="424"/>
      <c r="M30" s="425"/>
      <c r="N30" s="425"/>
      <c r="O30" s="426"/>
      <c r="P30" s="275"/>
      <c r="Q30" s="276"/>
      <c r="R30" s="276"/>
      <c r="S30" s="276"/>
      <c r="T30" s="276"/>
      <c r="U30" s="276"/>
      <c r="V30" s="277"/>
      <c r="W30" s="275"/>
      <c r="X30" s="276"/>
      <c r="Y30" s="276"/>
      <c r="Z30" s="276"/>
      <c r="AA30" s="276"/>
      <c r="AB30" s="276"/>
      <c r="AC30" s="277"/>
      <c r="AD30" s="275"/>
      <c r="AE30" s="276"/>
      <c r="AF30" s="276"/>
      <c r="AG30" s="276"/>
      <c r="AH30" s="276"/>
      <c r="AI30" s="276"/>
      <c r="AJ30" s="277"/>
      <c r="AK30" s="275"/>
      <c r="AL30" s="276"/>
      <c r="AM30" s="276"/>
      <c r="AN30" s="276"/>
      <c r="AO30" s="276"/>
      <c r="AP30" s="276"/>
      <c r="AQ30" s="277"/>
      <c r="AR30" s="275"/>
      <c r="AS30" s="276"/>
      <c r="AT30" s="277"/>
      <c r="AU30" s="427">
        <f t="shared" si="3"/>
        <v>0</v>
      </c>
      <c r="AV30" s="428"/>
      <c r="AW30" s="429">
        <f t="shared" si="1"/>
        <v>0</v>
      </c>
      <c r="AX30" s="430"/>
      <c r="AY30" s="401"/>
      <c r="AZ30" s="402"/>
      <c r="BA30" s="402"/>
      <c r="BB30" s="402"/>
      <c r="BC30" s="402"/>
      <c r="BD30" s="403"/>
    </row>
    <row r="31" spans="1:56" ht="39.950000000000003" customHeight="1" x14ac:dyDescent="0.15">
      <c r="A31" s="259"/>
      <c r="B31" s="274">
        <f t="shared" si="2"/>
        <v>19</v>
      </c>
      <c r="C31" s="419"/>
      <c r="D31" s="420"/>
      <c r="E31" s="421"/>
      <c r="F31" s="422"/>
      <c r="G31" s="421"/>
      <c r="H31" s="423"/>
      <c r="I31" s="423"/>
      <c r="J31" s="423"/>
      <c r="K31" s="422"/>
      <c r="L31" s="424"/>
      <c r="M31" s="425"/>
      <c r="N31" s="425"/>
      <c r="O31" s="426"/>
      <c r="P31" s="275"/>
      <c r="Q31" s="276"/>
      <c r="R31" s="276"/>
      <c r="S31" s="276"/>
      <c r="T31" s="276"/>
      <c r="U31" s="276"/>
      <c r="V31" s="277"/>
      <c r="W31" s="275"/>
      <c r="X31" s="276"/>
      <c r="Y31" s="276"/>
      <c r="Z31" s="276"/>
      <c r="AA31" s="276"/>
      <c r="AB31" s="276"/>
      <c r="AC31" s="277"/>
      <c r="AD31" s="275"/>
      <c r="AE31" s="276"/>
      <c r="AF31" s="276"/>
      <c r="AG31" s="276"/>
      <c r="AH31" s="276"/>
      <c r="AI31" s="276"/>
      <c r="AJ31" s="277"/>
      <c r="AK31" s="275"/>
      <c r="AL31" s="276"/>
      <c r="AM31" s="276"/>
      <c r="AN31" s="276"/>
      <c r="AO31" s="276"/>
      <c r="AP31" s="276"/>
      <c r="AQ31" s="277"/>
      <c r="AR31" s="275"/>
      <c r="AS31" s="276"/>
      <c r="AT31" s="277"/>
      <c r="AU31" s="427">
        <f t="shared" si="3"/>
        <v>0</v>
      </c>
      <c r="AV31" s="428"/>
      <c r="AW31" s="429">
        <f t="shared" si="1"/>
        <v>0</v>
      </c>
      <c r="AX31" s="430"/>
      <c r="AY31" s="401"/>
      <c r="AZ31" s="402"/>
      <c r="BA31" s="402"/>
      <c r="BB31" s="402"/>
      <c r="BC31" s="402"/>
      <c r="BD31" s="403"/>
    </row>
    <row r="32" spans="1:56" ht="39.950000000000003" customHeight="1" x14ac:dyDescent="0.15">
      <c r="A32" s="259"/>
      <c r="B32" s="274">
        <f t="shared" si="2"/>
        <v>20</v>
      </c>
      <c r="C32" s="419"/>
      <c r="D32" s="420"/>
      <c r="E32" s="421"/>
      <c r="F32" s="422"/>
      <c r="G32" s="421"/>
      <c r="H32" s="423"/>
      <c r="I32" s="423"/>
      <c r="J32" s="423"/>
      <c r="K32" s="422"/>
      <c r="L32" s="424"/>
      <c r="M32" s="425"/>
      <c r="N32" s="425"/>
      <c r="O32" s="426"/>
      <c r="P32" s="275"/>
      <c r="Q32" s="276"/>
      <c r="R32" s="276"/>
      <c r="S32" s="276"/>
      <c r="T32" s="276"/>
      <c r="U32" s="276"/>
      <c r="V32" s="277"/>
      <c r="W32" s="275"/>
      <c r="X32" s="276"/>
      <c r="Y32" s="276"/>
      <c r="Z32" s="276"/>
      <c r="AA32" s="276"/>
      <c r="AB32" s="276"/>
      <c r="AC32" s="277"/>
      <c r="AD32" s="275"/>
      <c r="AE32" s="276"/>
      <c r="AF32" s="276"/>
      <c r="AG32" s="276"/>
      <c r="AH32" s="276"/>
      <c r="AI32" s="276"/>
      <c r="AJ32" s="277"/>
      <c r="AK32" s="275"/>
      <c r="AL32" s="276"/>
      <c r="AM32" s="276"/>
      <c r="AN32" s="276"/>
      <c r="AO32" s="276"/>
      <c r="AP32" s="276"/>
      <c r="AQ32" s="277"/>
      <c r="AR32" s="275"/>
      <c r="AS32" s="276"/>
      <c r="AT32" s="277"/>
      <c r="AU32" s="427">
        <f t="shared" si="3"/>
        <v>0</v>
      </c>
      <c r="AV32" s="428"/>
      <c r="AW32" s="429">
        <f t="shared" si="1"/>
        <v>0</v>
      </c>
      <c r="AX32" s="430"/>
      <c r="AY32" s="401"/>
      <c r="AZ32" s="402"/>
      <c r="BA32" s="402"/>
      <c r="BB32" s="402"/>
      <c r="BC32" s="402"/>
      <c r="BD32" s="403"/>
    </row>
    <row r="33" spans="1:56" ht="39.950000000000003" customHeight="1" x14ac:dyDescent="0.15">
      <c r="A33" s="259"/>
      <c r="B33" s="274">
        <f t="shared" si="2"/>
        <v>21</v>
      </c>
      <c r="C33" s="419"/>
      <c r="D33" s="420"/>
      <c r="E33" s="421"/>
      <c r="F33" s="422"/>
      <c r="G33" s="421"/>
      <c r="H33" s="423"/>
      <c r="I33" s="423"/>
      <c r="J33" s="423"/>
      <c r="K33" s="422"/>
      <c r="L33" s="424"/>
      <c r="M33" s="425"/>
      <c r="N33" s="425"/>
      <c r="O33" s="426"/>
      <c r="P33" s="275"/>
      <c r="Q33" s="276"/>
      <c r="R33" s="276"/>
      <c r="S33" s="276"/>
      <c r="T33" s="276"/>
      <c r="U33" s="276"/>
      <c r="V33" s="277"/>
      <c r="W33" s="275"/>
      <c r="X33" s="276"/>
      <c r="Y33" s="276"/>
      <c r="Z33" s="276"/>
      <c r="AA33" s="276"/>
      <c r="AB33" s="276"/>
      <c r="AC33" s="277"/>
      <c r="AD33" s="275"/>
      <c r="AE33" s="276"/>
      <c r="AF33" s="276"/>
      <c r="AG33" s="276"/>
      <c r="AH33" s="276"/>
      <c r="AI33" s="276"/>
      <c r="AJ33" s="277"/>
      <c r="AK33" s="275"/>
      <c r="AL33" s="276"/>
      <c r="AM33" s="276"/>
      <c r="AN33" s="276"/>
      <c r="AO33" s="276"/>
      <c r="AP33" s="276"/>
      <c r="AQ33" s="277"/>
      <c r="AR33" s="275"/>
      <c r="AS33" s="276"/>
      <c r="AT33" s="277"/>
      <c r="AU33" s="427">
        <f t="shared" si="3"/>
        <v>0</v>
      </c>
      <c r="AV33" s="428"/>
      <c r="AW33" s="429">
        <f t="shared" si="1"/>
        <v>0</v>
      </c>
      <c r="AX33" s="430"/>
      <c r="AY33" s="401"/>
      <c r="AZ33" s="402"/>
      <c r="BA33" s="402"/>
      <c r="BB33" s="402"/>
      <c r="BC33" s="402"/>
      <c r="BD33" s="403"/>
    </row>
    <row r="34" spans="1:56" ht="39.950000000000003" customHeight="1" x14ac:dyDescent="0.15">
      <c r="A34" s="259"/>
      <c r="B34" s="274">
        <f t="shared" si="2"/>
        <v>22</v>
      </c>
      <c r="C34" s="419"/>
      <c r="D34" s="420"/>
      <c r="E34" s="421"/>
      <c r="F34" s="422"/>
      <c r="G34" s="421"/>
      <c r="H34" s="423"/>
      <c r="I34" s="423"/>
      <c r="J34" s="423"/>
      <c r="K34" s="422"/>
      <c r="L34" s="424"/>
      <c r="M34" s="425"/>
      <c r="N34" s="425"/>
      <c r="O34" s="426"/>
      <c r="P34" s="275"/>
      <c r="Q34" s="276"/>
      <c r="R34" s="276"/>
      <c r="S34" s="276"/>
      <c r="T34" s="276"/>
      <c r="U34" s="276"/>
      <c r="V34" s="277"/>
      <c r="W34" s="275"/>
      <c r="X34" s="276"/>
      <c r="Y34" s="276"/>
      <c r="Z34" s="276"/>
      <c r="AA34" s="276"/>
      <c r="AB34" s="276"/>
      <c r="AC34" s="277"/>
      <c r="AD34" s="275"/>
      <c r="AE34" s="276"/>
      <c r="AF34" s="276"/>
      <c r="AG34" s="276"/>
      <c r="AH34" s="276"/>
      <c r="AI34" s="276"/>
      <c r="AJ34" s="277"/>
      <c r="AK34" s="275"/>
      <c r="AL34" s="276"/>
      <c r="AM34" s="276"/>
      <c r="AN34" s="276"/>
      <c r="AO34" s="276"/>
      <c r="AP34" s="276"/>
      <c r="AQ34" s="277"/>
      <c r="AR34" s="275"/>
      <c r="AS34" s="276"/>
      <c r="AT34" s="277"/>
      <c r="AU34" s="427">
        <f t="shared" si="3"/>
        <v>0</v>
      </c>
      <c r="AV34" s="428"/>
      <c r="AW34" s="429">
        <f t="shared" si="1"/>
        <v>0</v>
      </c>
      <c r="AX34" s="430"/>
      <c r="AY34" s="401"/>
      <c r="AZ34" s="402"/>
      <c r="BA34" s="402"/>
      <c r="BB34" s="402"/>
      <c r="BC34" s="402"/>
      <c r="BD34" s="403"/>
    </row>
    <row r="35" spans="1:56" ht="39.950000000000003" customHeight="1" x14ac:dyDescent="0.15">
      <c r="A35" s="259"/>
      <c r="B35" s="274">
        <f t="shared" si="2"/>
        <v>23</v>
      </c>
      <c r="C35" s="419"/>
      <c r="D35" s="420"/>
      <c r="E35" s="421"/>
      <c r="F35" s="422"/>
      <c r="G35" s="421"/>
      <c r="H35" s="423"/>
      <c r="I35" s="423"/>
      <c r="J35" s="423"/>
      <c r="K35" s="422"/>
      <c r="L35" s="424"/>
      <c r="M35" s="425"/>
      <c r="N35" s="425"/>
      <c r="O35" s="426"/>
      <c r="P35" s="275"/>
      <c r="Q35" s="276"/>
      <c r="R35" s="276"/>
      <c r="S35" s="276"/>
      <c r="T35" s="276"/>
      <c r="U35" s="276"/>
      <c r="V35" s="277"/>
      <c r="W35" s="275"/>
      <c r="X35" s="276"/>
      <c r="Y35" s="276"/>
      <c r="Z35" s="276"/>
      <c r="AA35" s="276"/>
      <c r="AB35" s="276"/>
      <c r="AC35" s="277"/>
      <c r="AD35" s="275"/>
      <c r="AE35" s="276"/>
      <c r="AF35" s="276"/>
      <c r="AG35" s="276"/>
      <c r="AH35" s="276"/>
      <c r="AI35" s="276"/>
      <c r="AJ35" s="277"/>
      <c r="AK35" s="275"/>
      <c r="AL35" s="276"/>
      <c r="AM35" s="276"/>
      <c r="AN35" s="276"/>
      <c r="AO35" s="276"/>
      <c r="AP35" s="276"/>
      <c r="AQ35" s="277"/>
      <c r="AR35" s="275"/>
      <c r="AS35" s="276"/>
      <c r="AT35" s="277"/>
      <c r="AU35" s="427">
        <f t="shared" si="3"/>
        <v>0</v>
      </c>
      <c r="AV35" s="428"/>
      <c r="AW35" s="429">
        <f t="shared" si="1"/>
        <v>0</v>
      </c>
      <c r="AX35" s="430"/>
      <c r="AY35" s="401"/>
      <c r="AZ35" s="402"/>
      <c r="BA35" s="402"/>
      <c r="BB35" s="402"/>
      <c r="BC35" s="402"/>
      <c r="BD35" s="403"/>
    </row>
    <row r="36" spans="1:56" ht="39.950000000000003" customHeight="1" x14ac:dyDescent="0.15">
      <c r="A36" s="259"/>
      <c r="B36" s="274">
        <f t="shared" si="2"/>
        <v>24</v>
      </c>
      <c r="C36" s="419"/>
      <c r="D36" s="420"/>
      <c r="E36" s="421"/>
      <c r="F36" s="422"/>
      <c r="G36" s="421"/>
      <c r="H36" s="423"/>
      <c r="I36" s="423"/>
      <c r="J36" s="423"/>
      <c r="K36" s="422"/>
      <c r="L36" s="424"/>
      <c r="M36" s="425"/>
      <c r="N36" s="425"/>
      <c r="O36" s="426"/>
      <c r="P36" s="275"/>
      <c r="Q36" s="276"/>
      <c r="R36" s="276"/>
      <c r="S36" s="276"/>
      <c r="T36" s="276"/>
      <c r="U36" s="276"/>
      <c r="V36" s="277"/>
      <c r="W36" s="275"/>
      <c r="X36" s="276"/>
      <c r="Y36" s="276"/>
      <c r="Z36" s="276"/>
      <c r="AA36" s="276"/>
      <c r="AB36" s="276"/>
      <c r="AC36" s="277"/>
      <c r="AD36" s="275"/>
      <c r="AE36" s="276"/>
      <c r="AF36" s="276"/>
      <c r="AG36" s="276"/>
      <c r="AH36" s="276"/>
      <c r="AI36" s="276"/>
      <c r="AJ36" s="277"/>
      <c r="AK36" s="275"/>
      <c r="AL36" s="276"/>
      <c r="AM36" s="276"/>
      <c r="AN36" s="276"/>
      <c r="AO36" s="276"/>
      <c r="AP36" s="276"/>
      <c r="AQ36" s="277"/>
      <c r="AR36" s="275"/>
      <c r="AS36" s="276"/>
      <c r="AT36" s="277"/>
      <c r="AU36" s="427">
        <f t="shared" si="3"/>
        <v>0</v>
      </c>
      <c r="AV36" s="428"/>
      <c r="AW36" s="429">
        <f t="shared" si="1"/>
        <v>0</v>
      </c>
      <c r="AX36" s="430"/>
      <c r="AY36" s="401"/>
      <c r="AZ36" s="402"/>
      <c r="BA36" s="402"/>
      <c r="BB36" s="402"/>
      <c r="BC36" s="402"/>
      <c r="BD36" s="403"/>
    </row>
    <row r="37" spans="1:56" ht="39.950000000000003" customHeight="1" x14ac:dyDescent="0.15">
      <c r="A37" s="259"/>
      <c r="B37" s="274">
        <f t="shared" si="2"/>
        <v>25</v>
      </c>
      <c r="C37" s="419"/>
      <c r="D37" s="420"/>
      <c r="E37" s="421"/>
      <c r="F37" s="422"/>
      <c r="G37" s="421"/>
      <c r="H37" s="423"/>
      <c r="I37" s="423"/>
      <c r="J37" s="423"/>
      <c r="K37" s="422"/>
      <c r="L37" s="424"/>
      <c r="M37" s="425"/>
      <c r="N37" s="425"/>
      <c r="O37" s="426"/>
      <c r="P37" s="275"/>
      <c r="Q37" s="276"/>
      <c r="R37" s="276"/>
      <c r="S37" s="276"/>
      <c r="T37" s="276"/>
      <c r="U37" s="276"/>
      <c r="V37" s="277"/>
      <c r="W37" s="275"/>
      <c r="X37" s="276"/>
      <c r="Y37" s="276"/>
      <c r="Z37" s="276"/>
      <c r="AA37" s="276"/>
      <c r="AB37" s="276"/>
      <c r="AC37" s="277"/>
      <c r="AD37" s="275"/>
      <c r="AE37" s="276"/>
      <c r="AF37" s="276"/>
      <c r="AG37" s="276"/>
      <c r="AH37" s="276"/>
      <c r="AI37" s="276"/>
      <c r="AJ37" s="277"/>
      <c r="AK37" s="275"/>
      <c r="AL37" s="276"/>
      <c r="AM37" s="276"/>
      <c r="AN37" s="276"/>
      <c r="AO37" s="276"/>
      <c r="AP37" s="276"/>
      <c r="AQ37" s="277"/>
      <c r="AR37" s="275"/>
      <c r="AS37" s="276"/>
      <c r="AT37" s="277"/>
      <c r="AU37" s="427">
        <f t="shared" si="3"/>
        <v>0</v>
      </c>
      <c r="AV37" s="428"/>
      <c r="AW37" s="429">
        <f t="shared" si="1"/>
        <v>0</v>
      </c>
      <c r="AX37" s="430"/>
      <c r="AY37" s="401"/>
      <c r="AZ37" s="402"/>
      <c r="BA37" s="402"/>
      <c r="BB37" s="402"/>
      <c r="BC37" s="402"/>
      <c r="BD37" s="403"/>
    </row>
    <row r="38" spans="1:56" ht="39.950000000000003" customHeight="1" x14ac:dyDescent="0.15">
      <c r="A38" s="259"/>
      <c r="B38" s="274">
        <f t="shared" si="2"/>
        <v>26</v>
      </c>
      <c r="C38" s="419"/>
      <c r="D38" s="420"/>
      <c r="E38" s="421"/>
      <c r="F38" s="422"/>
      <c r="G38" s="421"/>
      <c r="H38" s="423"/>
      <c r="I38" s="423"/>
      <c r="J38" s="423"/>
      <c r="K38" s="422"/>
      <c r="L38" s="424"/>
      <c r="M38" s="425"/>
      <c r="N38" s="425"/>
      <c r="O38" s="426"/>
      <c r="P38" s="275"/>
      <c r="Q38" s="276"/>
      <c r="R38" s="276"/>
      <c r="S38" s="276"/>
      <c r="T38" s="276"/>
      <c r="U38" s="276"/>
      <c r="V38" s="277"/>
      <c r="W38" s="275"/>
      <c r="X38" s="276"/>
      <c r="Y38" s="276"/>
      <c r="Z38" s="276"/>
      <c r="AA38" s="276"/>
      <c r="AB38" s="276"/>
      <c r="AC38" s="277"/>
      <c r="AD38" s="275"/>
      <c r="AE38" s="276"/>
      <c r="AF38" s="276"/>
      <c r="AG38" s="276"/>
      <c r="AH38" s="276"/>
      <c r="AI38" s="276"/>
      <c r="AJ38" s="277"/>
      <c r="AK38" s="275"/>
      <c r="AL38" s="276"/>
      <c r="AM38" s="276"/>
      <c r="AN38" s="276"/>
      <c r="AO38" s="276"/>
      <c r="AP38" s="276"/>
      <c r="AQ38" s="277"/>
      <c r="AR38" s="275"/>
      <c r="AS38" s="276"/>
      <c r="AT38" s="277"/>
      <c r="AU38" s="427">
        <f t="shared" si="3"/>
        <v>0</v>
      </c>
      <c r="AV38" s="428"/>
      <c r="AW38" s="429">
        <f t="shared" si="1"/>
        <v>0</v>
      </c>
      <c r="AX38" s="430"/>
      <c r="AY38" s="401"/>
      <c r="AZ38" s="402"/>
      <c r="BA38" s="402"/>
      <c r="BB38" s="402"/>
      <c r="BC38" s="402"/>
      <c r="BD38" s="403"/>
    </row>
    <row r="39" spans="1:56" ht="39.950000000000003" customHeight="1" x14ac:dyDescent="0.15">
      <c r="A39" s="259"/>
      <c r="B39" s="274">
        <f t="shared" si="2"/>
        <v>27</v>
      </c>
      <c r="C39" s="419"/>
      <c r="D39" s="420"/>
      <c r="E39" s="421"/>
      <c r="F39" s="422"/>
      <c r="G39" s="421"/>
      <c r="H39" s="423"/>
      <c r="I39" s="423"/>
      <c r="J39" s="423"/>
      <c r="K39" s="422"/>
      <c r="L39" s="424"/>
      <c r="M39" s="425"/>
      <c r="N39" s="425"/>
      <c r="O39" s="426"/>
      <c r="P39" s="275"/>
      <c r="Q39" s="276"/>
      <c r="R39" s="276"/>
      <c r="S39" s="276"/>
      <c r="T39" s="276"/>
      <c r="U39" s="276"/>
      <c r="V39" s="277"/>
      <c r="W39" s="275"/>
      <c r="X39" s="276"/>
      <c r="Y39" s="276"/>
      <c r="Z39" s="276"/>
      <c r="AA39" s="276"/>
      <c r="AB39" s="276"/>
      <c r="AC39" s="277"/>
      <c r="AD39" s="275"/>
      <c r="AE39" s="276"/>
      <c r="AF39" s="276"/>
      <c r="AG39" s="276"/>
      <c r="AH39" s="276"/>
      <c r="AI39" s="276"/>
      <c r="AJ39" s="277"/>
      <c r="AK39" s="275"/>
      <c r="AL39" s="276"/>
      <c r="AM39" s="276"/>
      <c r="AN39" s="276"/>
      <c r="AO39" s="276"/>
      <c r="AP39" s="276"/>
      <c r="AQ39" s="277"/>
      <c r="AR39" s="275"/>
      <c r="AS39" s="276"/>
      <c r="AT39" s="277"/>
      <c r="AU39" s="427">
        <f t="shared" si="3"/>
        <v>0</v>
      </c>
      <c r="AV39" s="428"/>
      <c r="AW39" s="429">
        <f t="shared" si="1"/>
        <v>0</v>
      </c>
      <c r="AX39" s="430"/>
      <c r="AY39" s="401"/>
      <c r="AZ39" s="402"/>
      <c r="BA39" s="402"/>
      <c r="BB39" s="402"/>
      <c r="BC39" s="402"/>
      <c r="BD39" s="403"/>
    </row>
    <row r="40" spans="1:56" ht="39.950000000000003" customHeight="1" x14ac:dyDescent="0.15">
      <c r="A40" s="259"/>
      <c r="B40" s="274">
        <f t="shared" si="2"/>
        <v>28</v>
      </c>
      <c r="C40" s="419"/>
      <c r="D40" s="420"/>
      <c r="E40" s="421"/>
      <c r="F40" s="422"/>
      <c r="G40" s="421"/>
      <c r="H40" s="423"/>
      <c r="I40" s="423"/>
      <c r="J40" s="423"/>
      <c r="K40" s="422"/>
      <c r="L40" s="424"/>
      <c r="M40" s="425"/>
      <c r="N40" s="425"/>
      <c r="O40" s="426"/>
      <c r="P40" s="303"/>
      <c r="Q40" s="304"/>
      <c r="R40" s="304"/>
      <c r="S40" s="304"/>
      <c r="T40" s="304"/>
      <c r="U40" s="304"/>
      <c r="V40" s="305"/>
      <c r="W40" s="303"/>
      <c r="X40" s="304"/>
      <c r="Y40" s="304"/>
      <c r="Z40" s="304"/>
      <c r="AA40" s="304"/>
      <c r="AB40" s="304"/>
      <c r="AC40" s="305"/>
      <c r="AD40" s="303"/>
      <c r="AE40" s="304"/>
      <c r="AF40" s="304"/>
      <c r="AG40" s="304"/>
      <c r="AH40" s="304"/>
      <c r="AI40" s="304"/>
      <c r="AJ40" s="305"/>
      <c r="AK40" s="303"/>
      <c r="AL40" s="304"/>
      <c r="AM40" s="304"/>
      <c r="AN40" s="304"/>
      <c r="AO40" s="304"/>
      <c r="AP40" s="304"/>
      <c r="AQ40" s="305"/>
      <c r="AR40" s="303"/>
      <c r="AS40" s="304"/>
      <c r="AT40" s="305"/>
      <c r="AU40" s="427">
        <f t="shared" si="3"/>
        <v>0</v>
      </c>
      <c r="AV40" s="428"/>
      <c r="AW40" s="429">
        <f t="shared" si="1"/>
        <v>0</v>
      </c>
      <c r="AX40" s="430"/>
      <c r="AY40" s="401"/>
      <c r="AZ40" s="402"/>
      <c r="BA40" s="402"/>
      <c r="BB40" s="402"/>
      <c r="BC40" s="402"/>
      <c r="BD40" s="403"/>
    </row>
    <row r="41" spans="1:56" ht="39.950000000000003" customHeight="1" x14ac:dyDescent="0.15">
      <c r="A41" s="259"/>
      <c r="B41" s="274">
        <f t="shared" si="2"/>
        <v>29</v>
      </c>
      <c r="C41" s="419"/>
      <c r="D41" s="420"/>
      <c r="E41" s="421"/>
      <c r="F41" s="422"/>
      <c r="G41" s="421"/>
      <c r="H41" s="423"/>
      <c r="I41" s="423"/>
      <c r="J41" s="423"/>
      <c r="K41" s="422"/>
      <c r="L41" s="424"/>
      <c r="M41" s="425"/>
      <c r="N41" s="425"/>
      <c r="O41" s="426"/>
      <c r="P41" s="275"/>
      <c r="Q41" s="276"/>
      <c r="R41" s="276"/>
      <c r="S41" s="276"/>
      <c r="T41" s="276"/>
      <c r="U41" s="276"/>
      <c r="V41" s="277"/>
      <c r="W41" s="275"/>
      <c r="X41" s="276"/>
      <c r="Y41" s="276"/>
      <c r="Z41" s="276"/>
      <c r="AA41" s="276"/>
      <c r="AB41" s="276"/>
      <c r="AC41" s="277"/>
      <c r="AD41" s="275"/>
      <c r="AE41" s="276"/>
      <c r="AF41" s="276"/>
      <c r="AG41" s="276"/>
      <c r="AH41" s="276"/>
      <c r="AI41" s="276"/>
      <c r="AJ41" s="277"/>
      <c r="AK41" s="275"/>
      <c r="AL41" s="276"/>
      <c r="AM41" s="276"/>
      <c r="AN41" s="276"/>
      <c r="AO41" s="276"/>
      <c r="AP41" s="276"/>
      <c r="AQ41" s="277"/>
      <c r="AR41" s="275"/>
      <c r="AS41" s="276"/>
      <c r="AT41" s="277"/>
      <c r="AU41" s="427">
        <f t="shared" si="3"/>
        <v>0</v>
      </c>
      <c r="AV41" s="428"/>
      <c r="AW41" s="429">
        <f t="shared" si="1"/>
        <v>0</v>
      </c>
      <c r="AX41" s="430"/>
      <c r="AY41" s="401"/>
      <c r="AZ41" s="402"/>
      <c r="BA41" s="402"/>
      <c r="BB41" s="402"/>
      <c r="BC41" s="402"/>
      <c r="BD41" s="403"/>
    </row>
    <row r="42" spans="1:56" ht="39.950000000000003" customHeight="1" x14ac:dyDescent="0.15">
      <c r="A42" s="259"/>
      <c r="B42" s="274">
        <f t="shared" si="2"/>
        <v>30</v>
      </c>
      <c r="C42" s="419"/>
      <c r="D42" s="420"/>
      <c r="E42" s="421"/>
      <c r="F42" s="422"/>
      <c r="G42" s="421"/>
      <c r="H42" s="423"/>
      <c r="I42" s="423"/>
      <c r="J42" s="423"/>
      <c r="K42" s="422"/>
      <c r="L42" s="424"/>
      <c r="M42" s="425"/>
      <c r="N42" s="425"/>
      <c r="O42" s="426"/>
      <c r="P42" s="275"/>
      <c r="Q42" s="276"/>
      <c r="R42" s="276"/>
      <c r="S42" s="276"/>
      <c r="T42" s="276"/>
      <c r="U42" s="276"/>
      <c r="V42" s="277"/>
      <c r="W42" s="275"/>
      <c r="X42" s="276"/>
      <c r="Y42" s="276"/>
      <c r="Z42" s="276"/>
      <c r="AA42" s="276"/>
      <c r="AB42" s="276"/>
      <c r="AC42" s="277"/>
      <c r="AD42" s="275"/>
      <c r="AE42" s="276"/>
      <c r="AF42" s="276"/>
      <c r="AG42" s="276"/>
      <c r="AH42" s="276"/>
      <c r="AI42" s="276"/>
      <c r="AJ42" s="277"/>
      <c r="AK42" s="275"/>
      <c r="AL42" s="276"/>
      <c r="AM42" s="276"/>
      <c r="AN42" s="276"/>
      <c r="AO42" s="276"/>
      <c r="AP42" s="276"/>
      <c r="AQ42" s="277"/>
      <c r="AR42" s="275"/>
      <c r="AS42" s="276"/>
      <c r="AT42" s="277"/>
      <c r="AU42" s="427">
        <f t="shared" si="3"/>
        <v>0</v>
      </c>
      <c r="AV42" s="428"/>
      <c r="AW42" s="429">
        <f t="shared" si="1"/>
        <v>0</v>
      </c>
      <c r="AX42" s="430"/>
      <c r="AY42" s="401"/>
      <c r="AZ42" s="402"/>
      <c r="BA42" s="402"/>
      <c r="BB42" s="402"/>
      <c r="BC42" s="402"/>
      <c r="BD42" s="403"/>
    </row>
    <row r="43" spans="1:56" ht="39.950000000000003" customHeight="1" x14ac:dyDescent="0.15">
      <c r="A43" s="259"/>
      <c r="B43" s="274">
        <f t="shared" si="2"/>
        <v>31</v>
      </c>
      <c r="C43" s="419"/>
      <c r="D43" s="420"/>
      <c r="E43" s="421"/>
      <c r="F43" s="422"/>
      <c r="G43" s="421"/>
      <c r="H43" s="423"/>
      <c r="I43" s="423"/>
      <c r="J43" s="423"/>
      <c r="K43" s="422"/>
      <c r="L43" s="424"/>
      <c r="M43" s="425"/>
      <c r="N43" s="425"/>
      <c r="O43" s="426"/>
      <c r="P43" s="275"/>
      <c r="Q43" s="276"/>
      <c r="R43" s="276"/>
      <c r="S43" s="276"/>
      <c r="T43" s="276"/>
      <c r="U43" s="276"/>
      <c r="V43" s="277"/>
      <c r="W43" s="275"/>
      <c r="X43" s="276"/>
      <c r="Y43" s="276"/>
      <c r="Z43" s="276"/>
      <c r="AA43" s="276"/>
      <c r="AB43" s="276"/>
      <c r="AC43" s="277"/>
      <c r="AD43" s="275"/>
      <c r="AE43" s="276"/>
      <c r="AF43" s="276"/>
      <c r="AG43" s="276"/>
      <c r="AH43" s="276"/>
      <c r="AI43" s="276"/>
      <c r="AJ43" s="277"/>
      <c r="AK43" s="275"/>
      <c r="AL43" s="276"/>
      <c r="AM43" s="276"/>
      <c r="AN43" s="276"/>
      <c r="AO43" s="276"/>
      <c r="AP43" s="276"/>
      <c r="AQ43" s="277"/>
      <c r="AR43" s="275"/>
      <c r="AS43" s="276"/>
      <c r="AT43" s="277"/>
      <c r="AU43" s="427">
        <f t="shared" si="3"/>
        <v>0</v>
      </c>
      <c r="AV43" s="428"/>
      <c r="AW43" s="429">
        <f t="shared" si="1"/>
        <v>0</v>
      </c>
      <c r="AX43" s="430"/>
      <c r="AY43" s="401"/>
      <c r="AZ43" s="402"/>
      <c r="BA43" s="402"/>
      <c r="BB43" s="402"/>
      <c r="BC43" s="402"/>
      <c r="BD43" s="403"/>
    </row>
    <row r="44" spans="1:56" ht="39.950000000000003" customHeight="1" x14ac:dyDescent="0.15">
      <c r="A44" s="259"/>
      <c r="B44" s="274">
        <f t="shared" si="2"/>
        <v>32</v>
      </c>
      <c r="C44" s="419"/>
      <c r="D44" s="420"/>
      <c r="E44" s="421"/>
      <c r="F44" s="422"/>
      <c r="G44" s="421"/>
      <c r="H44" s="423"/>
      <c r="I44" s="423"/>
      <c r="J44" s="423"/>
      <c r="K44" s="422"/>
      <c r="L44" s="424"/>
      <c r="M44" s="425"/>
      <c r="N44" s="425"/>
      <c r="O44" s="426"/>
      <c r="P44" s="275"/>
      <c r="Q44" s="276"/>
      <c r="R44" s="276"/>
      <c r="S44" s="276"/>
      <c r="T44" s="276"/>
      <c r="U44" s="276"/>
      <c r="V44" s="277"/>
      <c r="W44" s="275"/>
      <c r="X44" s="276"/>
      <c r="Y44" s="276"/>
      <c r="Z44" s="276"/>
      <c r="AA44" s="276"/>
      <c r="AB44" s="276"/>
      <c r="AC44" s="277"/>
      <c r="AD44" s="275"/>
      <c r="AE44" s="276"/>
      <c r="AF44" s="276"/>
      <c r="AG44" s="276"/>
      <c r="AH44" s="276"/>
      <c r="AI44" s="276"/>
      <c r="AJ44" s="277"/>
      <c r="AK44" s="275"/>
      <c r="AL44" s="276"/>
      <c r="AM44" s="276"/>
      <c r="AN44" s="276"/>
      <c r="AO44" s="276"/>
      <c r="AP44" s="276"/>
      <c r="AQ44" s="277"/>
      <c r="AR44" s="275"/>
      <c r="AS44" s="276"/>
      <c r="AT44" s="277"/>
      <c r="AU44" s="427">
        <f t="shared" si="3"/>
        <v>0</v>
      </c>
      <c r="AV44" s="428"/>
      <c r="AW44" s="429">
        <f t="shared" si="1"/>
        <v>0</v>
      </c>
      <c r="AX44" s="430"/>
      <c r="AY44" s="401"/>
      <c r="AZ44" s="402"/>
      <c r="BA44" s="402"/>
      <c r="BB44" s="402"/>
      <c r="BC44" s="402"/>
      <c r="BD44" s="403"/>
    </row>
    <row r="45" spans="1:56" ht="39.950000000000003" customHeight="1" x14ac:dyDescent="0.15">
      <c r="A45" s="259"/>
      <c r="B45" s="274">
        <f t="shared" si="2"/>
        <v>33</v>
      </c>
      <c r="C45" s="419"/>
      <c r="D45" s="420"/>
      <c r="E45" s="421"/>
      <c r="F45" s="422"/>
      <c r="G45" s="421"/>
      <c r="H45" s="423"/>
      <c r="I45" s="423"/>
      <c r="J45" s="423"/>
      <c r="K45" s="422"/>
      <c r="L45" s="424"/>
      <c r="M45" s="425"/>
      <c r="N45" s="425"/>
      <c r="O45" s="426"/>
      <c r="P45" s="275"/>
      <c r="Q45" s="276"/>
      <c r="R45" s="276"/>
      <c r="S45" s="276"/>
      <c r="T45" s="276"/>
      <c r="U45" s="276"/>
      <c r="V45" s="277"/>
      <c r="W45" s="275"/>
      <c r="X45" s="276"/>
      <c r="Y45" s="276"/>
      <c r="Z45" s="276"/>
      <c r="AA45" s="276"/>
      <c r="AB45" s="276"/>
      <c r="AC45" s="277"/>
      <c r="AD45" s="275"/>
      <c r="AE45" s="276"/>
      <c r="AF45" s="276"/>
      <c r="AG45" s="276"/>
      <c r="AH45" s="276"/>
      <c r="AI45" s="276"/>
      <c r="AJ45" s="277"/>
      <c r="AK45" s="275"/>
      <c r="AL45" s="276"/>
      <c r="AM45" s="276"/>
      <c r="AN45" s="276"/>
      <c r="AO45" s="276"/>
      <c r="AP45" s="276"/>
      <c r="AQ45" s="277"/>
      <c r="AR45" s="275"/>
      <c r="AS45" s="276"/>
      <c r="AT45" s="277"/>
      <c r="AU45" s="427">
        <f t="shared" si="3"/>
        <v>0</v>
      </c>
      <c r="AV45" s="428"/>
      <c r="AW45" s="429">
        <f t="shared" si="1"/>
        <v>0</v>
      </c>
      <c r="AX45" s="430"/>
      <c r="AY45" s="401"/>
      <c r="AZ45" s="402"/>
      <c r="BA45" s="402"/>
      <c r="BB45" s="402"/>
      <c r="BC45" s="402"/>
      <c r="BD45" s="403"/>
    </row>
    <row r="46" spans="1:56" ht="39.950000000000003" customHeight="1" x14ac:dyDescent="0.15">
      <c r="A46" s="259"/>
      <c r="B46" s="274">
        <f t="shared" si="2"/>
        <v>34</v>
      </c>
      <c r="C46" s="419"/>
      <c r="D46" s="420"/>
      <c r="E46" s="421"/>
      <c r="F46" s="422"/>
      <c r="G46" s="421"/>
      <c r="H46" s="423"/>
      <c r="I46" s="423"/>
      <c r="J46" s="423"/>
      <c r="K46" s="422"/>
      <c r="L46" s="424"/>
      <c r="M46" s="425"/>
      <c r="N46" s="425"/>
      <c r="O46" s="426"/>
      <c r="P46" s="275"/>
      <c r="Q46" s="276"/>
      <c r="R46" s="276"/>
      <c r="S46" s="276"/>
      <c r="T46" s="276"/>
      <c r="U46" s="276"/>
      <c r="V46" s="277"/>
      <c r="W46" s="275"/>
      <c r="X46" s="276"/>
      <c r="Y46" s="276"/>
      <c r="Z46" s="276"/>
      <c r="AA46" s="276"/>
      <c r="AB46" s="276"/>
      <c r="AC46" s="277"/>
      <c r="AD46" s="275"/>
      <c r="AE46" s="276"/>
      <c r="AF46" s="276"/>
      <c r="AG46" s="276"/>
      <c r="AH46" s="276"/>
      <c r="AI46" s="276"/>
      <c r="AJ46" s="277"/>
      <c r="AK46" s="275"/>
      <c r="AL46" s="276"/>
      <c r="AM46" s="276"/>
      <c r="AN46" s="276"/>
      <c r="AO46" s="276"/>
      <c r="AP46" s="276"/>
      <c r="AQ46" s="277"/>
      <c r="AR46" s="275"/>
      <c r="AS46" s="276"/>
      <c r="AT46" s="277"/>
      <c r="AU46" s="427">
        <f t="shared" si="3"/>
        <v>0</v>
      </c>
      <c r="AV46" s="428"/>
      <c r="AW46" s="429">
        <f t="shared" si="1"/>
        <v>0</v>
      </c>
      <c r="AX46" s="430"/>
      <c r="AY46" s="401"/>
      <c r="AZ46" s="402"/>
      <c r="BA46" s="402"/>
      <c r="BB46" s="402"/>
      <c r="BC46" s="402"/>
      <c r="BD46" s="403"/>
    </row>
    <row r="47" spans="1:56" ht="39.950000000000003" customHeight="1" x14ac:dyDescent="0.15">
      <c r="A47" s="259"/>
      <c r="B47" s="274">
        <f t="shared" si="2"/>
        <v>35</v>
      </c>
      <c r="C47" s="419"/>
      <c r="D47" s="420"/>
      <c r="E47" s="421"/>
      <c r="F47" s="422"/>
      <c r="G47" s="421"/>
      <c r="H47" s="423"/>
      <c r="I47" s="423"/>
      <c r="J47" s="423"/>
      <c r="K47" s="422"/>
      <c r="L47" s="424"/>
      <c r="M47" s="425"/>
      <c r="N47" s="425"/>
      <c r="O47" s="426"/>
      <c r="P47" s="275"/>
      <c r="Q47" s="276"/>
      <c r="R47" s="276"/>
      <c r="S47" s="276"/>
      <c r="T47" s="276"/>
      <c r="U47" s="276"/>
      <c r="V47" s="277"/>
      <c r="W47" s="275"/>
      <c r="X47" s="276"/>
      <c r="Y47" s="276"/>
      <c r="Z47" s="276"/>
      <c r="AA47" s="276"/>
      <c r="AB47" s="276"/>
      <c r="AC47" s="277"/>
      <c r="AD47" s="275"/>
      <c r="AE47" s="276"/>
      <c r="AF47" s="276"/>
      <c r="AG47" s="276"/>
      <c r="AH47" s="276"/>
      <c r="AI47" s="276"/>
      <c r="AJ47" s="277"/>
      <c r="AK47" s="275"/>
      <c r="AL47" s="276"/>
      <c r="AM47" s="276"/>
      <c r="AN47" s="276"/>
      <c r="AO47" s="276"/>
      <c r="AP47" s="276"/>
      <c r="AQ47" s="277"/>
      <c r="AR47" s="275"/>
      <c r="AS47" s="276"/>
      <c r="AT47" s="277"/>
      <c r="AU47" s="427">
        <f t="shared" si="3"/>
        <v>0</v>
      </c>
      <c r="AV47" s="428"/>
      <c r="AW47" s="429">
        <f t="shared" si="1"/>
        <v>0</v>
      </c>
      <c r="AX47" s="430"/>
      <c r="AY47" s="401"/>
      <c r="AZ47" s="402"/>
      <c r="BA47" s="402"/>
      <c r="BB47" s="402"/>
      <c r="BC47" s="402"/>
      <c r="BD47" s="403"/>
    </row>
    <row r="48" spans="1:56" ht="39.950000000000003" customHeight="1" x14ac:dyDescent="0.15">
      <c r="A48" s="259"/>
      <c r="B48" s="274">
        <f t="shared" si="2"/>
        <v>36</v>
      </c>
      <c r="C48" s="419"/>
      <c r="D48" s="420"/>
      <c r="E48" s="421"/>
      <c r="F48" s="422"/>
      <c r="G48" s="421"/>
      <c r="H48" s="423"/>
      <c r="I48" s="423"/>
      <c r="J48" s="423"/>
      <c r="K48" s="422"/>
      <c r="L48" s="424"/>
      <c r="M48" s="425"/>
      <c r="N48" s="425"/>
      <c r="O48" s="426"/>
      <c r="P48" s="275"/>
      <c r="Q48" s="276"/>
      <c r="R48" s="276"/>
      <c r="S48" s="276"/>
      <c r="T48" s="276"/>
      <c r="U48" s="276"/>
      <c r="V48" s="277"/>
      <c r="W48" s="275"/>
      <c r="X48" s="276"/>
      <c r="Y48" s="276"/>
      <c r="Z48" s="276"/>
      <c r="AA48" s="276"/>
      <c r="AB48" s="276"/>
      <c r="AC48" s="277"/>
      <c r="AD48" s="275"/>
      <c r="AE48" s="276"/>
      <c r="AF48" s="276"/>
      <c r="AG48" s="276"/>
      <c r="AH48" s="276"/>
      <c r="AI48" s="276"/>
      <c r="AJ48" s="277"/>
      <c r="AK48" s="275"/>
      <c r="AL48" s="276"/>
      <c r="AM48" s="276"/>
      <c r="AN48" s="276"/>
      <c r="AO48" s="276"/>
      <c r="AP48" s="276"/>
      <c r="AQ48" s="277"/>
      <c r="AR48" s="275"/>
      <c r="AS48" s="276"/>
      <c r="AT48" s="277"/>
      <c r="AU48" s="427">
        <f t="shared" si="3"/>
        <v>0</v>
      </c>
      <c r="AV48" s="428"/>
      <c r="AW48" s="429">
        <f t="shared" si="1"/>
        <v>0</v>
      </c>
      <c r="AX48" s="430"/>
      <c r="AY48" s="401"/>
      <c r="AZ48" s="402"/>
      <c r="BA48" s="402"/>
      <c r="BB48" s="402"/>
      <c r="BC48" s="402"/>
      <c r="BD48" s="403"/>
    </row>
    <row r="49" spans="1:56" ht="39.950000000000003" customHeight="1" x14ac:dyDescent="0.15">
      <c r="A49" s="259"/>
      <c r="B49" s="274">
        <f t="shared" si="2"/>
        <v>37</v>
      </c>
      <c r="C49" s="419"/>
      <c r="D49" s="420"/>
      <c r="E49" s="421"/>
      <c r="F49" s="422"/>
      <c r="G49" s="421"/>
      <c r="H49" s="423"/>
      <c r="I49" s="423"/>
      <c r="J49" s="423"/>
      <c r="K49" s="422"/>
      <c r="L49" s="424"/>
      <c r="M49" s="425"/>
      <c r="N49" s="425"/>
      <c r="O49" s="426"/>
      <c r="P49" s="275"/>
      <c r="Q49" s="276"/>
      <c r="R49" s="276"/>
      <c r="S49" s="276"/>
      <c r="T49" s="276"/>
      <c r="U49" s="276"/>
      <c r="V49" s="277"/>
      <c r="W49" s="275"/>
      <c r="X49" s="276"/>
      <c r="Y49" s="276"/>
      <c r="Z49" s="276"/>
      <c r="AA49" s="276"/>
      <c r="AB49" s="276"/>
      <c r="AC49" s="277"/>
      <c r="AD49" s="275"/>
      <c r="AE49" s="276"/>
      <c r="AF49" s="276"/>
      <c r="AG49" s="276"/>
      <c r="AH49" s="276"/>
      <c r="AI49" s="276"/>
      <c r="AJ49" s="277"/>
      <c r="AK49" s="275"/>
      <c r="AL49" s="276"/>
      <c r="AM49" s="276"/>
      <c r="AN49" s="276"/>
      <c r="AO49" s="276"/>
      <c r="AP49" s="276"/>
      <c r="AQ49" s="277"/>
      <c r="AR49" s="275"/>
      <c r="AS49" s="276"/>
      <c r="AT49" s="277"/>
      <c r="AU49" s="427">
        <f t="shared" si="3"/>
        <v>0</v>
      </c>
      <c r="AV49" s="428"/>
      <c r="AW49" s="429">
        <f t="shared" si="1"/>
        <v>0</v>
      </c>
      <c r="AX49" s="430"/>
      <c r="AY49" s="401"/>
      <c r="AZ49" s="402"/>
      <c r="BA49" s="402"/>
      <c r="BB49" s="402"/>
      <c r="BC49" s="402"/>
      <c r="BD49" s="403"/>
    </row>
    <row r="50" spans="1:56" ht="39.950000000000003" customHeight="1" x14ac:dyDescent="0.15">
      <c r="A50" s="259"/>
      <c r="B50" s="274">
        <f t="shared" si="2"/>
        <v>38</v>
      </c>
      <c r="C50" s="419"/>
      <c r="D50" s="420"/>
      <c r="E50" s="421"/>
      <c r="F50" s="422"/>
      <c r="G50" s="421"/>
      <c r="H50" s="423"/>
      <c r="I50" s="423"/>
      <c r="J50" s="423"/>
      <c r="K50" s="422"/>
      <c r="L50" s="424"/>
      <c r="M50" s="425"/>
      <c r="N50" s="425"/>
      <c r="O50" s="426"/>
      <c r="P50" s="275"/>
      <c r="Q50" s="276"/>
      <c r="R50" s="276"/>
      <c r="S50" s="276"/>
      <c r="T50" s="276"/>
      <c r="U50" s="276"/>
      <c r="V50" s="277"/>
      <c r="W50" s="275"/>
      <c r="X50" s="276"/>
      <c r="Y50" s="276"/>
      <c r="Z50" s="276"/>
      <c r="AA50" s="276"/>
      <c r="AB50" s="276"/>
      <c r="AC50" s="277"/>
      <c r="AD50" s="275"/>
      <c r="AE50" s="276"/>
      <c r="AF50" s="276"/>
      <c r="AG50" s="276"/>
      <c r="AH50" s="276"/>
      <c r="AI50" s="276"/>
      <c r="AJ50" s="277"/>
      <c r="AK50" s="275"/>
      <c r="AL50" s="276"/>
      <c r="AM50" s="276"/>
      <c r="AN50" s="276"/>
      <c r="AO50" s="276"/>
      <c r="AP50" s="276"/>
      <c r="AQ50" s="277"/>
      <c r="AR50" s="275"/>
      <c r="AS50" s="276"/>
      <c r="AT50" s="277"/>
      <c r="AU50" s="427">
        <f t="shared" si="3"/>
        <v>0</v>
      </c>
      <c r="AV50" s="428"/>
      <c r="AW50" s="429">
        <f t="shared" si="1"/>
        <v>0</v>
      </c>
      <c r="AX50" s="430"/>
      <c r="AY50" s="401"/>
      <c r="AZ50" s="402"/>
      <c r="BA50" s="402"/>
      <c r="BB50" s="402"/>
      <c r="BC50" s="402"/>
      <c r="BD50" s="403"/>
    </row>
    <row r="51" spans="1:56" ht="39.950000000000003" customHeight="1" x14ac:dyDescent="0.15">
      <c r="A51" s="259"/>
      <c r="B51" s="274">
        <f t="shared" si="2"/>
        <v>39</v>
      </c>
      <c r="C51" s="419"/>
      <c r="D51" s="420"/>
      <c r="E51" s="421"/>
      <c r="F51" s="422"/>
      <c r="G51" s="421"/>
      <c r="H51" s="423"/>
      <c r="I51" s="423"/>
      <c r="J51" s="423"/>
      <c r="K51" s="422"/>
      <c r="L51" s="424"/>
      <c r="M51" s="425"/>
      <c r="N51" s="425"/>
      <c r="O51" s="426"/>
      <c r="P51" s="275"/>
      <c r="Q51" s="276"/>
      <c r="R51" s="276"/>
      <c r="S51" s="276"/>
      <c r="T51" s="276"/>
      <c r="U51" s="276"/>
      <c r="V51" s="277"/>
      <c r="W51" s="275"/>
      <c r="X51" s="276"/>
      <c r="Y51" s="276"/>
      <c r="Z51" s="276"/>
      <c r="AA51" s="276"/>
      <c r="AB51" s="276"/>
      <c r="AC51" s="277"/>
      <c r="AD51" s="275"/>
      <c r="AE51" s="276"/>
      <c r="AF51" s="276"/>
      <c r="AG51" s="276"/>
      <c r="AH51" s="276"/>
      <c r="AI51" s="276"/>
      <c r="AJ51" s="277"/>
      <c r="AK51" s="275"/>
      <c r="AL51" s="276"/>
      <c r="AM51" s="276"/>
      <c r="AN51" s="276"/>
      <c r="AO51" s="276"/>
      <c r="AP51" s="276"/>
      <c r="AQ51" s="277"/>
      <c r="AR51" s="275"/>
      <c r="AS51" s="276"/>
      <c r="AT51" s="277"/>
      <c r="AU51" s="427">
        <f t="shared" si="3"/>
        <v>0</v>
      </c>
      <c r="AV51" s="428"/>
      <c r="AW51" s="429">
        <f t="shared" si="1"/>
        <v>0</v>
      </c>
      <c r="AX51" s="430"/>
      <c r="AY51" s="401"/>
      <c r="AZ51" s="402"/>
      <c r="BA51" s="402"/>
      <c r="BB51" s="402"/>
      <c r="BC51" s="402"/>
      <c r="BD51" s="403"/>
    </row>
    <row r="52" spans="1:56" ht="39.950000000000003" customHeight="1" x14ac:dyDescent="0.15">
      <c r="A52" s="259"/>
      <c r="B52" s="274">
        <f t="shared" si="2"/>
        <v>40</v>
      </c>
      <c r="C52" s="419"/>
      <c r="D52" s="420"/>
      <c r="E52" s="421"/>
      <c r="F52" s="422"/>
      <c r="G52" s="421"/>
      <c r="H52" s="423"/>
      <c r="I52" s="423"/>
      <c r="J52" s="423"/>
      <c r="K52" s="422"/>
      <c r="L52" s="424"/>
      <c r="M52" s="425"/>
      <c r="N52" s="425"/>
      <c r="O52" s="426"/>
      <c r="P52" s="275"/>
      <c r="Q52" s="276"/>
      <c r="R52" s="276"/>
      <c r="S52" s="276"/>
      <c r="T52" s="276"/>
      <c r="U52" s="276"/>
      <c r="V52" s="277"/>
      <c r="W52" s="275"/>
      <c r="X52" s="276"/>
      <c r="Y52" s="276"/>
      <c r="Z52" s="276"/>
      <c r="AA52" s="276"/>
      <c r="AB52" s="276"/>
      <c r="AC52" s="277"/>
      <c r="AD52" s="275"/>
      <c r="AE52" s="276"/>
      <c r="AF52" s="276"/>
      <c r="AG52" s="276"/>
      <c r="AH52" s="276"/>
      <c r="AI52" s="276"/>
      <c r="AJ52" s="277"/>
      <c r="AK52" s="275"/>
      <c r="AL52" s="276"/>
      <c r="AM52" s="276"/>
      <c r="AN52" s="276"/>
      <c r="AO52" s="276"/>
      <c r="AP52" s="276"/>
      <c r="AQ52" s="277"/>
      <c r="AR52" s="275"/>
      <c r="AS52" s="276"/>
      <c r="AT52" s="277"/>
      <c r="AU52" s="427">
        <f t="shared" si="3"/>
        <v>0</v>
      </c>
      <c r="AV52" s="428"/>
      <c r="AW52" s="429">
        <f t="shared" si="1"/>
        <v>0</v>
      </c>
      <c r="AX52" s="430"/>
      <c r="AY52" s="401"/>
      <c r="AZ52" s="402"/>
      <c r="BA52" s="402"/>
      <c r="BB52" s="402"/>
      <c r="BC52" s="402"/>
      <c r="BD52" s="403"/>
    </row>
    <row r="53" spans="1:56" ht="39.950000000000003" customHeight="1" x14ac:dyDescent="0.15">
      <c r="A53" s="259"/>
      <c r="B53" s="274">
        <f t="shared" si="2"/>
        <v>41</v>
      </c>
      <c r="C53" s="419"/>
      <c r="D53" s="420"/>
      <c r="E53" s="421"/>
      <c r="F53" s="422"/>
      <c r="G53" s="421"/>
      <c r="H53" s="423"/>
      <c r="I53" s="423"/>
      <c r="J53" s="423"/>
      <c r="K53" s="422"/>
      <c r="L53" s="424"/>
      <c r="M53" s="425"/>
      <c r="N53" s="425"/>
      <c r="O53" s="426"/>
      <c r="P53" s="275"/>
      <c r="Q53" s="276"/>
      <c r="R53" s="276"/>
      <c r="S53" s="276"/>
      <c r="T53" s="276"/>
      <c r="U53" s="276"/>
      <c r="V53" s="277"/>
      <c r="W53" s="275"/>
      <c r="X53" s="276"/>
      <c r="Y53" s="276"/>
      <c r="Z53" s="276"/>
      <c r="AA53" s="276"/>
      <c r="AB53" s="276"/>
      <c r="AC53" s="277"/>
      <c r="AD53" s="275"/>
      <c r="AE53" s="276"/>
      <c r="AF53" s="276"/>
      <c r="AG53" s="276"/>
      <c r="AH53" s="276"/>
      <c r="AI53" s="276"/>
      <c r="AJ53" s="277"/>
      <c r="AK53" s="275"/>
      <c r="AL53" s="276"/>
      <c r="AM53" s="276"/>
      <c r="AN53" s="276"/>
      <c r="AO53" s="276"/>
      <c r="AP53" s="276"/>
      <c r="AQ53" s="277"/>
      <c r="AR53" s="275"/>
      <c r="AS53" s="276"/>
      <c r="AT53" s="277"/>
      <c r="AU53" s="427">
        <f t="shared" si="3"/>
        <v>0</v>
      </c>
      <c r="AV53" s="428"/>
      <c r="AW53" s="429">
        <f t="shared" si="1"/>
        <v>0</v>
      </c>
      <c r="AX53" s="430"/>
      <c r="AY53" s="401"/>
      <c r="AZ53" s="402"/>
      <c r="BA53" s="402"/>
      <c r="BB53" s="402"/>
      <c r="BC53" s="402"/>
      <c r="BD53" s="403"/>
    </row>
    <row r="54" spans="1:56" ht="39.950000000000003" customHeight="1" x14ac:dyDescent="0.15">
      <c r="A54" s="259"/>
      <c r="B54" s="274">
        <f t="shared" si="2"/>
        <v>42</v>
      </c>
      <c r="C54" s="419"/>
      <c r="D54" s="420"/>
      <c r="E54" s="421"/>
      <c r="F54" s="422"/>
      <c r="G54" s="421"/>
      <c r="H54" s="423"/>
      <c r="I54" s="423"/>
      <c r="J54" s="423"/>
      <c r="K54" s="422"/>
      <c r="L54" s="424"/>
      <c r="M54" s="425"/>
      <c r="N54" s="425"/>
      <c r="O54" s="426"/>
      <c r="P54" s="275"/>
      <c r="Q54" s="276"/>
      <c r="R54" s="276"/>
      <c r="S54" s="276"/>
      <c r="T54" s="276"/>
      <c r="U54" s="276"/>
      <c r="V54" s="277"/>
      <c r="W54" s="275"/>
      <c r="X54" s="276"/>
      <c r="Y54" s="276"/>
      <c r="Z54" s="276"/>
      <c r="AA54" s="276"/>
      <c r="AB54" s="276"/>
      <c r="AC54" s="277"/>
      <c r="AD54" s="275"/>
      <c r="AE54" s="276"/>
      <c r="AF54" s="276"/>
      <c r="AG54" s="276"/>
      <c r="AH54" s="276"/>
      <c r="AI54" s="276"/>
      <c r="AJ54" s="277"/>
      <c r="AK54" s="275"/>
      <c r="AL54" s="276"/>
      <c r="AM54" s="276"/>
      <c r="AN54" s="276"/>
      <c r="AO54" s="276"/>
      <c r="AP54" s="276"/>
      <c r="AQ54" s="277"/>
      <c r="AR54" s="275"/>
      <c r="AS54" s="276"/>
      <c r="AT54" s="277"/>
      <c r="AU54" s="427">
        <f t="shared" si="3"/>
        <v>0</v>
      </c>
      <c r="AV54" s="428"/>
      <c r="AW54" s="429">
        <f t="shared" si="1"/>
        <v>0</v>
      </c>
      <c r="AX54" s="430"/>
      <c r="AY54" s="401"/>
      <c r="AZ54" s="402"/>
      <c r="BA54" s="402"/>
      <c r="BB54" s="402"/>
      <c r="BC54" s="402"/>
      <c r="BD54" s="403"/>
    </row>
    <row r="55" spans="1:56" ht="39.950000000000003" customHeight="1" x14ac:dyDescent="0.15">
      <c r="A55" s="259"/>
      <c r="B55" s="274">
        <f t="shared" si="2"/>
        <v>43</v>
      </c>
      <c r="C55" s="419"/>
      <c r="D55" s="420"/>
      <c r="E55" s="421"/>
      <c r="F55" s="422"/>
      <c r="G55" s="421"/>
      <c r="H55" s="423"/>
      <c r="I55" s="423"/>
      <c r="J55" s="423"/>
      <c r="K55" s="422"/>
      <c r="L55" s="424"/>
      <c r="M55" s="425"/>
      <c r="N55" s="425"/>
      <c r="O55" s="426"/>
      <c r="P55" s="275"/>
      <c r="Q55" s="276"/>
      <c r="R55" s="276"/>
      <c r="S55" s="276"/>
      <c r="T55" s="276"/>
      <c r="U55" s="276"/>
      <c r="V55" s="277"/>
      <c r="W55" s="275"/>
      <c r="X55" s="276"/>
      <c r="Y55" s="276"/>
      <c r="Z55" s="276"/>
      <c r="AA55" s="276"/>
      <c r="AB55" s="276"/>
      <c r="AC55" s="277"/>
      <c r="AD55" s="275"/>
      <c r="AE55" s="276"/>
      <c r="AF55" s="276"/>
      <c r="AG55" s="276"/>
      <c r="AH55" s="276"/>
      <c r="AI55" s="276"/>
      <c r="AJ55" s="277"/>
      <c r="AK55" s="275"/>
      <c r="AL55" s="276"/>
      <c r="AM55" s="276"/>
      <c r="AN55" s="276"/>
      <c r="AO55" s="276"/>
      <c r="AP55" s="276"/>
      <c r="AQ55" s="277"/>
      <c r="AR55" s="275"/>
      <c r="AS55" s="276"/>
      <c r="AT55" s="277"/>
      <c r="AU55" s="427">
        <f t="shared" si="3"/>
        <v>0</v>
      </c>
      <c r="AV55" s="428"/>
      <c r="AW55" s="429">
        <f t="shared" si="1"/>
        <v>0</v>
      </c>
      <c r="AX55" s="430"/>
      <c r="AY55" s="401"/>
      <c r="AZ55" s="402"/>
      <c r="BA55" s="402"/>
      <c r="BB55" s="402"/>
      <c r="BC55" s="402"/>
      <c r="BD55" s="403"/>
    </row>
    <row r="56" spans="1:56" ht="39.950000000000003" customHeight="1" x14ac:dyDescent="0.15">
      <c r="A56" s="259"/>
      <c r="B56" s="274">
        <f t="shared" si="2"/>
        <v>44</v>
      </c>
      <c r="C56" s="419"/>
      <c r="D56" s="420"/>
      <c r="E56" s="421"/>
      <c r="F56" s="422"/>
      <c r="G56" s="421"/>
      <c r="H56" s="423"/>
      <c r="I56" s="423"/>
      <c r="J56" s="423"/>
      <c r="K56" s="422"/>
      <c r="L56" s="424"/>
      <c r="M56" s="425"/>
      <c r="N56" s="425"/>
      <c r="O56" s="426"/>
      <c r="P56" s="275"/>
      <c r="Q56" s="276"/>
      <c r="R56" s="276"/>
      <c r="S56" s="276"/>
      <c r="T56" s="276"/>
      <c r="U56" s="276"/>
      <c r="V56" s="277"/>
      <c r="W56" s="275"/>
      <c r="X56" s="276"/>
      <c r="Y56" s="276"/>
      <c r="Z56" s="276"/>
      <c r="AA56" s="276"/>
      <c r="AB56" s="276"/>
      <c r="AC56" s="277"/>
      <c r="AD56" s="275"/>
      <c r="AE56" s="276"/>
      <c r="AF56" s="276"/>
      <c r="AG56" s="276"/>
      <c r="AH56" s="276"/>
      <c r="AI56" s="276"/>
      <c r="AJ56" s="277"/>
      <c r="AK56" s="275"/>
      <c r="AL56" s="276"/>
      <c r="AM56" s="276"/>
      <c r="AN56" s="276"/>
      <c r="AO56" s="276"/>
      <c r="AP56" s="276"/>
      <c r="AQ56" s="277"/>
      <c r="AR56" s="275"/>
      <c r="AS56" s="276"/>
      <c r="AT56" s="277"/>
      <c r="AU56" s="427">
        <f t="shared" si="3"/>
        <v>0</v>
      </c>
      <c r="AV56" s="428"/>
      <c r="AW56" s="429">
        <f t="shared" si="1"/>
        <v>0</v>
      </c>
      <c r="AX56" s="430"/>
      <c r="AY56" s="401"/>
      <c r="AZ56" s="402"/>
      <c r="BA56" s="402"/>
      <c r="BB56" s="402"/>
      <c r="BC56" s="402"/>
      <c r="BD56" s="403"/>
    </row>
    <row r="57" spans="1:56" ht="39.950000000000003" customHeight="1" x14ac:dyDescent="0.15">
      <c r="A57" s="259"/>
      <c r="B57" s="274">
        <f t="shared" si="2"/>
        <v>45</v>
      </c>
      <c r="C57" s="419"/>
      <c r="D57" s="420"/>
      <c r="E57" s="421"/>
      <c r="F57" s="422"/>
      <c r="G57" s="421"/>
      <c r="H57" s="423"/>
      <c r="I57" s="423"/>
      <c r="J57" s="423"/>
      <c r="K57" s="422"/>
      <c r="L57" s="424"/>
      <c r="M57" s="425"/>
      <c r="N57" s="425"/>
      <c r="O57" s="426"/>
      <c r="P57" s="275"/>
      <c r="Q57" s="276"/>
      <c r="R57" s="276"/>
      <c r="S57" s="276"/>
      <c r="T57" s="276"/>
      <c r="U57" s="276"/>
      <c r="V57" s="277"/>
      <c r="W57" s="275"/>
      <c r="X57" s="276"/>
      <c r="Y57" s="276"/>
      <c r="Z57" s="276"/>
      <c r="AA57" s="276"/>
      <c r="AB57" s="276"/>
      <c r="AC57" s="277"/>
      <c r="AD57" s="275"/>
      <c r="AE57" s="276"/>
      <c r="AF57" s="276"/>
      <c r="AG57" s="276"/>
      <c r="AH57" s="276"/>
      <c r="AI57" s="276"/>
      <c r="AJ57" s="277"/>
      <c r="AK57" s="275"/>
      <c r="AL57" s="276"/>
      <c r="AM57" s="276"/>
      <c r="AN57" s="276"/>
      <c r="AO57" s="276"/>
      <c r="AP57" s="276"/>
      <c r="AQ57" s="277"/>
      <c r="AR57" s="275"/>
      <c r="AS57" s="276"/>
      <c r="AT57" s="277"/>
      <c r="AU57" s="427">
        <f t="shared" si="3"/>
        <v>0</v>
      </c>
      <c r="AV57" s="428"/>
      <c r="AW57" s="429">
        <f t="shared" si="1"/>
        <v>0</v>
      </c>
      <c r="AX57" s="430"/>
      <c r="AY57" s="401"/>
      <c r="AZ57" s="402"/>
      <c r="BA57" s="402"/>
      <c r="BB57" s="402"/>
      <c r="BC57" s="402"/>
      <c r="BD57" s="403"/>
    </row>
    <row r="58" spans="1:56" ht="39.950000000000003" customHeight="1" x14ac:dyDescent="0.15">
      <c r="A58" s="259"/>
      <c r="B58" s="274">
        <f t="shared" si="2"/>
        <v>46</v>
      </c>
      <c r="C58" s="419"/>
      <c r="D58" s="420"/>
      <c r="E58" s="421"/>
      <c r="F58" s="422"/>
      <c r="G58" s="421"/>
      <c r="H58" s="423"/>
      <c r="I58" s="423"/>
      <c r="J58" s="423"/>
      <c r="K58" s="422"/>
      <c r="L58" s="424"/>
      <c r="M58" s="425"/>
      <c r="N58" s="425"/>
      <c r="O58" s="426"/>
      <c r="P58" s="275"/>
      <c r="Q58" s="276"/>
      <c r="R58" s="276"/>
      <c r="S58" s="276"/>
      <c r="T58" s="276"/>
      <c r="U58" s="276"/>
      <c r="V58" s="277"/>
      <c r="W58" s="275"/>
      <c r="X58" s="276"/>
      <c r="Y58" s="276"/>
      <c r="Z58" s="276"/>
      <c r="AA58" s="276"/>
      <c r="AB58" s="276"/>
      <c r="AC58" s="277"/>
      <c r="AD58" s="275"/>
      <c r="AE58" s="276"/>
      <c r="AF58" s="276"/>
      <c r="AG58" s="276"/>
      <c r="AH58" s="276"/>
      <c r="AI58" s="276"/>
      <c r="AJ58" s="277"/>
      <c r="AK58" s="275"/>
      <c r="AL58" s="276"/>
      <c r="AM58" s="276"/>
      <c r="AN58" s="276"/>
      <c r="AO58" s="276"/>
      <c r="AP58" s="276"/>
      <c r="AQ58" s="277"/>
      <c r="AR58" s="275"/>
      <c r="AS58" s="276"/>
      <c r="AT58" s="277"/>
      <c r="AU58" s="427">
        <f t="shared" si="3"/>
        <v>0</v>
      </c>
      <c r="AV58" s="428"/>
      <c r="AW58" s="429">
        <f t="shared" si="1"/>
        <v>0</v>
      </c>
      <c r="AX58" s="430"/>
      <c r="AY58" s="401"/>
      <c r="AZ58" s="402"/>
      <c r="BA58" s="402"/>
      <c r="BB58" s="402"/>
      <c r="BC58" s="402"/>
      <c r="BD58" s="403"/>
    </row>
    <row r="59" spans="1:56" ht="39.950000000000003" customHeight="1" x14ac:dyDescent="0.15">
      <c r="A59" s="259"/>
      <c r="B59" s="274">
        <f t="shared" si="2"/>
        <v>47</v>
      </c>
      <c r="C59" s="419"/>
      <c r="D59" s="420"/>
      <c r="E59" s="421"/>
      <c r="F59" s="422"/>
      <c r="G59" s="421"/>
      <c r="H59" s="423"/>
      <c r="I59" s="423"/>
      <c r="J59" s="423"/>
      <c r="K59" s="422"/>
      <c r="L59" s="424"/>
      <c r="M59" s="425"/>
      <c r="N59" s="425"/>
      <c r="O59" s="426"/>
      <c r="P59" s="275"/>
      <c r="Q59" s="276"/>
      <c r="R59" s="276"/>
      <c r="S59" s="276"/>
      <c r="T59" s="276"/>
      <c r="U59" s="276"/>
      <c r="V59" s="277"/>
      <c r="W59" s="275"/>
      <c r="X59" s="276"/>
      <c r="Y59" s="276"/>
      <c r="Z59" s="276"/>
      <c r="AA59" s="276"/>
      <c r="AB59" s="276"/>
      <c r="AC59" s="277"/>
      <c r="AD59" s="275"/>
      <c r="AE59" s="276"/>
      <c r="AF59" s="276"/>
      <c r="AG59" s="276"/>
      <c r="AH59" s="276"/>
      <c r="AI59" s="276"/>
      <c r="AJ59" s="277"/>
      <c r="AK59" s="275"/>
      <c r="AL59" s="276"/>
      <c r="AM59" s="276"/>
      <c r="AN59" s="276"/>
      <c r="AO59" s="276"/>
      <c r="AP59" s="276"/>
      <c r="AQ59" s="277"/>
      <c r="AR59" s="275"/>
      <c r="AS59" s="276"/>
      <c r="AT59" s="277"/>
      <c r="AU59" s="427">
        <f t="shared" si="3"/>
        <v>0</v>
      </c>
      <c r="AV59" s="428"/>
      <c r="AW59" s="429">
        <f t="shared" si="1"/>
        <v>0</v>
      </c>
      <c r="AX59" s="430"/>
      <c r="AY59" s="401"/>
      <c r="AZ59" s="402"/>
      <c r="BA59" s="402"/>
      <c r="BB59" s="402"/>
      <c r="BC59" s="402"/>
      <c r="BD59" s="403"/>
    </row>
    <row r="60" spans="1:56" ht="39.950000000000003" customHeight="1" x14ac:dyDescent="0.15">
      <c r="A60" s="259"/>
      <c r="B60" s="274">
        <f t="shared" si="2"/>
        <v>48</v>
      </c>
      <c r="C60" s="419"/>
      <c r="D60" s="420"/>
      <c r="E60" s="421"/>
      <c r="F60" s="422"/>
      <c r="G60" s="421"/>
      <c r="H60" s="423"/>
      <c r="I60" s="423"/>
      <c r="J60" s="423"/>
      <c r="K60" s="422"/>
      <c r="L60" s="424"/>
      <c r="M60" s="425"/>
      <c r="N60" s="425"/>
      <c r="O60" s="426"/>
      <c r="P60" s="275"/>
      <c r="Q60" s="276"/>
      <c r="R60" s="276"/>
      <c r="S60" s="276"/>
      <c r="T60" s="276"/>
      <c r="U60" s="276"/>
      <c r="V60" s="277"/>
      <c r="W60" s="275"/>
      <c r="X60" s="276"/>
      <c r="Y60" s="276"/>
      <c r="Z60" s="276"/>
      <c r="AA60" s="276"/>
      <c r="AB60" s="276"/>
      <c r="AC60" s="277"/>
      <c r="AD60" s="275"/>
      <c r="AE60" s="276"/>
      <c r="AF60" s="276"/>
      <c r="AG60" s="276"/>
      <c r="AH60" s="276"/>
      <c r="AI60" s="276"/>
      <c r="AJ60" s="277"/>
      <c r="AK60" s="275"/>
      <c r="AL60" s="276"/>
      <c r="AM60" s="276"/>
      <c r="AN60" s="276"/>
      <c r="AO60" s="276"/>
      <c r="AP60" s="276"/>
      <c r="AQ60" s="277"/>
      <c r="AR60" s="275"/>
      <c r="AS60" s="276"/>
      <c r="AT60" s="277"/>
      <c r="AU60" s="427">
        <f t="shared" si="3"/>
        <v>0</v>
      </c>
      <c r="AV60" s="428"/>
      <c r="AW60" s="429">
        <f t="shared" si="1"/>
        <v>0</v>
      </c>
      <c r="AX60" s="430"/>
      <c r="AY60" s="401"/>
      <c r="AZ60" s="402"/>
      <c r="BA60" s="402"/>
      <c r="BB60" s="402"/>
      <c r="BC60" s="402"/>
      <c r="BD60" s="403"/>
    </row>
    <row r="61" spans="1:56" ht="39.950000000000003" customHeight="1" x14ac:dyDescent="0.15">
      <c r="A61" s="259"/>
      <c r="B61" s="274">
        <f t="shared" si="2"/>
        <v>49</v>
      </c>
      <c r="C61" s="419"/>
      <c r="D61" s="420"/>
      <c r="E61" s="421"/>
      <c r="F61" s="422"/>
      <c r="G61" s="421"/>
      <c r="H61" s="423"/>
      <c r="I61" s="423"/>
      <c r="J61" s="423"/>
      <c r="K61" s="422"/>
      <c r="L61" s="424"/>
      <c r="M61" s="425"/>
      <c r="N61" s="425"/>
      <c r="O61" s="426"/>
      <c r="P61" s="275"/>
      <c r="Q61" s="276"/>
      <c r="R61" s="276"/>
      <c r="S61" s="276"/>
      <c r="T61" s="276"/>
      <c r="U61" s="276"/>
      <c r="V61" s="277"/>
      <c r="W61" s="275"/>
      <c r="X61" s="276"/>
      <c r="Y61" s="276"/>
      <c r="Z61" s="276"/>
      <c r="AA61" s="276"/>
      <c r="AB61" s="276"/>
      <c r="AC61" s="277"/>
      <c r="AD61" s="275"/>
      <c r="AE61" s="276"/>
      <c r="AF61" s="276"/>
      <c r="AG61" s="276"/>
      <c r="AH61" s="276"/>
      <c r="AI61" s="276"/>
      <c r="AJ61" s="277"/>
      <c r="AK61" s="275"/>
      <c r="AL61" s="276"/>
      <c r="AM61" s="276"/>
      <c r="AN61" s="276"/>
      <c r="AO61" s="276"/>
      <c r="AP61" s="276"/>
      <c r="AQ61" s="277"/>
      <c r="AR61" s="275"/>
      <c r="AS61" s="276"/>
      <c r="AT61" s="277"/>
      <c r="AU61" s="427">
        <f t="shared" si="3"/>
        <v>0</v>
      </c>
      <c r="AV61" s="428"/>
      <c r="AW61" s="429">
        <f t="shared" si="1"/>
        <v>0</v>
      </c>
      <c r="AX61" s="430"/>
      <c r="AY61" s="401"/>
      <c r="AZ61" s="402"/>
      <c r="BA61" s="402"/>
      <c r="BB61" s="402"/>
      <c r="BC61" s="402"/>
      <c r="BD61" s="403"/>
    </row>
    <row r="62" spans="1:56" ht="39.950000000000003" customHeight="1" x14ac:dyDescent="0.15">
      <c r="A62" s="259"/>
      <c r="B62" s="274">
        <f t="shared" si="2"/>
        <v>50</v>
      </c>
      <c r="C62" s="419"/>
      <c r="D62" s="420"/>
      <c r="E62" s="421"/>
      <c r="F62" s="422"/>
      <c r="G62" s="421"/>
      <c r="H62" s="423"/>
      <c r="I62" s="423"/>
      <c r="J62" s="423"/>
      <c r="K62" s="422"/>
      <c r="L62" s="424"/>
      <c r="M62" s="425"/>
      <c r="N62" s="425"/>
      <c r="O62" s="426"/>
      <c r="P62" s="275"/>
      <c r="Q62" s="276"/>
      <c r="R62" s="276"/>
      <c r="S62" s="276"/>
      <c r="T62" s="276"/>
      <c r="U62" s="276"/>
      <c r="V62" s="277"/>
      <c r="W62" s="275"/>
      <c r="X62" s="276"/>
      <c r="Y62" s="276"/>
      <c r="Z62" s="276"/>
      <c r="AA62" s="276"/>
      <c r="AB62" s="276"/>
      <c r="AC62" s="277"/>
      <c r="AD62" s="275"/>
      <c r="AE62" s="276"/>
      <c r="AF62" s="276"/>
      <c r="AG62" s="276"/>
      <c r="AH62" s="276"/>
      <c r="AI62" s="276"/>
      <c r="AJ62" s="277"/>
      <c r="AK62" s="275"/>
      <c r="AL62" s="276"/>
      <c r="AM62" s="276"/>
      <c r="AN62" s="276"/>
      <c r="AO62" s="276"/>
      <c r="AP62" s="276"/>
      <c r="AQ62" s="277"/>
      <c r="AR62" s="275"/>
      <c r="AS62" s="276"/>
      <c r="AT62" s="277"/>
      <c r="AU62" s="427">
        <f t="shared" si="3"/>
        <v>0</v>
      </c>
      <c r="AV62" s="428"/>
      <c r="AW62" s="429">
        <f t="shared" si="1"/>
        <v>0</v>
      </c>
      <c r="AX62" s="430"/>
      <c r="AY62" s="401"/>
      <c r="AZ62" s="402"/>
      <c r="BA62" s="402"/>
      <c r="BB62" s="402"/>
      <c r="BC62" s="402"/>
      <c r="BD62" s="403"/>
    </row>
    <row r="63" spans="1:56" ht="39.950000000000003" customHeight="1" x14ac:dyDescent="0.15">
      <c r="A63" s="259"/>
      <c r="B63" s="274">
        <f t="shared" si="2"/>
        <v>51</v>
      </c>
      <c r="C63" s="419"/>
      <c r="D63" s="420"/>
      <c r="E63" s="421"/>
      <c r="F63" s="422"/>
      <c r="G63" s="421"/>
      <c r="H63" s="423"/>
      <c r="I63" s="423"/>
      <c r="J63" s="423"/>
      <c r="K63" s="422"/>
      <c r="L63" s="424"/>
      <c r="M63" s="425"/>
      <c r="N63" s="425"/>
      <c r="O63" s="426"/>
      <c r="P63" s="275"/>
      <c r="Q63" s="276"/>
      <c r="R63" s="276"/>
      <c r="S63" s="276"/>
      <c r="T63" s="276"/>
      <c r="U63" s="276"/>
      <c r="V63" s="277"/>
      <c r="W63" s="275"/>
      <c r="X63" s="276"/>
      <c r="Y63" s="276"/>
      <c r="Z63" s="276"/>
      <c r="AA63" s="276"/>
      <c r="AB63" s="276"/>
      <c r="AC63" s="277"/>
      <c r="AD63" s="275"/>
      <c r="AE63" s="276"/>
      <c r="AF63" s="276"/>
      <c r="AG63" s="276"/>
      <c r="AH63" s="276"/>
      <c r="AI63" s="276"/>
      <c r="AJ63" s="277"/>
      <c r="AK63" s="275"/>
      <c r="AL63" s="276"/>
      <c r="AM63" s="276"/>
      <c r="AN63" s="276"/>
      <c r="AO63" s="276"/>
      <c r="AP63" s="276"/>
      <c r="AQ63" s="277"/>
      <c r="AR63" s="275"/>
      <c r="AS63" s="276"/>
      <c r="AT63" s="277"/>
      <c r="AU63" s="427">
        <f t="shared" si="3"/>
        <v>0</v>
      </c>
      <c r="AV63" s="428"/>
      <c r="AW63" s="429">
        <f t="shared" si="1"/>
        <v>0</v>
      </c>
      <c r="AX63" s="430"/>
      <c r="AY63" s="401"/>
      <c r="AZ63" s="402"/>
      <c r="BA63" s="402"/>
      <c r="BB63" s="402"/>
      <c r="BC63" s="402"/>
      <c r="BD63" s="403"/>
    </row>
    <row r="64" spans="1:56" ht="39.950000000000003" customHeight="1" x14ac:dyDescent="0.15">
      <c r="A64" s="259"/>
      <c r="B64" s="274">
        <f t="shared" si="2"/>
        <v>52</v>
      </c>
      <c r="C64" s="419"/>
      <c r="D64" s="420"/>
      <c r="E64" s="421"/>
      <c r="F64" s="422"/>
      <c r="G64" s="421"/>
      <c r="H64" s="423"/>
      <c r="I64" s="423"/>
      <c r="J64" s="423"/>
      <c r="K64" s="422"/>
      <c r="L64" s="424"/>
      <c r="M64" s="425"/>
      <c r="N64" s="425"/>
      <c r="O64" s="426"/>
      <c r="P64" s="275"/>
      <c r="Q64" s="276"/>
      <c r="R64" s="276"/>
      <c r="S64" s="276"/>
      <c r="T64" s="276"/>
      <c r="U64" s="276"/>
      <c r="V64" s="277"/>
      <c r="W64" s="275"/>
      <c r="X64" s="276"/>
      <c r="Y64" s="276"/>
      <c r="Z64" s="276"/>
      <c r="AA64" s="276"/>
      <c r="AB64" s="276"/>
      <c r="AC64" s="277"/>
      <c r="AD64" s="275"/>
      <c r="AE64" s="276"/>
      <c r="AF64" s="276"/>
      <c r="AG64" s="276"/>
      <c r="AH64" s="276"/>
      <c r="AI64" s="276"/>
      <c r="AJ64" s="277"/>
      <c r="AK64" s="275"/>
      <c r="AL64" s="276"/>
      <c r="AM64" s="276"/>
      <c r="AN64" s="276"/>
      <c r="AO64" s="276"/>
      <c r="AP64" s="276"/>
      <c r="AQ64" s="277"/>
      <c r="AR64" s="275"/>
      <c r="AS64" s="276"/>
      <c r="AT64" s="277"/>
      <c r="AU64" s="427">
        <f t="shared" si="3"/>
        <v>0</v>
      </c>
      <c r="AV64" s="428"/>
      <c r="AW64" s="429">
        <f t="shared" si="1"/>
        <v>0</v>
      </c>
      <c r="AX64" s="430"/>
      <c r="AY64" s="401"/>
      <c r="AZ64" s="402"/>
      <c r="BA64" s="402"/>
      <c r="BB64" s="402"/>
      <c r="BC64" s="402"/>
      <c r="BD64" s="403"/>
    </row>
    <row r="65" spans="1:56" ht="39.950000000000003" customHeight="1" x14ac:dyDescent="0.15">
      <c r="A65" s="259"/>
      <c r="B65" s="274">
        <f t="shared" si="2"/>
        <v>53</v>
      </c>
      <c r="C65" s="419"/>
      <c r="D65" s="420"/>
      <c r="E65" s="421"/>
      <c r="F65" s="422"/>
      <c r="G65" s="421"/>
      <c r="H65" s="423"/>
      <c r="I65" s="423"/>
      <c r="J65" s="423"/>
      <c r="K65" s="422"/>
      <c r="L65" s="424"/>
      <c r="M65" s="425"/>
      <c r="N65" s="425"/>
      <c r="O65" s="426"/>
      <c r="P65" s="275"/>
      <c r="Q65" s="276"/>
      <c r="R65" s="276"/>
      <c r="S65" s="276"/>
      <c r="T65" s="276"/>
      <c r="U65" s="276"/>
      <c r="V65" s="277"/>
      <c r="W65" s="275"/>
      <c r="X65" s="276"/>
      <c r="Y65" s="276"/>
      <c r="Z65" s="276"/>
      <c r="AA65" s="276"/>
      <c r="AB65" s="276"/>
      <c r="AC65" s="277"/>
      <c r="AD65" s="275"/>
      <c r="AE65" s="276"/>
      <c r="AF65" s="276"/>
      <c r="AG65" s="276"/>
      <c r="AH65" s="276"/>
      <c r="AI65" s="276"/>
      <c r="AJ65" s="277"/>
      <c r="AK65" s="275"/>
      <c r="AL65" s="276"/>
      <c r="AM65" s="276"/>
      <c r="AN65" s="276"/>
      <c r="AO65" s="276"/>
      <c r="AP65" s="276"/>
      <c r="AQ65" s="277"/>
      <c r="AR65" s="275"/>
      <c r="AS65" s="276"/>
      <c r="AT65" s="277"/>
      <c r="AU65" s="427">
        <f t="shared" si="3"/>
        <v>0</v>
      </c>
      <c r="AV65" s="428"/>
      <c r="AW65" s="429">
        <f t="shared" si="1"/>
        <v>0</v>
      </c>
      <c r="AX65" s="430"/>
      <c r="AY65" s="401"/>
      <c r="AZ65" s="402"/>
      <c r="BA65" s="402"/>
      <c r="BB65" s="402"/>
      <c r="BC65" s="402"/>
      <c r="BD65" s="403"/>
    </row>
    <row r="66" spans="1:56" ht="39.950000000000003" customHeight="1" x14ac:dyDescent="0.15">
      <c r="A66" s="259"/>
      <c r="B66" s="274">
        <f t="shared" si="2"/>
        <v>54</v>
      </c>
      <c r="C66" s="419"/>
      <c r="D66" s="420"/>
      <c r="E66" s="421"/>
      <c r="F66" s="422"/>
      <c r="G66" s="421"/>
      <c r="H66" s="423"/>
      <c r="I66" s="423"/>
      <c r="J66" s="423"/>
      <c r="K66" s="422"/>
      <c r="L66" s="424"/>
      <c r="M66" s="425"/>
      <c r="N66" s="425"/>
      <c r="O66" s="426"/>
      <c r="P66" s="275"/>
      <c r="Q66" s="276"/>
      <c r="R66" s="276"/>
      <c r="S66" s="276"/>
      <c r="T66" s="276"/>
      <c r="U66" s="276"/>
      <c r="V66" s="277"/>
      <c r="W66" s="275"/>
      <c r="X66" s="276"/>
      <c r="Y66" s="276"/>
      <c r="Z66" s="276"/>
      <c r="AA66" s="276"/>
      <c r="AB66" s="276"/>
      <c r="AC66" s="277"/>
      <c r="AD66" s="275"/>
      <c r="AE66" s="276"/>
      <c r="AF66" s="276"/>
      <c r="AG66" s="276"/>
      <c r="AH66" s="276"/>
      <c r="AI66" s="276"/>
      <c r="AJ66" s="277"/>
      <c r="AK66" s="275"/>
      <c r="AL66" s="276"/>
      <c r="AM66" s="276"/>
      <c r="AN66" s="276"/>
      <c r="AO66" s="276"/>
      <c r="AP66" s="276"/>
      <c r="AQ66" s="277"/>
      <c r="AR66" s="275"/>
      <c r="AS66" s="276"/>
      <c r="AT66" s="277"/>
      <c r="AU66" s="427">
        <f t="shared" si="3"/>
        <v>0</v>
      </c>
      <c r="AV66" s="428"/>
      <c r="AW66" s="429">
        <f t="shared" si="1"/>
        <v>0</v>
      </c>
      <c r="AX66" s="430"/>
      <c r="AY66" s="401"/>
      <c r="AZ66" s="402"/>
      <c r="BA66" s="402"/>
      <c r="BB66" s="402"/>
      <c r="BC66" s="402"/>
      <c r="BD66" s="403"/>
    </row>
    <row r="67" spans="1:56" ht="39.950000000000003" customHeight="1" x14ac:dyDescent="0.15">
      <c r="A67" s="259"/>
      <c r="B67" s="274">
        <f t="shared" si="2"/>
        <v>55</v>
      </c>
      <c r="C67" s="419"/>
      <c r="D67" s="420"/>
      <c r="E67" s="421"/>
      <c r="F67" s="422"/>
      <c r="G67" s="421"/>
      <c r="H67" s="423"/>
      <c r="I67" s="423"/>
      <c r="J67" s="423"/>
      <c r="K67" s="422"/>
      <c r="L67" s="424"/>
      <c r="M67" s="425"/>
      <c r="N67" s="425"/>
      <c r="O67" s="426"/>
      <c r="P67" s="275"/>
      <c r="Q67" s="276"/>
      <c r="R67" s="276"/>
      <c r="S67" s="276"/>
      <c r="T67" s="276"/>
      <c r="U67" s="276"/>
      <c r="V67" s="277"/>
      <c r="W67" s="275"/>
      <c r="X67" s="276"/>
      <c r="Y67" s="276"/>
      <c r="Z67" s="276"/>
      <c r="AA67" s="276"/>
      <c r="AB67" s="276"/>
      <c r="AC67" s="277"/>
      <c r="AD67" s="275"/>
      <c r="AE67" s="276"/>
      <c r="AF67" s="276"/>
      <c r="AG67" s="276"/>
      <c r="AH67" s="276"/>
      <c r="AI67" s="276"/>
      <c r="AJ67" s="277"/>
      <c r="AK67" s="275"/>
      <c r="AL67" s="276"/>
      <c r="AM67" s="276"/>
      <c r="AN67" s="276"/>
      <c r="AO67" s="276"/>
      <c r="AP67" s="276"/>
      <c r="AQ67" s="277"/>
      <c r="AR67" s="275"/>
      <c r="AS67" s="276"/>
      <c r="AT67" s="277"/>
      <c r="AU67" s="427">
        <f t="shared" si="3"/>
        <v>0</v>
      </c>
      <c r="AV67" s="428"/>
      <c r="AW67" s="429">
        <f t="shared" si="1"/>
        <v>0</v>
      </c>
      <c r="AX67" s="430"/>
      <c r="AY67" s="401"/>
      <c r="AZ67" s="402"/>
      <c r="BA67" s="402"/>
      <c r="BB67" s="402"/>
      <c r="BC67" s="402"/>
      <c r="BD67" s="403"/>
    </row>
    <row r="68" spans="1:56" ht="39.950000000000003" customHeight="1" x14ac:dyDescent="0.15">
      <c r="A68" s="259"/>
      <c r="B68" s="274">
        <f t="shared" si="2"/>
        <v>56</v>
      </c>
      <c r="C68" s="419"/>
      <c r="D68" s="420"/>
      <c r="E68" s="421"/>
      <c r="F68" s="422"/>
      <c r="G68" s="421"/>
      <c r="H68" s="423"/>
      <c r="I68" s="423"/>
      <c r="J68" s="423"/>
      <c r="K68" s="422"/>
      <c r="L68" s="424"/>
      <c r="M68" s="425"/>
      <c r="N68" s="425"/>
      <c r="O68" s="426"/>
      <c r="P68" s="303"/>
      <c r="Q68" s="304"/>
      <c r="R68" s="304"/>
      <c r="S68" s="304"/>
      <c r="T68" s="304"/>
      <c r="U68" s="304"/>
      <c r="V68" s="305"/>
      <c r="W68" s="303"/>
      <c r="X68" s="304"/>
      <c r="Y68" s="304"/>
      <c r="Z68" s="304"/>
      <c r="AA68" s="304"/>
      <c r="AB68" s="304"/>
      <c r="AC68" s="305"/>
      <c r="AD68" s="303"/>
      <c r="AE68" s="304"/>
      <c r="AF68" s="304"/>
      <c r="AG68" s="304"/>
      <c r="AH68" s="304"/>
      <c r="AI68" s="304"/>
      <c r="AJ68" s="305"/>
      <c r="AK68" s="303"/>
      <c r="AL68" s="304"/>
      <c r="AM68" s="304"/>
      <c r="AN68" s="304"/>
      <c r="AO68" s="304"/>
      <c r="AP68" s="304"/>
      <c r="AQ68" s="305"/>
      <c r="AR68" s="303"/>
      <c r="AS68" s="304"/>
      <c r="AT68" s="305"/>
      <c r="AU68" s="427">
        <f t="shared" si="3"/>
        <v>0</v>
      </c>
      <c r="AV68" s="428"/>
      <c r="AW68" s="429">
        <f t="shared" si="1"/>
        <v>0</v>
      </c>
      <c r="AX68" s="430"/>
      <c r="AY68" s="401"/>
      <c r="AZ68" s="402"/>
      <c r="BA68" s="402"/>
      <c r="BB68" s="402"/>
      <c r="BC68" s="402"/>
      <c r="BD68" s="403"/>
    </row>
    <row r="69" spans="1:56" ht="39.950000000000003" customHeight="1" x14ac:dyDescent="0.15">
      <c r="A69" s="259"/>
      <c r="B69" s="274">
        <f t="shared" si="2"/>
        <v>57</v>
      </c>
      <c r="C69" s="419"/>
      <c r="D69" s="420"/>
      <c r="E69" s="421"/>
      <c r="F69" s="422"/>
      <c r="G69" s="421"/>
      <c r="H69" s="423"/>
      <c r="I69" s="423"/>
      <c r="J69" s="423"/>
      <c r="K69" s="422"/>
      <c r="L69" s="424"/>
      <c r="M69" s="425"/>
      <c r="N69" s="425"/>
      <c r="O69" s="426"/>
      <c r="P69" s="275"/>
      <c r="Q69" s="276"/>
      <c r="R69" s="276"/>
      <c r="S69" s="276"/>
      <c r="T69" s="276"/>
      <c r="U69" s="276"/>
      <c r="V69" s="277"/>
      <c r="W69" s="275"/>
      <c r="X69" s="276"/>
      <c r="Y69" s="276"/>
      <c r="Z69" s="276"/>
      <c r="AA69" s="276"/>
      <c r="AB69" s="276"/>
      <c r="AC69" s="277"/>
      <c r="AD69" s="275"/>
      <c r="AE69" s="276"/>
      <c r="AF69" s="276"/>
      <c r="AG69" s="276"/>
      <c r="AH69" s="276"/>
      <c r="AI69" s="276"/>
      <c r="AJ69" s="277"/>
      <c r="AK69" s="275"/>
      <c r="AL69" s="276"/>
      <c r="AM69" s="276"/>
      <c r="AN69" s="276"/>
      <c r="AO69" s="276"/>
      <c r="AP69" s="276"/>
      <c r="AQ69" s="277"/>
      <c r="AR69" s="275"/>
      <c r="AS69" s="276"/>
      <c r="AT69" s="277"/>
      <c r="AU69" s="427">
        <f t="shared" si="3"/>
        <v>0</v>
      </c>
      <c r="AV69" s="428"/>
      <c r="AW69" s="429">
        <f t="shared" si="1"/>
        <v>0</v>
      </c>
      <c r="AX69" s="430"/>
      <c r="AY69" s="401"/>
      <c r="AZ69" s="402"/>
      <c r="BA69" s="402"/>
      <c r="BB69" s="402"/>
      <c r="BC69" s="402"/>
      <c r="BD69" s="403"/>
    </row>
    <row r="70" spans="1:56" ht="39.950000000000003" customHeight="1" x14ac:dyDescent="0.15">
      <c r="A70" s="259"/>
      <c r="B70" s="274">
        <f t="shared" si="2"/>
        <v>58</v>
      </c>
      <c r="C70" s="419"/>
      <c r="D70" s="420"/>
      <c r="E70" s="421"/>
      <c r="F70" s="422"/>
      <c r="G70" s="421"/>
      <c r="H70" s="423"/>
      <c r="I70" s="423"/>
      <c r="J70" s="423"/>
      <c r="K70" s="422"/>
      <c r="L70" s="424"/>
      <c r="M70" s="425"/>
      <c r="N70" s="425"/>
      <c r="O70" s="426"/>
      <c r="P70" s="275"/>
      <c r="Q70" s="276"/>
      <c r="R70" s="276"/>
      <c r="S70" s="276"/>
      <c r="T70" s="276"/>
      <c r="U70" s="276"/>
      <c r="V70" s="277"/>
      <c r="W70" s="275"/>
      <c r="X70" s="276"/>
      <c r="Y70" s="276"/>
      <c r="Z70" s="276"/>
      <c r="AA70" s="276"/>
      <c r="AB70" s="276"/>
      <c r="AC70" s="277"/>
      <c r="AD70" s="275"/>
      <c r="AE70" s="276"/>
      <c r="AF70" s="276"/>
      <c r="AG70" s="276"/>
      <c r="AH70" s="276"/>
      <c r="AI70" s="276"/>
      <c r="AJ70" s="277"/>
      <c r="AK70" s="275"/>
      <c r="AL70" s="276"/>
      <c r="AM70" s="276"/>
      <c r="AN70" s="276"/>
      <c r="AO70" s="276"/>
      <c r="AP70" s="276"/>
      <c r="AQ70" s="277"/>
      <c r="AR70" s="275"/>
      <c r="AS70" s="276"/>
      <c r="AT70" s="277"/>
      <c r="AU70" s="427">
        <f t="shared" si="3"/>
        <v>0</v>
      </c>
      <c r="AV70" s="428"/>
      <c r="AW70" s="429">
        <f t="shared" si="1"/>
        <v>0</v>
      </c>
      <c r="AX70" s="430"/>
      <c r="AY70" s="401"/>
      <c r="AZ70" s="402"/>
      <c r="BA70" s="402"/>
      <c r="BB70" s="402"/>
      <c r="BC70" s="402"/>
      <c r="BD70" s="403"/>
    </row>
    <row r="71" spans="1:56" ht="39.950000000000003" customHeight="1" x14ac:dyDescent="0.15">
      <c r="A71" s="259"/>
      <c r="B71" s="274">
        <f t="shared" si="2"/>
        <v>59</v>
      </c>
      <c r="C71" s="419"/>
      <c r="D71" s="420"/>
      <c r="E71" s="421"/>
      <c r="F71" s="422"/>
      <c r="G71" s="421"/>
      <c r="H71" s="423"/>
      <c r="I71" s="423"/>
      <c r="J71" s="423"/>
      <c r="K71" s="422"/>
      <c r="L71" s="424"/>
      <c r="M71" s="425"/>
      <c r="N71" s="425"/>
      <c r="O71" s="426"/>
      <c r="P71" s="275"/>
      <c r="Q71" s="276"/>
      <c r="R71" s="276"/>
      <c r="S71" s="276"/>
      <c r="T71" s="276"/>
      <c r="U71" s="276"/>
      <c r="V71" s="277"/>
      <c r="W71" s="275"/>
      <c r="X71" s="276"/>
      <c r="Y71" s="276"/>
      <c r="Z71" s="276"/>
      <c r="AA71" s="276"/>
      <c r="AB71" s="276"/>
      <c r="AC71" s="277"/>
      <c r="AD71" s="275"/>
      <c r="AE71" s="276"/>
      <c r="AF71" s="276"/>
      <c r="AG71" s="276"/>
      <c r="AH71" s="276"/>
      <c r="AI71" s="276"/>
      <c r="AJ71" s="277"/>
      <c r="AK71" s="275"/>
      <c r="AL71" s="276"/>
      <c r="AM71" s="276"/>
      <c r="AN71" s="276"/>
      <c r="AO71" s="276"/>
      <c r="AP71" s="276"/>
      <c r="AQ71" s="277"/>
      <c r="AR71" s="275"/>
      <c r="AS71" s="276"/>
      <c r="AT71" s="277"/>
      <c r="AU71" s="427">
        <f t="shared" si="3"/>
        <v>0</v>
      </c>
      <c r="AV71" s="428"/>
      <c r="AW71" s="429">
        <f t="shared" si="1"/>
        <v>0</v>
      </c>
      <c r="AX71" s="430"/>
      <c r="AY71" s="401"/>
      <c r="AZ71" s="402"/>
      <c r="BA71" s="402"/>
      <c r="BB71" s="402"/>
      <c r="BC71" s="402"/>
      <c r="BD71" s="403"/>
    </row>
    <row r="72" spans="1:56" ht="39.950000000000003" customHeight="1" x14ac:dyDescent="0.15">
      <c r="A72" s="259"/>
      <c r="B72" s="274">
        <f t="shared" si="2"/>
        <v>60</v>
      </c>
      <c r="C72" s="419"/>
      <c r="D72" s="420"/>
      <c r="E72" s="421"/>
      <c r="F72" s="422"/>
      <c r="G72" s="421"/>
      <c r="H72" s="423"/>
      <c r="I72" s="423"/>
      <c r="J72" s="423"/>
      <c r="K72" s="422"/>
      <c r="L72" s="424"/>
      <c r="M72" s="425"/>
      <c r="N72" s="425"/>
      <c r="O72" s="426"/>
      <c r="P72" s="275"/>
      <c r="Q72" s="276"/>
      <c r="R72" s="276"/>
      <c r="S72" s="276"/>
      <c r="T72" s="276"/>
      <c r="U72" s="276"/>
      <c r="V72" s="277"/>
      <c r="W72" s="275"/>
      <c r="X72" s="276"/>
      <c r="Y72" s="276"/>
      <c r="Z72" s="276"/>
      <c r="AA72" s="276"/>
      <c r="AB72" s="276"/>
      <c r="AC72" s="277"/>
      <c r="AD72" s="275"/>
      <c r="AE72" s="276"/>
      <c r="AF72" s="276"/>
      <c r="AG72" s="276"/>
      <c r="AH72" s="276"/>
      <c r="AI72" s="276"/>
      <c r="AJ72" s="277"/>
      <c r="AK72" s="275"/>
      <c r="AL72" s="276"/>
      <c r="AM72" s="276"/>
      <c r="AN72" s="276"/>
      <c r="AO72" s="276"/>
      <c r="AP72" s="276"/>
      <c r="AQ72" s="277"/>
      <c r="AR72" s="275"/>
      <c r="AS72" s="276"/>
      <c r="AT72" s="277"/>
      <c r="AU72" s="427">
        <f t="shared" si="3"/>
        <v>0</v>
      </c>
      <c r="AV72" s="428"/>
      <c r="AW72" s="429">
        <f t="shared" si="1"/>
        <v>0</v>
      </c>
      <c r="AX72" s="430"/>
      <c r="AY72" s="401"/>
      <c r="AZ72" s="402"/>
      <c r="BA72" s="402"/>
      <c r="BB72" s="402"/>
      <c r="BC72" s="402"/>
      <c r="BD72" s="403"/>
    </row>
    <row r="73" spans="1:56" ht="39.950000000000003" customHeight="1" x14ac:dyDescent="0.15">
      <c r="A73" s="259"/>
      <c r="B73" s="274">
        <f t="shared" si="2"/>
        <v>61</v>
      </c>
      <c r="C73" s="419"/>
      <c r="D73" s="420"/>
      <c r="E73" s="421"/>
      <c r="F73" s="422"/>
      <c r="G73" s="421"/>
      <c r="H73" s="423"/>
      <c r="I73" s="423"/>
      <c r="J73" s="423"/>
      <c r="K73" s="422"/>
      <c r="L73" s="424"/>
      <c r="M73" s="425"/>
      <c r="N73" s="425"/>
      <c r="O73" s="426"/>
      <c r="P73" s="275"/>
      <c r="Q73" s="276"/>
      <c r="R73" s="276"/>
      <c r="S73" s="276"/>
      <c r="T73" s="276"/>
      <c r="U73" s="276"/>
      <c r="V73" s="277"/>
      <c r="W73" s="275"/>
      <c r="X73" s="276"/>
      <c r="Y73" s="276"/>
      <c r="Z73" s="276"/>
      <c r="AA73" s="276"/>
      <c r="AB73" s="276"/>
      <c r="AC73" s="277"/>
      <c r="AD73" s="275"/>
      <c r="AE73" s="276"/>
      <c r="AF73" s="276"/>
      <c r="AG73" s="276"/>
      <c r="AH73" s="276"/>
      <c r="AI73" s="276"/>
      <c r="AJ73" s="277"/>
      <c r="AK73" s="275"/>
      <c r="AL73" s="276"/>
      <c r="AM73" s="276"/>
      <c r="AN73" s="276"/>
      <c r="AO73" s="276"/>
      <c r="AP73" s="276"/>
      <c r="AQ73" s="277"/>
      <c r="AR73" s="275"/>
      <c r="AS73" s="276"/>
      <c r="AT73" s="277"/>
      <c r="AU73" s="427">
        <f t="shared" si="3"/>
        <v>0</v>
      </c>
      <c r="AV73" s="428"/>
      <c r="AW73" s="429">
        <f t="shared" si="1"/>
        <v>0</v>
      </c>
      <c r="AX73" s="430"/>
      <c r="AY73" s="401"/>
      <c r="AZ73" s="402"/>
      <c r="BA73" s="402"/>
      <c r="BB73" s="402"/>
      <c r="BC73" s="402"/>
      <c r="BD73" s="403"/>
    </row>
    <row r="74" spans="1:56" ht="39.950000000000003" customHeight="1" x14ac:dyDescent="0.15">
      <c r="A74" s="259"/>
      <c r="B74" s="274">
        <f t="shared" si="2"/>
        <v>62</v>
      </c>
      <c r="C74" s="419"/>
      <c r="D74" s="420"/>
      <c r="E74" s="421"/>
      <c r="F74" s="422"/>
      <c r="G74" s="421"/>
      <c r="H74" s="423"/>
      <c r="I74" s="423"/>
      <c r="J74" s="423"/>
      <c r="K74" s="422"/>
      <c r="L74" s="424"/>
      <c r="M74" s="425"/>
      <c r="N74" s="425"/>
      <c r="O74" s="426"/>
      <c r="P74" s="275"/>
      <c r="Q74" s="276"/>
      <c r="R74" s="276"/>
      <c r="S74" s="276"/>
      <c r="T74" s="276"/>
      <c r="U74" s="276"/>
      <c r="V74" s="277"/>
      <c r="W74" s="275"/>
      <c r="X74" s="276"/>
      <c r="Y74" s="276"/>
      <c r="Z74" s="276"/>
      <c r="AA74" s="276"/>
      <c r="AB74" s="276"/>
      <c r="AC74" s="277"/>
      <c r="AD74" s="275"/>
      <c r="AE74" s="276"/>
      <c r="AF74" s="276"/>
      <c r="AG74" s="276"/>
      <c r="AH74" s="276"/>
      <c r="AI74" s="276"/>
      <c r="AJ74" s="277"/>
      <c r="AK74" s="275"/>
      <c r="AL74" s="276"/>
      <c r="AM74" s="276"/>
      <c r="AN74" s="276"/>
      <c r="AO74" s="276"/>
      <c r="AP74" s="276"/>
      <c r="AQ74" s="277"/>
      <c r="AR74" s="275"/>
      <c r="AS74" s="276"/>
      <c r="AT74" s="277"/>
      <c r="AU74" s="427">
        <f t="shared" si="3"/>
        <v>0</v>
      </c>
      <c r="AV74" s="428"/>
      <c r="AW74" s="429">
        <f t="shared" si="1"/>
        <v>0</v>
      </c>
      <c r="AX74" s="430"/>
      <c r="AY74" s="401"/>
      <c r="AZ74" s="402"/>
      <c r="BA74" s="402"/>
      <c r="BB74" s="402"/>
      <c r="BC74" s="402"/>
      <c r="BD74" s="403"/>
    </row>
    <row r="75" spans="1:56" ht="39.950000000000003" customHeight="1" x14ac:dyDescent="0.15">
      <c r="A75" s="259"/>
      <c r="B75" s="274">
        <f t="shared" si="2"/>
        <v>63</v>
      </c>
      <c r="C75" s="419"/>
      <c r="D75" s="420"/>
      <c r="E75" s="421"/>
      <c r="F75" s="422"/>
      <c r="G75" s="421"/>
      <c r="H75" s="423"/>
      <c r="I75" s="423"/>
      <c r="J75" s="423"/>
      <c r="K75" s="422"/>
      <c r="L75" s="424"/>
      <c r="M75" s="425"/>
      <c r="N75" s="425"/>
      <c r="O75" s="426"/>
      <c r="P75" s="275"/>
      <c r="Q75" s="276"/>
      <c r="R75" s="276"/>
      <c r="S75" s="276"/>
      <c r="T75" s="276"/>
      <c r="U75" s="276"/>
      <c r="V75" s="277"/>
      <c r="W75" s="275"/>
      <c r="X75" s="276"/>
      <c r="Y75" s="276"/>
      <c r="Z75" s="276"/>
      <c r="AA75" s="276"/>
      <c r="AB75" s="276"/>
      <c r="AC75" s="277"/>
      <c r="AD75" s="275"/>
      <c r="AE75" s="276"/>
      <c r="AF75" s="276"/>
      <c r="AG75" s="276"/>
      <c r="AH75" s="276"/>
      <c r="AI75" s="276"/>
      <c r="AJ75" s="277"/>
      <c r="AK75" s="275"/>
      <c r="AL75" s="276"/>
      <c r="AM75" s="276"/>
      <c r="AN75" s="276"/>
      <c r="AO75" s="276"/>
      <c r="AP75" s="276"/>
      <c r="AQ75" s="277"/>
      <c r="AR75" s="275"/>
      <c r="AS75" s="276"/>
      <c r="AT75" s="277"/>
      <c r="AU75" s="427">
        <f t="shared" si="3"/>
        <v>0</v>
      </c>
      <c r="AV75" s="428"/>
      <c r="AW75" s="429">
        <f t="shared" si="1"/>
        <v>0</v>
      </c>
      <c r="AX75" s="430"/>
      <c r="AY75" s="401"/>
      <c r="AZ75" s="402"/>
      <c r="BA75" s="402"/>
      <c r="BB75" s="402"/>
      <c r="BC75" s="402"/>
      <c r="BD75" s="403"/>
    </row>
    <row r="76" spans="1:56" ht="39.950000000000003" customHeight="1" x14ac:dyDescent="0.15">
      <c r="A76" s="259"/>
      <c r="B76" s="274">
        <f t="shared" si="2"/>
        <v>64</v>
      </c>
      <c r="C76" s="419"/>
      <c r="D76" s="420"/>
      <c r="E76" s="421"/>
      <c r="F76" s="422"/>
      <c r="G76" s="421"/>
      <c r="H76" s="423"/>
      <c r="I76" s="423"/>
      <c r="J76" s="423"/>
      <c r="K76" s="422"/>
      <c r="L76" s="424"/>
      <c r="M76" s="425"/>
      <c r="N76" s="425"/>
      <c r="O76" s="426"/>
      <c r="P76" s="275"/>
      <c r="Q76" s="276"/>
      <c r="R76" s="276"/>
      <c r="S76" s="276"/>
      <c r="T76" s="276"/>
      <c r="U76" s="276"/>
      <c r="V76" s="277"/>
      <c r="W76" s="275"/>
      <c r="X76" s="276"/>
      <c r="Y76" s="276"/>
      <c r="Z76" s="276"/>
      <c r="AA76" s="276"/>
      <c r="AB76" s="276"/>
      <c r="AC76" s="277"/>
      <c r="AD76" s="275"/>
      <c r="AE76" s="276"/>
      <c r="AF76" s="276"/>
      <c r="AG76" s="276"/>
      <c r="AH76" s="276"/>
      <c r="AI76" s="276"/>
      <c r="AJ76" s="277"/>
      <c r="AK76" s="275"/>
      <c r="AL76" s="276"/>
      <c r="AM76" s="276"/>
      <c r="AN76" s="276"/>
      <c r="AO76" s="276"/>
      <c r="AP76" s="276"/>
      <c r="AQ76" s="277"/>
      <c r="AR76" s="275"/>
      <c r="AS76" s="276"/>
      <c r="AT76" s="277"/>
      <c r="AU76" s="427">
        <f t="shared" si="3"/>
        <v>0</v>
      </c>
      <c r="AV76" s="428"/>
      <c r="AW76" s="429">
        <f t="shared" si="1"/>
        <v>0</v>
      </c>
      <c r="AX76" s="430"/>
      <c r="AY76" s="401"/>
      <c r="AZ76" s="402"/>
      <c r="BA76" s="402"/>
      <c r="BB76" s="402"/>
      <c r="BC76" s="402"/>
      <c r="BD76" s="403"/>
    </row>
    <row r="77" spans="1:56" ht="39.950000000000003" customHeight="1" x14ac:dyDescent="0.15">
      <c r="A77" s="259"/>
      <c r="B77" s="274">
        <f t="shared" si="2"/>
        <v>65</v>
      </c>
      <c r="C77" s="419"/>
      <c r="D77" s="420"/>
      <c r="E77" s="421"/>
      <c r="F77" s="422"/>
      <c r="G77" s="421"/>
      <c r="H77" s="423"/>
      <c r="I77" s="423"/>
      <c r="J77" s="423"/>
      <c r="K77" s="422"/>
      <c r="L77" s="424"/>
      <c r="M77" s="425"/>
      <c r="N77" s="425"/>
      <c r="O77" s="426"/>
      <c r="P77" s="275"/>
      <c r="Q77" s="276"/>
      <c r="R77" s="276"/>
      <c r="S77" s="276"/>
      <c r="T77" s="276"/>
      <c r="U77" s="276"/>
      <c r="V77" s="277"/>
      <c r="W77" s="275"/>
      <c r="X77" s="276"/>
      <c r="Y77" s="276"/>
      <c r="Z77" s="276"/>
      <c r="AA77" s="276"/>
      <c r="AB77" s="276"/>
      <c r="AC77" s="277"/>
      <c r="AD77" s="275"/>
      <c r="AE77" s="276"/>
      <c r="AF77" s="276"/>
      <c r="AG77" s="276"/>
      <c r="AH77" s="276"/>
      <c r="AI77" s="276"/>
      <c r="AJ77" s="277"/>
      <c r="AK77" s="275"/>
      <c r="AL77" s="276"/>
      <c r="AM77" s="276"/>
      <c r="AN77" s="276"/>
      <c r="AO77" s="276"/>
      <c r="AP77" s="276"/>
      <c r="AQ77" s="277"/>
      <c r="AR77" s="275"/>
      <c r="AS77" s="276"/>
      <c r="AT77" s="277"/>
      <c r="AU77" s="427">
        <f t="shared" si="3"/>
        <v>0</v>
      </c>
      <c r="AV77" s="428"/>
      <c r="AW77" s="429">
        <f t="shared" ref="AW77:AW112" si="4">IF($AZ$3="４週",AU77/4,IF($AZ$3="暦月",AU77/($AZ$6/7),""))</f>
        <v>0</v>
      </c>
      <c r="AX77" s="430"/>
      <c r="AY77" s="401"/>
      <c r="AZ77" s="402"/>
      <c r="BA77" s="402"/>
      <c r="BB77" s="402"/>
      <c r="BC77" s="402"/>
      <c r="BD77" s="403"/>
    </row>
    <row r="78" spans="1:56" ht="39.950000000000003" customHeight="1" x14ac:dyDescent="0.15">
      <c r="A78" s="259"/>
      <c r="B78" s="274">
        <f t="shared" ref="B78:B112" si="5">B77+1</f>
        <v>66</v>
      </c>
      <c r="C78" s="419"/>
      <c r="D78" s="420"/>
      <c r="E78" s="421"/>
      <c r="F78" s="422"/>
      <c r="G78" s="421"/>
      <c r="H78" s="423"/>
      <c r="I78" s="423"/>
      <c r="J78" s="423"/>
      <c r="K78" s="422"/>
      <c r="L78" s="424"/>
      <c r="M78" s="425"/>
      <c r="N78" s="425"/>
      <c r="O78" s="426"/>
      <c r="P78" s="275"/>
      <c r="Q78" s="276"/>
      <c r="R78" s="276"/>
      <c r="S78" s="276"/>
      <c r="T78" s="276"/>
      <c r="U78" s="276"/>
      <c r="V78" s="277"/>
      <c r="W78" s="275"/>
      <c r="X78" s="276"/>
      <c r="Y78" s="276"/>
      <c r="Z78" s="276"/>
      <c r="AA78" s="276"/>
      <c r="AB78" s="276"/>
      <c r="AC78" s="277"/>
      <c r="AD78" s="275"/>
      <c r="AE78" s="276"/>
      <c r="AF78" s="276"/>
      <c r="AG78" s="276"/>
      <c r="AH78" s="276"/>
      <c r="AI78" s="276"/>
      <c r="AJ78" s="277"/>
      <c r="AK78" s="275"/>
      <c r="AL78" s="276"/>
      <c r="AM78" s="276"/>
      <c r="AN78" s="276"/>
      <c r="AO78" s="276"/>
      <c r="AP78" s="276"/>
      <c r="AQ78" s="277"/>
      <c r="AR78" s="275"/>
      <c r="AS78" s="276"/>
      <c r="AT78" s="277"/>
      <c r="AU78" s="427">
        <f t="shared" si="3"/>
        <v>0</v>
      </c>
      <c r="AV78" s="428"/>
      <c r="AW78" s="429">
        <f t="shared" si="4"/>
        <v>0</v>
      </c>
      <c r="AX78" s="430"/>
      <c r="AY78" s="401"/>
      <c r="AZ78" s="402"/>
      <c r="BA78" s="402"/>
      <c r="BB78" s="402"/>
      <c r="BC78" s="402"/>
      <c r="BD78" s="403"/>
    </row>
    <row r="79" spans="1:56" ht="39.950000000000003" customHeight="1" x14ac:dyDescent="0.15">
      <c r="A79" s="259"/>
      <c r="B79" s="274">
        <f t="shared" si="5"/>
        <v>67</v>
      </c>
      <c r="C79" s="419"/>
      <c r="D79" s="420"/>
      <c r="E79" s="421"/>
      <c r="F79" s="422"/>
      <c r="G79" s="421"/>
      <c r="H79" s="423"/>
      <c r="I79" s="423"/>
      <c r="J79" s="423"/>
      <c r="K79" s="422"/>
      <c r="L79" s="424"/>
      <c r="M79" s="425"/>
      <c r="N79" s="425"/>
      <c r="O79" s="426"/>
      <c r="P79" s="275"/>
      <c r="Q79" s="276"/>
      <c r="R79" s="276"/>
      <c r="S79" s="276"/>
      <c r="T79" s="276"/>
      <c r="U79" s="276"/>
      <c r="V79" s="277"/>
      <c r="W79" s="275"/>
      <c r="X79" s="276"/>
      <c r="Y79" s="276"/>
      <c r="Z79" s="276"/>
      <c r="AA79" s="276"/>
      <c r="AB79" s="276"/>
      <c r="AC79" s="277"/>
      <c r="AD79" s="275"/>
      <c r="AE79" s="276"/>
      <c r="AF79" s="276"/>
      <c r="AG79" s="276"/>
      <c r="AH79" s="276"/>
      <c r="AI79" s="276"/>
      <c r="AJ79" s="277"/>
      <c r="AK79" s="275"/>
      <c r="AL79" s="276"/>
      <c r="AM79" s="276"/>
      <c r="AN79" s="276"/>
      <c r="AO79" s="276"/>
      <c r="AP79" s="276"/>
      <c r="AQ79" s="277"/>
      <c r="AR79" s="275"/>
      <c r="AS79" s="276"/>
      <c r="AT79" s="277"/>
      <c r="AU79" s="427">
        <f t="shared" si="3"/>
        <v>0</v>
      </c>
      <c r="AV79" s="428"/>
      <c r="AW79" s="429">
        <f t="shared" si="4"/>
        <v>0</v>
      </c>
      <c r="AX79" s="430"/>
      <c r="AY79" s="401"/>
      <c r="AZ79" s="402"/>
      <c r="BA79" s="402"/>
      <c r="BB79" s="402"/>
      <c r="BC79" s="402"/>
      <c r="BD79" s="403"/>
    </row>
    <row r="80" spans="1:56" ht="39.950000000000003" customHeight="1" x14ac:dyDescent="0.15">
      <c r="A80" s="259"/>
      <c r="B80" s="274">
        <f t="shared" si="5"/>
        <v>68</v>
      </c>
      <c r="C80" s="419"/>
      <c r="D80" s="420"/>
      <c r="E80" s="421"/>
      <c r="F80" s="422"/>
      <c r="G80" s="421"/>
      <c r="H80" s="423"/>
      <c r="I80" s="423"/>
      <c r="J80" s="423"/>
      <c r="K80" s="422"/>
      <c r="L80" s="424"/>
      <c r="M80" s="425"/>
      <c r="N80" s="425"/>
      <c r="O80" s="426"/>
      <c r="P80" s="275"/>
      <c r="Q80" s="276"/>
      <c r="R80" s="276"/>
      <c r="S80" s="276"/>
      <c r="T80" s="276"/>
      <c r="U80" s="276"/>
      <c r="V80" s="277"/>
      <c r="W80" s="275"/>
      <c r="X80" s="276"/>
      <c r="Y80" s="276"/>
      <c r="Z80" s="276"/>
      <c r="AA80" s="276"/>
      <c r="AB80" s="276"/>
      <c r="AC80" s="277"/>
      <c r="AD80" s="275"/>
      <c r="AE80" s="276"/>
      <c r="AF80" s="276"/>
      <c r="AG80" s="276"/>
      <c r="AH80" s="276"/>
      <c r="AI80" s="276"/>
      <c r="AJ80" s="277"/>
      <c r="AK80" s="275"/>
      <c r="AL80" s="276"/>
      <c r="AM80" s="276"/>
      <c r="AN80" s="276"/>
      <c r="AO80" s="276"/>
      <c r="AP80" s="276"/>
      <c r="AQ80" s="277"/>
      <c r="AR80" s="275"/>
      <c r="AS80" s="276"/>
      <c r="AT80" s="277"/>
      <c r="AU80" s="427">
        <f t="shared" si="3"/>
        <v>0</v>
      </c>
      <c r="AV80" s="428"/>
      <c r="AW80" s="429">
        <f t="shared" si="4"/>
        <v>0</v>
      </c>
      <c r="AX80" s="430"/>
      <c r="AY80" s="401"/>
      <c r="AZ80" s="402"/>
      <c r="BA80" s="402"/>
      <c r="BB80" s="402"/>
      <c r="BC80" s="402"/>
      <c r="BD80" s="403"/>
    </row>
    <row r="81" spans="1:56" ht="39.950000000000003" customHeight="1" x14ac:dyDescent="0.15">
      <c r="A81" s="259"/>
      <c r="B81" s="274">
        <f t="shared" si="5"/>
        <v>69</v>
      </c>
      <c r="C81" s="419"/>
      <c r="D81" s="420"/>
      <c r="E81" s="421"/>
      <c r="F81" s="422"/>
      <c r="G81" s="421"/>
      <c r="H81" s="423"/>
      <c r="I81" s="423"/>
      <c r="J81" s="423"/>
      <c r="K81" s="422"/>
      <c r="L81" s="424"/>
      <c r="M81" s="425"/>
      <c r="N81" s="425"/>
      <c r="O81" s="426"/>
      <c r="P81" s="275"/>
      <c r="Q81" s="276"/>
      <c r="R81" s="276"/>
      <c r="S81" s="276"/>
      <c r="T81" s="276"/>
      <c r="U81" s="276"/>
      <c r="V81" s="277"/>
      <c r="W81" s="275"/>
      <c r="X81" s="276"/>
      <c r="Y81" s="276"/>
      <c r="Z81" s="276"/>
      <c r="AA81" s="276"/>
      <c r="AB81" s="276"/>
      <c r="AC81" s="277"/>
      <c r="AD81" s="275"/>
      <c r="AE81" s="276"/>
      <c r="AF81" s="276"/>
      <c r="AG81" s="276"/>
      <c r="AH81" s="276"/>
      <c r="AI81" s="276"/>
      <c r="AJ81" s="277"/>
      <c r="AK81" s="275"/>
      <c r="AL81" s="276"/>
      <c r="AM81" s="276"/>
      <c r="AN81" s="276"/>
      <c r="AO81" s="276"/>
      <c r="AP81" s="276"/>
      <c r="AQ81" s="277"/>
      <c r="AR81" s="275"/>
      <c r="AS81" s="276"/>
      <c r="AT81" s="277"/>
      <c r="AU81" s="427">
        <f t="shared" si="3"/>
        <v>0</v>
      </c>
      <c r="AV81" s="428"/>
      <c r="AW81" s="429">
        <f t="shared" si="4"/>
        <v>0</v>
      </c>
      <c r="AX81" s="430"/>
      <c r="AY81" s="401"/>
      <c r="AZ81" s="402"/>
      <c r="BA81" s="402"/>
      <c r="BB81" s="402"/>
      <c r="BC81" s="402"/>
      <c r="BD81" s="403"/>
    </row>
    <row r="82" spans="1:56" ht="39.950000000000003" customHeight="1" x14ac:dyDescent="0.15">
      <c r="A82" s="259"/>
      <c r="B82" s="274">
        <f t="shared" si="5"/>
        <v>70</v>
      </c>
      <c r="C82" s="419"/>
      <c r="D82" s="420"/>
      <c r="E82" s="421"/>
      <c r="F82" s="422"/>
      <c r="G82" s="421"/>
      <c r="H82" s="423"/>
      <c r="I82" s="423"/>
      <c r="J82" s="423"/>
      <c r="K82" s="422"/>
      <c r="L82" s="424"/>
      <c r="M82" s="425"/>
      <c r="N82" s="425"/>
      <c r="O82" s="426"/>
      <c r="P82" s="275"/>
      <c r="Q82" s="276"/>
      <c r="R82" s="276"/>
      <c r="S82" s="276"/>
      <c r="T82" s="276"/>
      <c r="U82" s="276"/>
      <c r="V82" s="277"/>
      <c r="W82" s="275"/>
      <c r="X82" s="276"/>
      <c r="Y82" s="276"/>
      <c r="Z82" s="276"/>
      <c r="AA82" s="276"/>
      <c r="AB82" s="276"/>
      <c r="AC82" s="277"/>
      <c r="AD82" s="275"/>
      <c r="AE82" s="276"/>
      <c r="AF82" s="276"/>
      <c r="AG82" s="276"/>
      <c r="AH82" s="276"/>
      <c r="AI82" s="276"/>
      <c r="AJ82" s="277"/>
      <c r="AK82" s="275"/>
      <c r="AL82" s="276"/>
      <c r="AM82" s="276"/>
      <c r="AN82" s="276"/>
      <c r="AO82" s="276"/>
      <c r="AP82" s="276"/>
      <c r="AQ82" s="277"/>
      <c r="AR82" s="275"/>
      <c r="AS82" s="276"/>
      <c r="AT82" s="277"/>
      <c r="AU82" s="427">
        <f t="shared" si="3"/>
        <v>0</v>
      </c>
      <c r="AV82" s="428"/>
      <c r="AW82" s="429">
        <f t="shared" si="4"/>
        <v>0</v>
      </c>
      <c r="AX82" s="430"/>
      <c r="AY82" s="401"/>
      <c r="AZ82" s="402"/>
      <c r="BA82" s="402"/>
      <c r="BB82" s="402"/>
      <c r="BC82" s="402"/>
      <c r="BD82" s="403"/>
    </row>
    <row r="83" spans="1:56" ht="39.950000000000003" customHeight="1" x14ac:dyDescent="0.15">
      <c r="A83" s="259"/>
      <c r="B83" s="274">
        <f t="shared" si="5"/>
        <v>71</v>
      </c>
      <c r="C83" s="419"/>
      <c r="D83" s="420"/>
      <c r="E83" s="421"/>
      <c r="F83" s="422"/>
      <c r="G83" s="421"/>
      <c r="H83" s="423"/>
      <c r="I83" s="423"/>
      <c r="J83" s="423"/>
      <c r="K83" s="422"/>
      <c r="L83" s="424"/>
      <c r="M83" s="425"/>
      <c r="N83" s="425"/>
      <c r="O83" s="426"/>
      <c r="P83" s="275"/>
      <c r="Q83" s="276"/>
      <c r="R83" s="276"/>
      <c r="S83" s="276"/>
      <c r="T83" s="276"/>
      <c r="U83" s="276"/>
      <c r="V83" s="277"/>
      <c r="W83" s="275"/>
      <c r="X83" s="276"/>
      <c r="Y83" s="276"/>
      <c r="Z83" s="276"/>
      <c r="AA83" s="276"/>
      <c r="AB83" s="276"/>
      <c r="AC83" s="277"/>
      <c r="AD83" s="275"/>
      <c r="AE83" s="276"/>
      <c r="AF83" s="276"/>
      <c r="AG83" s="276"/>
      <c r="AH83" s="276"/>
      <c r="AI83" s="276"/>
      <c r="AJ83" s="277"/>
      <c r="AK83" s="275"/>
      <c r="AL83" s="276"/>
      <c r="AM83" s="276"/>
      <c r="AN83" s="276"/>
      <c r="AO83" s="276"/>
      <c r="AP83" s="276"/>
      <c r="AQ83" s="277"/>
      <c r="AR83" s="275"/>
      <c r="AS83" s="276"/>
      <c r="AT83" s="277"/>
      <c r="AU83" s="427">
        <f t="shared" si="3"/>
        <v>0</v>
      </c>
      <c r="AV83" s="428"/>
      <c r="AW83" s="429">
        <f t="shared" si="4"/>
        <v>0</v>
      </c>
      <c r="AX83" s="430"/>
      <c r="AY83" s="401"/>
      <c r="AZ83" s="402"/>
      <c r="BA83" s="402"/>
      <c r="BB83" s="402"/>
      <c r="BC83" s="402"/>
      <c r="BD83" s="403"/>
    </row>
    <row r="84" spans="1:56" ht="39.950000000000003" customHeight="1" x14ac:dyDescent="0.15">
      <c r="A84" s="259"/>
      <c r="B84" s="274">
        <f t="shared" si="5"/>
        <v>72</v>
      </c>
      <c r="C84" s="419"/>
      <c r="D84" s="420"/>
      <c r="E84" s="421"/>
      <c r="F84" s="422"/>
      <c r="G84" s="421"/>
      <c r="H84" s="423"/>
      <c r="I84" s="423"/>
      <c r="J84" s="423"/>
      <c r="K84" s="422"/>
      <c r="L84" s="424"/>
      <c r="M84" s="425"/>
      <c r="N84" s="425"/>
      <c r="O84" s="426"/>
      <c r="P84" s="275"/>
      <c r="Q84" s="276"/>
      <c r="R84" s="276"/>
      <c r="S84" s="276"/>
      <c r="T84" s="276"/>
      <c r="U84" s="276"/>
      <c r="V84" s="277"/>
      <c r="W84" s="275"/>
      <c r="X84" s="276"/>
      <c r="Y84" s="276"/>
      <c r="Z84" s="276"/>
      <c r="AA84" s="276"/>
      <c r="AB84" s="276"/>
      <c r="AC84" s="277"/>
      <c r="AD84" s="275"/>
      <c r="AE84" s="276"/>
      <c r="AF84" s="276"/>
      <c r="AG84" s="276"/>
      <c r="AH84" s="276"/>
      <c r="AI84" s="276"/>
      <c r="AJ84" s="277"/>
      <c r="AK84" s="275"/>
      <c r="AL84" s="276"/>
      <c r="AM84" s="276"/>
      <c r="AN84" s="276"/>
      <c r="AO84" s="276"/>
      <c r="AP84" s="276"/>
      <c r="AQ84" s="277"/>
      <c r="AR84" s="275"/>
      <c r="AS84" s="276"/>
      <c r="AT84" s="277"/>
      <c r="AU84" s="427">
        <f t="shared" si="3"/>
        <v>0</v>
      </c>
      <c r="AV84" s="428"/>
      <c r="AW84" s="429">
        <f t="shared" si="4"/>
        <v>0</v>
      </c>
      <c r="AX84" s="430"/>
      <c r="AY84" s="401"/>
      <c r="AZ84" s="402"/>
      <c r="BA84" s="402"/>
      <c r="BB84" s="402"/>
      <c r="BC84" s="402"/>
      <c r="BD84" s="403"/>
    </row>
    <row r="85" spans="1:56" ht="39.950000000000003" customHeight="1" x14ac:dyDescent="0.15">
      <c r="A85" s="259"/>
      <c r="B85" s="274">
        <f t="shared" si="5"/>
        <v>73</v>
      </c>
      <c r="C85" s="419"/>
      <c r="D85" s="420"/>
      <c r="E85" s="421"/>
      <c r="F85" s="422"/>
      <c r="G85" s="421"/>
      <c r="H85" s="423"/>
      <c r="I85" s="423"/>
      <c r="J85" s="423"/>
      <c r="K85" s="422"/>
      <c r="L85" s="424"/>
      <c r="M85" s="425"/>
      <c r="N85" s="425"/>
      <c r="O85" s="426"/>
      <c r="P85" s="275"/>
      <c r="Q85" s="276"/>
      <c r="R85" s="276"/>
      <c r="S85" s="276"/>
      <c r="T85" s="276"/>
      <c r="U85" s="276"/>
      <c r="V85" s="277"/>
      <c r="W85" s="275"/>
      <c r="X85" s="276"/>
      <c r="Y85" s="276"/>
      <c r="Z85" s="276"/>
      <c r="AA85" s="276"/>
      <c r="AB85" s="276"/>
      <c r="AC85" s="277"/>
      <c r="AD85" s="275"/>
      <c r="AE85" s="276"/>
      <c r="AF85" s="276"/>
      <c r="AG85" s="276"/>
      <c r="AH85" s="276"/>
      <c r="AI85" s="276"/>
      <c r="AJ85" s="277"/>
      <c r="AK85" s="275"/>
      <c r="AL85" s="276"/>
      <c r="AM85" s="276"/>
      <c r="AN85" s="276"/>
      <c r="AO85" s="276"/>
      <c r="AP85" s="276"/>
      <c r="AQ85" s="277"/>
      <c r="AR85" s="275"/>
      <c r="AS85" s="276"/>
      <c r="AT85" s="277"/>
      <c r="AU85" s="427">
        <f t="shared" si="3"/>
        <v>0</v>
      </c>
      <c r="AV85" s="428"/>
      <c r="AW85" s="429">
        <f t="shared" si="4"/>
        <v>0</v>
      </c>
      <c r="AX85" s="430"/>
      <c r="AY85" s="401"/>
      <c r="AZ85" s="402"/>
      <c r="BA85" s="402"/>
      <c r="BB85" s="402"/>
      <c r="BC85" s="402"/>
      <c r="BD85" s="403"/>
    </row>
    <row r="86" spans="1:56" ht="39.950000000000003" customHeight="1" x14ac:dyDescent="0.15">
      <c r="A86" s="259"/>
      <c r="B86" s="274">
        <f t="shared" si="5"/>
        <v>74</v>
      </c>
      <c r="C86" s="419"/>
      <c r="D86" s="420"/>
      <c r="E86" s="421"/>
      <c r="F86" s="422"/>
      <c r="G86" s="421"/>
      <c r="H86" s="423"/>
      <c r="I86" s="423"/>
      <c r="J86" s="423"/>
      <c r="K86" s="422"/>
      <c r="L86" s="424"/>
      <c r="M86" s="425"/>
      <c r="N86" s="425"/>
      <c r="O86" s="426"/>
      <c r="P86" s="275"/>
      <c r="Q86" s="276"/>
      <c r="R86" s="276"/>
      <c r="S86" s="276"/>
      <c r="T86" s="276"/>
      <c r="U86" s="276"/>
      <c r="V86" s="277"/>
      <c r="W86" s="275"/>
      <c r="X86" s="276"/>
      <c r="Y86" s="276"/>
      <c r="Z86" s="276"/>
      <c r="AA86" s="276"/>
      <c r="AB86" s="276"/>
      <c r="AC86" s="277"/>
      <c r="AD86" s="275"/>
      <c r="AE86" s="276"/>
      <c r="AF86" s="276"/>
      <c r="AG86" s="276"/>
      <c r="AH86" s="276"/>
      <c r="AI86" s="276"/>
      <c r="AJ86" s="277"/>
      <c r="AK86" s="275"/>
      <c r="AL86" s="276"/>
      <c r="AM86" s="276"/>
      <c r="AN86" s="276"/>
      <c r="AO86" s="276"/>
      <c r="AP86" s="276"/>
      <c r="AQ86" s="277"/>
      <c r="AR86" s="275"/>
      <c r="AS86" s="276"/>
      <c r="AT86" s="277"/>
      <c r="AU86" s="427">
        <f t="shared" si="3"/>
        <v>0</v>
      </c>
      <c r="AV86" s="428"/>
      <c r="AW86" s="429">
        <f t="shared" si="4"/>
        <v>0</v>
      </c>
      <c r="AX86" s="430"/>
      <c r="AY86" s="401"/>
      <c r="AZ86" s="402"/>
      <c r="BA86" s="402"/>
      <c r="BB86" s="402"/>
      <c r="BC86" s="402"/>
      <c r="BD86" s="403"/>
    </row>
    <row r="87" spans="1:56" ht="39.950000000000003" customHeight="1" x14ac:dyDescent="0.15">
      <c r="A87" s="259"/>
      <c r="B87" s="274">
        <f t="shared" si="5"/>
        <v>75</v>
      </c>
      <c r="C87" s="419"/>
      <c r="D87" s="420"/>
      <c r="E87" s="421"/>
      <c r="F87" s="422"/>
      <c r="G87" s="421"/>
      <c r="H87" s="423"/>
      <c r="I87" s="423"/>
      <c r="J87" s="423"/>
      <c r="K87" s="422"/>
      <c r="L87" s="424"/>
      <c r="M87" s="425"/>
      <c r="N87" s="425"/>
      <c r="O87" s="426"/>
      <c r="P87" s="275"/>
      <c r="Q87" s="276"/>
      <c r="R87" s="276"/>
      <c r="S87" s="276"/>
      <c r="T87" s="276"/>
      <c r="U87" s="276"/>
      <c r="V87" s="277"/>
      <c r="W87" s="275"/>
      <c r="X87" s="276"/>
      <c r="Y87" s="276"/>
      <c r="Z87" s="276"/>
      <c r="AA87" s="276"/>
      <c r="AB87" s="276"/>
      <c r="AC87" s="277"/>
      <c r="AD87" s="275"/>
      <c r="AE87" s="276"/>
      <c r="AF87" s="276"/>
      <c r="AG87" s="276"/>
      <c r="AH87" s="276"/>
      <c r="AI87" s="276"/>
      <c r="AJ87" s="277"/>
      <c r="AK87" s="275"/>
      <c r="AL87" s="276"/>
      <c r="AM87" s="276"/>
      <c r="AN87" s="276"/>
      <c r="AO87" s="276"/>
      <c r="AP87" s="276"/>
      <c r="AQ87" s="277"/>
      <c r="AR87" s="275"/>
      <c r="AS87" s="276"/>
      <c r="AT87" s="277"/>
      <c r="AU87" s="427">
        <f t="shared" si="3"/>
        <v>0</v>
      </c>
      <c r="AV87" s="428"/>
      <c r="AW87" s="429">
        <f t="shared" si="4"/>
        <v>0</v>
      </c>
      <c r="AX87" s="430"/>
      <c r="AY87" s="401"/>
      <c r="AZ87" s="402"/>
      <c r="BA87" s="402"/>
      <c r="BB87" s="402"/>
      <c r="BC87" s="402"/>
      <c r="BD87" s="403"/>
    </row>
    <row r="88" spans="1:56" ht="39.950000000000003" customHeight="1" x14ac:dyDescent="0.15">
      <c r="A88" s="259"/>
      <c r="B88" s="274">
        <f t="shared" si="5"/>
        <v>76</v>
      </c>
      <c r="C88" s="419"/>
      <c r="D88" s="420"/>
      <c r="E88" s="421"/>
      <c r="F88" s="422"/>
      <c r="G88" s="421"/>
      <c r="H88" s="423"/>
      <c r="I88" s="423"/>
      <c r="J88" s="423"/>
      <c r="K88" s="422"/>
      <c r="L88" s="424"/>
      <c r="M88" s="425"/>
      <c r="N88" s="425"/>
      <c r="O88" s="426"/>
      <c r="P88" s="275"/>
      <c r="Q88" s="276"/>
      <c r="R88" s="276"/>
      <c r="S88" s="276"/>
      <c r="T88" s="276"/>
      <c r="U88" s="276"/>
      <c r="V88" s="277"/>
      <c r="W88" s="275"/>
      <c r="X88" s="276"/>
      <c r="Y88" s="276"/>
      <c r="Z88" s="276"/>
      <c r="AA88" s="276"/>
      <c r="AB88" s="276"/>
      <c r="AC88" s="277"/>
      <c r="AD88" s="275"/>
      <c r="AE88" s="276"/>
      <c r="AF88" s="276"/>
      <c r="AG88" s="276"/>
      <c r="AH88" s="276"/>
      <c r="AI88" s="276"/>
      <c r="AJ88" s="277"/>
      <c r="AK88" s="275"/>
      <c r="AL88" s="276"/>
      <c r="AM88" s="276"/>
      <c r="AN88" s="276"/>
      <c r="AO88" s="276"/>
      <c r="AP88" s="276"/>
      <c r="AQ88" s="277"/>
      <c r="AR88" s="275"/>
      <c r="AS88" s="276"/>
      <c r="AT88" s="277"/>
      <c r="AU88" s="427">
        <f t="shared" si="3"/>
        <v>0</v>
      </c>
      <c r="AV88" s="428"/>
      <c r="AW88" s="429">
        <f t="shared" si="4"/>
        <v>0</v>
      </c>
      <c r="AX88" s="430"/>
      <c r="AY88" s="401"/>
      <c r="AZ88" s="402"/>
      <c r="BA88" s="402"/>
      <c r="BB88" s="402"/>
      <c r="BC88" s="402"/>
      <c r="BD88" s="403"/>
    </row>
    <row r="89" spans="1:56" ht="39.950000000000003" customHeight="1" x14ac:dyDescent="0.15">
      <c r="A89" s="259"/>
      <c r="B89" s="274">
        <f t="shared" si="5"/>
        <v>77</v>
      </c>
      <c r="C89" s="419"/>
      <c r="D89" s="420"/>
      <c r="E89" s="421"/>
      <c r="F89" s="422"/>
      <c r="G89" s="421"/>
      <c r="H89" s="423"/>
      <c r="I89" s="423"/>
      <c r="J89" s="423"/>
      <c r="K89" s="422"/>
      <c r="L89" s="424"/>
      <c r="M89" s="425"/>
      <c r="N89" s="425"/>
      <c r="O89" s="426"/>
      <c r="P89" s="275"/>
      <c r="Q89" s="276"/>
      <c r="R89" s="276"/>
      <c r="S89" s="276"/>
      <c r="T89" s="276"/>
      <c r="U89" s="276"/>
      <c r="V89" s="277"/>
      <c r="W89" s="275"/>
      <c r="X89" s="276"/>
      <c r="Y89" s="276"/>
      <c r="Z89" s="276"/>
      <c r="AA89" s="276"/>
      <c r="AB89" s="276"/>
      <c r="AC89" s="277"/>
      <c r="AD89" s="275"/>
      <c r="AE89" s="276"/>
      <c r="AF89" s="276"/>
      <c r="AG89" s="276"/>
      <c r="AH89" s="276"/>
      <c r="AI89" s="276"/>
      <c r="AJ89" s="277"/>
      <c r="AK89" s="275"/>
      <c r="AL89" s="276"/>
      <c r="AM89" s="276"/>
      <c r="AN89" s="276"/>
      <c r="AO89" s="276"/>
      <c r="AP89" s="276"/>
      <c r="AQ89" s="277"/>
      <c r="AR89" s="275"/>
      <c r="AS89" s="276"/>
      <c r="AT89" s="277"/>
      <c r="AU89" s="427">
        <f t="shared" si="3"/>
        <v>0</v>
      </c>
      <c r="AV89" s="428"/>
      <c r="AW89" s="429">
        <f t="shared" si="4"/>
        <v>0</v>
      </c>
      <c r="AX89" s="430"/>
      <c r="AY89" s="401"/>
      <c r="AZ89" s="402"/>
      <c r="BA89" s="402"/>
      <c r="BB89" s="402"/>
      <c r="BC89" s="402"/>
      <c r="BD89" s="403"/>
    </row>
    <row r="90" spans="1:56" ht="39.950000000000003" customHeight="1" x14ac:dyDescent="0.15">
      <c r="A90" s="259"/>
      <c r="B90" s="274">
        <f t="shared" si="5"/>
        <v>78</v>
      </c>
      <c r="C90" s="419"/>
      <c r="D90" s="420"/>
      <c r="E90" s="421"/>
      <c r="F90" s="422"/>
      <c r="G90" s="421"/>
      <c r="H90" s="423"/>
      <c r="I90" s="423"/>
      <c r="J90" s="423"/>
      <c r="K90" s="422"/>
      <c r="L90" s="424"/>
      <c r="M90" s="425"/>
      <c r="N90" s="425"/>
      <c r="O90" s="426"/>
      <c r="P90" s="275"/>
      <c r="Q90" s="276"/>
      <c r="R90" s="276"/>
      <c r="S90" s="276"/>
      <c r="T90" s="276"/>
      <c r="U90" s="276"/>
      <c r="V90" s="277"/>
      <c r="W90" s="275"/>
      <c r="X90" s="276"/>
      <c r="Y90" s="276"/>
      <c r="Z90" s="276"/>
      <c r="AA90" s="276"/>
      <c r="AB90" s="276"/>
      <c r="AC90" s="277"/>
      <c r="AD90" s="275"/>
      <c r="AE90" s="276"/>
      <c r="AF90" s="276"/>
      <c r="AG90" s="276"/>
      <c r="AH90" s="276"/>
      <c r="AI90" s="276"/>
      <c r="AJ90" s="277"/>
      <c r="AK90" s="275"/>
      <c r="AL90" s="276"/>
      <c r="AM90" s="276"/>
      <c r="AN90" s="276"/>
      <c r="AO90" s="276"/>
      <c r="AP90" s="276"/>
      <c r="AQ90" s="277"/>
      <c r="AR90" s="275"/>
      <c r="AS90" s="276"/>
      <c r="AT90" s="277"/>
      <c r="AU90" s="427">
        <f t="shared" si="3"/>
        <v>0</v>
      </c>
      <c r="AV90" s="428"/>
      <c r="AW90" s="429">
        <f t="shared" si="4"/>
        <v>0</v>
      </c>
      <c r="AX90" s="430"/>
      <c r="AY90" s="401"/>
      <c r="AZ90" s="402"/>
      <c r="BA90" s="402"/>
      <c r="BB90" s="402"/>
      <c r="BC90" s="402"/>
      <c r="BD90" s="403"/>
    </row>
    <row r="91" spans="1:56" ht="39.950000000000003" customHeight="1" x14ac:dyDescent="0.15">
      <c r="A91" s="259"/>
      <c r="B91" s="274">
        <f t="shared" si="5"/>
        <v>79</v>
      </c>
      <c r="C91" s="419"/>
      <c r="D91" s="420"/>
      <c r="E91" s="421"/>
      <c r="F91" s="422"/>
      <c r="G91" s="421"/>
      <c r="H91" s="423"/>
      <c r="I91" s="423"/>
      <c r="J91" s="423"/>
      <c r="K91" s="422"/>
      <c r="L91" s="424"/>
      <c r="M91" s="425"/>
      <c r="N91" s="425"/>
      <c r="O91" s="426"/>
      <c r="P91" s="275"/>
      <c r="Q91" s="276"/>
      <c r="R91" s="276"/>
      <c r="S91" s="276"/>
      <c r="T91" s="276"/>
      <c r="U91" s="276"/>
      <c r="V91" s="277"/>
      <c r="W91" s="275"/>
      <c r="X91" s="276"/>
      <c r="Y91" s="276"/>
      <c r="Z91" s="276"/>
      <c r="AA91" s="276"/>
      <c r="AB91" s="276"/>
      <c r="AC91" s="277"/>
      <c r="AD91" s="275"/>
      <c r="AE91" s="276"/>
      <c r="AF91" s="276"/>
      <c r="AG91" s="276"/>
      <c r="AH91" s="276"/>
      <c r="AI91" s="276"/>
      <c r="AJ91" s="277"/>
      <c r="AK91" s="275"/>
      <c r="AL91" s="276"/>
      <c r="AM91" s="276"/>
      <c r="AN91" s="276"/>
      <c r="AO91" s="276"/>
      <c r="AP91" s="276"/>
      <c r="AQ91" s="277"/>
      <c r="AR91" s="275"/>
      <c r="AS91" s="276"/>
      <c r="AT91" s="277"/>
      <c r="AU91" s="427">
        <f t="shared" si="3"/>
        <v>0</v>
      </c>
      <c r="AV91" s="428"/>
      <c r="AW91" s="429">
        <f t="shared" si="4"/>
        <v>0</v>
      </c>
      <c r="AX91" s="430"/>
      <c r="AY91" s="401"/>
      <c r="AZ91" s="402"/>
      <c r="BA91" s="402"/>
      <c r="BB91" s="402"/>
      <c r="BC91" s="402"/>
      <c r="BD91" s="403"/>
    </row>
    <row r="92" spans="1:56" ht="39.950000000000003" customHeight="1" x14ac:dyDescent="0.15">
      <c r="A92" s="259"/>
      <c r="B92" s="274">
        <f t="shared" si="5"/>
        <v>80</v>
      </c>
      <c r="C92" s="419"/>
      <c r="D92" s="420"/>
      <c r="E92" s="421"/>
      <c r="F92" s="422"/>
      <c r="G92" s="421"/>
      <c r="H92" s="423"/>
      <c r="I92" s="423"/>
      <c r="J92" s="423"/>
      <c r="K92" s="422"/>
      <c r="L92" s="424"/>
      <c r="M92" s="425"/>
      <c r="N92" s="425"/>
      <c r="O92" s="426"/>
      <c r="P92" s="275"/>
      <c r="Q92" s="276"/>
      <c r="R92" s="276"/>
      <c r="S92" s="276"/>
      <c r="T92" s="276"/>
      <c r="U92" s="276"/>
      <c r="V92" s="277"/>
      <c r="W92" s="275"/>
      <c r="X92" s="276"/>
      <c r="Y92" s="276"/>
      <c r="Z92" s="276"/>
      <c r="AA92" s="276"/>
      <c r="AB92" s="276"/>
      <c r="AC92" s="277"/>
      <c r="AD92" s="275"/>
      <c r="AE92" s="276"/>
      <c r="AF92" s="276"/>
      <c r="AG92" s="276"/>
      <c r="AH92" s="276"/>
      <c r="AI92" s="276"/>
      <c r="AJ92" s="277"/>
      <c r="AK92" s="275"/>
      <c r="AL92" s="276"/>
      <c r="AM92" s="276"/>
      <c r="AN92" s="276"/>
      <c r="AO92" s="276"/>
      <c r="AP92" s="276"/>
      <c r="AQ92" s="277"/>
      <c r="AR92" s="275"/>
      <c r="AS92" s="276"/>
      <c r="AT92" s="277"/>
      <c r="AU92" s="427">
        <f t="shared" si="3"/>
        <v>0</v>
      </c>
      <c r="AV92" s="428"/>
      <c r="AW92" s="429">
        <f t="shared" si="4"/>
        <v>0</v>
      </c>
      <c r="AX92" s="430"/>
      <c r="AY92" s="401"/>
      <c r="AZ92" s="402"/>
      <c r="BA92" s="402"/>
      <c r="BB92" s="402"/>
      <c r="BC92" s="402"/>
      <c r="BD92" s="403"/>
    </row>
    <row r="93" spans="1:56" ht="39.950000000000003" customHeight="1" x14ac:dyDescent="0.15">
      <c r="A93" s="259"/>
      <c r="B93" s="274">
        <f t="shared" si="5"/>
        <v>81</v>
      </c>
      <c r="C93" s="419"/>
      <c r="D93" s="420"/>
      <c r="E93" s="421"/>
      <c r="F93" s="422"/>
      <c r="G93" s="421"/>
      <c r="H93" s="423"/>
      <c r="I93" s="423"/>
      <c r="J93" s="423"/>
      <c r="K93" s="422"/>
      <c r="L93" s="424"/>
      <c r="M93" s="425"/>
      <c r="N93" s="425"/>
      <c r="O93" s="426"/>
      <c r="P93" s="275"/>
      <c r="Q93" s="276"/>
      <c r="R93" s="276"/>
      <c r="S93" s="276"/>
      <c r="T93" s="276"/>
      <c r="U93" s="276"/>
      <c r="V93" s="277"/>
      <c r="W93" s="275"/>
      <c r="X93" s="276"/>
      <c r="Y93" s="276"/>
      <c r="Z93" s="276"/>
      <c r="AA93" s="276"/>
      <c r="AB93" s="276"/>
      <c r="AC93" s="277"/>
      <c r="AD93" s="275"/>
      <c r="AE93" s="276"/>
      <c r="AF93" s="276"/>
      <c r="AG93" s="276"/>
      <c r="AH93" s="276"/>
      <c r="AI93" s="276"/>
      <c r="AJ93" s="277"/>
      <c r="AK93" s="275"/>
      <c r="AL93" s="276"/>
      <c r="AM93" s="276"/>
      <c r="AN93" s="276"/>
      <c r="AO93" s="276"/>
      <c r="AP93" s="276"/>
      <c r="AQ93" s="277"/>
      <c r="AR93" s="275"/>
      <c r="AS93" s="276"/>
      <c r="AT93" s="277"/>
      <c r="AU93" s="427">
        <f t="shared" si="3"/>
        <v>0</v>
      </c>
      <c r="AV93" s="428"/>
      <c r="AW93" s="429">
        <f t="shared" si="4"/>
        <v>0</v>
      </c>
      <c r="AX93" s="430"/>
      <c r="AY93" s="401"/>
      <c r="AZ93" s="402"/>
      <c r="BA93" s="402"/>
      <c r="BB93" s="402"/>
      <c r="BC93" s="402"/>
      <c r="BD93" s="403"/>
    </row>
    <row r="94" spans="1:56" ht="39.950000000000003" customHeight="1" x14ac:dyDescent="0.15">
      <c r="A94" s="259"/>
      <c r="B94" s="274">
        <f t="shared" si="5"/>
        <v>82</v>
      </c>
      <c r="C94" s="419"/>
      <c r="D94" s="420"/>
      <c r="E94" s="421"/>
      <c r="F94" s="422"/>
      <c r="G94" s="421"/>
      <c r="H94" s="423"/>
      <c r="I94" s="423"/>
      <c r="J94" s="423"/>
      <c r="K94" s="422"/>
      <c r="L94" s="424"/>
      <c r="M94" s="425"/>
      <c r="N94" s="425"/>
      <c r="O94" s="426"/>
      <c r="P94" s="275"/>
      <c r="Q94" s="276"/>
      <c r="R94" s="276"/>
      <c r="S94" s="276"/>
      <c r="T94" s="276"/>
      <c r="U94" s="276"/>
      <c r="V94" s="277"/>
      <c r="W94" s="275"/>
      <c r="X94" s="276"/>
      <c r="Y94" s="276"/>
      <c r="Z94" s="276"/>
      <c r="AA94" s="276"/>
      <c r="AB94" s="276"/>
      <c r="AC94" s="277"/>
      <c r="AD94" s="275"/>
      <c r="AE94" s="276"/>
      <c r="AF94" s="276"/>
      <c r="AG94" s="276"/>
      <c r="AH94" s="276"/>
      <c r="AI94" s="276"/>
      <c r="AJ94" s="277"/>
      <c r="AK94" s="275"/>
      <c r="AL94" s="276"/>
      <c r="AM94" s="276"/>
      <c r="AN94" s="276"/>
      <c r="AO94" s="276"/>
      <c r="AP94" s="276"/>
      <c r="AQ94" s="277"/>
      <c r="AR94" s="275"/>
      <c r="AS94" s="276"/>
      <c r="AT94" s="277"/>
      <c r="AU94" s="427">
        <f t="shared" si="3"/>
        <v>0</v>
      </c>
      <c r="AV94" s="428"/>
      <c r="AW94" s="429">
        <f t="shared" si="4"/>
        <v>0</v>
      </c>
      <c r="AX94" s="430"/>
      <c r="AY94" s="401"/>
      <c r="AZ94" s="402"/>
      <c r="BA94" s="402"/>
      <c r="BB94" s="402"/>
      <c r="BC94" s="402"/>
      <c r="BD94" s="403"/>
    </row>
    <row r="95" spans="1:56" ht="39.950000000000003" customHeight="1" x14ac:dyDescent="0.15">
      <c r="A95" s="259"/>
      <c r="B95" s="274">
        <f t="shared" si="5"/>
        <v>83</v>
      </c>
      <c r="C95" s="419"/>
      <c r="D95" s="420"/>
      <c r="E95" s="421"/>
      <c r="F95" s="422"/>
      <c r="G95" s="421"/>
      <c r="H95" s="423"/>
      <c r="I95" s="423"/>
      <c r="J95" s="423"/>
      <c r="K95" s="422"/>
      <c r="L95" s="424"/>
      <c r="M95" s="425"/>
      <c r="N95" s="425"/>
      <c r="O95" s="426"/>
      <c r="P95" s="275"/>
      <c r="Q95" s="276"/>
      <c r="R95" s="276"/>
      <c r="S95" s="276"/>
      <c r="T95" s="276"/>
      <c r="U95" s="276"/>
      <c r="V95" s="277"/>
      <c r="W95" s="275"/>
      <c r="X95" s="276"/>
      <c r="Y95" s="276"/>
      <c r="Z95" s="276"/>
      <c r="AA95" s="276"/>
      <c r="AB95" s="276"/>
      <c r="AC95" s="277"/>
      <c r="AD95" s="275"/>
      <c r="AE95" s="276"/>
      <c r="AF95" s="276"/>
      <c r="AG95" s="276"/>
      <c r="AH95" s="276"/>
      <c r="AI95" s="276"/>
      <c r="AJ95" s="277"/>
      <c r="AK95" s="275"/>
      <c r="AL95" s="276"/>
      <c r="AM95" s="276"/>
      <c r="AN95" s="276"/>
      <c r="AO95" s="276"/>
      <c r="AP95" s="276"/>
      <c r="AQ95" s="277"/>
      <c r="AR95" s="275"/>
      <c r="AS95" s="276"/>
      <c r="AT95" s="277"/>
      <c r="AU95" s="427">
        <f t="shared" ref="AU95:AU111" si="6">IF($AZ$3="４週",SUM(P95:AQ95),IF($AZ$3="暦月",SUM(P95:AT95),""))</f>
        <v>0</v>
      </c>
      <c r="AV95" s="428"/>
      <c r="AW95" s="429">
        <f t="shared" si="4"/>
        <v>0</v>
      </c>
      <c r="AX95" s="430"/>
      <c r="AY95" s="401"/>
      <c r="AZ95" s="402"/>
      <c r="BA95" s="402"/>
      <c r="BB95" s="402"/>
      <c r="BC95" s="402"/>
      <c r="BD95" s="403"/>
    </row>
    <row r="96" spans="1:56" ht="39.950000000000003" customHeight="1" x14ac:dyDescent="0.15">
      <c r="A96" s="259"/>
      <c r="B96" s="274">
        <f t="shared" si="5"/>
        <v>84</v>
      </c>
      <c r="C96" s="419"/>
      <c r="D96" s="420"/>
      <c r="E96" s="421"/>
      <c r="F96" s="422"/>
      <c r="G96" s="421"/>
      <c r="H96" s="423"/>
      <c r="I96" s="423"/>
      <c r="J96" s="423"/>
      <c r="K96" s="422"/>
      <c r="L96" s="424"/>
      <c r="M96" s="425"/>
      <c r="N96" s="425"/>
      <c r="O96" s="426"/>
      <c r="P96" s="303"/>
      <c r="Q96" s="304"/>
      <c r="R96" s="304"/>
      <c r="S96" s="304"/>
      <c r="T96" s="304"/>
      <c r="U96" s="304"/>
      <c r="V96" s="305"/>
      <c r="W96" s="303"/>
      <c r="X96" s="304"/>
      <c r="Y96" s="304"/>
      <c r="Z96" s="304"/>
      <c r="AA96" s="304"/>
      <c r="AB96" s="304"/>
      <c r="AC96" s="305"/>
      <c r="AD96" s="303"/>
      <c r="AE96" s="304"/>
      <c r="AF96" s="304"/>
      <c r="AG96" s="304"/>
      <c r="AH96" s="304"/>
      <c r="AI96" s="304"/>
      <c r="AJ96" s="305"/>
      <c r="AK96" s="303"/>
      <c r="AL96" s="304"/>
      <c r="AM96" s="304"/>
      <c r="AN96" s="304"/>
      <c r="AO96" s="304"/>
      <c r="AP96" s="304"/>
      <c r="AQ96" s="305"/>
      <c r="AR96" s="303"/>
      <c r="AS96" s="304"/>
      <c r="AT96" s="305"/>
      <c r="AU96" s="427">
        <f t="shared" si="6"/>
        <v>0</v>
      </c>
      <c r="AV96" s="428"/>
      <c r="AW96" s="429">
        <f t="shared" si="4"/>
        <v>0</v>
      </c>
      <c r="AX96" s="430"/>
      <c r="AY96" s="401"/>
      <c r="AZ96" s="402"/>
      <c r="BA96" s="402"/>
      <c r="BB96" s="402"/>
      <c r="BC96" s="402"/>
      <c r="BD96" s="403"/>
    </row>
    <row r="97" spans="1:56" ht="39.950000000000003" customHeight="1" x14ac:dyDescent="0.15">
      <c r="A97" s="259"/>
      <c r="B97" s="274">
        <f t="shared" si="5"/>
        <v>85</v>
      </c>
      <c r="C97" s="419"/>
      <c r="D97" s="420"/>
      <c r="E97" s="421"/>
      <c r="F97" s="422"/>
      <c r="G97" s="421"/>
      <c r="H97" s="423"/>
      <c r="I97" s="423"/>
      <c r="J97" s="423"/>
      <c r="K97" s="422"/>
      <c r="L97" s="424"/>
      <c r="M97" s="425"/>
      <c r="N97" s="425"/>
      <c r="O97" s="426"/>
      <c r="P97" s="275"/>
      <c r="Q97" s="276"/>
      <c r="R97" s="276"/>
      <c r="S97" s="276"/>
      <c r="T97" s="276"/>
      <c r="U97" s="276"/>
      <c r="V97" s="277"/>
      <c r="W97" s="275"/>
      <c r="X97" s="276"/>
      <c r="Y97" s="276"/>
      <c r="Z97" s="276"/>
      <c r="AA97" s="276"/>
      <c r="AB97" s="276"/>
      <c r="AC97" s="277"/>
      <c r="AD97" s="275"/>
      <c r="AE97" s="276"/>
      <c r="AF97" s="276"/>
      <c r="AG97" s="276"/>
      <c r="AH97" s="276"/>
      <c r="AI97" s="276"/>
      <c r="AJ97" s="277"/>
      <c r="AK97" s="275"/>
      <c r="AL97" s="276"/>
      <c r="AM97" s="276"/>
      <c r="AN97" s="276"/>
      <c r="AO97" s="276"/>
      <c r="AP97" s="276"/>
      <c r="AQ97" s="277"/>
      <c r="AR97" s="275"/>
      <c r="AS97" s="276"/>
      <c r="AT97" s="277"/>
      <c r="AU97" s="427">
        <f t="shared" si="6"/>
        <v>0</v>
      </c>
      <c r="AV97" s="428"/>
      <c r="AW97" s="429">
        <f t="shared" si="4"/>
        <v>0</v>
      </c>
      <c r="AX97" s="430"/>
      <c r="AY97" s="401"/>
      <c r="AZ97" s="402"/>
      <c r="BA97" s="402"/>
      <c r="BB97" s="402"/>
      <c r="BC97" s="402"/>
      <c r="BD97" s="403"/>
    </row>
    <row r="98" spans="1:56" ht="39.950000000000003" customHeight="1" x14ac:dyDescent="0.15">
      <c r="A98" s="259"/>
      <c r="B98" s="274">
        <f t="shared" si="5"/>
        <v>86</v>
      </c>
      <c r="C98" s="419"/>
      <c r="D98" s="420"/>
      <c r="E98" s="421"/>
      <c r="F98" s="422"/>
      <c r="G98" s="421"/>
      <c r="H98" s="423"/>
      <c r="I98" s="423"/>
      <c r="J98" s="423"/>
      <c r="K98" s="422"/>
      <c r="L98" s="424"/>
      <c r="M98" s="425"/>
      <c r="N98" s="425"/>
      <c r="O98" s="426"/>
      <c r="P98" s="275"/>
      <c r="Q98" s="276"/>
      <c r="R98" s="276"/>
      <c r="S98" s="276"/>
      <c r="T98" s="276"/>
      <c r="U98" s="276"/>
      <c r="V98" s="277"/>
      <c r="W98" s="275"/>
      <c r="X98" s="276"/>
      <c r="Y98" s="276"/>
      <c r="Z98" s="276"/>
      <c r="AA98" s="276"/>
      <c r="AB98" s="276"/>
      <c r="AC98" s="277"/>
      <c r="AD98" s="275"/>
      <c r="AE98" s="276"/>
      <c r="AF98" s="276"/>
      <c r="AG98" s="276"/>
      <c r="AH98" s="276"/>
      <c r="AI98" s="276"/>
      <c r="AJ98" s="277"/>
      <c r="AK98" s="275"/>
      <c r="AL98" s="276"/>
      <c r="AM98" s="276"/>
      <c r="AN98" s="276"/>
      <c r="AO98" s="276"/>
      <c r="AP98" s="276"/>
      <c r="AQ98" s="277"/>
      <c r="AR98" s="275"/>
      <c r="AS98" s="276"/>
      <c r="AT98" s="277"/>
      <c r="AU98" s="427">
        <f t="shared" si="6"/>
        <v>0</v>
      </c>
      <c r="AV98" s="428"/>
      <c r="AW98" s="429">
        <f t="shared" si="4"/>
        <v>0</v>
      </c>
      <c r="AX98" s="430"/>
      <c r="AY98" s="401"/>
      <c r="AZ98" s="402"/>
      <c r="BA98" s="402"/>
      <c r="BB98" s="402"/>
      <c r="BC98" s="402"/>
      <c r="BD98" s="403"/>
    </row>
    <row r="99" spans="1:56" ht="39.950000000000003" customHeight="1" x14ac:dyDescent="0.15">
      <c r="A99" s="259"/>
      <c r="B99" s="274">
        <f t="shared" si="5"/>
        <v>87</v>
      </c>
      <c r="C99" s="419"/>
      <c r="D99" s="420"/>
      <c r="E99" s="421"/>
      <c r="F99" s="422"/>
      <c r="G99" s="421"/>
      <c r="H99" s="423"/>
      <c r="I99" s="423"/>
      <c r="J99" s="423"/>
      <c r="K99" s="422"/>
      <c r="L99" s="424"/>
      <c r="M99" s="425"/>
      <c r="N99" s="425"/>
      <c r="O99" s="426"/>
      <c r="P99" s="275"/>
      <c r="Q99" s="276"/>
      <c r="R99" s="276"/>
      <c r="S99" s="276"/>
      <c r="T99" s="276"/>
      <c r="U99" s="276"/>
      <c r="V99" s="277"/>
      <c r="W99" s="275"/>
      <c r="X99" s="276"/>
      <c r="Y99" s="276"/>
      <c r="Z99" s="276"/>
      <c r="AA99" s="276"/>
      <c r="AB99" s="276"/>
      <c r="AC99" s="277"/>
      <c r="AD99" s="275"/>
      <c r="AE99" s="276"/>
      <c r="AF99" s="276"/>
      <c r="AG99" s="276"/>
      <c r="AH99" s="276"/>
      <c r="AI99" s="276"/>
      <c r="AJ99" s="277"/>
      <c r="AK99" s="275"/>
      <c r="AL99" s="276"/>
      <c r="AM99" s="276"/>
      <c r="AN99" s="276"/>
      <c r="AO99" s="276"/>
      <c r="AP99" s="276"/>
      <c r="AQ99" s="277"/>
      <c r="AR99" s="275"/>
      <c r="AS99" s="276"/>
      <c r="AT99" s="277"/>
      <c r="AU99" s="427">
        <f t="shared" si="6"/>
        <v>0</v>
      </c>
      <c r="AV99" s="428"/>
      <c r="AW99" s="429">
        <f t="shared" si="4"/>
        <v>0</v>
      </c>
      <c r="AX99" s="430"/>
      <c r="AY99" s="401"/>
      <c r="AZ99" s="402"/>
      <c r="BA99" s="402"/>
      <c r="BB99" s="402"/>
      <c r="BC99" s="402"/>
      <c r="BD99" s="403"/>
    </row>
    <row r="100" spans="1:56" ht="39.950000000000003" customHeight="1" x14ac:dyDescent="0.15">
      <c r="A100" s="259"/>
      <c r="B100" s="274">
        <f t="shared" si="5"/>
        <v>88</v>
      </c>
      <c r="C100" s="419"/>
      <c r="D100" s="420"/>
      <c r="E100" s="421"/>
      <c r="F100" s="422"/>
      <c r="G100" s="421"/>
      <c r="H100" s="423"/>
      <c r="I100" s="423"/>
      <c r="J100" s="423"/>
      <c r="K100" s="422"/>
      <c r="L100" s="424"/>
      <c r="M100" s="425"/>
      <c r="N100" s="425"/>
      <c r="O100" s="426"/>
      <c r="P100" s="275"/>
      <c r="Q100" s="276"/>
      <c r="R100" s="276"/>
      <c r="S100" s="276"/>
      <c r="T100" s="276"/>
      <c r="U100" s="276"/>
      <c r="V100" s="277"/>
      <c r="W100" s="275"/>
      <c r="X100" s="276"/>
      <c r="Y100" s="276"/>
      <c r="Z100" s="276"/>
      <c r="AA100" s="276"/>
      <c r="AB100" s="276"/>
      <c r="AC100" s="277"/>
      <c r="AD100" s="275"/>
      <c r="AE100" s="276"/>
      <c r="AF100" s="276"/>
      <c r="AG100" s="276"/>
      <c r="AH100" s="276"/>
      <c r="AI100" s="276"/>
      <c r="AJ100" s="277"/>
      <c r="AK100" s="275"/>
      <c r="AL100" s="276"/>
      <c r="AM100" s="276"/>
      <c r="AN100" s="276"/>
      <c r="AO100" s="276"/>
      <c r="AP100" s="276"/>
      <c r="AQ100" s="277"/>
      <c r="AR100" s="275"/>
      <c r="AS100" s="276"/>
      <c r="AT100" s="277"/>
      <c r="AU100" s="427">
        <f t="shared" si="6"/>
        <v>0</v>
      </c>
      <c r="AV100" s="428"/>
      <c r="AW100" s="429">
        <f t="shared" si="4"/>
        <v>0</v>
      </c>
      <c r="AX100" s="430"/>
      <c r="AY100" s="401"/>
      <c r="AZ100" s="402"/>
      <c r="BA100" s="402"/>
      <c r="BB100" s="402"/>
      <c r="BC100" s="402"/>
      <c r="BD100" s="403"/>
    </row>
    <row r="101" spans="1:56" ht="39.950000000000003" customHeight="1" x14ac:dyDescent="0.15">
      <c r="A101" s="259"/>
      <c r="B101" s="274">
        <f t="shared" si="5"/>
        <v>89</v>
      </c>
      <c r="C101" s="419"/>
      <c r="D101" s="420"/>
      <c r="E101" s="421"/>
      <c r="F101" s="422"/>
      <c r="G101" s="421"/>
      <c r="H101" s="423"/>
      <c r="I101" s="423"/>
      <c r="J101" s="423"/>
      <c r="K101" s="422"/>
      <c r="L101" s="424"/>
      <c r="M101" s="425"/>
      <c r="N101" s="425"/>
      <c r="O101" s="426"/>
      <c r="P101" s="275"/>
      <c r="Q101" s="276"/>
      <c r="R101" s="276"/>
      <c r="S101" s="276"/>
      <c r="T101" s="276"/>
      <c r="U101" s="276"/>
      <c r="V101" s="277"/>
      <c r="W101" s="275"/>
      <c r="X101" s="276"/>
      <c r="Y101" s="276"/>
      <c r="Z101" s="276"/>
      <c r="AA101" s="276"/>
      <c r="AB101" s="276"/>
      <c r="AC101" s="277"/>
      <c r="AD101" s="275"/>
      <c r="AE101" s="276"/>
      <c r="AF101" s="276"/>
      <c r="AG101" s="276"/>
      <c r="AH101" s="276"/>
      <c r="AI101" s="276"/>
      <c r="AJ101" s="277"/>
      <c r="AK101" s="275"/>
      <c r="AL101" s="276"/>
      <c r="AM101" s="276"/>
      <c r="AN101" s="276"/>
      <c r="AO101" s="276"/>
      <c r="AP101" s="276"/>
      <c r="AQ101" s="277"/>
      <c r="AR101" s="275"/>
      <c r="AS101" s="276"/>
      <c r="AT101" s="277"/>
      <c r="AU101" s="427">
        <f t="shared" si="6"/>
        <v>0</v>
      </c>
      <c r="AV101" s="428"/>
      <c r="AW101" s="429">
        <f t="shared" si="4"/>
        <v>0</v>
      </c>
      <c r="AX101" s="430"/>
      <c r="AY101" s="401"/>
      <c r="AZ101" s="402"/>
      <c r="BA101" s="402"/>
      <c r="BB101" s="402"/>
      <c r="BC101" s="402"/>
      <c r="BD101" s="403"/>
    </row>
    <row r="102" spans="1:56" ht="39.950000000000003" customHeight="1" x14ac:dyDescent="0.15">
      <c r="A102" s="259"/>
      <c r="B102" s="274">
        <f t="shared" si="5"/>
        <v>90</v>
      </c>
      <c r="C102" s="419"/>
      <c r="D102" s="420"/>
      <c r="E102" s="421"/>
      <c r="F102" s="422"/>
      <c r="G102" s="421"/>
      <c r="H102" s="423"/>
      <c r="I102" s="423"/>
      <c r="J102" s="423"/>
      <c r="K102" s="422"/>
      <c r="L102" s="424"/>
      <c r="M102" s="425"/>
      <c r="N102" s="425"/>
      <c r="O102" s="426"/>
      <c r="P102" s="275"/>
      <c r="Q102" s="276"/>
      <c r="R102" s="276"/>
      <c r="S102" s="276"/>
      <c r="T102" s="276"/>
      <c r="U102" s="276"/>
      <c r="V102" s="277"/>
      <c r="W102" s="275"/>
      <c r="X102" s="276"/>
      <c r="Y102" s="276"/>
      <c r="Z102" s="276"/>
      <c r="AA102" s="276"/>
      <c r="AB102" s="276"/>
      <c r="AC102" s="277"/>
      <c r="AD102" s="275"/>
      <c r="AE102" s="276"/>
      <c r="AF102" s="276"/>
      <c r="AG102" s="276"/>
      <c r="AH102" s="276"/>
      <c r="AI102" s="276"/>
      <c r="AJ102" s="277"/>
      <c r="AK102" s="275"/>
      <c r="AL102" s="276"/>
      <c r="AM102" s="276"/>
      <c r="AN102" s="276"/>
      <c r="AO102" s="276"/>
      <c r="AP102" s="276"/>
      <c r="AQ102" s="277"/>
      <c r="AR102" s="275"/>
      <c r="AS102" s="276"/>
      <c r="AT102" s="277"/>
      <c r="AU102" s="427">
        <f t="shared" si="6"/>
        <v>0</v>
      </c>
      <c r="AV102" s="428"/>
      <c r="AW102" s="429">
        <f t="shared" si="4"/>
        <v>0</v>
      </c>
      <c r="AX102" s="430"/>
      <c r="AY102" s="401"/>
      <c r="AZ102" s="402"/>
      <c r="BA102" s="402"/>
      <c r="BB102" s="402"/>
      <c r="BC102" s="402"/>
      <c r="BD102" s="403"/>
    </row>
    <row r="103" spans="1:56" ht="39.950000000000003" customHeight="1" x14ac:dyDescent="0.15">
      <c r="A103" s="259"/>
      <c r="B103" s="274">
        <f t="shared" si="5"/>
        <v>91</v>
      </c>
      <c r="C103" s="419"/>
      <c r="D103" s="420"/>
      <c r="E103" s="421"/>
      <c r="F103" s="422"/>
      <c r="G103" s="421"/>
      <c r="H103" s="423"/>
      <c r="I103" s="423"/>
      <c r="J103" s="423"/>
      <c r="K103" s="422"/>
      <c r="L103" s="424"/>
      <c r="M103" s="425"/>
      <c r="N103" s="425"/>
      <c r="O103" s="426"/>
      <c r="P103" s="275"/>
      <c r="Q103" s="276"/>
      <c r="R103" s="276"/>
      <c r="S103" s="276"/>
      <c r="T103" s="276"/>
      <c r="U103" s="276"/>
      <c r="V103" s="277"/>
      <c r="W103" s="275"/>
      <c r="X103" s="276"/>
      <c r="Y103" s="276"/>
      <c r="Z103" s="276"/>
      <c r="AA103" s="276"/>
      <c r="AB103" s="276"/>
      <c r="AC103" s="277"/>
      <c r="AD103" s="275"/>
      <c r="AE103" s="276"/>
      <c r="AF103" s="276"/>
      <c r="AG103" s="276"/>
      <c r="AH103" s="276"/>
      <c r="AI103" s="276"/>
      <c r="AJ103" s="277"/>
      <c r="AK103" s="275"/>
      <c r="AL103" s="276"/>
      <c r="AM103" s="276"/>
      <c r="AN103" s="276"/>
      <c r="AO103" s="276"/>
      <c r="AP103" s="276"/>
      <c r="AQ103" s="277"/>
      <c r="AR103" s="275"/>
      <c r="AS103" s="276"/>
      <c r="AT103" s="277"/>
      <c r="AU103" s="427">
        <f t="shared" si="6"/>
        <v>0</v>
      </c>
      <c r="AV103" s="428"/>
      <c r="AW103" s="429">
        <f t="shared" si="4"/>
        <v>0</v>
      </c>
      <c r="AX103" s="430"/>
      <c r="AY103" s="401"/>
      <c r="AZ103" s="402"/>
      <c r="BA103" s="402"/>
      <c r="BB103" s="402"/>
      <c r="BC103" s="402"/>
      <c r="BD103" s="403"/>
    </row>
    <row r="104" spans="1:56" ht="39.950000000000003" customHeight="1" x14ac:dyDescent="0.15">
      <c r="A104" s="259"/>
      <c r="B104" s="274">
        <f t="shared" si="5"/>
        <v>92</v>
      </c>
      <c r="C104" s="419"/>
      <c r="D104" s="420"/>
      <c r="E104" s="421"/>
      <c r="F104" s="422"/>
      <c r="G104" s="421"/>
      <c r="H104" s="423"/>
      <c r="I104" s="423"/>
      <c r="J104" s="423"/>
      <c r="K104" s="422"/>
      <c r="L104" s="424"/>
      <c r="M104" s="425"/>
      <c r="N104" s="425"/>
      <c r="O104" s="426"/>
      <c r="P104" s="275"/>
      <c r="Q104" s="276"/>
      <c r="R104" s="276"/>
      <c r="S104" s="276"/>
      <c r="T104" s="276"/>
      <c r="U104" s="276"/>
      <c r="V104" s="277"/>
      <c r="W104" s="275"/>
      <c r="X104" s="276"/>
      <c r="Y104" s="276"/>
      <c r="Z104" s="276"/>
      <c r="AA104" s="276"/>
      <c r="AB104" s="276"/>
      <c r="AC104" s="277"/>
      <c r="AD104" s="275"/>
      <c r="AE104" s="276"/>
      <c r="AF104" s="276"/>
      <c r="AG104" s="276"/>
      <c r="AH104" s="276"/>
      <c r="AI104" s="276"/>
      <c r="AJ104" s="277"/>
      <c r="AK104" s="275"/>
      <c r="AL104" s="276"/>
      <c r="AM104" s="276"/>
      <c r="AN104" s="276"/>
      <c r="AO104" s="276"/>
      <c r="AP104" s="276"/>
      <c r="AQ104" s="277"/>
      <c r="AR104" s="275"/>
      <c r="AS104" s="276"/>
      <c r="AT104" s="277"/>
      <c r="AU104" s="427">
        <f t="shared" si="6"/>
        <v>0</v>
      </c>
      <c r="AV104" s="428"/>
      <c r="AW104" s="429">
        <f t="shared" si="4"/>
        <v>0</v>
      </c>
      <c r="AX104" s="430"/>
      <c r="AY104" s="401"/>
      <c r="AZ104" s="402"/>
      <c r="BA104" s="402"/>
      <c r="BB104" s="402"/>
      <c r="BC104" s="402"/>
      <c r="BD104" s="403"/>
    </row>
    <row r="105" spans="1:56" ht="39.950000000000003" customHeight="1" x14ac:dyDescent="0.15">
      <c r="A105" s="259"/>
      <c r="B105" s="274">
        <f t="shared" si="5"/>
        <v>93</v>
      </c>
      <c r="C105" s="419"/>
      <c r="D105" s="420"/>
      <c r="E105" s="421"/>
      <c r="F105" s="422"/>
      <c r="G105" s="421"/>
      <c r="H105" s="423"/>
      <c r="I105" s="423"/>
      <c r="J105" s="423"/>
      <c r="K105" s="422"/>
      <c r="L105" s="424"/>
      <c r="M105" s="425"/>
      <c r="N105" s="425"/>
      <c r="O105" s="426"/>
      <c r="P105" s="275"/>
      <c r="Q105" s="276"/>
      <c r="R105" s="276"/>
      <c r="S105" s="276"/>
      <c r="T105" s="276"/>
      <c r="U105" s="276"/>
      <c r="V105" s="277"/>
      <c r="W105" s="275"/>
      <c r="X105" s="276"/>
      <c r="Y105" s="276"/>
      <c r="Z105" s="276"/>
      <c r="AA105" s="276"/>
      <c r="AB105" s="276"/>
      <c r="AC105" s="277"/>
      <c r="AD105" s="275"/>
      <c r="AE105" s="276"/>
      <c r="AF105" s="276"/>
      <c r="AG105" s="276"/>
      <c r="AH105" s="276"/>
      <c r="AI105" s="276"/>
      <c r="AJ105" s="277"/>
      <c r="AK105" s="275"/>
      <c r="AL105" s="276"/>
      <c r="AM105" s="276"/>
      <c r="AN105" s="276"/>
      <c r="AO105" s="276"/>
      <c r="AP105" s="276"/>
      <c r="AQ105" s="277"/>
      <c r="AR105" s="275"/>
      <c r="AS105" s="276"/>
      <c r="AT105" s="277"/>
      <c r="AU105" s="427">
        <f t="shared" si="6"/>
        <v>0</v>
      </c>
      <c r="AV105" s="428"/>
      <c r="AW105" s="429">
        <f t="shared" si="4"/>
        <v>0</v>
      </c>
      <c r="AX105" s="430"/>
      <c r="AY105" s="401"/>
      <c r="AZ105" s="402"/>
      <c r="BA105" s="402"/>
      <c r="BB105" s="402"/>
      <c r="BC105" s="402"/>
      <c r="BD105" s="403"/>
    </row>
    <row r="106" spans="1:56" ht="39.950000000000003" customHeight="1" x14ac:dyDescent="0.15">
      <c r="A106" s="259"/>
      <c r="B106" s="274">
        <f t="shared" si="5"/>
        <v>94</v>
      </c>
      <c r="C106" s="419"/>
      <c r="D106" s="420"/>
      <c r="E106" s="421"/>
      <c r="F106" s="422"/>
      <c r="G106" s="421"/>
      <c r="H106" s="423"/>
      <c r="I106" s="423"/>
      <c r="J106" s="423"/>
      <c r="K106" s="422"/>
      <c r="L106" s="424"/>
      <c r="M106" s="425"/>
      <c r="N106" s="425"/>
      <c r="O106" s="426"/>
      <c r="P106" s="275"/>
      <c r="Q106" s="276"/>
      <c r="R106" s="276"/>
      <c r="S106" s="276"/>
      <c r="T106" s="276"/>
      <c r="U106" s="276"/>
      <c r="V106" s="277"/>
      <c r="W106" s="275"/>
      <c r="X106" s="276"/>
      <c r="Y106" s="276"/>
      <c r="Z106" s="276"/>
      <c r="AA106" s="276"/>
      <c r="AB106" s="276"/>
      <c r="AC106" s="277"/>
      <c r="AD106" s="275"/>
      <c r="AE106" s="276"/>
      <c r="AF106" s="276"/>
      <c r="AG106" s="276"/>
      <c r="AH106" s="276"/>
      <c r="AI106" s="276"/>
      <c r="AJ106" s="277"/>
      <c r="AK106" s="275"/>
      <c r="AL106" s="276"/>
      <c r="AM106" s="276"/>
      <c r="AN106" s="276"/>
      <c r="AO106" s="276"/>
      <c r="AP106" s="276"/>
      <c r="AQ106" s="277"/>
      <c r="AR106" s="275"/>
      <c r="AS106" s="276"/>
      <c r="AT106" s="277"/>
      <c r="AU106" s="427">
        <f t="shared" si="6"/>
        <v>0</v>
      </c>
      <c r="AV106" s="428"/>
      <c r="AW106" s="429">
        <f t="shared" si="4"/>
        <v>0</v>
      </c>
      <c r="AX106" s="430"/>
      <c r="AY106" s="401"/>
      <c r="AZ106" s="402"/>
      <c r="BA106" s="402"/>
      <c r="BB106" s="402"/>
      <c r="BC106" s="402"/>
      <c r="BD106" s="403"/>
    </row>
    <row r="107" spans="1:56" ht="39.950000000000003" customHeight="1" x14ac:dyDescent="0.15">
      <c r="A107" s="259"/>
      <c r="B107" s="274">
        <f t="shared" si="5"/>
        <v>95</v>
      </c>
      <c r="C107" s="419"/>
      <c r="D107" s="420"/>
      <c r="E107" s="421"/>
      <c r="F107" s="422"/>
      <c r="G107" s="421"/>
      <c r="H107" s="423"/>
      <c r="I107" s="423"/>
      <c r="J107" s="423"/>
      <c r="K107" s="422"/>
      <c r="L107" s="424"/>
      <c r="M107" s="425"/>
      <c r="N107" s="425"/>
      <c r="O107" s="426"/>
      <c r="P107" s="275"/>
      <c r="Q107" s="276"/>
      <c r="R107" s="276"/>
      <c r="S107" s="276"/>
      <c r="T107" s="276"/>
      <c r="U107" s="276"/>
      <c r="V107" s="277"/>
      <c r="W107" s="275"/>
      <c r="X107" s="276"/>
      <c r="Y107" s="276"/>
      <c r="Z107" s="276"/>
      <c r="AA107" s="276"/>
      <c r="AB107" s="276"/>
      <c r="AC107" s="277"/>
      <c r="AD107" s="275"/>
      <c r="AE107" s="276"/>
      <c r="AF107" s="276"/>
      <c r="AG107" s="276"/>
      <c r="AH107" s="276"/>
      <c r="AI107" s="276"/>
      <c r="AJ107" s="277"/>
      <c r="AK107" s="275"/>
      <c r="AL107" s="276"/>
      <c r="AM107" s="276"/>
      <c r="AN107" s="276"/>
      <c r="AO107" s="276"/>
      <c r="AP107" s="276"/>
      <c r="AQ107" s="277"/>
      <c r="AR107" s="275"/>
      <c r="AS107" s="276"/>
      <c r="AT107" s="277"/>
      <c r="AU107" s="427">
        <f t="shared" si="6"/>
        <v>0</v>
      </c>
      <c r="AV107" s="428"/>
      <c r="AW107" s="429">
        <f t="shared" si="4"/>
        <v>0</v>
      </c>
      <c r="AX107" s="430"/>
      <c r="AY107" s="401"/>
      <c r="AZ107" s="402"/>
      <c r="BA107" s="402"/>
      <c r="BB107" s="402"/>
      <c r="BC107" s="402"/>
      <c r="BD107" s="403"/>
    </row>
    <row r="108" spans="1:56" ht="39.950000000000003" customHeight="1" x14ac:dyDescent="0.15">
      <c r="A108" s="259"/>
      <c r="B108" s="274">
        <f t="shared" si="5"/>
        <v>96</v>
      </c>
      <c r="C108" s="419"/>
      <c r="D108" s="420"/>
      <c r="E108" s="421"/>
      <c r="F108" s="422"/>
      <c r="G108" s="421"/>
      <c r="H108" s="423"/>
      <c r="I108" s="423"/>
      <c r="J108" s="423"/>
      <c r="K108" s="422"/>
      <c r="L108" s="424"/>
      <c r="M108" s="425"/>
      <c r="N108" s="425"/>
      <c r="O108" s="426"/>
      <c r="P108" s="275"/>
      <c r="Q108" s="276"/>
      <c r="R108" s="276"/>
      <c r="S108" s="276"/>
      <c r="T108" s="276"/>
      <c r="U108" s="276"/>
      <c r="V108" s="277"/>
      <c r="W108" s="275"/>
      <c r="X108" s="276"/>
      <c r="Y108" s="276"/>
      <c r="Z108" s="276"/>
      <c r="AA108" s="276"/>
      <c r="AB108" s="276"/>
      <c r="AC108" s="277"/>
      <c r="AD108" s="275"/>
      <c r="AE108" s="276"/>
      <c r="AF108" s="276"/>
      <c r="AG108" s="276"/>
      <c r="AH108" s="276"/>
      <c r="AI108" s="276"/>
      <c r="AJ108" s="277"/>
      <c r="AK108" s="275"/>
      <c r="AL108" s="276"/>
      <c r="AM108" s="276"/>
      <c r="AN108" s="276"/>
      <c r="AO108" s="276"/>
      <c r="AP108" s="276"/>
      <c r="AQ108" s="277"/>
      <c r="AR108" s="275"/>
      <c r="AS108" s="276"/>
      <c r="AT108" s="277"/>
      <c r="AU108" s="427">
        <f t="shared" si="6"/>
        <v>0</v>
      </c>
      <c r="AV108" s="428"/>
      <c r="AW108" s="429">
        <f t="shared" si="4"/>
        <v>0</v>
      </c>
      <c r="AX108" s="430"/>
      <c r="AY108" s="401"/>
      <c r="AZ108" s="402"/>
      <c r="BA108" s="402"/>
      <c r="BB108" s="402"/>
      <c r="BC108" s="402"/>
      <c r="BD108" s="403"/>
    </row>
    <row r="109" spans="1:56" ht="39.950000000000003" customHeight="1" x14ac:dyDescent="0.15">
      <c r="A109" s="259"/>
      <c r="B109" s="274">
        <f t="shared" si="5"/>
        <v>97</v>
      </c>
      <c r="C109" s="419"/>
      <c r="D109" s="420"/>
      <c r="E109" s="421"/>
      <c r="F109" s="422"/>
      <c r="G109" s="421"/>
      <c r="H109" s="423"/>
      <c r="I109" s="423"/>
      <c r="J109" s="423"/>
      <c r="K109" s="422"/>
      <c r="L109" s="424"/>
      <c r="M109" s="425"/>
      <c r="N109" s="425"/>
      <c r="O109" s="426"/>
      <c r="P109" s="275"/>
      <c r="Q109" s="276"/>
      <c r="R109" s="276"/>
      <c r="S109" s="276"/>
      <c r="T109" s="276"/>
      <c r="U109" s="276"/>
      <c r="V109" s="277"/>
      <c r="W109" s="275"/>
      <c r="X109" s="276"/>
      <c r="Y109" s="276"/>
      <c r="Z109" s="276"/>
      <c r="AA109" s="276"/>
      <c r="AB109" s="276"/>
      <c r="AC109" s="277"/>
      <c r="AD109" s="275"/>
      <c r="AE109" s="276"/>
      <c r="AF109" s="276"/>
      <c r="AG109" s="276"/>
      <c r="AH109" s="276"/>
      <c r="AI109" s="276"/>
      <c r="AJ109" s="277"/>
      <c r="AK109" s="275"/>
      <c r="AL109" s="276"/>
      <c r="AM109" s="276"/>
      <c r="AN109" s="276"/>
      <c r="AO109" s="276"/>
      <c r="AP109" s="276"/>
      <c r="AQ109" s="277"/>
      <c r="AR109" s="275"/>
      <c r="AS109" s="276"/>
      <c r="AT109" s="277"/>
      <c r="AU109" s="427">
        <f t="shared" si="6"/>
        <v>0</v>
      </c>
      <c r="AV109" s="428"/>
      <c r="AW109" s="429">
        <f t="shared" si="4"/>
        <v>0</v>
      </c>
      <c r="AX109" s="430"/>
      <c r="AY109" s="401"/>
      <c r="AZ109" s="402"/>
      <c r="BA109" s="402"/>
      <c r="BB109" s="402"/>
      <c r="BC109" s="402"/>
      <c r="BD109" s="403"/>
    </row>
    <row r="110" spans="1:56" ht="39.950000000000003" customHeight="1" x14ac:dyDescent="0.15">
      <c r="A110" s="259"/>
      <c r="B110" s="274">
        <f t="shared" si="5"/>
        <v>98</v>
      </c>
      <c r="C110" s="419"/>
      <c r="D110" s="420"/>
      <c r="E110" s="421"/>
      <c r="F110" s="422"/>
      <c r="G110" s="421"/>
      <c r="H110" s="423"/>
      <c r="I110" s="423"/>
      <c r="J110" s="423"/>
      <c r="K110" s="422"/>
      <c r="L110" s="424"/>
      <c r="M110" s="425"/>
      <c r="N110" s="425"/>
      <c r="O110" s="426"/>
      <c r="P110" s="275"/>
      <c r="Q110" s="276"/>
      <c r="R110" s="276"/>
      <c r="S110" s="276"/>
      <c r="T110" s="276"/>
      <c r="U110" s="276"/>
      <c r="V110" s="277"/>
      <c r="W110" s="275"/>
      <c r="X110" s="276"/>
      <c r="Y110" s="276"/>
      <c r="Z110" s="276"/>
      <c r="AA110" s="276"/>
      <c r="AB110" s="276"/>
      <c r="AC110" s="277"/>
      <c r="AD110" s="275"/>
      <c r="AE110" s="276"/>
      <c r="AF110" s="276"/>
      <c r="AG110" s="276"/>
      <c r="AH110" s="276"/>
      <c r="AI110" s="276"/>
      <c r="AJ110" s="277"/>
      <c r="AK110" s="275"/>
      <c r="AL110" s="276"/>
      <c r="AM110" s="276"/>
      <c r="AN110" s="276"/>
      <c r="AO110" s="276"/>
      <c r="AP110" s="276"/>
      <c r="AQ110" s="277"/>
      <c r="AR110" s="275"/>
      <c r="AS110" s="276"/>
      <c r="AT110" s="277"/>
      <c r="AU110" s="427">
        <f t="shared" si="6"/>
        <v>0</v>
      </c>
      <c r="AV110" s="428"/>
      <c r="AW110" s="429">
        <f t="shared" si="4"/>
        <v>0</v>
      </c>
      <c r="AX110" s="430"/>
      <c r="AY110" s="401"/>
      <c r="AZ110" s="402"/>
      <c r="BA110" s="402"/>
      <c r="BB110" s="402"/>
      <c r="BC110" s="402"/>
      <c r="BD110" s="403"/>
    </row>
    <row r="111" spans="1:56" ht="39.950000000000003" customHeight="1" x14ac:dyDescent="0.15">
      <c r="A111" s="259"/>
      <c r="B111" s="274">
        <f t="shared" si="5"/>
        <v>99</v>
      </c>
      <c r="C111" s="419"/>
      <c r="D111" s="420"/>
      <c r="E111" s="421"/>
      <c r="F111" s="422"/>
      <c r="G111" s="421"/>
      <c r="H111" s="423"/>
      <c r="I111" s="423"/>
      <c r="J111" s="423"/>
      <c r="K111" s="422"/>
      <c r="L111" s="424"/>
      <c r="M111" s="425"/>
      <c r="N111" s="425"/>
      <c r="O111" s="426"/>
      <c r="P111" s="275"/>
      <c r="Q111" s="276"/>
      <c r="R111" s="276"/>
      <c r="S111" s="276"/>
      <c r="T111" s="276"/>
      <c r="U111" s="276"/>
      <c r="V111" s="277"/>
      <c r="W111" s="275"/>
      <c r="X111" s="276"/>
      <c r="Y111" s="276"/>
      <c r="Z111" s="276"/>
      <c r="AA111" s="276"/>
      <c r="AB111" s="276"/>
      <c r="AC111" s="277"/>
      <c r="AD111" s="275"/>
      <c r="AE111" s="276"/>
      <c r="AF111" s="276"/>
      <c r="AG111" s="276"/>
      <c r="AH111" s="276"/>
      <c r="AI111" s="276"/>
      <c r="AJ111" s="277"/>
      <c r="AK111" s="275"/>
      <c r="AL111" s="276"/>
      <c r="AM111" s="276"/>
      <c r="AN111" s="276"/>
      <c r="AO111" s="276"/>
      <c r="AP111" s="276"/>
      <c r="AQ111" s="277"/>
      <c r="AR111" s="275"/>
      <c r="AS111" s="276"/>
      <c r="AT111" s="277"/>
      <c r="AU111" s="427">
        <f t="shared" si="6"/>
        <v>0</v>
      </c>
      <c r="AV111" s="428"/>
      <c r="AW111" s="429">
        <f t="shared" si="4"/>
        <v>0</v>
      </c>
      <c r="AX111" s="430"/>
      <c r="AY111" s="401"/>
      <c r="AZ111" s="402"/>
      <c r="BA111" s="402"/>
      <c r="BB111" s="402"/>
      <c r="BC111" s="402"/>
      <c r="BD111" s="403"/>
    </row>
    <row r="112" spans="1:56" ht="39.950000000000003" customHeight="1" thickBot="1" x14ac:dyDescent="0.2">
      <c r="A112" s="259"/>
      <c r="B112" s="307">
        <f t="shared" si="5"/>
        <v>100</v>
      </c>
      <c r="C112" s="404"/>
      <c r="D112" s="405"/>
      <c r="E112" s="406"/>
      <c r="F112" s="407"/>
      <c r="G112" s="406"/>
      <c r="H112" s="408"/>
      <c r="I112" s="408"/>
      <c r="J112" s="408"/>
      <c r="K112" s="407"/>
      <c r="L112" s="409"/>
      <c r="M112" s="410"/>
      <c r="N112" s="410"/>
      <c r="O112" s="411"/>
      <c r="P112" s="278"/>
      <c r="Q112" s="279"/>
      <c r="R112" s="279"/>
      <c r="S112" s="279"/>
      <c r="T112" s="279"/>
      <c r="U112" s="279"/>
      <c r="V112" s="280"/>
      <c r="W112" s="278"/>
      <c r="X112" s="279"/>
      <c r="Y112" s="279"/>
      <c r="Z112" s="279"/>
      <c r="AA112" s="279"/>
      <c r="AB112" s="279"/>
      <c r="AC112" s="280"/>
      <c r="AD112" s="278"/>
      <c r="AE112" s="279"/>
      <c r="AF112" s="279"/>
      <c r="AG112" s="279"/>
      <c r="AH112" s="279"/>
      <c r="AI112" s="279"/>
      <c r="AJ112" s="280"/>
      <c r="AK112" s="278"/>
      <c r="AL112" s="279"/>
      <c r="AM112" s="279"/>
      <c r="AN112" s="279"/>
      <c r="AO112" s="279"/>
      <c r="AP112" s="279"/>
      <c r="AQ112" s="280"/>
      <c r="AR112" s="278"/>
      <c r="AS112" s="279"/>
      <c r="AT112" s="280"/>
      <c r="AU112" s="412">
        <f t="shared" si="3"/>
        <v>0</v>
      </c>
      <c r="AV112" s="413"/>
      <c r="AW112" s="414">
        <f t="shared" si="4"/>
        <v>0</v>
      </c>
      <c r="AX112" s="415"/>
      <c r="AY112" s="416"/>
      <c r="AZ112" s="417"/>
      <c r="BA112" s="417"/>
      <c r="BB112" s="417"/>
      <c r="BC112" s="417"/>
      <c r="BD112" s="418"/>
    </row>
    <row r="113" spans="1:56" ht="20.25" customHeight="1" x14ac:dyDescent="0.15">
      <c r="A113" s="259"/>
      <c r="B113" s="255"/>
      <c r="C113" s="234"/>
      <c r="D113" s="306"/>
      <c r="E113" s="306"/>
      <c r="F113" s="281"/>
      <c r="G113" s="281"/>
      <c r="H113" s="281"/>
      <c r="I113" s="281"/>
      <c r="J113" s="281"/>
      <c r="K113" s="281"/>
      <c r="L113" s="281"/>
      <c r="M113" s="281"/>
      <c r="N113" s="281"/>
      <c r="O113" s="281"/>
      <c r="P113" s="281"/>
      <c r="Q113" s="281"/>
      <c r="R113" s="281"/>
      <c r="S113" s="281"/>
      <c r="T113" s="281"/>
      <c r="U113" s="281"/>
      <c r="V113" s="281"/>
      <c r="W113" s="281"/>
      <c r="X113" s="281"/>
      <c r="Y113" s="281"/>
      <c r="Z113" s="281"/>
      <c r="AA113" s="281"/>
      <c r="AB113" s="281"/>
      <c r="AC113" s="282"/>
      <c r="AD113" s="281"/>
      <c r="AE113" s="281"/>
      <c r="AF113" s="281"/>
      <c r="AG113" s="281"/>
      <c r="AH113" s="281"/>
      <c r="AI113" s="281"/>
      <c r="AJ113" s="281"/>
      <c r="AK113" s="281"/>
      <c r="AL113" s="281"/>
      <c r="AM113" s="281"/>
      <c r="AN113" s="281"/>
      <c r="AO113" s="281"/>
      <c r="AP113" s="281"/>
      <c r="AQ113" s="281"/>
      <c r="AR113" s="281"/>
      <c r="AS113" s="281"/>
      <c r="AT113" s="281"/>
      <c r="AU113" s="281"/>
      <c r="AV113" s="255"/>
      <c r="AW113" s="255"/>
      <c r="AX113" s="259"/>
      <c r="AY113" s="259"/>
      <c r="AZ113" s="259"/>
      <c r="BA113" s="259"/>
      <c r="BB113" s="259"/>
      <c r="BC113" s="259"/>
      <c r="BD113" s="259"/>
    </row>
    <row r="114" spans="1:56" ht="20.25" customHeight="1" x14ac:dyDescent="0.15">
      <c r="A114" s="259"/>
      <c r="B114" s="281" t="s">
        <v>709</v>
      </c>
      <c r="C114" s="281"/>
      <c r="D114" s="281"/>
      <c r="E114" s="281"/>
      <c r="F114" s="281"/>
      <c r="G114" s="281"/>
      <c r="H114" s="281"/>
      <c r="I114" s="281"/>
      <c r="J114" s="281"/>
      <c r="K114" s="281"/>
      <c r="L114" s="282"/>
      <c r="M114" s="281"/>
      <c r="N114" s="281"/>
      <c r="O114" s="281"/>
      <c r="P114" s="281"/>
      <c r="Q114" s="281"/>
      <c r="R114" s="281"/>
      <c r="S114" s="281"/>
      <c r="T114" s="281" t="s">
        <v>678</v>
      </c>
      <c r="U114" s="281"/>
      <c r="V114" s="281"/>
      <c r="W114" s="281"/>
      <c r="X114" s="281"/>
      <c r="Y114" s="281"/>
      <c r="Z114" s="283"/>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1"/>
      <c r="AZ114" s="261"/>
      <c r="BA114" s="261"/>
      <c r="BB114" s="261"/>
      <c r="BC114" s="261"/>
      <c r="BD114" s="261"/>
    </row>
    <row r="115" spans="1:56" ht="20.25" customHeight="1" x14ac:dyDescent="0.15">
      <c r="A115" s="259"/>
      <c r="B115" s="281"/>
      <c r="C115" s="399" t="s">
        <v>545</v>
      </c>
      <c r="D115" s="399"/>
      <c r="E115" s="399" t="s">
        <v>679</v>
      </c>
      <c r="F115" s="399"/>
      <c r="G115" s="399"/>
      <c r="H115" s="399"/>
      <c r="I115" s="281"/>
      <c r="J115" s="400" t="s">
        <v>680</v>
      </c>
      <c r="K115" s="400"/>
      <c r="L115" s="400"/>
      <c r="M115" s="400"/>
      <c r="N115" s="255"/>
      <c r="O115" s="255"/>
      <c r="P115" s="284" t="s">
        <v>681</v>
      </c>
      <c r="Q115" s="284"/>
      <c r="R115" s="281"/>
      <c r="S115" s="281"/>
      <c r="T115" s="374" t="s">
        <v>682</v>
      </c>
      <c r="U115" s="376"/>
      <c r="V115" s="374" t="s">
        <v>683</v>
      </c>
      <c r="W115" s="375"/>
      <c r="X115" s="375"/>
      <c r="Y115" s="376"/>
      <c r="Z115" s="283"/>
      <c r="AA115" s="261"/>
      <c r="AB115" s="261"/>
      <c r="AC115" s="261"/>
      <c r="AD115" s="261"/>
      <c r="AE115" s="261"/>
      <c r="AF115" s="261"/>
      <c r="AG115" s="261"/>
      <c r="AH115" s="261"/>
      <c r="AI115" s="261"/>
      <c r="AJ115" s="261"/>
      <c r="AK115" s="261"/>
      <c r="AL115" s="261"/>
      <c r="AM115" s="261"/>
      <c r="AN115" s="261"/>
      <c r="AO115" s="261"/>
      <c r="AP115" s="261"/>
      <c r="AQ115" s="261"/>
      <c r="AR115" s="261"/>
      <c r="AS115" s="261"/>
      <c r="AT115" s="261"/>
      <c r="AU115" s="261"/>
      <c r="AV115" s="261"/>
      <c r="AW115" s="261"/>
      <c r="AX115" s="261"/>
      <c r="AY115" s="261"/>
      <c r="AZ115" s="261"/>
      <c r="BA115" s="261"/>
      <c r="BB115" s="261"/>
      <c r="BC115" s="261"/>
      <c r="BD115" s="261"/>
    </row>
    <row r="116" spans="1:56" ht="20.25" customHeight="1" x14ac:dyDescent="0.15">
      <c r="A116" s="259"/>
      <c r="B116" s="281"/>
      <c r="C116" s="373"/>
      <c r="D116" s="373"/>
      <c r="E116" s="373" t="s">
        <v>684</v>
      </c>
      <c r="F116" s="373"/>
      <c r="G116" s="373" t="s">
        <v>685</v>
      </c>
      <c r="H116" s="373"/>
      <c r="I116" s="281"/>
      <c r="J116" s="373" t="s">
        <v>684</v>
      </c>
      <c r="K116" s="373"/>
      <c r="L116" s="373" t="s">
        <v>685</v>
      </c>
      <c r="M116" s="373"/>
      <c r="N116" s="255"/>
      <c r="O116" s="255"/>
      <c r="P116" s="284" t="s">
        <v>686</v>
      </c>
      <c r="Q116" s="284"/>
      <c r="R116" s="281"/>
      <c r="S116" s="281"/>
      <c r="T116" s="374" t="s">
        <v>687</v>
      </c>
      <c r="U116" s="376"/>
      <c r="V116" s="374" t="s">
        <v>688</v>
      </c>
      <c r="W116" s="375"/>
      <c r="X116" s="375"/>
      <c r="Y116" s="376"/>
      <c r="Z116" s="285"/>
      <c r="AA116" s="261"/>
      <c r="AB116" s="261"/>
      <c r="AC116" s="261"/>
      <c r="AD116" s="261"/>
      <c r="AE116" s="261"/>
      <c r="AF116" s="261"/>
      <c r="AG116" s="261"/>
      <c r="AH116" s="261"/>
      <c r="AI116" s="261"/>
      <c r="AJ116" s="261"/>
      <c r="AK116" s="261"/>
      <c r="AL116" s="261"/>
      <c r="AM116" s="261"/>
      <c r="AN116" s="261"/>
      <c r="AO116" s="261"/>
      <c r="AP116" s="261"/>
      <c r="AQ116" s="261"/>
      <c r="AR116" s="261"/>
      <c r="AS116" s="261"/>
      <c r="AT116" s="261"/>
      <c r="AU116" s="261"/>
      <c r="AV116" s="261"/>
      <c r="AW116" s="261"/>
      <c r="AX116" s="261"/>
      <c r="AY116" s="261"/>
      <c r="AZ116" s="261"/>
      <c r="BA116" s="261"/>
      <c r="BB116" s="261"/>
      <c r="BC116" s="261"/>
      <c r="BD116" s="261"/>
    </row>
    <row r="117" spans="1:56" ht="20.25" customHeight="1" x14ac:dyDescent="0.15">
      <c r="A117" s="259"/>
      <c r="B117" s="281"/>
      <c r="C117" s="374" t="s">
        <v>687</v>
      </c>
      <c r="D117" s="376"/>
      <c r="E117" s="391">
        <f>SUMIFS($AU$13:$AV$112,$C$13:$D$112,"福祉用具専門相談員",$E$13:$F$112,"A")</f>
        <v>0</v>
      </c>
      <c r="F117" s="392"/>
      <c r="G117" s="393">
        <f>SUMIFS($AW$13:$AX$112,$C$13:$D$112,"福祉用具専門相談員",$E$13:$F$112,"A")</f>
        <v>0</v>
      </c>
      <c r="H117" s="394"/>
      <c r="I117" s="286"/>
      <c r="J117" s="395">
        <v>0</v>
      </c>
      <c r="K117" s="396"/>
      <c r="L117" s="395">
        <v>0</v>
      </c>
      <c r="M117" s="396"/>
      <c r="N117" s="287"/>
      <c r="O117" s="287"/>
      <c r="P117" s="395">
        <v>0</v>
      </c>
      <c r="Q117" s="396"/>
      <c r="R117" s="281"/>
      <c r="S117" s="281"/>
      <c r="T117" s="374" t="s">
        <v>689</v>
      </c>
      <c r="U117" s="376"/>
      <c r="V117" s="374" t="s">
        <v>690</v>
      </c>
      <c r="W117" s="375"/>
      <c r="X117" s="375"/>
      <c r="Y117" s="376"/>
      <c r="Z117" s="288"/>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c r="AY117" s="261"/>
      <c r="AZ117" s="261"/>
      <c r="BA117" s="261"/>
      <c r="BB117" s="261"/>
      <c r="BC117" s="261"/>
      <c r="BD117" s="261"/>
    </row>
    <row r="118" spans="1:56" ht="20.25" customHeight="1" x14ac:dyDescent="0.15">
      <c r="A118" s="259"/>
      <c r="B118" s="281"/>
      <c r="C118" s="374" t="s">
        <v>689</v>
      </c>
      <c r="D118" s="376"/>
      <c r="E118" s="391">
        <f>SUMIFS($AU$13:$AV$112,$C$13:$D$112,"福祉用具専門相談員",$E$13:$F$112,"B")</f>
        <v>0</v>
      </c>
      <c r="F118" s="392"/>
      <c r="G118" s="393">
        <f>SUMIFS($AW$13:$AX$112,$C$13:$D$112,"福祉用具専門相談員",$E$13:$F$112,"B")</f>
        <v>0</v>
      </c>
      <c r="H118" s="394"/>
      <c r="I118" s="286"/>
      <c r="J118" s="395">
        <v>0</v>
      </c>
      <c r="K118" s="396"/>
      <c r="L118" s="395">
        <v>0</v>
      </c>
      <c r="M118" s="396"/>
      <c r="N118" s="287"/>
      <c r="O118" s="287"/>
      <c r="P118" s="395">
        <v>0</v>
      </c>
      <c r="Q118" s="396"/>
      <c r="R118" s="281"/>
      <c r="S118" s="281"/>
      <c r="T118" s="374" t="s">
        <v>691</v>
      </c>
      <c r="U118" s="376"/>
      <c r="V118" s="374" t="s">
        <v>692</v>
      </c>
      <c r="W118" s="375"/>
      <c r="X118" s="375"/>
      <c r="Y118" s="376"/>
      <c r="Z118" s="288"/>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c r="AZ118" s="261"/>
      <c r="BA118" s="261"/>
      <c r="BB118" s="261"/>
      <c r="BC118" s="261"/>
      <c r="BD118" s="261"/>
    </row>
    <row r="119" spans="1:56" ht="20.25" customHeight="1" x14ac:dyDescent="0.15">
      <c r="A119" s="259"/>
      <c r="B119" s="281"/>
      <c r="C119" s="374" t="s">
        <v>691</v>
      </c>
      <c r="D119" s="376"/>
      <c r="E119" s="391">
        <f>SUMIFS($AU$13:$AV$112,$C$13:$D$112,"福祉用具専門相談員",$E$13:$F$112,"C")</f>
        <v>0</v>
      </c>
      <c r="F119" s="392"/>
      <c r="G119" s="393">
        <f>SUMIFS($AW$13:$AX$112,$C$13:$D$112,"福祉用具専門相談員",$E$13:$F$112,"C")</f>
        <v>0</v>
      </c>
      <c r="H119" s="394"/>
      <c r="I119" s="286"/>
      <c r="J119" s="395">
        <v>0</v>
      </c>
      <c r="K119" s="396"/>
      <c r="L119" s="397">
        <v>0</v>
      </c>
      <c r="M119" s="398"/>
      <c r="N119" s="287"/>
      <c r="O119" s="287"/>
      <c r="P119" s="391" t="s">
        <v>693</v>
      </c>
      <c r="Q119" s="392"/>
      <c r="R119" s="281"/>
      <c r="S119" s="281"/>
      <c r="T119" s="374" t="s">
        <v>694</v>
      </c>
      <c r="U119" s="376"/>
      <c r="V119" s="374" t="s">
        <v>695</v>
      </c>
      <c r="W119" s="375"/>
      <c r="X119" s="375"/>
      <c r="Y119" s="376"/>
      <c r="Z119" s="289"/>
      <c r="AA119" s="261"/>
      <c r="AB119" s="261"/>
      <c r="AC119" s="261"/>
      <c r="AD119" s="261"/>
      <c r="AE119" s="261"/>
      <c r="AF119" s="261"/>
      <c r="AG119" s="261"/>
      <c r="AH119" s="261"/>
      <c r="AI119" s="261"/>
      <c r="AJ119" s="261"/>
      <c r="AK119" s="261"/>
      <c r="AL119" s="261"/>
      <c r="AM119" s="261"/>
      <c r="AN119" s="261"/>
      <c r="AO119" s="261"/>
      <c r="AP119" s="261"/>
      <c r="AQ119" s="261"/>
      <c r="AR119" s="261"/>
      <c r="AS119" s="261"/>
      <c r="AT119" s="261"/>
      <c r="AU119" s="261"/>
      <c r="AV119" s="261"/>
      <c r="AW119" s="261"/>
      <c r="AX119" s="261"/>
      <c r="AY119" s="261"/>
      <c r="AZ119" s="261"/>
      <c r="BA119" s="261"/>
      <c r="BB119" s="261"/>
      <c r="BC119" s="261"/>
      <c r="BD119" s="261"/>
    </row>
    <row r="120" spans="1:56" ht="20.25" customHeight="1" x14ac:dyDescent="0.15">
      <c r="A120" s="259"/>
      <c r="B120" s="281"/>
      <c r="C120" s="374" t="s">
        <v>694</v>
      </c>
      <c r="D120" s="376"/>
      <c r="E120" s="391">
        <f>SUMIFS($AU$13:$AV$112,$C$13:$D$112,"福祉用具専門相談員",$E$13:$F$112,"D")</f>
        <v>0</v>
      </c>
      <c r="F120" s="392"/>
      <c r="G120" s="393">
        <f>SUMIFS($AW$13:$AX$112,$C$13:$D$112,"福祉用具専門相談員",$E$13:$F$112,"D")</f>
        <v>0</v>
      </c>
      <c r="H120" s="394"/>
      <c r="I120" s="286"/>
      <c r="J120" s="395">
        <v>0</v>
      </c>
      <c r="K120" s="396"/>
      <c r="L120" s="397">
        <v>0</v>
      </c>
      <c r="M120" s="398"/>
      <c r="N120" s="287"/>
      <c r="O120" s="287"/>
      <c r="P120" s="391" t="s">
        <v>693</v>
      </c>
      <c r="Q120" s="392"/>
      <c r="R120" s="281"/>
      <c r="S120" s="281"/>
      <c r="T120" s="281"/>
      <c r="U120" s="389"/>
      <c r="V120" s="389"/>
      <c r="W120" s="390"/>
      <c r="X120" s="390"/>
      <c r="Y120" s="290"/>
      <c r="Z120" s="290"/>
      <c r="AA120" s="261"/>
      <c r="AB120" s="261"/>
      <c r="AC120" s="261"/>
      <c r="AD120" s="261"/>
      <c r="AE120" s="261"/>
      <c r="AF120" s="261"/>
      <c r="AG120" s="261"/>
      <c r="AH120" s="261"/>
      <c r="AI120" s="261"/>
      <c r="AJ120" s="261"/>
      <c r="AK120" s="261"/>
      <c r="AL120" s="261"/>
      <c r="AM120" s="261"/>
      <c r="AN120" s="261"/>
      <c r="AO120" s="261"/>
      <c r="AP120" s="261"/>
      <c r="AQ120" s="261"/>
      <c r="AR120" s="261"/>
      <c r="AS120" s="261"/>
      <c r="AT120" s="261"/>
      <c r="AU120" s="261"/>
      <c r="AV120" s="261"/>
      <c r="AW120" s="261"/>
      <c r="AX120" s="261"/>
      <c r="AY120" s="261"/>
      <c r="AZ120" s="261"/>
      <c r="BA120" s="261"/>
      <c r="BB120" s="261"/>
      <c r="BC120" s="261"/>
      <c r="BD120" s="261"/>
    </row>
    <row r="121" spans="1:56" ht="20.25" customHeight="1" x14ac:dyDescent="0.15">
      <c r="A121" s="259"/>
      <c r="B121" s="281"/>
      <c r="C121" s="374" t="s">
        <v>696</v>
      </c>
      <c r="D121" s="376"/>
      <c r="E121" s="391">
        <f>SUM(E117:F120)</f>
        <v>0</v>
      </c>
      <c r="F121" s="392"/>
      <c r="G121" s="393">
        <f>SUM(G117:H120)</f>
        <v>0</v>
      </c>
      <c r="H121" s="394"/>
      <c r="I121" s="286"/>
      <c r="J121" s="391">
        <f>SUM(J117:K120)</f>
        <v>0</v>
      </c>
      <c r="K121" s="392"/>
      <c r="L121" s="391">
        <f>SUM(L117:M120)</f>
        <v>0</v>
      </c>
      <c r="M121" s="392"/>
      <c r="N121" s="287"/>
      <c r="O121" s="287"/>
      <c r="P121" s="391">
        <f>SUM(P117:Q118)</f>
        <v>0</v>
      </c>
      <c r="Q121" s="392"/>
      <c r="R121" s="281"/>
      <c r="S121" s="281"/>
      <c r="T121" s="281"/>
      <c r="U121" s="389"/>
      <c r="V121" s="389"/>
      <c r="W121" s="390"/>
      <c r="X121" s="390"/>
      <c r="Y121" s="291"/>
      <c r="Z121" s="291"/>
      <c r="AA121" s="261"/>
      <c r="AB121" s="261"/>
      <c r="AC121" s="261"/>
      <c r="AD121" s="261"/>
      <c r="AE121" s="261"/>
      <c r="AF121" s="261"/>
      <c r="AG121" s="261"/>
      <c r="AH121" s="261"/>
      <c r="AI121" s="261"/>
      <c r="AJ121" s="261"/>
      <c r="AK121" s="261"/>
      <c r="AL121" s="261"/>
      <c r="AM121" s="261"/>
      <c r="AN121" s="261"/>
      <c r="AO121" s="261"/>
      <c r="AP121" s="261"/>
      <c r="AQ121" s="261"/>
      <c r="AR121" s="261"/>
      <c r="AS121" s="261"/>
      <c r="AT121" s="261"/>
      <c r="AU121" s="261"/>
      <c r="AV121" s="261"/>
      <c r="AW121" s="261"/>
      <c r="AX121" s="261"/>
      <c r="AY121" s="261"/>
      <c r="AZ121" s="261"/>
      <c r="BA121" s="261"/>
      <c r="BB121" s="261"/>
      <c r="BC121" s="261"/>
      <c r="BD121" s="261"/>
    </row>
    <row r="122" spans="1:56" ht="20.25" customHeight="1" x14ac:dyDescent="0.15">
      <c r="A122" s="259"/>
      <c r="B122" s="281"/>
      <c r="C122" s="281"/>
      <c r="D122" s="281"/>
      <c r="E122" s="281"/>
      <c r="F122" s="281"/>
      <c r="G122" s="281"/>
      <c r="H122" s="281"/>
      <c r="I122" s="281"/>
      <c r="J122" s="281"/>
      <c r="K122" s="281"/>
      <c r="L122" s="282"/>
      <c r="M122" s="281"/>
      <c r="N122" s="281"/>
      <c r="O122" s="281"/>
      <c r="P122" s="281"/>
      <c r="Q122" s="281"/>
      <c r="R122" s="281"/>
      <c r="S122" s="281"/>
      <c r="T122" s="281"/>
      <c r="U122" s="283"/>
      <c r="V122" s="283"/>
      <c r="W122" s="283"/>
      <c r="X122" s="283"/>
      <c r="Y122" s="283"/>
      <c r="Z122" s="283"/>
      <c r="AA122" s="261"/>
      <c r="AB122" s="261"/>
      <c r="AC122" s="261"/>
      <c r="AD122" s="261"/>
      <c r="AE122" s="261"/>
      <c r="AF122" s="261"/>
      <c r="AG122" s="261"/>
      <c r="AH122" s="261"/>
      <c r="AI122" s="261"/>
      <c r="AJ122" s="261"/>
      <c r="AK122" s="261"/>
      <c r="AL122" s="261"/>
      <c r="AM122" s="261"/>
      <c r="AN122" s="261"/>
      <c r="AO122" s="261"/>
      <c r="AP122" s="261"/>
      <c r="AQ122" s="261"/>
      <c r="AR122" s="261"/>
      <c r="AS122" s="261"/>
      <c r="AT122" s="261"/>
      <c r="AU122" s="261"/>
      <c r="AV122" s="261"/>
      <c r="AW122" s="261"/>
      <c r="AX122" s="261"/>
      <c r="AY122" s="261"/>
      <c r="AZ122" s="261"/>
      <c r="BA122" s="261"/>
      <c r="BB122" s="261"/>
      <c r="BC122" s="261"/>
      <c r="BD122" s="261"/>
    </row>
    <row r="123" spans="1:56" ht="20.25" customHeight="1" x14ac:dyDescent="0.15">
      <c r="A123" s="259"/>
      <c r="B123" s="281"/>
      <c r="C123" s="282" t="s">
        <v>697</v>
      </c>
      <c r="D123" s="281"/>
      <c r="E123" s="281"/>
      <c r="F123" s="281"/>
      <c r="G123" s="281"/>
      <c r="H123" s="281"/>
      <c r="I123" s="292" t="s">
        <v>698</v>
      </c>
      <c r="J123" s="383" t="s">
        <v>699</v>
      </c>
      <c r="K123" s="384"/>
      <c r="L123" s="293"/>
      <c r="M123" s="292"/>
      <c r="N123" s="281"/>
      <c r="O123" s="281"/>
      <c r="P123" s="281"/>
      <c r="Q123" s="281"/>
      <c r="R123" s="281"/>
      <c r="S123" s="281"/>
      <c r="T123" s="281"/>
      <c r="U123" s="294"/>
      <c r="V123" s="283"/>
      <c r="W123" s="283"/>
      <c r="X123" s="283"/>
      <c r="Y123" s="283"/>
      <c r="Z123" s="283"/>
      <c r="AA123" s="261"/>
      <c r="AB123" s="261"/>
      <c r="AC123" s="261"/>
      <c r="AD123" s="261"/>
      <c r="AE123" s="261"/>
      <c r="AF123" s="261"/>
      <c r="AG123" s="261"/>
      <c r="AH123" s="261"/>
      <c r="AI123" s="261"/>
      <c r="AJ123" s="261"/>
      <c r="AK123" s="261"/>
      <c r="AL123" s="261"/>
      <c r="AM123" s="261"/>
      <c r="AN123" s="261"/>
      <c r="AO123" s="261"/>
      <c r="AP123" s="261"/>
      <c r="AQ123" s="261"/>
      <c r="AR123" s="261"/>
      <c r="AS123" s="261"/>
      <c r="AT123" s="261"/>
      <c r="AU123" s="261"/>
      <c r="AV123" s="261"/>
      <c r="AW123" s="261"/>
      <c r="AX123" s="261"/>
      <c r="AY123" s="261"/>
      <c r="AZ123" s="261"/>
      <c r="BA123" s="261"/>
      <c r="BB123" s="261"/>
      <c r="BC123" s="261"/>
      <c r="BD123" s="261"/>
    </row>
    <row r="124" spans="1:56" ht="20.25" customHeight="1" x14ac:dyDescent="0.15">
      <c r="A124" s="259"/>
      <c r="B124" s="281"/>
      <c r="C124" s="281" t="s">
        <v>700</v>
      </c>
      <c r="D124" s="281"/>
      <c r="E124" s="281"/>
      <c r="F124" s="281"/>
      <c r="G124" s="281"/>
      <c r="H124" s="281" t="s">
        <v>701</v>
      </c>
      <c r="I124" s="281"/>
      <c r="J124" s="281"/>
      <c r="K124" s="281"/>
      <c r="L124" s="282"/>
      <c r="M124" s="281"/>
      <c r="N124" s="281"/>
      <c r="O124" s="281"/>
      <c r="P124" s="281"/>
      <c r="Q124" s="281"/>
      <c r="R124" s="281"/>
      <c r="S124" s="281"/>
      <c r="T124" s="281"/>
      <c r="U124" s="283"/>
      <c r="V124" s="283"/>
      <c r="W124" s="283"/>
      <c r="X124" s="283"/>
      <c r="Y124" s="283"/>
      <c r="Z124" s="283"/>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1"/>
      <c r="AZ124" s="261"/>
      <c r="BA124" s="261"/>
      <c r="BB124" s="261"/>
      <c r="BC124" s="261"/>
      <c r="BD124" s="261"/>
    </row>
    <row r="125" spans="1:56" ht="20.25" customHeight="1" x14ac:dyDescent="0.15">
      <c r="A125" s="259"/>
      <c r="B125" s="281"/>
      <c r="C125" s="281" t="str">
        <f>IF($J$123="週","対象時間数（週平均）","対象時間数（当月合計）")</f>
        <v>対象時間数（週平均）</v>
      </c>
      <c r="D125" s="281"/>
      <c r="E125" s="281"/>
      <c r="F125" s="281"/>
      <c r="G125" s="281"/>
      <c r="H125" s="281" t="str">
        <f>IF($J$123="週","週に勤務すべき時間数","当月に勤務すべき時間数")</f>
        <v>週に勤務すべき時間数</v>
      </c>
      <c r="I125" s="281"/>
      <c r="J125" s="281"/>
      <c r="K125" s="281"/>
      <c r="L125" s="282"/>
      <c r="M125" s="373" t="s">
        <v>546</v>
      </c>
      <c r="N125" s="373"/>
      <c r="O125" s="373"/>
      <c r="P125" s="373"/>
      <c r="Q125" s="281"/>
      <c r="R125" s="281"/>
      <c r="S125" s="281"/>
      <c r="T125" s="281"/>
      <c r="U125" s="283"/>
      <c r="V125" s="283"/>
      <c r="W125" s="283"/>
      <c r="X125" s="283"/>
      <c r="Y125" s="283"/>
      <c r="Z125" s="283"/>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c r="AY125" s="261"/>
      <c r="AZ125" s="261"/>
      <c r="BA125" s="261"/>
      <c r="BB125" s="261"/>
      <c r="BC125" s="261"/>
      <c r="BD125" s="261"/>
    </row>
    <row r="126" spans="1:56" ht="20.25" customHeight="1" x14ac:dyDescent="0.15">
      <c r="A126" s="259"/>
      <c r="B126" s="281"/>
      <c r="C126" s="385">
        <f>IF($J$123="週",L121,J121)</f>
        <v>0</v>
      </c>
      <c r="D126" s="386"/>
      <c r="E126" s="386"/>
      <c r="F126" s="387"/>
      <c r="G126" s="295" t="s">
        <v>702</v>
      </c>
      <c r="H126" s="374">
        <f>IF($J$123="週",$AV$5,$AZ$5)</f>
        <v>40</v>
      </c>
      <c r="I126" s="375"/>
      <c r="J126" s="375"/>
      <c r="K126" s="376"/>
      <c r="L126" s="295" t="s">
        <v>703</v>
      </c>
      <c r="M126" s="377">
        <f>ROUNDDOWN(C126/H126,1)</f>
        <v>0</v>
      </c>
      <c r="N126" s="378"/>
      <c r="O126" s="378"/>
      <c r="P126" s="379"/>
      <c r="Q126" s="281"/>
      <c r="R126" s="281"/>
      <c r="S126" s="281"/>
      <c r="T126" s="281"/>
      <c r="U126" s="388"/>
      <c r="V126" s="388"/>
      <c r="W126" s="388"/>
      <c r="X126" s="388"/>
      <c r="Y126" s="288"/>
      <c r="Z126" s="283"/>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c r="AY126" s="261"/>
      <c r="AZ126" s="261"/>
      <c r="BA126" s="261"/>
      <c r="BB126" s="261"/>
      <c r="BC126" s="261"/>
      <c r="BD126" s="261"/>
    </row>
    <row r="127" spans="1:56" ht="20.25" customHeight="1" x14ac:dyDescent="0.15">
      <c r="A127" s="259"/>
      <c r="B127" s="281"/>
      <c r="C127" s="281"/>
      <c r="D127" s="281"/>
      <c r="E127" s="281"/>
      <c r="F127" s="281"/>
      <c r="G127" s="281"/>
      <c r="H127" s="281"/>
      <c r="I127" s="281"/>
      <c r="J127" s="281"/>
      <c r="K127" s="281"/>
      <c r="L127" s="282"/>
      <c r="M127" s="281" t="s">
        <v>704</v>
      </c>
      <c r="N127" s="281"/>
      <c r="O127" s="281"/>
      <c r="P127" s="281"/>
      <c r="Q127" s="281"/>
      <c r="R127" s="281"/>
      <c r="S127" s="281"/>
      <c r="T127" s="281"/>
      <c r="U127" s="283"/>
      <c r="V127" s="283"/>
      <c r="W127" s="283"/>
      <c r="X127" s="283"/>
      <c r="Y127" s="283"/>
      <c r="Z127" s="283"/>
      <c r="AA127" s="261"/>
      <c r="AB127" s="261"/>
      <c r="AC127" s="261"/>
      <c r="AD127" s="261"/>
      <c r="AE127" s="261"/>
      <c r="AF127" s="261"/>
      <c r="AG127" s="261"/>
      <c r="AH127" s="261"/>
      <c r="AI127" s="261"/>
      <c r="AJ127" s="261"/>
      <c r="AK127" s="261"/>
      <c r="AL127" s="261"/>
      <c r="AM127" s="261"/>
      <c r="AN127" s="261"/>
      <c r="AO127" s="261"/>
      <c r="AP127" s="261"/>
      <c r="AQ127" s="261"/>
      <c r="AR127" s="261"/>
      <c r="AS127" s="261"/>
      <c r="AT127" s="261"/>
      <c r="AU127" s="261"/>
      <c r="AV127" s="261"/>
      <c r="AW127" s="261"/>
      <c r="AX127" s="261"/>
      <c r="AY127" s="261"/>
      <c r="AZ127" s="261"/>
      <c r="BA127" s="261"/>
      <c r="BB127" s="261"/>
      <c r="BC127" s="261"/>
      <c r="BD127" s="261"/>
    </row>
    <row r="128" spans="1:56" ht="20.25" customHeight="1" x14ac:dyDescent="0.15">
      <c r="A128" s="259"/>
      <c r="B128" s="281"/>
      <c r="C128" s="281" t="s">
        <v>705</v>
      </c>
      <c r="D128" s="281"/>
      <c r="E128" s="281"/>
      <c r="F128" s="281"/>
      <c r="G128" s="281"/>
      <c r="H128" s="281"/>
      <c r="I128" s="281"/>
      <c r="J128" s="281"/>
      <c r="K128" s="281"/>
      <c r="L128" s="282"/>
      <c r="M128" s="281"/>
      <c r="N128" s="281"/>
      <c r="O128" s="281"/>
      <c r="P128" s="281"/>
      <c r="Q128" s="281"/>
      <c r="R128" s="281"/>
      <c r="S128" s="281"/>
      <c r="T128" s="281"/>
      <c r="U128" s="281"/>
      <c r="V128" s="296"/>
      <c r="W128" s="297"/>
      <c r="X128" s="297"/>
      <c r="Y128" s="281"/>
      <c r="Z128" s="281"/>
      <c r="AA128" s="261"/>
      <c r="AB128" s="261"/>
      <c r="AC128" s="261"/>
      <c r="AD128" s="261"/>
      <c r="AE128" s="261"/>
      <c r="AF128" s="261"/>
      <c r="AG128" s="261"/>
      <c r="AH128" s="261"/>
      <c r="AI128" s="261"/>
      <c r="AJ128" s="261"/>
      <c r="AK128" s="261"/>
      <c r="AL128" s="261"/>
      <c r="AM128" s="261"/>
      <c r="AN128" s="261"/>
      <c r="AO128" s="261"/>
      <c r="AP128" s="261"/>
      <c r="AQ128" s="261"/>
      <c r="AR128" s="261"/>
      <c r="AS128" s="261"/>
      <c r="AT128" s="261"/>
      <c r="AU128" s="261"/>
      <c r="AV128" s="261"/>
      <c r="AW128" s="261"/>
      <c r="AX128" s="261"/>
      <c r="AY128" s="261"/>
      <c r="AZ128" s="261"/>
      <c r="BA128" s="261"/>
      <c r="BB128" s="261"/>
      <c r="BC128" s="261"/>
      <c r="BD128" s="261"/>
    </row>
    <row r="129" spans="1:58" ht="20.25" customHeight="1" x14ac:dyDescent="0.15">
      <c r="A129" s="259"/>
      <c r="B129" s="281"/>
      <c r="C129" s="281" t="s">
        <v>681</v>
      </c>
      <c r="D129" s="281"/>
      <c r="E129" s="281"/>
      <c r="F129" s="281"/>
      <c r="G129" s="281"/>
      <c r="H129" s="281"/>
      <c r="I129" s="281"/>
      <c r="J129" s="281"/>
      <c r="K129" s="281"/>
      <c r="L129" s="282"/>
      <c r="M129" s="295"/>
      <c r="N129" s="295"/>
      <c r="O129" s="295"/>
      <c r="P129" s="295"/>
      <c r="Q129" s="281"/>
      <c r="R129" s="281"/>
      <c r="S129" s="281"/>
      <c r="T129" s="281"/>
      <c r="U129" s="281"/>
      <c r="V129" s="296"/>
      <c r="W129" s="297"/>
      <c r="X129" s="297"/>
      <c r="Y129" s="281"/>
      <c r="Z129" s="281"/>
      <c r="AA129" s="261"/>
      <c r="AB129" s="261"/>
      <c r="AC129" s="261"/>
      <c r="AD129" s="261"/>
      <c r="AE129" s="261"/>
      <c r="AF129" s="261"/>
      <c r="AG129" s="261"/>
      <c r="AH129" s="261"/>
      <c r="AI129" s="261"/>
      <c r="AJ129" s="261"/>
      <c r="AK129" s="261"/>
      <c r="AL129" s="261"/>
      <c r="AM129" s="261"/>
      <c r="AN129" s="261"/>
      <c r="AO129" s="261"/>
      <c r="AP129" s="261"/>
      <c r="AQ129" s="261"/>
      <c r="AR129" s="261"/>
      <c r="AS129" s="261"/>
      <c r="AT129" s="261"/>
      <c r="AU129" s="261"/>
      <c r="AV129" s="261"/>
      <c r="AW129" s="261"/>
      <c r="AX129" s="261"/>
      <c r="AY129" s="261"/>
      <c r="AZ129" s="261"/>
      <c r="BA129" s="261"/>
      <c r="BB129" s="261"/>
      <c r="BC129" s="261"/>
      <c r="BD129" s="261"/>
    </row>
    <row r="130" spans="1:58" ht="20.25" customHeight="1" x14ac:dyDescent="0.15">
      <c r="A130" s="259"/>
      <c r="B130" s="281"/>
      <c r="C130" s="255" t="s">
        <v>706</v>
      </c>
      <c r="D130" s="255"/>
      <c r="E130" s="255"/>
      <c r="F130" s="255"/>
      <c r="G130" s="255"/>
      <c r="H130" s="281" t="s">
        <v>707</v>
      </c>
      <c r="I130" s="255"/>
      <c r="J130" s="255"/>
      <c r="K130" s="255"/>
      <c r="L130" s="255"/>
      <c r="M130" s="373" t="s">
        <v>696</v>
      </c>
      <c r="N130" s="373"/>
      <c r="O130" s="373"/>
      <c r="P130" s="373"/>
      <c r="Q130" s="281"/>
      <c r="R130" s="281"/>
      <c r="S130" s="281"/>
      <c r="T130" s="281"/>
      <c r="U130" s="281"/>
      <c r="V130" s="296"/>
      <c r="W130" s="297"/>
      <c r="X130" s="297"/>
      <c r="Y130" s="281"/>
      <c r="Z130" s="281"/>
      <c r="AA130" s="261"/>
      <c r="AB130" s="261"/>
      <c r="AC130" s="261"/>
      <c r="AD130" s="261"/>
      <c r="AE130" s="261"/>
      <c r="AF130" s="261"/>
      <c r="AG130" s="261"/>
      <c r="AH130" s="261"/>
      <c r="AI130" s="261"/>
      <c r="AJ130" s="261"/>
      <c r="AK130" s="261"/>
      <c r="AL130" s="261"/>
      <c r="AM130" s="261"/>
      <c r="AN130" s="261"/>
      <c r="AO130" s="261"/>
      <c r="AP130" s="261"/>
      <c r="AQ130" s="261"/>
      <c r="AR130" s="261"/>
      <c r="AS130" s="261"/>
      <c r="AT130" s="261"/>
      <c r="AU130" s="261"/>
      <c r="AV130" s="261"/>
      <c r="AW130" s="261"/>
      <c r="AX130" s="261"/>
      <c r="AY130" s="261"/>
      <c r="AZ130" s="261"/>
      <c r="BA130" s="261"/>
      <c r="BB130" s="261"/>
      <c r="BC130" s="261"/>
      <c r="BD130" s="261"/>
    </row>
    <row r="131" spans="1:58" ht="20.25" customHeight="1" x14ac:dyDescent="0.15">
      <c r="A131" s="259"/>
      <c r="B131" s="281"/>
      <c r="C131" s="374">
        <f>P121</f>
        <v>0</v>
      </c>
      <c r="D131" s="375"/>
      <c r="E131" s="375"/>
      <c r="F131" s="376"/>
      <c r="G131" s="295" t="s">
        <v>708</v>
      </c>
      <c r="H131" s="377">
        <f>M126</f>
        <v>0</v>
      </c>
      <c r="I131" s="378"/>
      <c r="J131" s="378"/>
      <c r="K131" s="379"/>
      <c r="L131" s="295" t="s">
        <v>703</v>
      </c>
      <c r="M131" s="380">
        <f>ROUNDDOWN(C131+H131,1)</f>
        <v>0</v>
      </c>
      <c r="N131" s="381"/>
      <c r="O131" s="381"/>
      <c r="P131" s="382"/>
      <c r="Q131" s="281"/>
      <c r="R131" s="281"/>
      <c r="S131" s="281"/>
      <c r="T131" s="281"/>
      <c r="U131" s="281"/>
      <c r="V131" s="296"/>
      <c r="W131" s="297"/>
      <c r="X131" s="297"/>
      <c r="Y131" s="281"/>
      <c r="Z131" s="281"/>
      <c r="AA131" s="261"/>
      <c r="AB131" s="261"/>
      <c r="AC131" s="261"/>
      <c r="AD131" s="261"/>
      <c r="AE131" s="261"/>
      <c r="AF131" s="261"/>
      <c r="AG131" s="261"/>
      <c r="AH131" s="261"/>
      <c r="AI131" s="261"/>
      <c r="AJ131" s="261"/>
      <c r="AK131" s="261"/>
      <c r="AL131" s="261"/>
      <c r="AM131" s="261"/>
      <c r="AN131" s="261"/>
      <c r="AO131" s="261"/>
      <c r="AP131" s="261"/>
      <c r="AQ131" s="261"/>
      <c r="AR131" s="261"/>
      <c r="AS131" s="261"/>
      <c r="AT131" s="261"/>
      <c r="AU131" s="261"/>
      <c r="AV131" s="261"/>
      <c r="AW131" s="261"/>
      <c r="AX131" s="261"/>
      <c r="AY131" s="261"/>
      <c r="AZ131" s="261"/>
      <c r="BA131" s="261"/>
      <c r="BB131" s="261"/>
      <c r="BC131" s="261"/>
      <c r="BD131" s="261"/>
    </row>
    <row r="132" spans="1:58" ht="20.25" customHeight="1" x14ac:dyDescent="0.15">
      <c r="A132" s="259"/>
      <c r="B132" s="281"/>
      <c r="C132" s="281"/>
      <c r="D132" s="281"/>
      <c r="E132" s="281"/>
      <c r="F132" s="281"/>
      <c r="G132" s="281"/>
      <c r="H132" s="281"/>
      <c r="I132" s="281"/>
      <c r="J132" s="281"/>
      <c r="K132" s="281"/>
      <c r="L132" s="281"/>
      <c r="M132" s="281"/>
      <c r="N132" s="282"/>
      <c r="O132" s="281"/>
      <c r="P132" s="281"/>
      <c r="Q132" s="281"/>
      <c r="R132" s="281"/>
      <c r="S132" s="281"/>
      <c r="T132" s="281"/>
      <c r="U132" s="281"/>
      <c r="V132" s="296"/>
      <c r="W132" s="297"/>
      <c r="X132" s="297"/>
      <c r="Y132" s="281"/>
      <c r="Z132" s="281"/>
      <c r="AA132" s="261"/>
      <c r="AB132" s="261"/>
      <c r="AC132" s="261"/>
      <c r="AD132" s="261"/>
      <c r="AE132" s="261"/>
      <c r="AF132" s="261"/>
      <c r="AG132" s="261"/>
      <c r="AH132" s="261"/>
      <c r="AI132" s="261"/>
      <c r="AJ132" s="261"/>
      <c r="AK132" s="261"/>
      <c r="AL132" s="261"/>
      <c r="AM132" s="261"/>
      <c r="AN132" s="261"/>
      <c r="AO132" s="261"/>
      <c r="AP132" s="261"/>
      <c r="AQ132" s="261"/>
      <c r="AR132" s="261"/>
      <c r="AS132" s="261"/>
      <c r="AT132" s="261"/>
      <c r="AU132" s="261"/>
      <c r="AV132" s="261"/>
      <c r="AW132" s="261"/>
      <c r="AX132" s="261"/>
      <c r="AY132" s="261"/>
      <c r="AZ132" s="261"/>
      <c r="BA132" s="261"/>
      <c r="BB132" s="261"/>
      <c r="BC132" s="261"/>
      <c r="BD132" s="261"/>
    </row>
    <row r="133" spans="1:58" ht="20.25" customHeight="1" x14ac:dyDescent="0.15">
      <c r="C133" s="298"/>
      <c r="D133" s="298"/>
      <c r="E133" s="299"/>
      <c r="F133" s="299"/>
      <c r="G133" s="299"/>
      <c r="H133" s="299"/>
      <c r="I133" s="299"/>
      <c r="J133" s="299"/>
      <c r="K133" s="299"/>
      <c r="L133" s="299"/>
      <c r="M133" s="299"/>
      <c r="N133" s="299"/>
      <c r="O133" s="299"/>
      <c r="P133" s="299"/>
      <c r="Q133" s="299"/>
      <c r="R133" s="299"/>
      <c r="S133" s="299"/>
      <c r="T133" s="298"/>
      <c r="U133" s="299"/>
      <c r="V133" s="299"/>
      <c r="W133" s="299"/>
      <c r="X133" s="299"/>
      <c r="Y133" s="299"/>
      <c r="Z133" s="299"/>
      <c r="AA133" s="299"/>
      <c r="AB133" s="299"/>
      <c r="AC133" s="299"/>
      <c r="AD133" s="299"/>
      <c r="AE133" s="299"/>
      <c r="AF133" s="299"/>
      <c r="AJ133" s="300"/>
      <c r="AK133" s="301"/>
      <c r="AL133" s="301"/>
      <c r="AM133" s="299"/>
      <c r="AN133" s="299"/>
      <c r="AO133" s="299"/>
      <c r="AP133" s="299"/>
      <c r="AQ133" s="299"/>
      <c r="AR133" s="299"/>
      <c r="AS133" s="299"/>
      <c r="AT133" s="299"/>
      <c r="AU133" s="299"/>
      <c r="AV133" s="299"/>
      <c r="AW133" s="299"/>
      <c r="AX133" s="299"/>
      <c r="AY133" s="299"/>
      <c r="AZ133" s="299"/>
      <c r="BA133" s="299"/>
      <c r="BB133" s="299"/>
      <c r="BC133" s="299"/>
      <c r="BD133" s="299"/>
      <c r="BE133" s="301"/>
    </row>
    <row r="134" spans="1:58" ht="20.25" customHeight="1" x14ac:dyDescent="0.15">
      <c r="A134" s="299"/>
      <c r="B134" s="299"/>
      <c r="C134" s="298"/>
      <c r="F134" s="299"/>
      <c r="G134" s="299"/>
      <c r="H134" s="299"/>
      <c r="I134" s="299"/>
      <c r="J134" s="299"/>
      <c r="K134" s="299"/>
      <c r="L134" s="299"/>
      <c r="M134" s="298" t="s">
        <v>725</v>
      </c>
      <c r="N134" s="299" t="s">
        <v>726</v>
      </c>
      <c r="O134" s="299"/>
      <c r="P134" s="299"/>
      <c r="Q134" s="299"/>
      <c r="R134" s="299"/>
      <c r="S134" s="299"/>
      <c r="T134" s="299"/>
      <c r="U134" s="298"/>
      <c r="V134" s="299"/>
      <c r="W134" s="299"/>
      <c r="X134" s="299"/>
      <c r="Y134" s="299"/>
      <c r="Z134" s="299"/>
      <c r="AA134" s="299"/>
      <c r="AB134" s="299"/>
      <c r="AC134" s="299"/>
      <c r="AD134" s="299"/>
      <c r="AE134" s="299"/>
      <c r="AF134" s="299"/>
      <c r="AG134" s="299"/>
      <c r="AK134" s="300"/>
      <c r="AL134" s="301"/>
      <c r="AM134" s="301"/>
      <c r="AN134" s="299"/>
      <c r="AO134" s="299"/>
      <c r="AP134" s="299"/>
      <c r="AQ134" s="299"/>
      <c r="AR134" s="299"/>
      <c r="AS134" s="299"/>
      <c r="AT134" s="299"/>
      <c r="AU134" s="299"/>
      <c r="AV134" s="299"/>
      <c r="AW134" s="299"/>
      <c r="AX134" s="299"/>
      <c r="AY134" s="299"/>
      <c r="AZ134" s="299"/>
      <c r="BA134" s="299"/>
      <c r="BB134" s="299"/>
      <c r="BC134" s="299"/>
      <c r="BD134" s="299"/>
      <c r="BE134" s="299"/>
      <c r="BF134" s="301"/>
    </row>
    <row r="135" spans="1:58" ht="20.25" customHeight="1" x14ac:dyDescent="0.15">
      <c r="A135" s="299"/>
      <c r="B135" s="299"/>
      <c r="C135" s="299"/>
      <c r="D135" s="298"/>
      <c r="E135" s="299" t="s">
        <v>727</v>
      </c>
      <c r="F135" s="299"/>
      <c r="G135" s="299"/>
      <c r="H135" s="299"/>
      <c r="I135" s="299"/>
      <c r="J135" s="299"/>
      <c r="K135" s="299"/>
      <c r="L135" s="299"/>
      <c r="M135" s="299"/>
      <c r="N135" s="299"/>
      <c r="O135" s="299"/>
      <c r="P135" s="299"/>
      <c r="Q135" s="299"/>
      <c r="R135" s="299"/>
      <c r="S135" s="299"/>
      <c r="T135" s="299"/>
      <c r="U135" s="298"/>
      <c r="V135" s="299"/>
      <c r="W135" s="299"/>
      <c r="X135" s="299"/>
      <c r="Y135" s="299"/>
      <c r="Z135" s="299"/>
      <c r="AA135" s="299"/>
      <c r="AB135" s="299"/>
      <c r="AC135" s="299"/>
      <c r="AD135" s="299"/>
      <c r="AE135" s="299"/>
      <c r="AF135" s="299"/>
      <c r="AG135" s="299"/>
      <c r="AK135" s="300"/>
      <c r="AL135" s="301"/>
      <c r="AM135" s="301"/>
      <c r="AN135" s="299"/>
      <c r="AO135" s="299"/>
      <c r="AP135" s="299"/>
      <c r="AQ135" s="299"/>
      <c r="AR135" s="299"/>
      <c r="AS135" s="299"/>
      <c r="AT135" s="299"/>
      <c r="AU135" s="299"/>
      <c r="AV135" s="299"/>
      <c r="AW135" s="299"/>
      <c r="AX135" s="299"/>
      <c r="AY135" s="299"/>
      <c r="AZ135" s="299"/>
      <c r="BA135" s="299"/>
      <c r="BB135" s="299"/>
      <c r="BC135" s="299"/>
      <c r="BD135" s="299"/>
      <c r="BE135" s="299"/>
      <c r="BF135" s="301"/>
    </row>
    <row r="136" spans="1:58" ht="20.25" customHeight="1" x14ac:dyDescent="0.15">
      <c r="A136" s="299"/>
      <c r="B136" s="299"/>
      <c r="C136" s="298"/>
      <c r="D136" s="298"/>
      <c r="E136" s="299" t="s">
        <v>728</v>
      </c>
      <c r="F136" s="299"/>
      <c r="G136" s="299"/>
      <c r="H136" s="299"/>
      <c r="I136" s="299"/>
      <c r="J136" s="299"/>
      <c r="K136" s="299"/>
      <c r="L136" s="299"/>
      <c r="M136" s="299"/>
      <c r="N136" s="299"/>
      <c r="O136" s="299"/>
      <c r="P136" s="299"/>
      <c r="Q136" s="299"/>
      <c r="R136" s="299"/>
      <c r="S136" s="299"/>
      <c r="T136" s="299"/>
      <c r="U136" s="298"/>
      <c r="V136" s="299"/>
      <c r="W136" s="299"/>
      <c r="X136" s="299"/>
      <c r="Y136" s="299"/>
      <c r="Z136" s="299"/>
      <c r="AA136" s="299"/>
      <c r="AB136" s="299"/>
      <c r="AC136" s="299"/>
      <c r="AD136" s="299"/>
      <c r="AE136" s="299"/>
      <c r="AF136" s="299"/>
      <c r="AG136" s="299"/>
      <c r="AK136" s="300"/>
      <c r="AL136" s="301"/>
      <c r="AM136" s="301"/>
      <c r="AN136" s="299"/>
      <c r="AO136" s="299"/>
      <c r="AP136" s="299"/>
      <c r="AQ136" s="299"/>
      <c r="AR136" s="299"/>
      <c r="AS136" s="299"/>
      <c r="AT136" s="299"/>
      <c r="AU136" s="299"/>
      <c r="AV136" s="299"/>
      <c r="AW136" s="299"/>
      <c r="AX136" s="299"/>
      <c r="AY136" s="299"/>
      <c r="AZ136" s="299"/>
      <c r="BA136" s="299"/>
      <c r="BB136" s="299"/>
      <c r="BC136" s="299"/>
      <c r="BD136" s="299"/>
      <c r="BE136" s="299"/>
      <c r="BF136" s="301"/>
    </row>
    <row r="137" spans="1:58" ht="20.25" customHeight="1" x14ac:dyDescent="0.15">
      <c r="C137" s="300"/>
      <c r="D137" s="300"/>
      <c r="E137" s="300" t="s">
        <v>729</v>
      </c>
      <c r="F137" s="300"/>
      <c r="G137" s="300"/>
      <c r="H137" s="300"/>
      <c r="I137" s="300"/>
      <c r="J137" s="300"/>
      <c r="K137" s="300"/>
      <c r="L137" s="300"/>
      <c r="M137" s="300"/>
      <c r="N137" s="300"/>
      <c r="O137" s="300"/>
      <c r="P137" s="300"/>
      <c r="Q137" s="300"/>
      <c r="R137" s="300"/>
      <c r="S137" s="300"/>
      <c r="T137" s="300"/>
      <c r="U137" s="301"/>
      <c r="V137" s="301"/>
      <c r="W137" s="300"/>
      <c r="X137" s="300"/>
      <c r="Y137" s="300"/>
      <c r="Z137" s="300"/>
      <c r="AA137" s="300"/>
      <c r="AB137" s="300"/>
      <c r="AC137" s="300"/>
      <c r="AD137" s="300"/>
      <c r="AE137" s="300"/>
      <c r="AF137" s="300"/>
      <c r="AG137" s="300"/>
      <c r="AH137" s="300"/>
      <c r="AI137" s="300"/>
      <c r="AJ137" s="300"/>
      <c r="AK137" s="300"/>
      <c r="AL137" s="301"/>
      <c r="AM137" s="301"/>
      <c r="AN137" s="299"/>
      <c r="AO137" s="299"/>
      <c r="AP137" s="299"/>
      <c r="AQ137" s="299"/>
      <c r="AR137" s="299"/>
      <c r="AS137" s="299"/>
      <c r="AT137" s="299"/>
      <c r="AU137" s="299"/>
      <c r="AV137" s="299"/>
      <c r="AW137" s="299"/>
      <c r="AX137" s="299"/>
      <c r="AY137" s="299"/>
      <c r="AZ137" s="299"/>
      <c r="BA137" s="299"/>
      <c r="BB137" s="299"/>
      <c r="BC137" s="299"/>
      <c r="BD137" s="299"/>
      <c r="BE137" s="299"/>
      <c r="BF137" s="301"/>
    </row>
    <row r="138" spans="1:58" ht="20.25" customHeight="1" x14ac:dyDescent="0.15">
      <c r="C138" s="300"/>
      <c r="D138" s="300"/>
      <c r="E138" s="300" t="s">
        <v>730</v>
      </c>
      <c r="F138" s="300"/>
      <c r="G138" s="300"/>
      <c r="H138" s="300"/>
      <c r="I138" s="300"/>
      <c r="J138" s="300"/>
      <c r="K138" s="300"/>
      <c r="L138" s="300"/>
      <c r="M138" s="300"/>
      <c r="N138" s="300"/>
      <c r="O138" s="300"/>
      <c r="P138" s="300"/>
      <c r="Q138" s="300"/>
      <c r="R138" s="300"/>
      <c r="S138" s="300"/>
      <c r="T138" s="300"/>
      <c r="U138" s="301"/>
      <c r="V138" s="301"/>
      <c r="W138" s="300"/>
      <c r="X138" s="300"/>
      <c r="Y138" s="300"/>
      <c r="Z138" s="300"/>
      <c r="AA138" s="300"/>
      <c r="AB138" s="300"/>
      <c r="AC138" s="300"/>
      <c r="AD138" s="300"/>
      <c r="AE138" s="300"/>
      <c r="AF138" s="300"/>
      <c r="AG138" s="300"/>
      <c r="AH138" s="300"/>
      <c r="AI138" s="300"/>
      <c r="AJ138" s="300"/>
      <c r="AK138" s="300"/>
      <c r="AL138" s="301"/>
      <c r="AM138" s="301"/>
      <c r="AN138" s="299"/>
      <c r="AO138" s="299"/>
      <c r="AP138" s="299"/>
      <c r="AQ138" s="299"/>
      <c r="AR138" s="299"/>
      <c r="AS138" s="299"/>
      <c r="AT138" s="299"/>
      <c r="AU138" s="299"/>
      <c r="AV138" s="299"/>
      <c r="AW138" s="299"/>
      <c r="AX138" s="299"/>
      <c r="AY138" s="299"/>
      <c r="AZ138" s="299"/>
      <c r="BA138" s="299"/>
      <c r="BB138" s="299"/>
      <c r="BC138" s="299"/>
      <c r="BD138" s="299"/>
      <c r="BE138" s="299"/>
      <c r="BF138" s="301"/>
    </row>
    <row r="139" spans="1:58" ht="20.25" customHeight="1" x14ac:dyDescent="0.15">
      <c r="E139" s="264" t="s">
        <v>731</v>
      </c>
    </row>
    <row r="140" spans="1:58" ht="20.25" customHeight="1" x14ac:dyDescent="0.15">
      <c r="E140" s="264" t="s">
        <v>732</v>
      </c>
    </row>
    <row r="141" spans="1:58" ht="20.25" customHeight="1" x14ac:dyDescent="0.15">
      <c r="E141" s="264" t="s">
        <v>733</v>
      </c>
    </row>
    <row r="142" spans="1:58" ht="20.25" customHeight="1" x14ac:dyDescent="0.15">
      <c r="E142" s="264" t="s">
        <v>734</v>
      </c>
    </row>
    <row r="143" spans="1:58" ht="20.25" customHeight="1" x14ac:dyDescent="0.15">
      <c r="E143" s="264" t="s">
        <v>735</v>
      </c>
    </row>
  </sheetData>
  <sheetProtection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27"/>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qref="E13:F112" xr:uid="{CCE8A951-9BC5-4428-8B49-D8DAC8593E65}">
      <formula1>"A, B, C, D"</formula1>
    </dataValidation>
    <dataValidation type="list" allowBlank="1" showInputMessage="1" showErrorMessage="1" sqref="AZ4:BC4" xr:uid="{1E13CA44-A116-4414-956F-2E120CCB1553}">
      <formula1>"予定,実績,予定・実績"</formula1>
    </dataValidation>
    <dataValidation type="list" errorStyle="warning" allowBlank="1" showInputMessage="1" error="リストにない場合のみ、入力してください。" sqref="G13:K112" xr:uid="{8E9388C9-B7E1-4A50-98AE-ABB3319CCE89}">
      <formula1>$E$135:$E$143</formula1>
    </dataValidation>
    <dataValidation type="list" allowBlank="1" showInputMessage="1" sqref="C13:D112" xr:uid="{FD4135EC-FF53-4FAB-8B62-A556F727CC9A}">
      <formula1>$M$134:$N$134</formula1>
    </dataValidation>
    <dataValidation type="decimal" allowBlank="1" showInputMessage="1" showErrorMessage="1" error="入力可能範囲　32～40" sqref="AV5" xr:uid="{67A42513-CCD9-444D-A52D-BF8C03CB5CCA}">
      <formula1>32</formula1>
      <formula2>40</formula2>
    </dataValidation>
    <dataValidation type="list" allowBlank="1" showInputMessage="1" showErrorMessage="1" sqref="J123:K123" xr:uid="{7298E170-9A5E-48F2-956F-BF356A6164B2}">
      <formula1>"週,暦月"</formula1>
    </dataValidation>
    <dataValidation type="list" allowBlank="1" showInputMessage="1" showErrorMessage="1" sqref="AZ3" xr:uid="{5B8C1376-D8ED-4137-ABC0-453825A3A127}">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rowBreaks count="1" manualBreakCount="1">
    <brk id="113"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76870A2B-8646-4E58-9DFA-590027F0B023}">
          <x14:formula1>
            <xm:f>'\\ope-file01\UserData$\082203834\デスクトップ\[福祉用具貸与・特定福祉用具販売 勤務表.xlsx]プルダウン・リスト'!#REF!</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49BD8-C4AB-4CF5-96B2-EA30F7557ADD}">
  <dimension ref="A1:N11"/>
  <sheetViews>
    <sheetView zoomScaleNormal="100" workbookViewId="0"/>
  </sheetViews>
  <sheetFormatPr defaultColWidth="9" defaultRowHeight="13.5" x14ac:dyDescent="0.15"/>
  <cols>
    <col min="1" max="1" width="3" style="200" customWidth="1"/>
    <col min="2" max="2" width="5.125" style="200" customWidth="1"/>
    <col min="3" max="3" width="8.875" style="200" customWidth="1"/>
    <col min="4" max="4" width="10.25" style="200" customWidth="1"/>
    <col min="5" max="14" width="8.875" style="200" customWidth="1"/>
    <col min="15" max="16384" width="9" style="200"/>
  </cols>
  <sheetData>
    <row r="1" spans="1:14" ht="18" customHeight="1" x14ac:dyDescent="0.15">
      <c r="A1" s="197"/>
      <c r="B1" s="197"/>
      <c r="C1" s="198"/>
      <c r="D1" s="198"/>
      <c r="E1" s="198"/>
      <c r="F1" s="198"/>
      <c r="G1" s="198"/>
      <c r="H1" s="198"/>
      <c r="I1" s="199"/>
      <c r="J1" s="199"/>
      <c r="K1" s="199"/>
      <c r="L1" s="199"/>
      <c r="M1" s="199"/>
      <c r="N1" s="199"/>
    </row>
    <row r="2" spans="1:14" ht="14.25" x14ac:dyDescent="0.15">
      <c r="A2" s="488" t="s">
        <v>547</v>
      </c>
      <c r="B2" s="488"/>
      <c r="C2" s="488"/>
      <c r="D2" s="489"/>
      <c r="E2" s="489"/>
      <c r="F2" s="489"/>
      <c r="G2" s="489"/>
      <c r="H2" s="489"/>
      <c r="I2" s="199"/>
      <c r="J2" s="199"/>
      <c r="K2" s="199"/>
      <c r="L2" s="199"/>
      <c r="M2" s="199"/>
      <c r="N2" s="199"/>
    </row>
    <row r="3" spans="1:14" ht="17.100000000000001" customHeight="1" x14ac:dyDescent="0.15">
      <c r="A3" s="490" t="s">
        <v>548</v>
      </c>
      <c r="B3" s="490"/>
      <c r="C3" s="490"/>
      <c r="D3" s="490"/>
      <c r="E3" s="490"/>
      <c r="F3" s="490"/>
      <c r="G3" s="490"/>
      <c r="H3" s="199"/>
      <c r="I3" s="199"/>
      <c r="J3" s="199"/>
      <c r="K3" s="199"/>
      <c r="L3" s="199"/>
      <c r="M3" s="199"/>
      <c r="N3" s="199"/>
    </row>
    <row r="4" spans="1:14" ht="17.100000000000001" customHeight="1" thickBot="1" x14ac:dyDescent="0.2">
      <c r="A4" s="201" t="s">
        <v>549</v>
      </c>
      <c r="B4" s="201"/>
      <c r="C4" s="201"/>
      <c r="D4" s="201"/>
      <c r="E4" s="199"/>
      <c r="F4" s="199"/>
      <c r="G4" s="199"/>
      <c r="H4" s="199"/>
      <c r="I4" s="199"/>
      <c r="J4" s="199"/>
      <c r="K4" s="202" t="s">
        <v>550</v>
      </c>
      <c r="L4" s="199"/>
      <c r="M4" s="199"/>
      <c r="N4" s="199"/>
    </row>
    <row r="5" spans="1:14" ht="27" customHeight="1" x14ac:dyDescent="0.15">
      <c r="A5" s="491" t="s">
        <v>551</v>
      </c>
      <c r="B5" s="492"/>
      <c r="C5" s="484" t="s">
        <v>552</v>
      </c>
      <c r="D5" s="484" t="s">
        <v>552</v>
      </c>
      <c r="E5" s="484" t="s">
        <v>552</v>
      </c>
      <c r="F5" s="484" t="s">
        <v>552</v>
      </c>
      <c r="G5" s="484" t="s">
        <v>552</v>
      </c>
      <c r="H5" s="484" t="s">
        <v>552</v>
      </c>
      <c r="I5" s="484" t="s">
        <v>552</v>
      </c>
      <c r="J5" s="484" t="s">
        <v>552</v>
      </c>
      <c r="K5" s="484" t="s">
        <v>552</v>
      </c>
      <c r="L5" s="484" t="s">
        <v>552</v>
      </c>
      <c r="M5" s="484" t="s">
        <v>552</v>
      </c>
      <c r="N5" s="486" t="s">
        <v>552</v>
      </c>
    </row>
    <row r="6" spans="1:14" ht="27" customHeight="1" x14ac:dyDescent="0.15">
      <c r="A6" s="493"/>
      <c r="B6" s="494"/>
      <c r="C6" s="485"/>
      <c r="D6" s="485"/>
      <c r="E6" s="485"/>
      <c r="F6" s="485"/>
      <c r="G6" s="485"/>
      <c r="H6" s="485"/>
      <c r="I6" s="485"/>
      <c r="J6" s="485"/>
      <c r="K6" s="485"/>
      <c r="L6" s="485"/>
      <c r="M6" s="485"/>
      <c r="N6" s="487"/>
    </row>
    <row r="7" spans="1:14" ht="27" customHeight="1" x14ac:dyDescent="0.15">
      <c r="A7" s="493" t="s">
        <v>553</v>
      </c>
      <c r="B7" s="494"/>
      <c r="C7" s="203" t="s">
        <v>554</v>
      </c>
      <c r="D7" s="203" t="s">
        <v>554</v>
      </c>
      <c r="E7" s="203" t="s">
        <v>554</v>
      </c>
      <c r="F7" s="203" t="s">
        <v>554</v>
      </c>
      <c r="G7" s="203" t="s">
        <v>554</v>
      </c>
      <c r="H7" s="203" t="s">
        <v>554</v>
      </c>
      <c r="I7" s="203" t="s">
        <v>554</v>
      </c>
      <c r="J7" s="203" t="s">
        <v>554</v>
      </c>
      <c r="K7" s="203" t="s">
        <v>554</v>
      </c>
      <c r="L7" s="203" t="s">
        <v>554</v>
      </c>
      <c r="M7" s="203" t="s">
        <v>554</v>
      </c>
      <c r="N7" s="204" t="s">
        <v>554</v>
      </c>
    </row>
    <row r="8" spans="1:14" ht="27" customHeight="1" thickBot="1" x14ac:dyDescent="0.2">
      <c r="A8" s="495"/>
      <c r="B8" s="496"/>
      <c r="C8" s="205"/>
      <c r="D8" s="205"/>
      <c r="E8" s="205"/>
      <c r="F8" s="205"/>
      <c r="G8" s="205"/>
      <c r="H8" s="205"/>
      <c r="I8" s="205"/>
      <c r="J8" s="205"/>
      <c r="K8" s="205"/>
      <c r="L8" s="205"/>
      <c r="M8" s="205"/>
      <c r="N8" s="206"/>
    </row>
    <row r="9" spans="1:14" x14ac:dyDescent="0.15">
      <c r="A9" s="207" t="s">
        <v>555</v>
      </c>
      <c r="C9" s="208"/>
      <c r="D9" s="208"/>
      <c r="E9" s="208"/>
      <c r="F9" s="208"/>
      <c r="G9" s="208"/>
      <c r="H9" s="208"/>
      <c r="I9" s="208"/>
      <c r="J9" s="202"/>
      <c r="K9" s="202"/>
      <c r="L9" s="202"/>
      <c r="M9" s="202"/>
      <c r="N9" s="202"/>
    </row>
    <row r="10" spans="1:14" x14ac:dyDescent="0.15">
      <c r="A10" s="207" t="s">
        <v>556</v>
      </c>
      <c r="C10" s="208"/>
      <c r="D10" s="208"/>
      <c r="E10" s="208"/>
      <c r="F10" s="208"/>
      <c r="G10" s="208"/>
      <c r="H10" s="208"/>
      <c r="I10" s="208"/>
      <c r="J10" s="202"/>
      <c r="K10" s="202"/>
      <c r="L10" s="202"/>
      <c r="M10" s="202"/>
      <c r="N10" s="202"/>
    </row>
    <row r="11" spans="1:14" x14ac:dyDescent="0.15">
      <c r="A11" s="202"/>
      <c r="B11" s="208"/>
      <c r="C11" s="208"/>
      <c r="D11" s="208"/>
      <c r="E11" s="208"/>
      <c r="F11" s="208"/>
      <c r="G11" s="208"/>
      <c r="H11" s="208"/>
      <c r="I11" s="208"/>
      <c r="J11" s="202"/>
      <c r="K11" s="202"/>
      <c r="L11" s="202"/>
      <c r="M11" s="202"/>
      <c r="N11" s="202"/>
    </row>
  </sheetData>
  <sheetProtection selectLockedCells="1" selectUnlockedCells="1"/>
  <mergeCells count="17">
    <mergeCell ref="A7:B8"/>
    <mergeCell ref="I5:I6"/>
    <mergeCell ref="J5:J6"/>
    <mergeCell ref="K5:K6"/>
    <mergeCell ref="L5:L6"/>
    <mergeCell ref="M5:M6"/>
    <mergeCell ref="N5:N6"/>
    <mergeCell ref="A2:C2"/>
    <mergeCell ref="D2:H2"/>
    <mergeCell ref="A3:G3"/>
    <mergeCell ref="A5:B6"/>
    <mergeCell ref="C5:C6"/>
    <mergeCell ref="D5:D6"/>
    <mergeCell ref="E5:E6"/>
    <mergeCell ref="F5:F6"/>
    <mergeCell ref="G5:G6"/>
    <mergeCell ref="H5:H6"/>
  </mergeCells>
  <phoneticPr fontId="27"/>
  <pageMargins left="0.75" right="0.75" top="1" bottom="1" header="0.51180555555555551" footer="0.51180555555555551"/>
  <pageSetup paperSize="9"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特定福祉用具販売</vt:lpstr>
      <vt:lpstr>①自己点検シート</vt:lpstr>
      <vt:lpstr>②勤務形態一覧表</vt:lpstr>
      <vt:lpstr>③利用者の状況</vt:lpstr>
      <vt:lpstr>①自己点検シート!Print_Area</vt:lpstr>
      <vt:lpstr>②勤務形態一覧表!Print_Area</vt:lpstr>
      <vt:lpstr>特定福祉用具販売!Print_Area</vt:lpstr>
      <vt:lpstr>①自己点検シート!Print_Titles</vt:lpstr>
      <vt:lpstr>②勤務形態一覧表!Print_Titles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2021-04-21T07:46:48Z</dcterms:created>
  <dcterms:modified xsi:type="dcterms:W3CDTF">2024-07-22T00:34:54Z</dcterms:modified>
</cp:coreProperties>
</file>