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filterPrivacy="1"/>
  <xr:revisionPtr revIDLastSave="0" documentId="13_ncr:1_{A1BA72C4-1FE7-4588-A202-513A3EDA4521}" xr6:coauthVersionLast="36" xr6:coauthVersionMax="47" xr10:uidLastSave="{00000000-0000-0000-0000-000000000000}"/>
  <bookViews>
    <workbookView xWindow="-120" yWindow="-120" windowWidth="20730" windowHeight="11160" xr2:uid="{00000000-000D-0000-FFFF-FFFF00000000}"/>
  </bookViews>
  <sheets>
    <sheet name="介護予防支援" sheetId="6" r:id="rId1"/>
    <sheet name="①自己点検シート" sheetId="1" r:id="rId2"/>
    <sheet name="②勤務形態一覧表" sheetId="8" r:id="rId3"/>
    <sheet name="プルダウン・リスト" sheetId="9" state="hidden" r:id="rId4"/>
    <sheet name="④利用者の状況" sheetId="5" r:id="rId5"/>
  </sheets>
  <definedNames>
    <definedName name="_xlnm.Print_Area" localSheetId="1">①自己点検シート!$A$1:$H$128</definedName>
    <definedName name="_xlnm.Print_Area" localSheetId="2">②勤務形態一覧表!$A$1:$BD$133</definedName>
    <definedName name="_xlnm.Print_Titles" localSheetId="1">①自己点検シート!$3:$4</definedName>
    <definedName name="_xlnm.Print_Titles" localSheetId="2">②勤務形態一覧表!$1:$13</definedName>
    <definedName name="介護支援専門員">プルダウン・リスト!$D$16:$D$28</definedName>
    <definedName name="介護予防支援担当職員">プルダウン・リスト!$E$16:$E$28</definedName>
    <definedName name="管理者">プルダウン・リスト!$C$16:$C$28</definedName>
    <definedName name="職種">プルダウン・リスト!$C$15:$K$15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calcChain.xml><?xml version="1.0" encoding="utf-8"?>
<calcChain xmlns="http://schemas.openxmlformats.org/spreadsheetml/2006/main">
  <c r="H127" i="8" l="1"/>
  <c r="H126" i="8"/>
  <c r="C126" i="8"/>
  <c r="P122" i="8"/>
  <c r="C132" i="8" s="1"/>
  <c r="M132" i="8" s="1"/>
  <c r="L122" i="8"/>
  <c r="C127" i="8" s="1"/>
  <c r="M127" i="8" s="1"/>
  <c r="H132" i="8" s="1"/>
  <c r="J122" i="8"/>
  <c r="G121" i="8"/>
  <c r="E121" i="8"/>
  <c r="G120" i="8"/>
  <c r="E120" i="8"/>
  <c r="G119" i="8"/>
  <c r="E119" i="8"/>
  <c r="G118" i="8"/>
  <c r="E118" i="8"/>
  <c r="AU113" i="8"/>
  <c r="AW113" i="8" s="1"/>
  <c r="AU112" i="8"/>
  <c r="AW112" i="8" s="1"/>
  <c r="AU111" i="8"/>
  <c r="AW111" i="8" s="1"/>
  <c r="AU110" i="8"/>
  <c r="AW110" i="8" s="1"/>
  <c r="AW109" i="8"/>
  <c r="AU109" i="8"/>
  <c r="AU108" i="8"/>
  <c r="AW108" i="8" s="1"/>
  <c r="AU107" i="8"/>
  <c r="AW107" i="8" s="1"/>
  <c r="AU106" i="8"/>
  <c r="AW106" i="8" s="1"/>
  <c r="AU105" i="8"/>
  <c r="AW105" i="8" s="1"/>
  <c r="AU104" i="8"/>
  <c r="AW104" i="8" s="1"/>
  <c r="AW103" i="8"/>
  <c r="AU103" i="8"/>
  <c r="AU102" i="8"/>
  <c r="AW102" i="8" s="1"/>
  <c r="AU101" i="8"/>
  <c r="AW101" i="8" s="1"/>
  <c r="AU100" i="8"/>
  <c r="AW100" i="8" s="1"/>
  <c r="AW99" i="8"/>
  <c r="AU99" i="8"/>
  <c r="AU98" i="8"/>
  <c r="AW98" i="8" s="1"/>
  <c r="AU97" i="8"/>
  <c r="AW97" i="8" s="1"/>
  <c r="AU96" i="8"/>
  <c r="AW96" i="8" s="1"/>
  <c r="AU95" i="8"/>
  <c r="AW95" i="8" s="1"/>
  <c r="AU94" i="8"/>
  <c r="AW94" i="8" s="1"/>
  <c r="AU93" i="8"/>
  <c r="AW93" i="8" s="1"/>
  <c r="AW92" i="8"/>
  <c r="AU92" i="8"/>
  <c r="AU91" i="8"/>
  <c r="AW91" i="8" s="1"/>
  <c r="AU90" i="8"/>
  <c r="AW90" i="8" s="1"/>
  <c r="AU89" i="8"/>
  <c r="AW89" i="8" s="1"/>
  <c r="AW88" i="8"/>
  <c r="AU88" i="8"/>
  <c r="AU87" i="8"/>
  <c r="AW87" i="8" s="1"/>
  <c r="AU86" i="8"/>
  <c r="AW86" i="8" s="1"/>
  <c r="AU85" i="8"/>
  <c r="AW85" i="8" s="1"/>
  <c r="AU84" i="8"/>
  <c r="AW84" i="8" s="1"/>
  <c r="AU83" i="8"/>
  <c r="AW83" i="8" s="1"/>
  <c r="AU82" i="8"/>
  <c r="AW82" i="8" s="1"/>
  <c r="AU81" i="8"/>
  <c r="AW81" i="8" s="1"/>
  <c r="AU80" i="8"/>
  <c r="AW80" i="8" s="1"/>
  <c r="AU79" i="8"/>
  <c r="AW79" i="8" s="1"/>
  <c r="AU78" i="8"/>
  <c r="AW78" i="8" s="1"/>
  <c r="AU77" i="8"/>
  <c r="AW77" i="8" s="1"/>
  <c r="AU76" i="8"/>
  <c r="AW76" i="8" s="1"/>
  <c r="AU75" i="8"/>
  <c r="AW75" i="8" s="1"/>
  <c r="AU74" i="8"/>
  <c r="AW74" i="8" s="1"/>
  <c r="AU73" i="8"/>
  <c r="AW73" i="8" s="1"/>
  <c r="AW72" i="8"/>
  <c r="AU72" i="8"/>
  <c r="AU71" i="8"/>
  <c r="AW71" i="8" s="1"/>
  <c r="AU70" i="8"/>
  <c r="AW70" i="8" s="1"/>
  <c r="AU69" i="8"/>
  <c r="AW69" i="8" s="1"/>
  <c r="AW68" i="8"/>
  <c r="AU68" i="8"/>
  <c r="AU67" i="8"/>
  <c r="AW67" i="8" s="1"/>
  <c r="AU66" i="8"/>
  <c r="AW66" i="8" s="1"/>
  <c r="AU65" i="8"/>
  <c r="AW65" i="8" s="1"/>
  <c r="AU64" i="8"/>
  <c r="AW64" i="8" s="1"/>
  <c r="AU63" i="8"/>
  <c r="AW63" i="8" s="1"/>
  <c r="AU62" i="8"/>
  <c r="AW62" i="8" s="1"/>
  <c r="AW61" i="8"/>
  <c r="AU61" i="8"/>
  <c r="AU60" i="8"/>
  <c r="AW60" i="8" s="1"/>
  <c r="AU59" i="8"/>
  <c r="AW59" i="8" s="1"/>
  <c r="AU58" i="8"/>
  <c r="AW58" i="8" s="1"/>
  <c r="AW57" i="8"/>
  <c r="AU57" i="8"/>
  <c r="AU56" i="8"/>
  <c r="AW56" i="8" s="1"/>
  <c r="AU55" i="8"/>
  <c r="AW55" i="8" s="1"/>
  <c r="AU54" i="8"/>
  <c r="AW54" i="8" s="1"/>
  <c r="AU53" i="8"/>
  <c r="AW53" i="8" s="1"/>
  <c r="AU52" i="8"/>
  <c r="AW52" i="8" s="1"/>
  <c r="AW51" i="8"/>
  <c r="AU51" i="8"/>
  <c r="AU50" i="8"/>
  <c r="AW50" i="8" s="1"/>
  <c r="AU49" i="8"/>
  <c r="AW49" i="8" s="1"/>
  <c r="AU48" i="8"/>
  <c r="AW48" i="8" s="1"/>
  <c r="AW47" i="8"/>
  <c r="AU47" i="8"/>
  <c r="AU46" i="8"/>
  <c r="AW46" i="8" s="1"/>
  <c r="AU45" i="8"/>
  <c r="AW45" i="8" s="1"/>
  <c r="AU44" i="8"/>
  <c r="AW44" i="8" s="1"/>
  <c r="AU43" i="8"/>
  <c r="AW43" i="8" s="1"/>
  <c r="AU42" i="8"/>
  <c r="AW42" i="8" s="1"/>
  <c r="AW41" i="8"/>
  <c r="AU41" i="8"/>
  <c r="AU40" i="8"/>
  <c r="AW40" i="8" s="1"/>
  <c r="AU39" i="8"/>
  <c r="AW39" i="8" s="1"/>
  <c r="AU38" i="8"/>
  <c r="AW38" i="8" s="1"/>
  <c r="AW37" i="8"/>
  <c r="AU37" i="8"/>
  <c r="AU36" i="8"/>
  <c r="AW36" i="8" s="1"/>
  <c r="AU35" i="8"/>
  <c r="AW35" i="8" s="1"/>
  <c r="AU34" i="8"/>
  <c r="AW34" i="8" s="1"/>
  <c r="AU33" i="8"/>
  <c r="AW33" i="8" s="1"/>
  <c r="AU32" i="8"/>
  <c r="AW32" i="8" s="1"/>
  <c r="AW31" i="8"/>
  <c r="AU31" i="8"/>
  <c r="AU30" i="8"/>
  <c r="AW30" i="8" s="1"/>
  <c r="AU29" i="8"/>
  <c r="AW29" i="8" s="1"/>
  <c r="AU28" i="8"/>
  <c r="AW28" i="8" s="1"/>
  <c r="AW27" i="8"/>
  <c r="AU27" i="8"/>
  <c r="AU26" i="8"/>
  <c r="AW26" i="8" s="1"/>
  <c r="AU25" i="8"/>
  <c r="AW25" i="8" s="1"/>
  <c r="AU24" i="8"/>
  <c r="AW24" i="8" s="1"/>
  <c r="AU23" i="8"/>
  <c r="AW23" i="8" s="1"/>
  <c r="AU22" i="8"/>
  <c r="AW22" i="8" s="1"/>
  <c r="AU21" i="8"/>
  <c r="AW21" i="8" s="1"/>
  <c r="AW20" i="8"/>
  <c r="AU20" i="8"/>
  <c r="AU19" i="8"/>
  <c r="AW19" i="8" s="1"/>
  <c r="AU18" i="8"/>
  <c r="AW18" i="8" s="1"/>
  <c r="AU17" i="8"/>
  <c r="AW17" i="8" s="1"/>
  <c r="AU16" i="8"/>
  <c r="AW16" i="8" s="1"/>
  <c r="AU15" i="8"/>
  <c r="AW15" i="8" s="1"/>
  <c r="B15" i="8"/>
  <c r="B16" i="8" s="1"/>
  <c r="B17" i="8" s="1"/>
  <c r="B18" i="8" s="1"/>
  <c r="B19" i="8" s="1"/>
  <c r="B20" i="8" s="1"/>
  <c r="B21" i="8" s="1"/>
  <c r="B22" i="8" s="1"/>
  <c r="B23" i="8" s="1"/>
  <c r="B24" i="8" s="1"/>
  <c r="B25" i="8" s="1"/>
  <c r="B26" i="8" s="1"/>
  <c r="B27" i="8" s="1"/>
  <c r="B28" i="8" s="1"/>
  <c r="B29" i="8" s="1"/>
  <c r="B30" i="8" s="1"/>
  <c r="B31" i="8" s="1"/>
  <c r="B32" i="8" s="1"/>
  <c r="B33" i="8" s="1"/>
  <c r="B34" i="8" s="1"/>
  <c r="B35" i="8" s="1"/>
  <c r="B36" i="8" s="1"/>
  <c r="B37" i="8" s="1"/>
  <c r="B38" i="8" s="1"/>
  <c r="B39" i="8" s="1"/>
  <c r="B40" i="8" s="1"/>
  <c r="B41" i="8" s="1"/>
  <c r="B42" i="8" s="1"/>
  <c r="B43" i="8" s="1"/>
  <c r="B44" i="8" s="1"/>
  <c r="B45" i="8" s="1"/>
  <c r="B46" i="8" s="1"/>
  <c r="B47" i="8" s="1"/>
  <c r="B48" i="8" s="1"/>
  <c r="B49" i="8" s="1"/>
  <c r="B50" i="8" s="1"/>
  <c r="B51" i="8" s="1"/>
  <c r="B52" i="8" s="1"/>
  <c r="B53" i="8" s="1"/>
  <c r="B54" i="8" s="1"/>
  <c r="B55" i="8" s="1"/>
  <c r="B56" i="8" s="1"/>
  <c r="B57" i="8" s="1"/>
  <c r="B58" i="8" s="1"/>
  <c r="B59" i="8" s="1"/>
  <c r="B60" i="8" s="1"/>
  <c r="B61" i="8" s="1"/>
  <c r="B62" i="8" s="1"/>
  <c r="B63" i="8" s="1"/>
  <c r="B64" i="8" s="1"/>
  <c r="B65" i="8" s="1"/>
  <c r="B66" i="8" s="1"/>
  <c r="B67" i="8" s="1"/>
  <c r="B68" i="8" s="1"/>
  <c r="B69" i="8" s="1"/>
  <c r="B70" i="8" s="1"/>
  <c r="B71" i="8" s="1"/>
  <c r="B72" i="8" s="1"/>
  <c r="B73" i="8" s="1"/>
  <c r="B74" i="8" s="1"/>
  <c r="B75" i="8" s="1"/>
  <c r="B76" i="8" s="1"/>
  <c r="B77" i="8" s="1"/>
  <c r="B78" i="8" s="1"/>
  <c r="B79" i="8" s="1"/>
  <c r="B80" i="8" s="1"/>
  <c r="B81" i="8" s="1"/>
  <c r="B82" i="8" s="1"/>
  <c r="B83" i="8" s="1"/>
  <c r="B84" i="8" s="1"/>
  <c r="B85" i="8" s="1"/>
  <c r="B86" i="8" s="1"/>
  <c r="B87" i="8" s="1"/>
  <c r="B88" i="8" s="1"/>
  <c r="B89" i="8" s="1"/>
  <c r="B90" i="8" s="1"/>
  <c r="B91" i="8" s="1"/>
  <c r="B92" i="8" s="1"/>
  <c r="B93" i="8" s="1"/>
  <c r="B94" i="8" s="1"/>
  <c r="B95" i="8" s="1"/>
  <c r="B96" i="8" s="1"/>
  <c r="B97" i="8" s="1"/>
  <c r="B98" i="8" s="1"/>
  <c r="B99" i="8" s="1"/>
  <c r="B100" i="8" s="1"/>
  <c r="B101" i="8" s="1"/>
  <c r="B102" i="8" s="1"/>
  <c r="B103" i="8" s="1"/>
  <c r="B104" i="8" s="1"/>
  <c r="B105" i="8" s="1"/>
  <c r="B106" i="8" s="1"/>
  <c r="B107" i="8" s="1"/>
  <c r="B108" i="8" s="1"/>
  <c r="B109" i="8" s="1"/>
  <c r="B110" i="8" s="1"/>
  <c r="B111" i="8" s="1"/>
  <c r="B112" i="8" s="1"/>
  <c r="B113" i="8" s="1"/>
  <c r="AU14" i="8"/>
  <c r="AW14" i="8" s="1"/>
  <c r="AT11" i="8"/>
  <c r="AT12" i="8" s="1"/>
  <c r="AT13" i="8" s="1"/>
  <c r="AS11" i="8"/>
  <c r="AS12" i="8" s="1"/>
  <c r="AS13" i="8" s="1"/>
  <c r="AR11" i="8"/>
  <c r="AR12" i="8" s="1"/>
  <c r="AR13" i="8" s="1"/>
  <c r="AU9" i="8"/>
  <c r="X2" i="8"/>
  <c r="AD12" i="8" s="1"/>
  <c r="AD13" i="8" s="1"/>
  <c r="Q11" i="8" l="1"/>
  <c r="Z12" i="8"/>
  <c r="Z13" i="8" s="1"/>
  <c r="AG11" i="8"/>
  <c r="G122" i="8"/>
  <c r="E122" i="8"/>
  <c r="U11" i="8"/>
  <c r="AK11" i="8"/>
  <c r="AO12" i="8"/>
  <c r="AO13" i="8" s="1"/>
  <c r="AK12" i="8"/>
  <c r="AK13" i="8" s="1"/>
  <c r="AG12" i="8"/>
  <c r="AG13" i="8" s="1"/>
  <c r="AC12" i="8"/>
  <c r="AC13" i="8" s="1"/>
  <c r="Y12" i="8"/>
  <c r="Y13" i="8" s="1"/>
  <c r="U12" i="8"/>
  <c r="U13" i="8" s="1"/>
  <c r="Q12" i="8"/>
  <c r="Q13" i="8" s="1"/>
  <c r="AN11" i="8"/>
  <c r="AJ11" i="8"/>
  <c r="AF11" i="8"/>
  <c r="AB11" i="8"/>
  <c r="X11" i="8"/>
  <c r="T11" i="8"/>
  <c r="P11" i="8"/>
  <c r="AN12" i="8"/>
  <c r="AN13" i="8" s="1"/>
  <c r="AJ12" i="8"/>
  <c r="AJ13" i="8" s="1"/>
  <c r="AF12" i="8"/>
  <c r="AF13" i="8" s="1"/>
  <c r="AB12" i="8"/>
  <c r="AB13" i="8" s="1"/>
  <c r="X12" i="8"/>
  <c r="X13" i="8" s="1"/>
  <c r="T12" i="8"/>
  <c r="T13" i="8" s="1"/>
  <c r="P12" i="8"/>
  <c r="P13" i="8" s="1"/>
  <c r="AQ11" i="8"/>
  <c r="AM11" i="8"/>
  <c r="AI11" i="8"/>
  <c r="AE11" i="8"/>
  <c r="AA11" i="8"/>
  <c r="W11" i="8"/>
  <c r="S11" i="8"/>
  <c r="AP12" i="8"/>
  <c r="AP13" i="8" s="1"/>
  <c r="AL12" i="8"/>
  <c r="AL13" i="8" s="1"/>
  <c r="AH12" i="8"/>
  <c r="AH13" i="8" s="1"/>
  <c r="AQ12" i="8"/>
  <c r="AQ13" i="8" s="1"/>
  <c r="AM12" i="8"/>
  <c r="AM13" i="8" s="1"/>
  <c r="AI12" i="8"/>
  <c r="AI13" i="8" s="1"/>
  <c r="AE12" i="8"/>
  <c r="AE13" i="8" s="1"/>
  <c r="AA12" i="8"/>
  <c r="AA13" i="8" s="1"/>
  <c r="W12" i="8"/>
  <c r="W13" i="8" s="1"/>
  <c r="S12" i="8"/>
  <c r="S13" i="8" s="1"/>
  <c r="AP11" i="8"/>
  <c r="AL11" i="8"/>
  <c r="AH11" i="8"/>
  <c r="AD11" i="8"/>
  <c r="Z11" i="8"/>
  <c r="V11" i="8"/>
  <c r="R11" i="8"/>
  <c r="AZ7" i="8"/>
  <c r="Y11" i="8"/>
  <c r="AO11" i="8"/>
  <c r="R12" i="8"/>
  <c r="R13" i="8" s="1"/>
  <c r="AC11" i="8"/>
  <c r="V12" i="8"/>
  <c r="V13" i="8" s="1"/>
  <c r="O8" i="5" l="1"/>
</calcChain>
</file>

<file path=xl/sharedStrings.xml><?xml version="1.0" encoding="utf-8"?>
<sst xmlns="http://schemas.openxmlformats.org/spreadsheetml/2006/main" count="513" uniqueCount="432">
  <si>
    <t>点検項目</t>
    <rPh sb="0" eb="2">
      <t>テンケン</t>
    </rPh>
    <rPh sb="2" eb="4">
      <t>コウモク</t>
    </rPh>
    <phoneticPr fontId="5"/>
  </si>
  <si>
    <t>確認事項</t>
    <rPh sb="0" eb="2">
      <t>カクニン</t>
    </rPh>
    <rPh sb="2" eb="4">
      <t>ジコウ</t>
    </rPh>
    <phoneticPr fontId="5"/>
  </si>
  <si>
    <t>根拠法令
（関係法令）</t>
    <phoneticPr fontId="5"/>
  </si>
  <si>
    <t>点検結果</t>
    <rPh sb="0" eb="2">
      <t>テンケン</t>
    </rPh>
    <rPh sb="2" eb="4">
      <t>ケッカ</t>
    </rPh>
    <phoneticPr fontId="5"/>
  </si>
  <si>
    <t>確認書類等(「不適」及び「非該当」の場合はその事由及び改善方法(別紙可))</t>
    <rPh sb="0" eb="2">
      <t>カクニン</t>
    </rPh>
    <rPh sb="2" eb="4">
      <t>ショルイ</t>
    </rPh>
    <rPh sb="4" eb="5">
      <t>トウ</t>
    </rPh>
    <rPh sb="7" eb="9">
      <t>フテキ</t>
    </rPh>
    <rPh sb="10" eb="11">
      <t>オヨ</t>
    </rPh>
    <rPh sb="13" eb="16">
      <t>ヒガイトウ</t>
    </rPh>
    <rPh sb="18" eb="20">
      <t>バアイ</t>
    </rPh>
    <rPh sb="23" eb="25">
      <t>ジユウ</t>
    </rPh>
    <rPh sb="25" eb="26">
      <t>オヨ</t>
    </rPh>
    <rPh sb="27" eb="29">
      <t>カイゼン</t>
    </rPh>
    <rPh sb="29" eb="31">
      <t>ホウホウ</t>
    </rPh>
    <rPh sb="32" eb="34">
      <t>ベッシ</t>
    </rPh>
    <rPh sb="34" eb="35">
      <t>カ</t>
    </rPh>
    <phoneticPr fontId="5"/>
  </si>
  <si>
    <t>適</t>
    <rPh sb="0" eb="1">
      <t>テキ</t>
    </rPh>
    <phoneticPr fontId="5"/>
  </si>
  <si>
    <t>不適</t>
    <rPh sb="0" eb="2">
      <t>フテキ</t>
    </rPh>
    <phoneticPr fontId="5"/>
  </si>
  <si>
    <t>非
該当</t>
    <rPh sb="0" eb="1">
      <t>ヒ</t>
    </rPh>
    <rPh sb="2" eb="4">
      <t>ガイトウ</t>
    </rPh>
    <phoneticPr fontId="5"/>
  </si>
  <si>
    <t xml:space="preserve">
従業者の員数</t>
    <rPh sb="1" eb="4">
      <t>ジュウギョウシャ</t>
    </rPh>
    <rPh sb="5" eb="7">
      <t>インズウ</t>
    </rPh>
    <phoneticPr fontId="5"/>
  </si>
  <si>
    <t>・勤務表等
・資格を証明する書類</t>
    <rPh sb="1" eb="3">
      <t>キンム</t>
    </rPh>
    <rPh sb="3" eb="4">
      <t>ヒョウ</t>
    </rPh>
    <rPh sb="4" eb="5">
      <t>トウ</t>
    </rPh>
    <rPh sb="7" eb="9">
      <t>シカク</t>
    </rPh>
    <rPh sb="10" eb="12">
      <t>ショウメイ</t>
    </rPh>
    <rPh sb="14" eb="16">
      <t>ショルイ</t>
    </rPh>
    <phoneticPr fontId="5"/>
  </si>
  <si>
    <t>管理者</t>
    <rPh sb="0" eb="3">
      <t>カンリシャ</t>
    </rPh>
    <phoneticPr fontId="5"/>
  </si>
  <si>
    <t>・勤務表等
・資格を証明する書類</t>
  </si>
  <si>
    <t xml:space="preserve">
内容及び手続の説明及び同意</t>
    <rPh sb="1" eb="3">
      <t>ナイヨウ</t>
    </rPh>
    <rPh sb="3" eb="4">
      <t>オヨ</t>
    </rPh>
    <rPh sb="5" eb="7">
      <t>テツヅ</t>
    </rPh>
    <rPh sb="8" eb="10">
      <t>セツメイ</t>
    </rPh>
    <rPh sb="10" eb="11">
      <t>オヨ</t>
    </rPh>
    <rPh sb="12" eb="14">
      <t>ドウイ</t>
    </rPh>
    <phoneticPr fontId="5"/>
  </si>
  <si>
    <t>・運営規程
・重要事項説明文書
・利用申込書
・同意・交付に関する記録
・説明文書
・パンフレット等</t>
  </si>
  <si>
    <t>サービスの選択に資すると認められる重要事項を記した文書の内容は、 次の項目等となっています。</t>
    <phoneticPr fontId="5"/>
  </si>
  <si>
    <t>ウ．秘密の保持</t>
  </si>
  <si>
    <t>エ．事故発生時の対応</t>
  </si>
  <si>
    <t>オ．苦情処理の体制 等</t>
  </si>
  <si>
    <t>受給資格等の確認</t>
  </si>
  <si>
    <t>運営基準第7条</t>
    <phoneticPr fontId="5"/>
  </si>
  <si>
    <t>運営規程</t>
  </si>
  <si>
    <t>指定居宅介護支援事業者は、指定居宅介護支援事業所ごとに、次に掲げる重要事項を内容とする運営規程を定めていますか。
※運営規程には、次の事項を定めるものとする。</t>
  </si>
  <si>
    <t>・運営規程</t>
    <rPh sb="1" eb="3">
      <t>ウンエイ</t>
    </rPh>
    <rPh sb="3" eb="5">
      <t>キテイ</t>
    </rPh>
    <phoneticPr fontId="5"/>
  </si>
  <si>
    <t>　① 事業の目的及び運営の方針</t>
  </si>
  <si>
    <r>
      <t>　② 職員の職種、員数及び職務内容
　　※介護支援専門員とその他の職員に区分し、員数及び職務
　　　内容を記載すること。
　　</t>
    </r>
    <r>
      <rPr>
        <u/>
        <sz val="9"/>
        <rFont val="ＭＳ ゴシック"/>
        <family val="3"/>
        <charset val="128"/>
      </rPr>
      <t>※員数については、基準を満たす範囲において「〇人以上」と</t>
    </r>
    <r>
      <rPr>
        <sz val="9"/>
        <rFont val="ＭＳ ゴシック"/>
        <family val="3"/>
        <charset val="128"/>
      </rPr>
      <t xml:space="preserve">
　　　</t>
    </r>
    <r>
      <rPr>
        <u/>
        <sz val="9"/>
        <rFont val="ＭＳ ゴシック"/>
        <family val="3"/>
        <charset val="128"/>
      </rPr>
      <t>記載することも差し支えない。</t>
    </r>
    <rPh sb="64" eb="66">
      <t>インスウ</t>
    </rPh>
    <rPh sb="72" eb="74">
      <t>キジュン</t>
    </rPh>
    <rPh sb="75" eb="76">
      <t>ミ</t>
    </rPh>
    <rPh sb="78" eb="80">
      <t>ハンイ</t>
    </rPh>
    <rPh sb="86" eb="89">
      <t>ニンイジョウ</t>
    </rPh>
    <rPh sb="95" eb="97">
      <t>キサイ</t>
    </rPh>
    <rPh sb="102" eb="103">
      <t>サ</t>
    </rPh>
    <rPh sb="104" eb="105">
      <t>ツカ</t>
    </rPh>
    <phoneticPr fontId="5"/>
  </si>
  <si>
    <t>　③ 営業日及び営業時間</t>
  </si>
  <si>
    <t>　⑤ 通常の事業の実施地域
　  ※客観的にその区域が特定されるものとすること。</t>
  </si>
  <si>
    <t>勤務体制の確保等</t>
    <phoneticPr fontId="5"/>
  </si>
  <si>
    <t>・就業規則
・運営規程
・重要事項説明書
・雇用契約書
・勤務表</t>
  </si>
  <si>
    <t xml:space="preserve">  原則として月ごとの勤務表を作成していますか。</t>
  </si>
  <si>
    <t>・事業者のハラスメント防止に係る方針を示す書類</t>
    <rPh sb="1" eb="4">
      <t>ジギョウシャ</t>
    </rPh>
    <rPh sb="11" eb="13">
      <t>ボウシ</t>
    </rPh>
    <rPh sb="14" eb="15">
      <t>カカ</t>
    </rPh>
    <rPh sb="16" eb="18">
      <t>ホウシン</t>
    </rPh>
    <rPh sb="19" eb="20">
      <t>シメ</t>
    </rPh>
    <rPh sb="21" eb="23">
      <t>ショルイ</t>
    </rPh>
    <phoneticPr fontId="5"/>
  </si>
  <si>
    <t>・業務継続計画（感染症関連）
・業務継続計画（災害関係）</t>
    <rPh sb="1" eb="3">
      <t>ギョウム</t>
    </rPh>
    <rPh sb="3" eb="5">
      <t>ケイゾク</t>
    </rPh>
    <rPh sb="5" eb="7">
      <t>ケイカク</t>
    </rPh>
    <rPh sb="8" eb="11">
      <t>カンセンショウ</t>
    </rPh>
    <rPh sb="11" eb="13">
      <t>カンレン</t>
    </rPh>
    <rPh sb="16" eb="18">
      <t>ギョウム</t>
    </rPh>
    <rPh sb="18" eb="20">
      <t>ケイゾク</t>
    </rPh>
    <rPh sb="20" eb="22">
      <t>ケイカク</t>
    </rPh>
    <rPh sb="23" eb="25">
      <t>サイガイ</t>
    </rPh>
    <rPh sb="25" eb="27">
      <t>カンケイ</t>
    </rPh>
    <phoneticPr fontId="5"/>
  </si>
  <si>
    <t>・研修記録</t>
    <rPh sb="1" eb="3">
      <t>ケンシュウ</t>
    </rPh>
    <rPh sb="3" eb="5">
      <t>キロク</t>
    </rPh>
    <phoneticPr fontId="5"/>
  </si>
  <si>
    <t>・感染対策委員会に関する記録</t>
    <rPh sb="1" eb="3">
      <t>カンセン</t>
    </rPh>
    <rPh sb="3" eb="5">
      <t>タイサク</t>
    </rPh>
    <rPh sb="5" eb="8">
      <t>イインカイ</t>
    </rPh>
    <rPh sb="9" eb="10">
      <t>カン</t>
    </rPh>
    <rPh sb="12" eb="14">
      <t>キロク</t>
    </rPh>
    <phoneticPr fontId="5"/>
  </si>
  <si>
    <t>・感染予防及びまん延防止に係る
　指針</t>
    <phoneticPr fontId="5"/>
  </si>
  <si>
    <t>・研修記録</t>
    <rPh sb="3" eb="5">
      <t>キロク</t>
    </rPh>
    <phoneticPr fontId="5"/>
  </si>
  <si>
    <t>掲示</t>
    <rPh sb="0" eb="2">
      <t>ケイジ</t>
    </rPh>
    <phoneticPr fontId="5"/>
  </si>
  <si>
    <t>・掲示物の確認</t>
  </si>
  <si>
    <t>秘密保持等</t>
    <phoneticPr fontId="5"/>
  </si>
  <si>
    <t>・就業時の取り決め等の記録
（就業規則・雇用契約等）
・個人情報使用同意書</t>
    <rPh sb="28" eb="30">
      <t>コジン</t>
    </rPh>
    <rPh sb="30" eb="32">
      <t>ジョウホウ</t>
    </rPh>
    <rPh sb="32" eb="34">
      <t>シヨウ</t>
    </rPh>
    <phoneticPr fontId="5"/>
  </si>
  <si>
    <t>広告</t>
  </si>
  <si>
    <t>・パンフレット
・ポスター
・広告</t>
  </si>
  <si>
    <t>苦情処理</t>
  </si>
  <si>
    <t>・運営規程
・掲示物
・指定申請書（写）</t>
    <phoneticPr fontId="5"/>
  </si>
  <si>
    <t>・苦情に関する記録</t>
    <phoneticPr fontId="5"/>
  </si>
  <si>
    <t>・会議に関する記録</t>
    <rPh sb="1" eb="3">
      <t>カイギ</t>
    </rPh>
    <rPh sb="4" eb="5">
      <t>カン</t>
    </rPh>
    <rPh sb="7" eb="9">
      <t>キロク</t>
    </rPh>
    <phoneticPr fontId="5"/>
  </si>
  <si>
    <t>運営基準第26条第3項</t>
    <phoneticPr fontId="5"/>
  </si>
  <si>
    <t>・改善したことを示す書類</t>
    <rPh sb="1" eb="3">
      <t>カイゼン</t>
    </rPh>
    <rPh sb="8" eb="9">
      <t>シメ</t>
    </rPh>
    <rPh sb="10" eb="12">
      <t>ショルイ</t>
    </rPh>
    <phoneticPr fontId="5"/>
  </si>
  <si>
    <t xml:space="preserve">・援助に関する記録
</t>
    <phoneticPr fontId="5"/>
  </si>
  <si>
    <t>事故発生時の対応</t>
    <rPh sb="0" eb="2">
      <t>ジコ</t>
    </rPh>
    <rPh sb="2" eb="4">
      <t>ハッセイ</t>
    </rPh>
    <rPh sb="4" eb="5">
      <t>ジ</t>
    </rPh>
    <rPh sb="6" eb="8">
      <t>タイオウ</t>
    </rPh>
    <phoneticPr fontId="5"/>
  </si>
  <si>
    <t>・事故対応マニュアル
・事故に関する記録</t>
    <rPh sb="1" eb="3">
      <t>ジコ</t>
    </rPh>
    <rPh sb="3" eb="5">
      <t>タイオウ</t>
    </rPh>
    <rPh sb="12" eb="14">
      <t>ジコ</t>
    </rPh>
    <rPh sb="15" eb="16">
      <t>カン</t>
    </rPh>
    <rPh sb="18" eb="20">
      <t>キロク</t>
    </rPh>
    <phoneticPr fontId="5"/>
  </si>
  <si>
    <t>(4)事故が生じた際にはその原因を解明し、再発生を防ぐための対策を講じていますか。</t>
  </si>
  <si>
    <t>・虐待防止検討委員会の記録</t>
    <rPh sb="1" eb="3">
      <t>ギャクタイ</t>
    </rPh>
    <rPh sb="3" eb="5">
      <t>ボウシ</t>
    </rPh>
    <rPh sb="5" eb="7">
      <t>ケントウ</t>
    </rPh>
    <rPh sb="7" eb="10">
      <t>イインカイ</t>
    </rPh>
    <rPh sb="11" eb="13">
      <t>キロク</t>
    </rPh>
    <phoneticPr fontId="5"/>
  </si>
  <si>
    <t>・虐待防止のための指針</t>
    <rPh sb="1" eb="3">
      <t>ギャクタイ</t>
    </rPh>
    <rPh sb="3" eb="5">
      <t>ボウシ</t>
    </rPh>
    <rPh sb="9" eb="11">
      <t>シシン</t>
    </rPh>
    <phoneticPr fontId="5"/>
  </si>
  <si>
    <t>(4) (1)～(3)の措置を適切に実施するための担当者を置いていますか。</t>
    <rPh sb="12" eb="14">
      <t>ソチ</t>
    </rPh>
    <rPh sb="15" eb="17">
      <t>テキセツ</t>
    </rPh>
    <rPh sb="18" eb="20">
      <t>ジッシ</t>
    </rPh>
    <rPh sb="25" eb="28">
      <t>タントウシャ</t>
    </rPh>
    <rPh sb="29" eb="30">
      <t>オ</t>
    </rPh>
    <phoneticPr fontId="5"/>
  </si>
  <si>
    <t>記録の整備</t>
    <rPh sb="0" eb="2">
      <t>キロク</t>
    </rPh>
    <rPh sb="3" eb="5">
      <t>セイビ</t>
    </rPh>
    <phoneticPr fontId="5"/>
  </si>
  <si>
    <t>・職員に関する記録
・設備、備品台帳</t>
  </si>
  <si>
    <t>・会計に関する書類
・各種保存書類</t>
  </si>
  <si>
    <t>②個々の利用者ごとに次に掲げる事項を記載した台帳</t>
  </si>
  <si>
    <t>変更の届出</t>
  </si>
  <si>
    <t>・届出書類の控</t>
  </si>
  <si>
    <t>(2) 事業者は、当該事業を廃止し、又は休止しようとするときは、厚生労働省令で定めるところにより、その廃止又は休止の日の一月前までに、その旨を市長に届け出ていますか。</t>
  </si>
  <si>
    <t>指定居宅介護支援事業者は、指定居宅介護支援の提供を求められた場合には、その者の提示する被保険者証によって、被保険者資格、要介護認定の有無及び要介護認定の有効期間を確かめていますか。</t>
    <phoneticPr fontId="4"/>
  </si>
  <si>
    <t>解釈通知第2の2</t>
    <rPh sb="0" eb="2">
      <t>カイシャク</t>
    </rPh>
    <rPh sb="2" eb="4">
      <t>ツウチ</t>
    </rPh>
    <rPh sb="4" eb="5">
      <t>ダイ</t>
    </rPh>
    <phoneticPr fontId="5"/>
  </si>
  <si>
    <t>(1) 常勤の管理者を配置していますか。</t>
    <phoneticPr fontId="5"/>
  </si>
  <si>
    <t>イ．担当職員の勤務の体制</t>
    <rPh sb="2" eb="4">
      <t>タントウ</t>
    </rPh>
    <rPh sb="4" eb="6">
      <t>ショクイン</t>
    </rPh>
    <phoneticPr fontId="4"/>
  </si>
  <si>
    <t>(1) 指定介護予防支援の提供開始に際し、利用申込者又は家族に対し
　重要事項について記した文書を交付して説明を行い、提供の
　開始について同意を得ていますか。</t>
    <phoneticPr fontId="5"/>
  </si>
  <si>
    <t xml:space="preserve">運営基準第4条
</t>
    <phoneticPr fontId="5"/>
  </si>
  <si>
    <t>(3) 指定介護予防支援の提供の開始に際し、あらかじめ、利用者又は
　その家族に対し、利用者について、病院又は診療所に入院する必要
　が生じた場合には、担当職員の氏名及び連絡先を当該病院又は診療
　所に伝えるよう求めていますか。</t>
    <phoneticPr fontId="5"/>
  </si>
  <si>
    <t>運営基準第4条第3項</t>
    <rPh sb="0" eb="2">
      <t>ウンエイ</t>
    </rPh>
    <rPh sb="2" eb="4">
      <t>キジュン</t>
    </rPh>
    <rPh sb="4" eb="5">
      <t>ダイ</t>
    </rPh>
    <rPh sb="6" eb="7">
      <t>ジョウ</t>
    </rPh>
    <rPh sb="7" eb="8">
      <t>ダイ</t>
    </rPh>
    <rPh sb="9" eb="10">
      <t>コウ</t>
    </rPh>
    <phoneticPr fontId="5"/>
  </si>
  <si>
    <t xml:space="preserve">
指定介護予防支援の業務の委託</t>
    <phoneticPr fontId="5"/>
  </si>
  <si>
    <t xml:space="preserve">
運営基準第12条</t>
    <rPh sb="1" eb="3">
      <t>ウンエイ</t>
    </rPh>
    <rPh sb="3" eb="5">
      <t>キジュン</t>
    </rPh>
    <rPh sb="5" eb="6">
      <t>ダイ</t>
    </rPh>
    <rPh sb="8" eb="9">
      <t>ジョウ</t>
    </rPh>
    <phoneticPr fontId="5"/>
  </si>
  <si>
    <t xml:space="preserve">
・業務委託契約書</t>
    <rPh sb="2" eb="4">
      <t>ギョウム</t>
    </rPh>
    <rPh sb="4" eb="6">
      <t>イタク</t>
    </rPh>
    <rPh sb="6" eb="9">
      <t>ケイヤクショ</t>
    </rPh>
    <phoneticPr fontId="5"/>
  </si>
  <si>
    <t>　⑦ その他運営に関する重要事項</t>
    <phoneticPr fontId="5"/>
  </si>
  <si>
    <t xml:space="preserve">  担当職員については、日々の勤務時間、常勤・非常勤の別、
  管理者との兼務関係等を明確にしていますか。</t>
    <rPh sb="2" eb="6">
      <t>タントウショクイン</t>
    </rPh>
    <rPh sb="27" eb="28">
      <t>ベツ</t>
    </rPh>
    <phoneticPr fontId="5"/>
  </si>
  <si>
    <t>運営基準第18条第2項</t>
    <phoneticPr fontId="5"/>
  </si>
  <si>
    <t>運営基準第18条第3項</t>
    <phoneticPr fontId="5"/>
  </si>
  <si>
    <t>（1）指定介護予防支援事業者は、利用者に対し適切な指定介護予防支援を提供できるよう、指定介護予防支援事業所ごとに担当職員その他の従業者の勤務の体制を定めていますか。</t>
    <rPh sb="5" eb="9">
      <t>カイゴヨボウ</t>
    </rPh>
    <rPh sb="27" eb="31">
      <t>カイゴヨボウ</t>
    </rPh>
    <rPh sb="44" eb="48">
      <t>カイゴヨボウ</t>
    </rPh>
    <rPh sb="56" eb="60">
      <t>タントウショクイン</t>
    </rPh>
    <phoneticPr fontId="4"/>
  </si>
  <si>
    <t>（2）指定介護予防支援事業者は、指定介護予防支援事業所ごとに、当該指定介護予防支援事業所の担当職員に指定介護予防支援の業務を担当させていますか。ただし、担当職員の補助の業務についてはこの限りではありません。</t>
    <rPh sb="5" eb="9">
      <t>カイゴヨボウ</t>
    </rPh>
    <rPh sb="18" eb="22">
      <t>カイゴヨボウ</t>
    </rPh>
    <rPh sb="35" eb="39">
      <t>カイゴヨボウ</t>
    </rPh>
    <rPh sb="45" eb="49">
      <t>タントウショクイン</t>
    </rPh>
    <rPh sb="52" eb="56">
      <t>カイゴヨボウ</t>
    </rPh>
    <rPh sb="76" eb="80">
      <t>タントウショクイン</t>
    </rPh>
    <phoneticPr fontId="5"/>
  </si>
  <si>
    <t>（3）指定介護予防支援事業者は、担当職員の資質の向上のために、その研修の機会を確保していますか。</t>
    <rPh sb="5" eb="9">
      <t>カイゴヨボウ</t>
    </rPh>
    <rPh sb="16" eb="20">
      <t>タントウショクイン</t>
    </rPh>
    <phoneticPr fontId="5"/>
  </si>
  <si>
    <t>業務継続計画の策定等</t>
    <rPh sb="0" eb="6">
      <t>ギョウムケイゾクケイカク</t>
    </rPh>
    <rPh sb="7" eb="9">
      <t>サクテイ</t>
    </rPh>
    <rPh sb="9" eb="10">
      <t>トウ</t>
    </rPh>
    <phoneticPr fontId="4"/>
  </si>
  <si>
    <t>運営基準第18条の2第2項</t>
    <rPh sb="10" eb="11">
      <t>ダイ</t>
    </rPh>
    <rPh sb="12" eb="13">
      <t>コウ</t>
    </rPh>
    <phoneticPr fontId="5"/>
  </si>
  <si>
    <t>運営基準第18条の2第3項</t>
    <phoneticPr fontId="5"/>
  </si>
  <si>
    <t>運営基準第20条の2第1項第2号</t>
    <rPh sb="13" eb="14">
      <t>ダイ</t>
    </rPh>
    <rPh sb="15" eb="16">
      <t>ゴウ</t>
    </rPh>
    <phoneticPr fontId="5"/>
  </si>
  <si>
    <t>運営基準第20条の2第1項第3号</t>
    <rPh sb="13" eb="14">
      <t>ダイ</t>
    </rPh>
    <rPh sb="15" eb="16">
      <t>ゴウ</t>
    </rPh>
    <phoneticPr fontId="5"/>
  </si>
  <si>
    <t>運営基準第22条第1項</t>
    <phoneticPr fontId="5"/>
  </si>
  <si>
    <t>運営基準第22条第2項</t>
    <phoneticPr fontId="5"/>
  </si>
  <si>
    <t>運営基準第22条第3項</t>
    <phoneticPr fontId="5"/>
  </si>
  <si>
    <t>(2) 指定介護予防支援支援事業者は、担当職員その他の従業者であった者が、正当な理由がなく、その業務上知り得た利用者又はその家族の秘密を漏らすことのないよう、必要な措置を講じていますか。</t>
    <rPh sb="6" eb="8">
      <t>カイゴ</t>
    </rPh>
    <rPh sb="8" eb="10">
      <t>ヨボウ</t>
    </rPh>
    <rPh sb="12" eb="14">
      <t>シエン</t>
    </rPh>
    <rPh sb="19" eb="23">
      <t>タントウショクイン</t>
    </rPh>
    <phoneticPr fontId="5"/>
  </si>
  <si>
    <t>(3) 指定介護予防支援事業者は、サービス担当者会議等において、利用者の個人情報を用いる場合は利用者の同意を、利用者の家族の個人情報を用いる場合は当該家族の同意を、あらかじめ文書により得ていますか。</t>
    <rPh sb="6" eb="10">
      <t>カイゴヨボウ</t>
    </rPh>
    <phoneticPr fontId="5"/>
  </si>
  <si>
    <t>指定介護予防支援事業者は、指定介護予防支援事業所について広告をする場合においては、その内容が虚偽又は誇大なものになっていませんか。</t>
    <rPh sb="2" eb="6">
      <t>カイゴヨボウ</t>
    </rPh>
    <rPh sb="15" eb="19">
      <t>カイゴヨボウ</t>
    </rPh>
    <phoneticPr fontId="5"/>
  </si>
  <si>
    <t>(1) 指定介護予防支援事業者は、自ら提供した指定介護予防支援又は自らが介護予防サービス計画に位置付けた指定介護予防サービス等に対する利用者及びその家族からの苦情に迅速かつ適切に対応していますか。 なお、指定介護予防支援事業者は、当該事業所における苦情を処理するために講ずる措置の概要について明らかにし、相談窓口の連絡先、苦情処理の体制及び手順等を利用申込者にサービスの内容を説明する文書に記載するとともに、事業所に掲示していますか。</t>
    <rPh sb="6" eb="10">
      <t>カイゴヨボウ</t>
    </rPh>
    <rPh sb="25" eb="29">
      <t>カイゴヨボウ</t>
    </rPh>
    <rPh sb="36" eb="40">
      <t>カイゴヨボウ</t>
    </rPh>
    <rPh sb="54" eb="58">
      <t>カイゴヨボウ</t>
    </rPh>
    <rPh sb="104" eb="108">
      <t>カイゴヨボウ</t>
    </rPh>
    <phoneticPr fontId="5"/>
  </si>
  <si>
    <t>(2)  指定介護予防支援事業者は、(1)の苦情を受け付けた場合は、当該苦情の内容等を記録していますか。</t>
    <rPh sb="7" eb="11">
      <t>カイゴヨボウ</t>
    </rPh>
    <phoneticPr fontId="5"/>
  </si>
  <si>
    <t>運営基準第25条第2項</t>
    <phoneticPr fontId="5"/>
  </si>
  <si>
    <t>(3) 指定介護予防支援事業者は、苦情がサービスの質の向上を図る上での重要な情報であるとの認識に立ち、苦情の内容を踏まえ、サービスの質の向上に向けた取組を自ら行っていますか。</t>
    <rPh sb="6" eb="10">
      <t>カイゴヨボウ</t>
    </rPh>
    <phoneticPr fontId="4"/>
  </si>
  <si>
    <t>(4)指定介護予防支援事業者は、自ら提供した指定介護予防支援に関し、法第23条の規定により市町村が行う文書その他の物件の提出若しくは提示の求め又は当該市町村の職員からの質問若しくは照会に応じていますか。 また、利用者からの苦情に関して市町村が行う調査に協力するとともに、市町村から指導又は助言を受けた場合においては、当該指導又は助言に従って必要な改善を行っていますか。</t>
    <rPh sb="5" eb="9">
      <t>カイゴヨボウ</t>
    </rPh>
    <rPh sb="24" eb="28">
      <t>カイゴヨボウ</t>
    </rPh>
    <phoneticPr fontId="5"/>
  </si>
  <si>
    <t>運営基準第25条第3項</t>
    <phoneticPr fontId="5"/>
  </si>
  <si>
    <t>運営基準第25条第4項</t>
    <phoneticPr fontId="5"/>
  </si>
  <si>
    <t>(5)指定介護予防支援事業者は、市町村からの求めがあった場合には、(4)の改善の内容を市町村に報告していますか。</t>
    <rPh sb="5" eb="9">
      <t>カイゴヨボウ</t>
    </rPh>
    <phoneticPr fontId="5"/>
  </si>
  <si>
    <t>運営基準第25条第5項</t>
    <phoneticPr fontId="5"/>
  </si>
  <si>
    <t>(6) 指定介護予防支援事業者は、自らが介護予防サービス計画に位置づけた指定介護予防サービス又は指定地域密着型介護予防サービスに対する苦情の国民健康保険団体連合会への申立てに関して、利用者に対し必要な援助を行っていますか。</t>
    <rPh sb="6" eb="10">
      <t>カイゴヨボウ</t>
    </rPh>
    <rPh sb="20" eb="24">
      <t>カイゴヨボウ</t>
    </rPh>
    <rPh sb="55" eb="59">
      <t>カイゴヨボウ</t>
    </rPh>
    <phoneticPr fontId="5"/>
  </si>
  <si>
    <t>運営基準第25条第6項</t>
    <phoneticPr fontId="5"/>
  </si>
  <si>
    <t>運営基準第25条第7項</t>
    <phoneticPr fontId="5"/>
  </si>
  <si>
    <t>(8)  指定介護予防支援事業者は、国民健康保険団体連合会からの求めが あった場合には、(7)の改善の内容を国民健康保険団体連合会に報告していますか。</t>
    <rPh sb="7" eb="11">
      <t>カイゴヨボウ</t>
    </rPh>
    <phoneticPr fontId="5"/>
  </si>
  <si>
    <t>運営基準第26条第1項</t>
    <phoneticPr fontId="4"/>
  </si>
  <si>
    <t>運営基準第26条第2項</t>
    <phoneticPr fontId="4"/>
  </si>
  <si>
    <t>(1)指定介護予防支援事業者は、利用者に対する指定介護予防支援の提供により事故が発生した場合には速やかに市町村、利用者の家族等に連絡を行うとともに、必要な措置を講じていますか。</t>
    <rPh sb="3" eb="5">
      <t>シテイ</t>
    </rPh>
    <rPh sb="5" eb="11">
      <t>カイゴヨボウシエン</t>
    </rPh>
    <rPh sb="11" eb="13">
      <t>ジギョウ</t>
    </rPh>
    <rPh sb="25" eb="29">
      <t>カイゴヨボウ</t>
    </rPh>
    <phoneticPr fontId="5"/>
  </si>
  <si>
    <t>(2) 指定介護予防支援事業者は、(1)の事故の状況及び事故に際して採った処置について記録していますか。</t>
    <rPh sb="6" eb="10">
      <t>カイゴヨボウ</t>
    </rPh>
    <phoneticPr fontId="4"/>
  </si>
  <si>
    <t>(3)指定介護予防支援事業者は、利用者に対する指定介護予防支援の提供により賠償すべき事故が発生した場合には、損害賠償を速やかに行っていますか。</t>
    <rPh sb="5" eb="9">
      <t>カイゴヨボウ</t>
    </rPh>
    <rPh sb="25" eb="29">
      <t>カイゴヨボウ</t>
    </rPh>
    <phoneticPr fontId="4"/>
  </si>
  <si>
    <t>(1) 当該指定介護予防支援事業所における虐待の防止のための対策を
　検討する委員会を定期的に開催するとともに、その結果について
　担当職員に周知を図っていますか。</t>
    <rPh sb="4" eb="6">
      <t>トウガイ</t>
    </rPh>
    <rPh sb="6" eb="8">
      <t>シテイ</t>
    </rPh>
    <rPh sb="8" eb="12">
      <t>カイゴヨボウ</t>
    </rPh>
    <rPh sb="12" eb="14">
      <t>シエン</t>
    </rPh>
    <rPh sb="14" eb="17">
      <t>ジギョウショ</t>
    </rPh>
    <rPh sb="21" eb="23">
      <t>ギャクタイ</t>
    </rPh>
    <rPh sb="24" eb="26">
      <t>ボウシ</t>
    </rPh>
    <rPh sb="30" eb="32">
      <t>タイサク</t>
    </rPh>
    <rPh sb="35" eb="37">
      <t>ケントウ</t>
    </rPh>
    <rPh sb="39" eb="42">
      <t>イインカイ</t>
    </rPh>
    <rPh sb="43" eb="46">
      <t>テイキテキ</t>
    </rPh>
    <rPh sb="47" eb="49">
      <t>カイサイ</t>
    </rPh>
    <rPh sb="58" eb="60">
      <t>ケッカ</t>
    </rPh>
    <rPh sb="66" eb="68">
      <t>タントウ</t>
    </rPh>
    <rPh sb="68" eb="69">
      <t>ショク</t>
    </rPh>
    <rPh sb="69" eb="70">
      <t>イン</t>
    </rPh>
    <rPh sb="71" eb="73">
      <t>シュウチ</t>
    </rPh>
    <rPh sb="74" eb="75">
      <t>ハカ</t>
    </rPh>
    <phoneticPr fontId="5"/>
  </si>
  <si>
    <t>(3) 当該介護予防支援事業所において、担当職員に対し、虐待の防止の
　ための研修を定期的に実施していますか。</t>
    <rPh sb="4" eb="6">
      <t>トウガイ</t>
    </rPh>
    <rPh sb="6" eb="8">
      <t>カイゴ</t>
    </rPh>
    <rPh sb="8" eb="10">
      <t>ヨボウ</t>
    </rPh>
    <rPh sb="10" eb="12">
      <t>シエン</t>
    </rPh>
    <rPh sb="12" eb="15">
      <t>ジギョウショ</t>
    </rPh>
    <rPh sb="20" eb="24">
      <t>タントウショクイン</t>
    </rPh>
    <rPh sb="25" eb="26">
      <t>タイ</t>
    </rPh>
    <rPh sb="28" eb="30">
      <t>ギャクタイ</t>
    </rPh>
    <rPh sb="31" eb="33">
      <t>ボウシ</t>
    </rPh>
    <rPh sb="39" eb="41">
      <t>ケンシュウ</t>
    </rPh>
    <rPh sb="42" eb="45">
      <t>テイキテキ</t>
    </rPh>
    <rPh sb="46" eb="48">
      <t>ジッシ</t>
    </rPh>
    <phoneticPr fontId="5"/>
  </si>
  <si>
    <t>(1)指定介護予防支援事業者は、従業者、設備、備品及び会計に関する諸記録を整備していますか。</t>
    <rPh sb="5" eb="9">
      <t>カイゴヨボウ</t>
    </rPh>
    <phoneticPr fontId="4"/>
  </si>
  <si>
    <t>(2)指定介護予防支援事業者は、利用者に対する指定介護予防支援の提供に関する次に掲げる記録を整備し、その完結の日から5年間保存していますか。</t>
    <rPh sb="5" eb="9">
      <t>カイゴヨボウ</t>
    </rPh>
    <rPh sb="25" eb="29">
      <t>カイゴヨボウ</t>
    </rPh>
    <phoneticPr fontId="4"/>
  </si>
  <si>
    <t>①基準第30条第14号に規定する指定介護予防サービス事業者等との連絡調整に関する記録</t>
    <rPh sb="18" eb="22">
      <t>カイゴヨボウ</t>
    </rPh>
    <phoneticPr fontId="4"/>
  </si>
  <si>
    <t>　イ 介護予防サービス計画</t>
    <rPh sb="3" eb="7">
      <t>カイゴヨボウ</t>
    </rPh>
    <phoneticPr fontId="4"/>
  </si>
  <si>
    <t>　ロ 基準第30条第7号に規定するアセスメントの結果の記録</t>
    <phoneticPr fontId="4"/>
  </si>
  <si>
    <t>　ハ 基準第30条第9号に規定するサービス担当者会議等の記録</t>
    <phoneticPr fontId="4"/>
  </si>
  <si>
    <t>　ニ 基準第30条第15号に規定する評価の結果の記録</t>
    <rPh sb="18" eb="20">
      <t>ヒョウカ</t>
    </rPh>
    <phoneticPr fontId="4"/>
  </si>
  <si>
    <t>　ホ 基準第30条第16号に規定するモニタリングの結果の記録</t>
    <rPh sb="3" eb="5">
      <t>キジュン</t>
    </rPh>
    <rPh sb="5" eb="6">
      <t>ダイ</t>
    </rPh>
    <rPh sb="8" eb="9">
      <t>ジョウ</t>
    </rPh>
    <rPh sb="9" eb="10">
      <t>ダイ</t>
    </rPh>
    <rPh sb="12" eb="13">
      <t>ゴウ</t>
    </rPh>
    <rPh sb="14" eb="16">
      <t>キテイ</t>
    </rPh>
    <rPh sb="25" eb="27">
      <t>ケッカ</t>
    </rPh>
    <rPh sb="28" eb="30">
      <t>キロク</t>
    </rPh>
    <phoneticPr fontId="4"/>
  </si>
  <si>
    <t>③ 基準第15条に規定する市町村への通知に係る記録</t>
    <phoneticPr fontId="4"/>
  </si>
  <si>
    <t>④ 基準第25条第2項に規定する苦情の内容等の記録</t>
    <phoneticPr fontId="4"/>
  </si>
  <si>
    <t>⑤ 基準第26条第2項に規定する事故の状況及び事故に際して採った処置についての記録</t>
    <phoneticPr fontId="5"/>
  </si>
  <si>
    <t>運営基準第28条第1項</t>
    <phoneticPr fontId="4"/>
  </si>
  <si>
    <t>(1) 指定介護予防支援の提供に当たっては、利用者又はその家族に対し、サービスの提供方法等について、理解しやすいように説明を行っていますか。</t>
    <rPh sb="4" eb="6">
      <t>シテイ</t>
    </rPh>
    <rPh sb="6" eb="8">
      <t>カイゴ</t>
    </rPh>
    <rPh sb="8" eb="10">
      <t>ヨボウ</t>
    </rPh>
    <rPh sb="10" eb="12">
      <t>シエン</t>
    </rPh>
    <rPh sb="13" eb="15">
      <t>テイキョウ</t>
    </rPh>
    <rPh sb="16" eb="17">
      <t>ア</t>
    </rPh>
    <phoneticPr fontId="4"/>
  </si>
  <si>
    <t>(2) 利用者による主体的な取組を支援し、常に利用者の生活機能の向上に対する意欲を高めるよう支援することに留意していますか。</t>
    <rPh sb="4" eb="7">
      <t>リヨウシャ</t>
    </rPh>
    <rPh sb="10" eb="13">
      <t>シュタイテキ</t>
    </rPh>
    <rPh sb="14" eb="16">
      <t>トリクミ</t>
    </rPh>
    <rPh sb="17" eb="19">
      <t>シエン</t>
    </rPh>
    <rPh sb="21" eb="22">
      <t>ツネ</t>
    </rPh>
    <rPh sb="23" eb="26">
      <t>リヨウシャ</t>
    </rPh>
    <rPh sb="27" eb="29">
      <t>セイカツ</t>
    </rPh>
    <rPh sb="29" eb="31">
      <t>キノウ</t>
    </rPh>
    <rPh sb="32" eb="34">
      <t>コウジョウ</t>
    </rPh>
    <rPh sb="35" eb="36">
      <t>タイ</t>
    </rPh>
    <rPh sb="38" eb="40">
      <t>イヨク</t>
    </rPh>
    <rPh sb="41" eb="42">
      <t>タカ</t>
    </rPh>
    <rPh sb="46" eb="48">
      <t>シエン</t>
    </rPh>
    <phoneticPr fontId="4"/>
  </si>
  <si>
    <t>指定介護予防支援の基本取扱方針</t>
  </si>
  <si>
    <t>(1) サービスは利用者の介護予防に資するよう行い、医療サービスとの連携に十分配慮して行っていますか。</t>
  </si>
  <si>
    <t>(2) 介護予防の効果を最大限に発揮し、利用者が生活機能の改善を実現するためのサービスを選択できるよう、目標指向型の介護予防サービス計画を策定していますか。</t>
  </si>
  <si>
    <t>(3) 自ら提供する指定介護予防支援の質の評価を行い、常にその改善を図っていますか。</t>
  </si>
  <si>
    <t>指定介護予防支援の具体的取扱方針</t>
  </si>
  <si>
    <t>(1) 介護予防支援の実施に当たっては、単に運動機能や栄養状態、口腔機能といった特定の機能の改善を目指すだけのものではなく、これらの機能の改善や環境の調整などを通じて、利用者の日常生活の自立のための取組を総合的に支援することによって生活の質の向上を目指すことに留意していますか。</t>
  </si>
  <si>
    <t>(3) 具体的な日常生活における行為について、利用者の状態の特性を踏まえた目標を、期間を定めて設定し、利用者、サービス提供者等とともに目標を共有することに留意していますか。</t>
  </si>
  <si>
    <t>(5) サービス担当者会議等を通じて、多くの種類の専門職の連携により、地域における様々な予防給付の対象となるサービス以外の保健医療サービス又は福祉サービス、当該地域の住民による自発的な活動によるサービス等の利用も含めて、介護予防に資する取組を積極的に活用することに留意していますか。</t>
  </si>
  <si>
    <t xml:space="preserve">(6) 地域支援事業（法第百十五条の四十五 に規定する地域支援事業をいう。）及び介護給付（法第十八条第一号 に規定する介護給付をいう。）と連続性及び一貫性を持った支援を行うよう配慮することに留意していますか。 </t>
  </si>
  <si>
    <t>(7) 介護予防サービス計画の策定に当たっては、利用者の個別性を重視した効果的なものとすることに留意していますか。</t>
  </si>
  <si>
    <t>(8) 機能の改善の後についてもその状態の維持への支援に努めることに留意していますか。</t>
  </si>
  <si>
    <t>・支援経過</t>
    <rPh sb="1" eb="3">
      <t>シエン</t>
    </rPh>
    <rPh sb="3" eb="5">
      <t>ケイカ</t>
    </rPh>
    <phoneticPr fontId="4"/>
  </si>
  <si>
    <t>・支援経過　または
　担当者会議の要点</t>
    <rPh sb="1" eb="3">
      <t>シエン</t>
    </rPh>
    <rPh sb="3" eb="5">
      <t>ケイカ</t>
    </rPh>
    <rPh sb="11" eb="14">
      <t>タントウシャ</t>
    </rPh>
    <rPh sb="14" eb="16">
      <t>カイギ</t>
    </rPh>
    <rPh sb="17" eb="19">
      <t>ヨウテン</t>
    </rPh>
    <phoneticPr fontId="4"/>
  </si>
  <si>
    <t>・介護予防サービス計画</t>
    <rPh sb="1" eb="3">
      <t>カイゴ</t>
    </rPh>
    <rPh sb="3" eb="5">
      <t>ヨボウ</t>
    </rPh>
    <rPh sb="9" eb="11">
      <t>ケイカク</t>
    </rPh>
    <phoneticPr fontId="4"/>
  </si>
  <si>
    <t>・個別サービス計画の提出を求めたことがわかる書類</t>
    <rPh sb="1" eb="3">
      <t>コベツ</t>
    </rPh>
    <rPh sb="7" eb="9">
      <t>ケイカク</t>
    </rPh>
    <rPh sb="10" eb="12">
      <t>テイシュツ</t>
    </rPh>
    <rPh sb="13" eb="14">
      <t>モト</t>
    </rPh>
    <rPh sb="22" eb="24">
      <t>ショルイ</t>
    </rPh>
    <phoneticPr fontId="4"/>
  </si>
  <si>
    <t>・支援経過　または
　モニタリングの記録</t>
    <rPh sb="1" eb="3">
      <t>シエン</t>
    </rPh>
    <rPh sb="3" eb="5">
      <t>ケイカ</t>
    </rPh>
    <rPh sb="18" eb="20">
      <t>キロク</t>
    </rPh>
    <phoneticPr fontId="4"/>
  </si>
  <si>
    <t>・支援経過　または
　担当者会議の要点</t>
  </si>
  <si>
    <t>運営基準第26条の2第1項第2号</t>
    <rPh sb="13" eb="14">
      <t>ダイ</t>
    </rPh>
    <rPh sb="15" eb="16">
      <t>ゴウ</t>
    </rPh>
    <phoneticPr fontId="5"/>
  </si>
  <si>
    <t>運営基準第26条の2第1項第3号</t>
    <rPh sb="13" eb="14">
      <t>ダイ</t>
    </rPh>
    <rPh sb="15" eb="16">
      <t>ゴウ</t>
    </rPh>
    <phoneticPr fontId="5"/>
  </si>
  <si>
    <t>運営基準第26条の2第1項第4号</t>
    <rPh sb="13" eb="14">
      <t>ダイ</t>
    </rPh>
    <rPh sb="15" eb="16">
      <t>ゴウ</t>
    </rPh>
    <phoneticPr fontId="5"/>
  </si>
  <si>
    <t>運営基準第29条第2項</t>
    <rPh sb="8" eb="9">
      <t>ダイ</t>
    </rPh>
    <rPh sb="10" eb="11">
      <t>コウ</t>
    </rPh>
    <phoneticPr fontId="4"/>
  </si>
  <si>
    <t>運営基準第29条第1項</t>
    <rPh sb="8" eb="9">
      <t>ダイ</t>
    </rPh>
    <rPh sb="10" eb="11">
      <t>コウ</t>
    </rPh>
    <phoneticPr fontId="4"/>
  </si>
  <si>
    <t>運営基準第29条第3項</t>
    <rPh sb="8" eb="9">
      <t>ダイ</t>
    </rPh>
    <rPh sb="10" eb="11">
      <t>コウ</t>
    </rPh>
    <phoneticPr fontId="4"/>
  </si>
  <si>
    <t>運営基準第30条第1項第2号</t>
    <rPh sb="8" eb="9">
      <t>ダイ</t>
    </rPh>
    <rPh sb="10" eb="11">
      <t>コウ</t>
    </rPh>
    <rPh sb="11" eb="12">
      <t>ダイ</t>
    </rPh>
    <rPh sb="13" eb="14">
      <t>ゴウ</t>
    </rPh>
    <phoneticPr fontId="4"/>
  </si>
  <si>
    <t>運営基準第30条第1項第3号</t>
    <rPh sb="0" eb="4">
      <t>ウンエイキジュン</t>
    </rPh>
    <rPh sb="4" eb="5">
      <t>ダイ</t>
    </rPh>
    <rPh sb="7" eb="8">
      <t>ジョウ</t>
    </rPh>
    <rPh sb="8" eb="9">
      <t>ダイ</t>
    </rPh>
    <rPh sb="10" eb="11">
      <t>コウ</t>
    </rPh>
    <rPh sb="11" eb="12">
      <t>ダイ</t>
    </rPh>
    <rPh sb="13" eb="14">
      <t>ゴウ</t>
    </rPh>
    <phoneticPr fontId="4"/>
  </si>
  <si>
    <t>運営基準第30条第1項第4号</t>
    <rPh sb="0" eb="4">
      <t>ウンエイキジュン</t>
    </rPh>
    <rPh sb="4" eb="5">
      <t>ダイ</t>
    </rPh>
    <rPh sb="7" eb="8">
      <t>ジョウ</t>
    </rPh>
    <rPh sb="8" eb="9">
      <t>ダイ</t>
    </rPh>
    <rPh sb="10" eb="11">
      <t>コウ</t>
    </rPh>
    <rPh sb="11" eb="12">
      <t>ダイ</t>
    </rPh>
    <rPh sb="13" eb="14">
      <t>ゴウ</t>
    </rPh>
    <phoneticPr fontId="4"/>
  </si>
  <si>
    <t>運営基準第30条第1項第5号</t>
    <rPh sb="8" eb="9">
      <t>ダイ</t>
    </rPh>
    <rPh sb="10" eb="11">
      <t>コウ</t>
    </rPh>
    <rPh sb="11" eb="12">
      <t>ダイ</t>
    </rPh>
    <rPh sb="13" eb="14">
      <t>ゴウ</t>
    </rPh>
    <phoneticPr fontId="4"/>
  </si>
  <si>
    <t>運営基準第30条第1項第6号</t>
  </si>
  <si>
    <t>運営基準第30条第1項第7号</t>
  </si>
  <si>
    <t>運営基準第30条第1項第8号</t>
  </si>
  <si>
    <t>運営基準第30条第1項第9号</t>
  </si>
  <si>
    <t>運営基準第30条第1項第10号</t>
  </si>
  <si>
    <t>運営基準第30条第1項第11号</t>
  </si>
  <si>
    <t>運営基準第30条第1項第12号</t>
  </si>
  <si>
    <t>運営基準第30条第1項第13号</t>
  </si>
  <si>
    <t>運営基準第30条第1項第14号</t>
  </si>
  <si>
    <t>運営基準第30条第1項第15号</t>
  </si>
  <si>
    <t>運営基準第30条第1項第16号</t>
  </si>
  <si>
    <t>運営基準第30条第1項第17号</t>
  </si>
  <si>
    <t>運営基準第30条第1項第19号</t>
  </si>
  <si>
    <t>運営基準第30条第1項第20号</t>
  </si>
  <si>
    <t>運営基準第30条第1項第21号</t>
  </si>
  <si>
    <t>運営基準第30条第1項第22号</t>
  </si>
  <si>
    <t>運営基準第30条第1項第23号</t>
  </si>
  <si>
    <t>運営基準第30条第1項第24号</t>
  </si>
  <si>
    <t>運営基準第30条第1項第25号</t>
  </si>
  <si>
    <t>運営基準第30条第1項第26号</t>
  </si>
  <si>
    <t>運営基準第30条第1項第27号</t>
  </si>
  <si>
    <t>運営基準第30条第1項第28号</t>
  </si>
  <si>
    <t>テレビ電話装置等を活用して行い、利用者又はその家族が参加する場合にあっては、テレビ電話装置等の活用について当該利用者等の同意を得ていますか。
※テレビ電話装置等の活用に当たっては、個人情報保護委員会・厚生労働省「医療・介護関係事業者における個人情報の適切な取扱いのためのガイダンス」、厚生労働省「医療情報システムの安全管理に関するガイドライン」等を遵守すること。</t>
    <phoneticPr fontId="4"/>
  </si>
  <si>
    <t>運営基準第30条第1項第14号の2</t>
    <phoneticPr fontId="4"/>
  </si>
  <si>
    <t>運営基準第30条第1項第18号</t>
    <rPh sb="8" eb="9">
      <t>ダイ</t>
    </rPh>
    <rPh sb="10" eb="11">
      <t>コウ</t>
    </rPh>
    <rPh sb="11" eb="12">
      <t>ダイ</t>
    </rPh>
    <rPh sb="14" eb="15">
      <t>ゴウ</t>
    </rPh>
    <phoneticPr fontId="4"/>
  </si>
  <si>
    <t>介護予防支援の提供に当たっての留意点</t>
    <rPh sb="0" eb="6">
      <t>カイゴヨボウシエン</t>
    </rPh>
    <rPh sb="7" eb="9">
      <t>テイキョウ</t>
    </rPh>
    <rPh sb="10" eb="11">
      <t>ア</t>
    </rPh>
    <rPh sb="15" eb="18">
      <t>リュウイテン</t>
    </rPh>
    <phoneticPr fontId="4"/>
  </si>
  <si>
    <t xml:space="preserve">(4) 利用者の自立を最大限に引き出す支援を行うことを基本とし、利用者のできる行為は可能な限り本人が行うよう配慮することに留意していますか。 </t>
    <phoneticPr fontId="4"/>
  </si>
  <si>
    <t>運営基準第31条第1項第8号</t>
    <phoneticPr fontId="4"/>
  </si>
  <si>
    <t>運営基準第31条第1項第1号</t>
    <rPh sb="8" eb="9">
      <t>ダイ</t>
    </rPh>
    <rPh sb="10" eb="11">
      <t>コウ</t>
    </rPh>
    <rPh sb="11" eb="12">
      <t>ダイ</t>
    </rPh>
    <rPh sb="13" eb="14">
      <t>ゴウ</t>
    </rPh>
    <phoneticPr fontId="4"/>
  </si>
  <si>
    <t>運営基準第31条第1項第2号</t>
    <rPh sb="11" eb="12">
      <t>ダイ</t>
    </rPh>
    <rPh sb="13" eb="14">
      <t>ゴウ</t>
    </rPh>
    <phoneticPr fontId="4"/>
  </si>
  <si>
    <t>運営基準第31条第1項第3号</t>
    <rPh sb="11" eb="12">
      <t>ダイ</t>
    </rPh>
    <rPh sb="13" eb="14">
      <t>ゴウ</t>
    </rPh>
    <phoneticPr fontId="4"/>
  </si>
  <si>
    <t>運営基準第31条第1項第4号</t>
    <rPh sb="11" eb="12">
      <t>ダイ</t>
    </rPh>
    <rPh sb="13" eb="14">
      <t>ゴウ</t>
    </rPh>
    <phoneticPr fontId="4"/>
  </si>
  <si>
    <t>運営基準第31条第1項第5号</t>
    <rPh sb="11" eb="12">
      <t>ダイ</t>
    </rPh>
    <rPh sb="13" eb="14">
      <t>ゴウ</t>
    </rPh>
    <phoneticPr fontId="4"/>
  </si>
  <si>
    <t>運営基準第31条第1項第6号</t>
    <rPh sb="11" eb="12">
      <t>ダイ</t>
    </rPh>
    <rPh sb="13" eb="14">
      <t>ゴウ</t>
    </rPh>
    <phoneticPr fontId="4"/>
  </si>
  <si>
    <t>運営基準第31条第1項第7号</t>
    <rPh sb="11" eb="12">
      <t>ダイ</t>
    </rPh>
    <rPh sb="13" eb="14">
      <t>ゴウ</t>
    </rPh>
    <phoneticPr fontId="4"/>
  </si>
  <si>
    <t>運営基準第3条第1項</t>
    <rPh sb="7" eb="8">
      <t>ダイ</t>
    </rPh>
    <rPh sb="9" eb="10">
      <t>コウ</t>
    </rPh>
    <phoneticPr fontId="5"/>
  </si>
  <si>
    <t>解釈通知第2の3(2)</t>
    <phoneticPr fontId="4"/>
  </si>
  <si>
    <t>(2) 指定介護予防支援の提供の開始に際し、あらかじめ、介護予防
　サービス計画が基本方針及び利用者の希望に基づき作成されるもの
　であり、利用者は複数の指定介護予防サービス事業者等を紹介する
　よう求めることができること等につき説明を行い、理解を得ていますか。
　※介護予防サービス計画の作成にあたって利用者から担当職員に対して
　　複数の指定介護予防サービス事業者等の紹介を求めることや、
　　介護予防サービス計画原案に位置付けた指定介護予防サービス事業者等
　　の選定理由の説明を求めることが可能であること等につき十分説明を
　　行わなければならない。なお、この内容を利用申込者又はその家族に
　　説明を行うに当たっては、理解が得られるよう、文書の交付に加えて
　　口頭での説明を懇切丁寧に行うとともに、それを理解したことについて
　　必ず利用申込者から署名を得なければならない。</t>
    <rPh sb="135" eb="139">
      <t>カイゴヨボウ</t>
    </rPh>
    <rPh sb="143" eb="145">
      <t>ケイカク</t>
    </rPh>
    <rPh sb="146" eb="148">
      <t>サクセイ</t>
    </rPh>
    <rPh sb="153" eb="156">
      <t>リヨウシャ</t>
    </rPh>
    <rPh sb="158" eb="162">
      <t>タントウショクイン</t>
    </rPh>
    <rPh sb="163" eb="164">
      <t>タイ</t>
    </rPh>
    <rPh sb="169" eb="171">
      <t>フクスウ</t>
    </rPh>
    <rPh sb="172" eb="174">
      <t>シテイ</t>
    </rPh>
    <rPh sb="174" eb="178">
      <t>カイゴヨボウ</t>
    </rPh>
    <rPh sb="182" eb="185">
      <t>ジギョウシャ</t>
    </rPh>
    <rPh sb="185" eb="186">
      <t>トウ</t>
    </rPh>
    <rPh sb="187" eb="189">
      <t>ショウカイ</t>
    </rPh>
    <rPh sb="190" eb="191">
      <t>モト</t>
    </rPh>
    <rPh sb="231" eb="232">
      <t>トウ</t>
    </rPh>
    <rPh sb="236" eb="240">
      <t>センテイリユウ</t>
    </rPh>
    <rPh sb="241" eb="243">
      <t>セツメイ</t>
    </rPh>
    <rPh sb="244" eb="245">
      <t>モト</t>
    </rPh>
    <rPh sb="250" eb="252">
      <t>カノウ</t>
    </rPh>
    <rPh sb="257" eb="258">
      <t>トウ</t>
    </rPh>
    <rPh sb="261" eb="265">
      <t>ジュウブンセツメイ</t>
    </rPh>
    <rPh sb="269" eb="270">
      <t>オコナ</t>
    </rPh>
    <rPh sb="285" eb="287">
      <t>ナイヨウ</t>
    </rPh>
    <rPh sb="288" eb="293">
      <t>リヨウモウシコミシャ</t>
    </rPh>
    <rPh sb="293" eb="294">
      <t>マタ</t>
    </rPh>
    <rPh sb="297" eb="299">
      <t>カゾク</t>
    </rPh>
    <rPh sb="303" eb="305">
      <t>セツメイ</t>
    </rPh>
    <rPh sb="306" eb="307">
      <t>オコナ</t>
    </rPh>
    <rPh sb="309" eb="310">
      <t>ア</t>
    </rPh>
    <rPh sb="315" eb="317">
      <t>リカイ</t>
    </rPh>
    <rPh sb="318" eb="319">
      <t>エ</t>
    </rPh>
    <rPh sb="325" eb="327">
      <t>ブンショ</t>
    </rPh>
    <rPh sb="328" eb="330">
      <t>コウフ</t>
    </rPh>
    <rPh sb="331" eb="332">
      <t>クワ</t>
    </rPh>
    <rPh sb="337" eb="339">
      <t>コウトウ</t>
    </rPh>
    <rPh sb="341" eb="343">
      <t>セツメイ</t>
    </rPh>
    <rPh sb="344" eb="346">
      <t>コンセツ</t>
    </rPh>
    <rPh sb="346" eb="348">
      <t>テイネイ</t>
    </rPh>
    <rPh sb="349" eb="350">
      <t>オコナ</t>
    </rPh>
    <rPh sb="359" eb="361">
      <t>リカイ</t>
    </rPh>
    <rPh sb="372" eb="373">
      <t>カナラ</t>
    </rPh>
    <rPh sb="374" eb="379">
      <t>リヨウモウシコミシャ</t>
    </rPh>
    <rPh sb="381" eb="383">
      <t>ショメイ</t>
    </rPh>
    <rPh sb="384" eb="385">
      <t>エ</t>
    </rPh>
    <phoneticPr fontId="5"/>
  </si>
  <si>
    <t>運営基準第4条第2項
解釈通知第2の3(2)</t>
    <rPh sb="7" eb="8">
      <t>ダイ</t>
    </rPh>
    <rPh sb="9" eb="10">
      <t>コウ</t>
    </rPh>
    <rPh sb="11" eb="15">
      <t>カイシャクツウチ</t>
    </rPh>
    <rPh sb="15" eb="16">
      <t>ダイ</t>
    </rPh>
    <phoneticPr fontId="5"/>
  </si>
  <si>
    <t xml:space="preserve">
3</t>
    <phoneticPr fontId="4"/>
  </si>
  <si>
    <t>(1) 指定介護予防支援事業所の担当職員その他の従業者は、正当な理由がなく、その業務上知り得た利用者又はその家族の秘密を漏らしていませんか。</t>
    <rPh sb="5" eb="6">
      <t>テイ</t>
    </rPh>
    <rPh sb="6" eb="10">
      <t>カイゴ</t>
    </rPh>
    <rPh sb="16" eb="19">
      <t>タントウショク</t>
    </rPh>
    <phoneticPr fontId="5"/>
  </si>
  <si>
    <t>運営基準第23条</t>
    <phoneticPr fontId="5"/>
  </si>
  <si>
    <t>・サービス事業者からの報告書</t>
    <phoneticPr fontId="4"/>
  </si>
  <si>
    <t>運営基準第30条第1項第21号の2</t>
    <phoneticPr fontId="4"/>
  </si>
  <si>
    <t>運営基準第17条</t>
    <phoneticPr fontId="5"/>
  </si>
  <si>
    <t>初回加算</t>
    <phoneticPr fontId="5"/>
  </si>
  <si>
    <t>新規に介護予防サービス計画を作成</t>
    <rPh sb="3" eb="5">
      <t>カイゴ</t>
    </rPh>
    <rPh sb="5" eb="7">
      <t>ヨボウ</t>
    </rPh>
    <rPh sb="11" eb="13">
      <t>ケイカク</t>
    </rPh>
    <rPh sb="14" eb="16">
      <t>サクセイ</t>
    </rPh>
    <phoneticPr fontId="5"/>
  </si>
  <si>
    <t>委託連携加算</t>
    <rPh sb="0" eb="4">
      <t>イタクレンケイ</t>
    </rPh>
    <rPh sb="4" eb="6">
      <t>カサン</t>
    </rPh>
    <phoneticPr fontId="5"/>
  </si>
  <si>
    <t>指定介護予防支援事業所が利用者に提供する指定介護予防支援を指定居宅介護支援事業所（指定居宅介護支援等の事業の人員及び運営に関する基準（平成11年厚生省令第38号）第２条第１項に規定する指定居宅介護支援事業所をいう。以下同じ。）に委託する際、当該利用者に係る必要な情報を当該指定居宅介護支援事業所に提供し、当該指定居宅介護支援事業所における介護予防サービス計画の作成等に協力</t>
    <rPh sb="0" eb="11">
      <t>シテイカイゴヨボウシエンジギョウショ</t>
    </rPh>
    <rPh sb="12" eb="15">
      <t>リヨウシャ</t>
    </rPh>
    <rPh sb="16" eb="18">
      <t>テイキョウ</t>
    </rPh>
    <rPh sb="20" eb="28">
      <t>シテイカイゴヨボウシエン</t>
    </rPh>
    <rPh sb="29" eb="40">
      <t>シテイキョタクカイゴシエンジギョウショ</t>
    </rPh>
    <rPh sb="41" eb="43">
      <t>シテイ</t>
    </rPh>
    <rPh sb="43" eb="50">
      <t>キョタクカイゴシエントウ</t>
    </rPh>
    <rPh sb="51" eb="53">
      <t>ジギョウ</t>
    </rPh>
    <rPh sb="54" eb="56">
      <t>ジンイン</t>
    </rPh>
    <rPh sb="56" eb="57">
      <t>オヨ</t>
    </rPh>
    <rPh sb="58" eb="60">
      <t>ウンエイ</t>
    </rPh>
    <rPh sb="61" eb="62">
      <t>カン</t>
    </rPh>
    <rPh sb="64" eb="66">
      <t>キジュン</t>
    </rPh>
    <rPh sb="67" eb="69">
      <t>ヘイセイ</t>
    </rPh>
    <rPh sb="71" eb="72">
      <t>ネン</t>
    </rPh>
    <rPh sb="72" eb="74">
      <t>コウセイ</t>
    </rPh>
    <rPh sb="74" eb="76">
      <t>ショウレイ</t>
    </rPh>
    <rPh sb="76" eb="77">
      <t>ダイ</t>
    </rPh>
    <rPh sb="79" eb="80">
      <t>ゴウ</t>
    </rPh>
    <rPh sb="81" eb="82">
      <t>ダイ</t>
    </rPh>
    <rPh sb="83" eb="84">
      <t>ジョウ</t>
    </rPh>
    <rPh sb="84" eb="85">
      <t>ダイ</t>
    </rPh>
    <rPh sb="86" eb="87">
      <t>コウ</t>
    </rPh>
    <rPh sb="88" eb="90">
      <t>キテイ</t>
    </rPh>
    <rPh sb="92" eb="94">
      <t>シテイ</t>
    </rPh>
    <rPh sb="94" eb="98">
      <t>キョタクカイゴ</t>
    </rPh>
    <rPh sb="98" eb="100">
      <t>シエン</t>
    </rPh>
    <rPh sb="100" eb="103">
      <t>ジギョウショ</t>
    </rPh>
    <rPh sb="107" eb="109">
      <t>イカ</t>
    </rPh>
    <rPh sb="109" eb="110">
      <t>オナ</t>
    </rPh>
    <rPh sb="114" eb="116">
      <t>イタク</t>
    </rPh>
    <rPh sb="118" eb="119">
      <t>サイ</t>
    </rPh>
    <rPh sb="120" eb="124">
      <t>トウガイリヨウ</t>
    </rPh>
    <rPh sb="124" eb="125">
      <t>シャ</t>
    </rPh>
    <rPh sb="126" eb="127">
      <t>カカ</t>
    </rPh>
    <rPh sb="128" eb="130">
      <t>ヒツヨウ</t>
    </rPh>
    <rPh sb="131" eb="133">
      <t>ジョウホウ</t>
    </rPh>
    <rPh sb="134" eb="136">
      <t>トウガイ</t>
    </rPh>
    <rPh sb="136" eb="138">
      <t>シテイ</t>
    </rPh>
    <rPh sb="138" eb="147">
      <t>キョタクカイゴシエンジギョウショ</t>
    </rPh>
    <rPh sb="148" eb="150">
      <t>テイキョウ</t>
    </rPh>
    <rPh sb="152" eb="154">
      <t>トウガイ</t>
    </rPh>
    <rPh sb="154" eb="164">
      <t>シテイキョタクカイゴシエンジギョウ</t>
    </rPh>
    <rPh sb="164" eb="165">
      <t>ショ</t>
    </rPh>
    <rPh sb="169" eb="173">
      <t>カイゴヨボウ</t>
    </rPh>
    <rPh sb="177" eb="179">
      <t>ケイカク</t>
    </rPh>
    <rPh sb="180" eb="182">
      <t>サクセイ</t>
    </rPh>
    <rPh sb="182" eb="183">
      <t>トウ</t>
    </rPh>
    <rPh sb="184" eb="186">
      <t>キョウリョク</t>
    </rPh>
    <phoneticPr fontId="5"/>
  </si>
  <si>
    <t>勤務形態</t>
    <rPh sb="0" eb="2">
      <t>キンム</t>
    </rPh>
    <rPh sb="2" eb="4">
      <t>ケイタイ</t>
    </rPh>
    <phoneticPr fontId="20"/>
  </si>
  <si>
    <t>常勤換算後の人数</t>
    <rPh sb="0" eb="2">
      <t>ジョウキン</t>
    </rPh>
    <rPh sb="2" eb="4">
      <t>カンサン</t>
    </rPh>
    <rPh sb="4" eb="5">
      <t>ゴ</t>
    </rPh>
    <rPh sb="6" eb="8">
      <t>ニンズウ</t>
    </rPh>
    <phoneticPr fontId="20"/>
  </si>
  <si>
    <t>　利用者の状況</t>
    <phoneticPr fontId="5"/>
  </si>
  <si>
    <r>
      <rPr>
        <b/>
        <sz val="11"/>
        <rFont val="ＭＳ Ｐゴシック"/>
        <family val="3"/>
        <charset val="128"/>
      </rPr>
      <t>区</t>
    </r>
    <r>
      <rPr>
        <b/>
        <sz val="11"/>
        <rFont val="DejaVu Sans"/>
        <family val="2"/>
      </rPr>
      <t xml:space="preserve">       </t>
    </r>
    <r>
      <rPr>
        <b/>
        <sz val="11"/>
        <rFont val="ＭＳ Ｐゴシック"/>
        <family val="3"/>
        <charset val="128"/>
      </rPr>
      <t>分</t>
    </r>
    <phoneticPr fontId="5"/>
  </si>
  <si>
    <t>R　　年</t>
    <phoneticPr fontId="5"/>
  </si>
  <si>
    <t>年間平均利用者数</t>
    <rPh sb="0" eb="2">
      <t>ネンカン</t>
    </rPh>
    <rPh sb="2" eb="4">
      <t>ヘイキン</t>
    </rPh>
    <rPh sb="4" eb="6">
      <t>リヨウ</t>
    </rPh>
    <rPh sb="6" eb="7">
      <t>シャ</t>
    </rPh>
    <rPh sb="7" eb="8">
      <t>スウ</t>
    </rPh>
    <phoneticPr fontId="5"/>
  </si>
  <si>
    <t>月</t>
  </si>
  <si>
    <r>
      <rPr>
        <b/>
        <sz val="11"/>
        <rFont val="ＭＳ ゴシック"/>
        <family val="3"/>
        <charset val="128"/>
      </rPr>
      <t>利用者数</t>
    </r>
    <r>
      <rPr>
        <b/>
        <sz val="11"/>
        <rFont val="DejaVu Sans"/>
        <family val="2"/>
      </rPr>
      <t xml:space="preserve">
(</t>
    </r>
    <r>
      <rPr>
        <b/>
        <sz val="11"/>
        <rFont val="ＭＳ ゴシック"/>
        <family val="2"/>
        <charset val="128"/>
      </rPr>
      <t>人</t>
    </r>
    <r>
      <rPr>
        <b/>
        <sz val="11"/>
        <rFont val="DejaVu Sans"/>
        <family val="2"/>
      </rPr>
      <t>)</t>
    </r>
    <rPh sb="6" eb="7">
      <t>ニン</t>
    </rPh>
    <phoneticPr fontId="5"/>
  </si>
  <si>
    <t>（注）１　上記表は、実地指導時直近１年間についてご記入ください。</t>
    <phoneticPr fontId="5"/>
  </si>
  <si>
    <t>　　　２　利用者数は、介護報酬請求に係る実利用者数をご記入ください。</t>
    <phoneticPr fontId="5"/>
  </si>
  <si>
    <t>　　　３　区分欄の年号は適宜変更してください。</t>
    <rPh sb="5" eb="7">
      <t>クブン</t>
    </rPh>
    <rPh sb="7" eb="8">
      <t>ラン</t>
    </rPh>
    <rPh sb="9" eb="11">
      <t>ネンゴウ</t>
    </rPh>
    <rPh sb="12" eb="14">
      <t>テキギ</t>
    </rPh>
    <rPh sb="14" eb="16">
      <t>ヘンコウ</t>
    </rPh>
    <phoneticPr fontId="5"/>
  </si>
  <si>
    <t>提出書類チェックシート（介護予防支援）</t>
    <rPh sb="0" eb="2">
      <t>テイシュツ</t>
    </rPh>
    <rPh sb="2" eb="4">
      <t>ショルイ</t>
    </rPh>
    <rPh sb="12" eb="14">
      <t>カイゴ</t>
    </rPh>
    <rPh sb="14" eb="16">
      <t>ヨボウ</t>
    </rPh>
    <rPh sb="16" eb="18">
      <t>シエン</t>
    </rPh>
    <phoneticPr fontId="5"/>
  </si>
  <si>
    <t>施設名</t>
  </si>
  <si>
    <t>担当者名</t>
  </si>
  <si>
    <t>電話番号</t>
  </si>
  <si>
    <t>E-mail</t>
    <phoneticPr fontId="5"/>
  </si>
  <si>
    <t>資料名</t>
    <phoneticPr fontId="5"/>
  </si>
  <si>
    <t>提出数</t>
    <phoneticPr fontId="5"/>
  </si>
  <si>
    <t>チェック</t>
    <phoneticPr fontId="5"/>
  </si>
  <si>
    <t>①自己点検シート（運営基準及び給付用）</t>
    <rPh sb="1" eb="3">
      <t>ジコ</t>
    </rPh>
    <rPh sb="3" eb="5">
      <t>テンケン</t>
    </rPh>
    <rPh sb="9" eb="11">
      <t>ウンエイ</t>
    </rPh>
    <rPh sb="11" eb="13">
      <t>キジュン</t>
    </rPh>
    <rPh sb="13" eb="14">
      <t>オヨ</t>
    </rPh>
    <rPh sb="15" eb="18">
      <t>キュウフヨウ</t>
    </rPh>
    <phoneticPr fontId="5"/>
  </si>
  <si>
    <t>事業ごとに１部</t>
    <rPh sb="0" eb="2">
      <t>ジギョウ</t>
    </rPh>
    <phoneticPr fontId="5"/>
  </si>
  <si>
    <t>②従業員の勤務の体制及び勤務形態一覧表</t>
    <rPh sb="1" eb="4">
      <t>ジュウギョウイン</t>
    </rPh>
    <rPh sb="5" eb="7">
      <t>キンム</t>
    </rPh>
    <rPh sb="8" eb="10">
      <t>タイセイ</t>
    </rPh>
    <rPh sb="10" eb="11">
      <t>オヨ</t>
    </rPh>
    <rPh sb="12" eb="14">
      <t>キンム</t>
    </rPh>
    <rPh sb="14" eb="16">
      <t>ケイタイ</t>
    </rPh>
    <rPh sb="16" eb="18">
      <t>イチラン</t>
    </rPh>
    <rPh sb="18" eb="19">
      <t>ヒョウ</t>
    </rPh>
    <phoneticPr fontId="5"/>
  </si>
  <si>
    <t>③運営規程及び重要事項説明書、利用者契約書（見本）</t>
    <phoneticPr fontId="5"/>
  </si>
  <si>
    <t>④利用者の状況</t>
    <rPh sb="1" eb="4">
      <t>リヨウシャ</t>
    </rPh>
    <rPh sb="5" eb="7">
      <t>ジョウキョウ</t>
    </rPh>
    <phoneticPr fontId="5"/>
  </si>
  <si>
    <t>＊提出書類チェックシートの送付先</t>
    <rPh sb="1" eb="3">
      <t>テイシュツ</t>
    </rPh>
    <rPh sb="3" eb="5">
      <t>ショルイ</t>
    </rPh>
    <phoneticPr fontId="5"/>
  </si>
  <si>
    <t>〒305-8555</t>
  </si>
  <si>
    <t>つくば市研究学園一丁目１番地１</t>
    <rPh sb="4" eb="8">
      <t>ケンキュウガクエン</t>
    </rPh>
    <rPh sb="8" eb="11">
      <t>イチチョウメ</t>
    </rPh>
    <rPh sb="12" eb="14">
      <t>バンチ</t>
    </rPh>
    <phoneticPr fontId="5"/>
  </si>
  <si>
    <t>wef013@city.tsukuba.lg.jp</t>
    <phoneticPr fontId="5"/>
  </si>
  <si>
    <t>（注）本文中の標記については，次のとおりとします。</t>
  </si>
  <si>
    <t xml:space="preserve">法                                 </t>
  </si>
  <si>
    <t>介護保険法（平成9年法律第123号）</t>
  </si>
  <si>
    <t xml:space="preserve">施行規則                       </t>
  </si>
  <si>
    <t>介護保険法施行規則（平成11年厚生省令第36号）</t>
  </si>
  <si>
    <t xml:space="preserve">運営基準               </t>
  </si>
  <si>
    <t>指定居宅サービス等の事業の人員，設備及び運営に関する基準（平成18年厚生労働省令第37号）</t>
  </si>
  <si>
    <t xml:space="preserve">算定基準                 </t>
  </si>
  <si>
    <t>指定介護予防サービスに要する費用の額の算定に関する基準（平成18年厚生労働省告示第129号）</t>
  </si>
  <si>
    <t xml:space="preserve">平２７厚告９５                 </t>
  </si>
  <si>
    <t>厚生労働大臣が定める基準（平成27年厚生労働省告示第95号）</t>
  </si>
  <si>
    <t>解釈通知</t>
  </si>
  <si>
    <t>指定介護予防支援等の事業の人員及び運営並びに指定介護予防支援等に係る介護予防のための効果的な支援の方法に関する基準について（平成18年老振発第0331003号・老老発第0331016号）</t>
  </si>
  <si>
    <t>留意事項通知</t>
  </si>
  <si>
    <t>指定介護予防サービスに要する費用の額の算定に関する基準の制定に伴う留意事項について（平成18年老計発0317001号・老振発第0317001号・老老発第0317001号）</t>
  </si>
  <si>
    <t>TEL029-883-1111</t>
    <phoneticPr fontId="5"/>
  </si>
  <si>
    <t>人員基準</t>
    <rPh sb="0" eb="2">
      <t>ジンイン</t>
    </rPh>
    <rPh sb="2" eb="4">
      <t>キジュン</t>
    </rPh>
    <phoneticPr fontId="5"/>
  </si>
  <si>
    <t>自己点検シート（介護予防支援）</t>
    <rPh sb="0" eb="2">
      <t>ジコ</t>
    </rPh>
    <rPh sb="2" eb="4">
      <t>テンケン</t>
    </rPh>
    <rPh sb="8" eb="12">
      <t>カイゴヨボウ</t>
    </rPh>
    <rPh sb="12" eb="14">
      <t>シエン</t>
    </rPh>
    <phoneticPr fontId="5"/>
  </si>
  <si>
    <t>運営基準</t>
    <rPh sb="0" eb="2">
      <t>ウンエイ</t>
    </rPh>
    <rPh sb="2" eb="4">
      <t>キジュン</t>
    </rPh>
    <phoneticPr fontId="5"/>
  </si>
  <si>
    <t>変更の届出等</t>
    <rPh sb="0" eb="2">
      <t>ヘンコウ</t>
    </rPh>
    <rPh sb="3" eb="4">
      <t>トドケ</t>
    </rPh>
    <rPh sb="4" eb="5">
      <t>デ</t>
    </rPh>
    <rPh sb="5" eb="6">
      <t>トウ</t>
    </rPh>
    <phoneticPr fontId="5"/>
  </si>
  <si>
    <t>介護予防支援費</t>
    <rPh sb="0" eb="7">
      <t>カイゴヨボウシエンヒ</t>
    </rPh>
    <phoneticPr fontId="5"/>
  </si>
  <si>
    <t>該当の場合は、チェックを入れてください。</t>
    <rPh sb="0" eb="2">
      <t>ガイトウ</t>
    </rPh>
    <rPh sb="3" eb="5">
      <t>バアイ</t>
    </rPh>
    <rPh sb="12" eb="13">
      <t>イ</t>
    </rPh>
    <phoneticPr fontId="4"/>
  </si>
  <si>
    <t>解釈通知第2の2(1)</t>
    <rPh sb="0" eb="2">
      <t>カイシャク</t>
    </rPh>
    <rPh sb="2" eb="4">
      <t>ツウチ</t>
    </rPh>
    <rPh sb="4" eb="5">
      <t>ダイ</t>
    </rPh>
    <phoneticPr fontId="5"/>
  </si>
  <si>
    <t>解釈通知第2の2(2)</t>
    <phoneticPr fontId="5"/>
  </si>
  <si>
    <t>運営基準第2条第2項</t>
    <rPh sb="0" eb="2">
      <t>ウンエイ</t>
    </rPh>
    <rPh sb="2" eb="4">
      <t>キジュン</t>
    </rPh>
    <rPh sb="4" eb="5">
      <t>ダイ</t>
    </rPh>
    <rPh sb="6" eb="7">
      <t>ジョウ</t>
    </rPh>
    <phoneticPr fontId="5"/>
  </si>
  <si>
    <t>【居宅介護支援事業所】
(3)１以上の員数の指定介護予防支援の提供に当たる必要な数の介護支援専門員を配置していますか。</t>
    <rPh sb="1" eb="3">
      <t>キョタク</t>
    </rPh>
    <rPh sb="3" eb="5">
      <t>カイゴ</t>
    </rPh>
    <rPh sb="5" eb="7">
      <t>シエン</t>
    </rPh>
    <rPh sb="7" eb="10">
      <t>ジギョウショ</t>
    </rPh>
    <rPh sb="50" eb="52">
      <t>ハイチ</t>
    </rPh>
    <phoneticPr fontId="4"/>
  </si>
  <si>
    <t>【居宅介護支援事業所】
(3)管理者は主任介護支援専門員ですか。</t>
    <rPh sb="1" eb="3">
      <t>キョタク</t>
    </rPh>
    <rPh sb="3" eb="5">
      <t>カイゴ</t>
    </rPh>
    <rPh sb="5" eb="7">
      <t>シエン</t>
    </rPh>
    <rPh sb="7" eb="10">
      <t>ジギョウショ</t>
    </rPh>
    <rPh sb="15" eb="18">
      <t>カンリシャ</t>
    </rPh>
    <rPh sb="19" eb="21">
      <t>シュニン</t>
    </rPh>
    <rPh sb="21" eb="23">
      <t>カイゴ</t>
    </rPh>
    <rPh sb="23" eb="25">
      <t>シエン</t>
    </rPh>
    <rPh sb="25" eb="28">
      <t>センモンイン</t>
    </rPh>
    <phoneticPr fontId="4"/>
  </si>
  <si>
    <t>運営基準第3条第3項</t>
    <rPh sb="7" eb="8">
      <t>ダイ</t>
    </rPh>
    <rPh sb="9" eb="10">
      <t>コウ</t>
    </rPh>
    <phoneticPr fontId="5"/>
  </si>
  <si>
    <t>ア．運営規程の概要
　 ①事業の目的及び運営の方針
　 ②職員の職種、員数及び職務の内容
　 ③営業日及び営業時間
　 ④指定居宅介護支援の提供方法、内容及び利用料等
　 ⑤通常の事業の実施地域
　 ⑥虐待の防止のための措置に関する事項
 　⑦その他運営に関する重要事項</t>
    <rPh sb="82" eb="83">
      <t>トウ</t>
    </rPh>
    <rPh sb="101" eb="103">
      <t>ギャクタイ</t>
    </rPh>
    <rPh sb="104" eb="106">
      <t>ボウシ</t>
    </rPh>
    <rPh sb="110" eb="112">
      <t>ソチ</t>
    </rPh>
    <rPh sb="113" eb="114">
      <t>カン</t>
    </rPh>
    <rPh sb="116" eb="118">
      <t>ジコウ</t>
    </rPh>
    <rPh sb="124" eb="125">
      <t>ホカ</t>
    </rPh>
    <rPh sb="125" eb="127">
      <t>ウンエイ</t>
    </rPh>
    <rPh sb="128" eb="129">
      <t>カン</t>
    </rPh>
    <rPh sb="131" eb="133">
      <t>ジュウヨウ</t>
    </rPh>
    <rPh sb="133" eb="135">
      <t>ジコウ</t>
    </rPh>
    <phoneticPr fontId="5"/>
  </si>
  <si>
    <t>（1） 指定介護予防支援事業者は、感染症や非常災害の発生時において、利用者に対する指定介護予防支援事業の提供を継続的に実施するための、及び非常時の体制で早期の業務再開を図るための計画（「業務継続計画」という。）を策定し、当該業務継続計画に従い必要な措置を講じていますか。</t>
    <rPh sb="4" eb="6">
      <t>シテイ</t>
    </rPh>
    <rPh sb="6" eb="10">
      <t>カイゴヨボウ</t>
    </rPh>
    <rPh sb="10" eb="12">
      <t>シエン</t>
    </rPh>
    <rPh sb="12" eb="15">
      <t>ジギョウシャ</t>
    </rPh>
    <rPh sb="17" eb="20">
      <t>カンセンショウ</t>
    </rPh>
    <rPh sb="21" eb="23">
      <t>ヒジョウ</t>
    </rPh>
    <rPh sb="23" eb="25">
      <t>サイガイ</t>
    </rPh>
    <rPh sb="26" eb="28">
      <t>ハッセイ</t>
    </rPh>
    <rPh sb="28" eb="29">
      <t>ジ</t>
    </rPh>
    <rPh sb="34" eb="37">
      <t>リヨウシャ</t>
    </rPh>
    <rPh sb="38" eb="39">
      <t>タイ</t>
    </rPh>
    <rPh sb="41" eb="43">
      <t>シテイ</t>
    </rPh>
    <rPh sb="43" eb="47">
      <t>カイゴヨボウ</t>
    </rPh>
    <rPh sb="47" eb="49">
      <t>シエン</t>
    </rPh>
    <rPh sb="49" eb="51">
      <t>ジギョウ</t>
    </rPh>
    <rPh sb="52" eb="54">
      <t>テイキョウ</t>
    </rPh>
    <rPh sb="55" eb="58">
      <t>ケイゾクテキ</t>
    </rPh>
    <rPh sb="59" eb="61">
      <t>ジッシ</t>
    </rPh>
    <rPh sb="67" eb="68">
      <t>オヨ</t>
    </rPh>
    <rPh sb="69" eb="72">
      <t>ヒジョウジ</t>
    </rPh>
    <rPh sb="73" eb="75">
      <t>タイセイ</t>
    </rPh>
    <rPh sb="76" eb="78">
      <t>ソウキ</t>
    </rPh>
    <rPh sb="79" eb="83">
      <t>ギョウムサイカイ</t>
    </rPh>
    <rPh sb="84" eb="85">
      <t>ハカ</t>
    </rPh>
    <rPh sb="89" eb="91">
      <t>ケイカク</t>
    </rPh>
    <rPh sb="93" eb="95">
      <t>ギョウム</t>
    </rPh>
    <rPh sb="95" eb="97">
      <t>ケイゾク</t>
    </rPh>
    <rPh sb="97" eb="99">
      <t>ケイカク</t>
    </rPh>
    <rPh sb="106" eb="108">
      <t>サクテイ</t>
    </rPh>
    <rPh sb="110" eb="112">
      <t>トウガイ</t>
    </rPh>
    <rPh sb="112" eb="114">
      <t>ギョウム</t>
    </rPh>
    <rPh sb="114" eb="116">
      <t>ケイゾク</t>
    </rPh>
    <rPh sb="116" eb="118">
      <t>ケイカク</t>
    </rPh>
    <rPh sb="119" eb="120">
      <t>シタガ</t>
    </rPh>
    <rPh sb="121" eb="123">
      <t>ヒツヨウ</t>
    </rPh>
    <rPh sb="124" eb="126">
      <t>ソチ</t>
    </rPh>
    <rPh sb="127" eb="128">
      <t>コウ</t>
    </rPh>
    <phoneticPr fontId="5"/>
  </si>
  <si>
    <t>（2）指定介護予防支援事業者は、担当職員に対し、業務継続計画について周知するとともに、必要な研修及び訓練を定期的に実施していますか。</t>
    <rPh sb="3" eb="5">
      <t>シテイ</t>
    </rPh>
    <rPh sb="5" eb="7">
      <t>カイゴ</t>
    </rPh>
    <rPh sb="7" eb="9">
      <t>ヨボウ</t>
    </rPh>
    <rPh sb="9" eb="11">
      <t>シエン</t>
    </rPh>
    <rPh sb="11" eb="13">
      <t>ジギョウ</t>
    </rPh>
    <rPh sb="13" eb="14">
      <t>シャ</t>
    </rPh>
    <rPh sb="16" eb="19">
      <t>タント</t>
    </rPh>
    <rPh sb="19" eb="20">
      <t>イン</t>
    </rPh>
    <rPh sb="21" eb="22">
      <t>タイ</t>
    </rPh>
    <rPh sb="24" eb="26">
      <t>ギョウム</t>
    </rPh>
    <rPh sb="26" eb="28">
      <t>ケイゾク</t>
    </rPh>
    <rPh sb="28" eb="30">
      <t>ケイカク</t>
    </rPh>
    <rPh sb="34" eb="36">
      <t>シュウチ</t>
    </rPh>
    <rPh sb="43" eb="45">
      <t>ヒツヨウ</t>
    </rPh>
    <rPh sb="46" eb="48">
      <t>ケンシュウ</t>
    </rPh>
    <rPh sb="48" eb="49">
      <t>オヨ</t>
    </rPh>
    <rPh sb="50" eb="52">
      <t>クンレン</t>
    </rPh>
    <rPh sb="53" eb="56">
      <t>テイキテキ</t>
    </rPh>
    <rPh sb="57" eb="59">
      <t>ジッシ</t>
    </rPh>
    <phoneticPr fontId="5"/>
  </si>
  <si>
    <t>（3）指定介護予防支援事業者は、定期的に業務継続計画の見直しを行い、必要に応じて業務継続計画の変更を行っていますか。</t>
    <rPh sb="3" eb="5">
      <t>シテイ</t>
    </rPh>
    <rPh sb="5" eb="9">
      <t>カイゴヨボウ</t>
    </rPh>
    <rPh sb="9" eb="11">
      <t>シエン</t>
    </rPh>
    <rPh sb="11" eb="14">
      <t>ジギョウシャ</t>
    </rPh>
    <rPh sb="16" eb="19">
      <t>テイキテキ</t>
    </rPh>
    <rPh sb="20" eb="22">
      <t>ギョウム</t>
    </rPh>
    <rPh sb="22" eb="24">
      <t>ケイゾク</t>
    </rPh>
    <rPh sb="24" eb="26">
      <t>ケイカク</t>
    </rPh>
    <rPh sb="27" eb="29">
      <t>ミナオ</t>
    </rPh>
    <rPh sb="31" eb="32">
      <t>オコナ</t>
    </rPh>
    <rPh sb="34" eb="36">
      <t>ヒツヨウ</t>
    </rPh>
    <rPh sb="37" eb="38">
      <t>オウ</t>
    </rPh>
    <rPh sb="40" eb="46">
      <t>ギョウムケイゾクケイカク</t>
    </rPh>
    <rPh sb="47" eb="49">
      <t>ヘンコウ</t>
    </rPh>
    <rPh sb="50" eb="51">
      <t>オコナ</t>
    </rPh>
    <phoneticPr fontId="5"/>
  </si>
  <si>
    <t>(1) 当該介護予防支援事業所における感染症の予防及びまん延防止のための対策を検討する委員会をおおむね6月に1回以上開催するとともに、その結果について担当職員に周知を図っていますか。</t>
    <rPh sb="4" eb="6">
      <t>トウガイ</t>
    </rPh>
    <rPh sb="6" eb="10">
      <t>カイゴヨボウ</t>
    </rPh>
    <rPh sb="10" eb="12">
      <t>シエン</t>
    </rPh>
    <rPh sb="12" eb="15">
      <t>ジギョウショ</t>
    </rPh>
    <rPh sb="19" eb="22">
      <t>カンセンショウ</t>
    </rPh>
    <rPh sb="23" eb="25">
      <t>ヨボウ</t>
    </rPh>
    <rPh sb="25" eb="26">
      <t>オヨ</t>
    </rPh>
    <rPh sb="29" eb="30">
      <t>エン</t>
    </rPh>
    <rPh sb="30" eb="32">
      <t>ボウシ</t>
    </rPh>
    <rPh sb="36" eb="38">
      <t>タイサク</t>
    </rPh>
    <rPh sb="39" eb="41">
      <t>ケントウ</t>
    </rPh>
    <rPh sb="43" eb="46">
      <t>イインカイ</t>
    </rPh>
    <rPh sb="52" eb="53">
      <t>ツキ</t>
    </rPh>
    <rPh sb="55" eb="56">
      <t>カイ</t>
    </rPh>
    <rPh sb="56" eb="58">
      <t>イジョウ</t>
    </rPh>
    <rPh sb="58" eb="60">
      <t>カイサイ</t>
    </rPh>
    <rPh sb="69" eb="71">
      <t>ケッカ</t>
    </rPh>
    <rPh sb="75" eb="78">
      <t>タント</t>
    </rPh>
    <rPh sb="78" eb="79">
      <t>イン</t>
    </rPh>
    <rPh sb="80" eb="82">
      <t>シュウチ</t>
    </rPh>
    <rPh sb="83" eb="84">
      <t>ハカ</t>
    </rPh>
    <phoneticPr fontId="5"/>
  </si>
  <si>
    <t>(2) 当該介護予防支援事業所における感染症の予防及びまん延の防止のための指針を整備していますか。</t>
    <rPh sb="4" eb="6">
      <t>トウガイ</t>
    </rPh>
    <rPh sb="6" eb="8">
      <t>カイゴ</t>
    </rPh>
    <rPh sb="8" eb="10">
      <t>ヨボウ</t>
    </rPh>
    <rPh sb="10" eb="12">
      <t>シエン</t>
    </rPh>
    <rPh sb="12" eb="15">
      <t>ジギョウショ</t>
    </rPh>
    <rPh sb="19" eb="22">
      <t>カンセンショウ</t>
    </rPh>
    <rPh sb="23" eb="25">
      <t>ヨボウ</t>
    </rPh>
    <rPh sb="25" eb="26">
      <t>オヨ</t>
    </rPh>
    <rPh sb="29" eb="30">
      <t>エン</t>
    </rPh>
    <rPh sb="31" eb="33">
      <t>ボウシ</t>
    </rPh>
    <rPh sb="37" eb="39">
      <t>シシン</t>
    </rPh>
    <rPh sb="40" eb="42">
      <t>セイビ</t>
    </rPh>
    <phoneticPr fontId="5"/>
  </si>
  <si>
    <t>感染症の予防及びまん延の防止のための措置</t>
    <rPh sb="0" eb="3">
      <t>カンセンショウ</t>
    </rPh>
    <rPh sb="4" eb="6">
      <t>ヨボウ</t>
    </rPh>
    <rPh sb="6" eb="7">
      <t>オヨ</t>
    </rPh>
    <rPh sb="10" eb="11">
      <t>エン</t>
    </rPh>
    <rPh sb="12" eb="14">
      <t>ボウシ</t>
    </rPh>
    <rPh sb="18" eb="20">
      <t>ソチ</t>
    </rPh>
    <phoneticPr fontId="5"/>
  </si>
  <si>
    <t>(3) 当該介護予防支援事業所において、担当職員に対し、感染症の予防及びまん延の防止のための研修及び訓練を定期的に実施していますか。</t>
    <rPh sb="4" eb="6">
      <t>トウガイ</t>
    </rPh>
    <rPh sb="6" eb="8">
      <t>カイゴ</t>
    </rPh>
    <rPh sb="8" eb="10">
      <t>ヨボウ</t>
    </rPh>
    <rPh sb="10" eb="12">
      <t>シエン</t>
    </rPh>
    <rPh sb="12" eb="15">
      <t>ジギョウショ</t>
    </rPh>
    <rPh sb="20" eb="22">
      <t>タントウ</t>
    </rPh>
    <rPh sb="22" eb="24">
      <t>ショクイン</t>
    </rPh>
    <rPh sb="25" eb="26">
      <t>タイ</t>
    </rPh>
    <rPh sb="28" eb="31">
      <t>カンセンショウ</t>
    </rPh>
    <rPh sb="32" eb="34">
      <t>ヨボウ</t>
    </rPh>
    <rPh sb="34" eb="35">
      <t>オヨ</t>
    </rPh>
    <rPh sb="38" eb="39">
      <t>エン</t>
    </rPh>
    <rPh sb="40" eb="42">
      <t>ボウシ</t>
    </rPh>
    <rPh sb="46" eb="48">
      <t>ケンシュウ</t>
    </rPh>
    <rPh sb="48" eb="49">
      <t>オヨ</t>
    </rPh>
    <rPh sb="50" eb="52">
      <t>クンレン</t>
    </rPh>
    <rPh sb="53" eb="56">
      <t>テイキテキ</t>
    </rPh>
    <rPh sb="57" eb="59">
      <t>ジッシ</t>
    </rPh>
    <phoneticPr fontId="5"/>
  </si>
  <si>
    <t>（1）指定介護予防支援事業者は、指定介護予防支援事業所の見やすい場所に、運営規程の概要、担当職員の勤務の体制その他の利用申込者のサービスの選択に資すると認められる重要事項を掲示していますか。
　※これらの書面を当該指定介護予防支援事業所に備え付け、かつ
　　これをいつでも関係者に自由に閲覧させることにより、掲示に
　　代えることができる。</t>
    <rPh sb="5" eb="9">
      <t>カイゴヨボウ</t>
    </rPh>
    <rPh sb="18" eb="22">
      <t>カイゴヨボウ</t>
    </rPh>
    <rPh sb="44" eb="47">
      <t>タントウショク</t>
    </rPh>
    <rPh sb="103" eb="105">
      <t>ショメン</t>
    </rPh>
    <rPh sb="106" eb="108">
      <t>トウガイ</t>
    </rPh>
    <rPh sb="120" eb="121">
      <t>ソナ</t>
    </rPh>
    <rPh sb="122" eb="123">
      <t>ツ</t>
    </rPh>
    <rPh sb="137" eb="140">
      <t>カンケイシャ</t>
    </rPh>
    <rPh sb="141" eb="143">
      <t>ジユウ</t>
    </rPh>
    <rPh sb="144" eb="146">
      <t>エツラン</t>
    </rPh>
    <rPh sb="155" eb="157">
      <t>ケイジ</t>
    </rPh>
    <rPh sb="161" eb="162">
      <t>カ</t>
    </rPh>
    <phoneticPr fontId="5"/>
  </si>
  <si>
    <t>（2）重要事項をウェブサイトに掲載しているか。（R7.4.1から掲載義務化）</t>
    <rPh sb="32" eb="34">
      <t>ケイサイ</t>
    </rPh>
    <rPh sb="34" eb="37">
      <t>ギムカ</t>
    </rPh>
    <phoneticPr fontId="5"/>
  </si>
  <si>
    <t>(2) 当該介護予防支援事業所における虐待防止のための指針を整備
　していますか。</t>
    <rPh sb="4" eb="6">
      <t>トウガイ</t>
    </rPh>
    <rPh sb="6" eb="8">
      <t>カイゴ</t>
    </rPh>
    <rPh sb="8" eb="10">
      <t>ヨボウ</t>
    </rPh>
    <rPh sb="10" eb="12">
      <t>シエン</t>
    </rPh>
    <rPh sb="12" eb="15">
      <t>ジギョウショ</t>
    </rPh>
    <rPh sb="19" eb="21">
      <t>ギャクタイ</t>
    </rPh>
    <rPh sb="21" eb="23">
      <t>ボウシ</t>
    </rPh>
    <rPh sb="27" eb="29">
      <t>シシン</t>
    </rPh>
    <rPh sb="30" eb="32">
      <t>セイビ</t>
    </rPh>
    <phoneticPr fontId="5"/>
  </si>
  <si>
    <t>虐待の防止</t>
    <rPh sb="0" eb="2">
      <t>ギャクタイ</t>
    </rPh>
    <rPh sb="3" eb="5">
      <t>ボウシ</t>
    </rPh>
    <phoneticPr fontId="5"/>
  </si>
  <si>
    <t>運営基準第30条第1項第2号の2</t>
    <rPh sb="8" eb="9">
      <t>ダイ</t>
    </rPh>
    <rPh sb="10" eb="11">
      <t>コウ</t>
    </rPh>
    <rPh sb="11" eb="12">
      <t>ダイ</t>
    </rPh>
    <rPh sb="13" eb="14">
      <t>ゴウ</t>
    </rPh>
    <phoneticPr fontId="4"/>
  </si>
  <si>
    <t>運営基準第30条第1項第2号の3</t>
    <rPh sb="8" eb="9">
      <t>ダイ</t>
    </rPh>
    <rPh sb="10" eb="11">
      <t>コウ</t>
    </rPh>
    <rPh sb="11" eb="12">
      <t>ダイ</t>
    </rPh>
    <rPh sb="13" eb="14">
      <t>ゴウ</t>
    </rPh>
    <phoneticPr fontId="4"/>
  </si>
  <si>
    <t>(2) 指定介護予防支援の提供に当たっては、当該利用者又は他の利用者等の生命又は身体を保護するため緊急やむを得ない場合を除き、身体的拘束等を行っていませんか。</t>
    <phoneticPr fontId="4"/>
  </si>
  <si>
    <t>(3) 身体的拘束等を行う場合には、その態様及び時間、その際の利用者の心身の状況並びに緊急やむを得ない理由を記録していますか。</t>
    <phoneticPr fontId="4"/>
  </si>
  <si>
    <t>【居宅介護支援事業所】
(32)指定居宅介護支援事業者である指定介護予防支援事業者は、法第115条の30の２第１項の規定により市町村長から情報の提供を求められた場合には、その求めに応じていますか。</t>
    <rPh sb="1" eb="10">
      <t>キョタクカイゴシエンジギョウショ</t>
    </rPh>
    <phoneticPr fontId="4"/>
  </si>
  <si>
    <t>運営基準第30条第1項第29号</t>
    <phoneticPr fontId="4"/>
  </si>
  <si>
    <t>条例</t>
    <rPh sb="0" eb="2">
      <t>ジョウレイ</t>
    </rPh>
    <phoneticPr fontId="4"/>
  </si>
  <si>
    <t>つくば市指定介護予防支援事業者の指定基準等に関する条例（平成27年3月26日条例第21号）</t>
    <phoneticPr fontId="4"/>
  </si>
  <si>
    <t>（標準様式1）</t>
    <rPh sb="1" eb="3">
      <t>ヒョウジュン</t>
    </rPh>
    <rPh sb="3" eb="5">
      <t>ヨウシキ</t>
    </rPh>
    <phoneticPr fontId="5"/>
  </si>
  <si>
    <t>従業者の勤務の体制及び勤務形態一覧表</t>
    <phoneticPr fontId="20"/>
  </si>
  <si>
    <t>サービス種別</t>
    <rPh sb="4" eb="6">
      <t>シュベツ</t>
    </rPh>
    <phoneticPr fontId="20"/>
  </si>
  <si>
    <t>(</t>
    <phoneticPr fontId="20"/>
  </si>
  <si>
    <t>居宅介護支援</t>
    <rPh sb="0" eb="2">
      <t>キョタク</t>
    </rPh>
    <rPh sb="2" eb="4">
      <t>カイゴ</t>
    </rPh>
    <rPh sb="4" eb="6">
      <t>シエン</t>
    </rPh>
    <phoneticPr fontId="20"/>
  </si>
  <si>
    <t>）</t>
    <phoneticPr fontId="20"/>
  </si>
  <si>
    <t>令和</t>
    <rPh sb="0" eb="2">
      <t>レイワ</t>
    </rPh>
    <phoneticPr fontId="20"/>
  </si>
  <si>
    <t>)</t>
    <phoneticPr fontId="20"/>
  </si>
  <si>
    <t>年</t>
    <rPh sb="0" eb="1">
      <t>ネン</t>
    </rPh>
    <phoneticPr fontId="20"/>
  </si>
  <si>
    <t>月</t>
    <rPh sb="0" eb="1">
      <t>ゲツ</t>
    </rPh>
    <phoneticPr fontId="20"/>
  </si>
  <si>
    <t>事業所名</t>
    <rPh sb="0" eb="3">
      <t>ジギョウショ</t>
    </rPh>
    <rPh sb="3" eb="4">
      <t>メイ</t>
    </rPh>
    <phoneticPr fontId="20"/>
  </si>
  <si>
    <t>(1)</t>
    <phoneticPr fontId="20"/>
  </si>
  <si>
    <t>４週</t>
  </si>
  <si>
    <t>(2)</t>
    <phoneticPr fontId="20"/>
  </si>
  <si>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20"/>
  </si>
  <si>
    <t>時間/週</t>
    <rPh sb="0" eb="2">
      <t>ジカン</t>
    </rPh>
    <rPh sb="3" eb="4">
      <t>シュウ</t>
    </rPh>
    <phoneticPr fontId="20"/>
  </si>
  <si>
    <t>時間/月</t>
    <rPh sb="0" eb="2">
      <t>ジカン</t>
    </rPh>
    <rPh sb="3" eb="4">
      <t>ツキ</t>
    </rPh>
    <phoneticPr fontId="20"/>
  </si>
  <si>
    <t>(4) 利用者数（新規の場合は推定数）</t>
  </si>
  <si>
    <t>人</t>
    <rPh sb="0" eb="1">
      <t>ニン</t>
    </rPh>
    <phoneticPr fontId="20"/>
  </si>
  <si>
    <t>当月の日数</t>
    <rPh sb="0" eb="2">
      <t>トウゲツ</t>
    </rPh>
    <rPh sb="3" eb="5">
      <t>ニッスウ</t>
    </rPh>
    <phoneticPr fontId="20"/>
  </si>
  <si>
    <t>日</t>
    <rPh sb="0" eb="1">
      <t>ニチ</t>
    </rPh>
    <phoneticPr fontId="20"/>
  </si>
  <si>
    <t>No</t>
    <phoneticPr fontId="20"/>
  </si>
  <si>
    <t>(5) 
職種</t>
    <phoneticPr fontId="5"/>
  </si>
  <si>
    <t>(6)
勤務
形態</t>
    <phoneticPr fontId="5"/>
  </si>
  <si>
    <t>(7)
資格</t>
    <rPh sb="4" eb="6">
      <t>シカク</t>
    </rPh>
    <phoneticPr fontId="20"/>
  </si>
  <si>
    <t>(8) 氏　名</t>
    <phoneticPr fontId="5"/>
  </si>
  <si>
    <t>(9)</t>
    <phoneticPr fontId="20"/>
  </si>
  <si>
    <r>
      <t xml:space="preserve">(11)
</t>
    </r>
    <r>
      <rPr>
        <sz val="11"/>
        <rFont val="HGSｺﾞｼｯｸM"/>
        <family val="3"/>
        <charset val="128"/>
      </rPr>
      <t>週平均
勤務時間数</t>
    </r>
    <rPh sb="6" eb="8">
      <t>ヘイキン</t>
    </rPh>
    <rPh sb="9" eb="11">
      <t>キンム</t>
    </rPh>
    <rPh sb="11" eb="13">
      <t>ジカン</t>
    </rPh>
    <rPh sb="13" eb="14">
      <t>スウ</t>
    </rPh>
    <phoneticPr fontId="5"/>
  </si>
  <si>
    <t>(12)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5"/>
  </si>
  <si>
    <t>1週目</t>
    <rPh sb="1" eb="2">
      <t>シュウ</t>
    </rPh>
    <rPh sb="2" eb="3">
      <t>メ</t>
    </rPh>
    <phoneticPr fontId="20"/>
  </si>
  <si>
    <t>2週目</t>
    <rPh sb="1" eb="2">
      <t>シュウ</t>
    </rPh>
    <rPh sb="2" eb="3">
      <t>メ</t>
    </rPh>
    <phoneticPr fontId="20"/>
  </si>
  <si>
    <t>3週目</t>
    <rPh sb="1" eb="2">
      <t>シュウ</t>
    </rPh>
    <rPh sb="2" eb="3">
      <t>メ</t>
    </rPh>
    <phoneticPr fontId="20"/>
  </si>
  <si>
    <t>4週目</t>
    <rPh sb="1" eb="2">
      <t>シュウ</t>
    </rPh>
    <rPh sb="2" eb="3">
      <t>メ</t>
    </rPh>
    <phoneticPr fontId="20"/>
  </si>
  <si>
    <t>5週目</t>
    <rPh sb="1" eb="2">
      <t>シュウ</t>
    </rPh>
    <rPh sb="2" eb="3">
      <t>メ</t>
    </rPh>
    <phoneticPr fontId="20"/>
  </si>
  <si>
    <t>(13)【任意入力】人員基準の確認（介護支援専門員（居宅介護支援））</t>
    <rPh sb="5" eb="7">
      <t>ニンイ</t>
    </rPh>
    <rPh sb="7" eb="9">
      <t>ニュウリョク</t>
    </rPh>
    <rPh sb="10" eb="12">
      <t>ジンイン</t>
    </rPh>
    <rPh sb="12" eb="14">
      <t>キジュン</t>
    </rPh>
    <rPh sb="15" eb="17">
      <t>カクニン</t>
    </rPh>
    <rPh sb="18" eb="20">
      <t>カイゴ</t>
    </rPh>
    <rPh sb="20" eb="22">
      <t>シエン</t>
    </rPh>
    <rPh sb="22" eb="25">
      <t>センモンイン</t>
    </rPh>
    <rPh sb="26" eb="28">
      <t>キョタク</t>
    </rPh>
    <rPh sb="28" eb="30">
      <t>カイゴ</t>
    </rPh>
    <rPh sb="30" eb="32">
      <t>シエン</t>
    </rPh>
    <phoneticPr fontId="20"/>
  </si>
  <si>
    <t>（勤務形態の記号）</t>
    <rPh sb="1" eb="3">
      <t>キンム</t>
    </rPh>
    <rPh sb="3" eb="5">
      <t>ケイタイ</t>
    </rPh>
    <rPh sb="6" eb="8">
      <t>キゴウ</t>
    </rPh>
    <phoneticPr fontId="20"/>
  </si>
  <si>
    <t>勤務時間数合計</t>
    <rPh sb="0" eb="2">
      <t>キンム</t>
    </rPh>
    <rPh sb="2" eb="5">
      <t>ジカンスウ</t>
    </rPh>
    <rPh sb="5" eb="7">
      <t>ゴウケイ</t>
    </rPh>
    <phoneticPr fontId="20"/>
  </si>
  <si>
    <t>常勤換算の対象時間数</t>
    <rPh sb="0" eb="2">
      <t>ジョウキン</t>
    </rPh>
    <rPh sb="2" eb="4">
      <t>カンサン</t>
    </rPh>
    <rPh sb="5" eb="7">
      <t>タイショウ</t>
    </rPh>
    <rPh sb="7" eb="9">
      <t>ジカン</t>
    </rPh>
    <rPh sb="9" eb="10">
      <t>スウ</t>
    </rPh>
    <phoneticPr fontId="20"/>
  </si>
  <si>
    <t>常勤換算方法対象外の</t>
    <rPh sb="0" eb="2">
      <t>ジョウキン</t>
    </rPh>
    <rPh sb="2" eb="4">
      <t>カンサン</t>
    </rPh>
    <rPh sb="4" eb="6">
      <t>ホウホウ</t>
    </rPh>
    <rPh sb="6" eb="9">
      <t>タイショウガイ</t>
    </rPh>
    <phoneticPr fontId="20"/>
  </si>
  <si>
    <t>記号</t>
    <rPh sb="0" eb="2">
      <t>キゴウ</t>
    </rPh>
    <phoneticPr fontId="20"/>
  </si>
  <si>
    <t>区分</t>
    <rPh sb="0" eb="2">
      <t>クブン</t>
    </rPh>
    <phoneticPr fontId="20"/>
  </si>
  <si>
    <t>当月合計</t>
    <rPh sb="0" eb="2">
      <t>トウゲツ</t>
    </rPh>
    <rPh sb="2" eb="4">
      <t>ゴウケイ</t>
    </rPh>
    <phoneticPr fontId="20"/>
  </si>
  <si>
    <t>週平均</t>
    <rPh sb="0" eb="3">
      <t>シュウヘイキン</t>
    </rPh>
    <phoneticPr fontId="20"/>
  </si>
  <si>
    <t>常勤の従業者の人数</t>
    <rPh sb="0" eb="2">
      <t>ジョウキン</t>
    </rPh>
    <rPh sb="3" eb="6">
      <t>ジュウギョウシャ</t>
    </rPh>
    <rPh sb="7" eb="9">
      <t>ニンズウ</t>
    </rPh>
    <phoneticPr fontId="20"/>
  </si>
  <si>
    <t>A</t>
    <phoneticPr fontId="20"/>
  </si>
  <si>
    <t>常勤で専従</t>
    <rPh sb="0" eb="2">
      <t>ジョウキン</t>
    </rPh>
    <rPh sb="3" eb="5">
      <t>センジュウ</t>
    </rPh>
    <phoneticPr fontId="20"/>
  </si>
  <si>
    <t>B</t>
    <phoneticPr fontId="20"/>
  </si>
  <si>
    <t>常勤で兼務</t>
    <rPh sb="0" eb="2">
      <t>ジョウキン</t>
    </rPh>
    <rPh sb="3" eb="5">
      <t>ケンム</t>
    </rPh>
    <phoneticPr fontId="20"/>
  </si>
  <si>
    <t>C</t>
    <phoneticPr fontId="20"/>
  </si>
  <si>
    <t>非常勤で専従</t>
    <rPh sb="0" eb="3">
      <t>ヒジョウキン</t>
    </rPh>
    <rPh sb="4" eb="6">
      <t>センジュウ</t>
    </rPh>
    <phoneticPr fontId="20"/>
  </si>
  <si>
    <t>-</t>
    <phoneticPr fontId="20"/>
  </si>
  <si>
    <t>D</t>
    <phoneticPr fontId="20"/>
  </si>
  <si>
    <t>非常勤で兼務</t>
    <rPh sb="0" eb="3">
      <t>ヒジョウキン</t>
    </rPh>
    <rPh sb="4" eb="6">
      <t>ケンム</t>
    </rPh>
    <phoneticPr fontId="20"/>
  </si>
  <si>
    <t>合計</t>
    <rPh sb="0" eb="2">
      <t>ゴウケイ</t>
    </rPh>
    <phoneticPr fontId="20"/>
  </si>
  <si>
    <t>■ 常勤換算方法による人数</t>
    <rPh sb="2" eb="4">
      <t>ジョウキン</t>
    </rPh>
    <rPh sb="4" eb="6">
      <t>カンサン</t>
    </rPh>
    <rPh sb="6" eb="8">
      <t>ホウホウ</t>
    </rPh>
    <rPh sb="11" eb="13">
      <t>ニンズウ</t>
    </rPh>
    <phoneticPr fontId="20"/>
  </si>
  <si>
    <t>基準：</t>
    <rPh sb="0" eb="2">
      <t>キジュン</t>
    </rPh>
    <phoneticPr fontId="20"/>
  </si>
  <si>
    <t>週</t>
  </si>
  <si>
    <t>常勤換算の</t>
    <rPh sb="0" eb="2">
      <t>ジョウキン</t>
    </rPh>
    <rPh sb="2" eb="4">
      <t>カンサン</t>
    </rPh>
    <phoneticPr fontId="20"/>
  </si>
  <si>
    <t>常勤の従業者が</t>
    <rPh sb="0" eb="2">
      <t>ジョウキン</t>
    </rPh>
    <rPh sb="3" eb="6">
      <t>ジュウギョウシャ</t>
    </rPh>
    <phoneticPr fontId="20"/>
  </si>
  <si>
    <t>÷</t>
    <phoneticPr fontId="20"/>
  </si>
  <si>
    <t>＝</t>
    <phoneticPr fontId="20"/>
  </si>
  <si>
    <t>（小数点第2位以下切り捨て）</t>
    <rPh sb="1" eb="4">
      <t>ショウスウテン</t>
    </rPh>
    <rPh sb="4" eb="5">
      <t>ダイ</t>
    </rPh>
    <rPh sb="6" eb="7">
      <t>イ</t>
    </rPh>
    <rPh sb="7" eb="9">
      <t>イカ</t>
    </rPh>
    <rPh sb="9" eb="10">
      <t>キ</t>
    </rPh>
    <rPh sb="11" eb="12">
      <t>ス</t>
    </rPh>
    <phoneticPr fontId="20"/>
  </si>
  <si>
    <t>■ 介護支援専門員の常勤換算方法による人数</t>
    <rPh sb="2" eb="4">
      <t>カイゴ</t>
    </rPh>
    <rPh sb="4" eb="6">
      <t>シエン</t>
    </rPh>
    <rPh sb="6" eb="9">
      <t>センモンイン</t>
    </rPh>
    <rPh sb="10" eb="12">
      <t>ジョウキン</t>
    </rPh>
    <rPh sb="12" eb="14">
      <t>カンサン</t>
    </rPh>
    <rPh sb="14" eb="16">
      <t>ホウホウ</t>
    </rPh>
    <rPh sb="19" eb="21">
      <t>ニンズウ</t>
    </rPh>
    <phoneticPr fontId="20"/>
  </si>
  <si>
    <t>常勤の従業者の人数</t>
  </si>
  <si>
    <t>常勤換算方法による人数</t>
    <rPh sb="0" eb="2">
      <t>ジョウキン</t>
    </rPh>
    <rPh sb="2" eb="4">
      <t>カンサン</t>
    </rPh>
    <rPh sb="4" eb="6">
      <t>ホウホウ</t>
    </rPh>
    <rPh sb="9" eb="11">
      <t>ニンズウ</t>
    </rPh>
    <phoneticPr fontId="20"/>
  </si>
  <si>
    <t>＋</t>
    <phoneticPr fontId="20"/>
  </si>
  <si>
    <t>１．サービス種別</t>
    <rPh sb="6" eb="8">
      <t>シュベツ</t>
    </rPh>
    <phoneticPr fontId="20"/>
  </si>
  <si>
    <t>サービス種別名</t>
    <rPh sb="4" eb="6">
      <t>シュベツ</t>
    </rPh>
    <rPh sb="6" eb="7">
      <t>メイ</t>
    </rPh>
    <phoneticPr fontId="20"/>
  </si>
  <si>
    <t>介護予防支援</t>
    <rPh sb="0" eb="2">
      <t>カイゴ</t>
    </rPh>
    <rPh sb="2" eb="4">
      <t>ヨボウ</t>
    </rPh>
    <rPh sb="4" eb="6">
      <t>シエン</t>
    </rPh>
    <phoneticPr fontId="20"/>
  </si>
  <si>
    <t>２．職種名・資格名称</t>
    <rPh sb="2" eb="4">
      <t>ショクシュ</t>
    </rPh>
    <rPh sb="4" eb="5">
      <t>メイ</t>
    </rPh>
    <rPh sb="6" eb="8">
      <t>シカク</t>
    </rPh>
    <rPh sb="8" eb="10">
      <t>メイショウ</t>
    </rPh>
    <phoneticPr fontId="20"/>
  </si>
  <si>
    <t>職種名</t>
    <rPh sb="0" eb="2">
      <t>ショクシュ</t>
    </rPh>
    <rPh sb="2" eb="3">
      <t>メイ</t>
    </rPh>
    <phoneticPr fontId="20"/>
  </si>
  <si>
    <t>管理者</t>
    <rPh sb="0" eb="3">
      <t>カンリシャ</t>
    </rPh>
    <phoneticPr fontId="20"/>
  </si>
  <si>
    <t>介護支援専門員</t>
    <rPh sb="0" eb="2">
      <t>カイゴ</t>
    </rPh>
    <rPh sb="2" eb="4">
      <t>シエン</t>
    </rPh>
    <rPh sb="4" eb="7">
      <t>センモンイン</t>
    </rPh>
    <phoneticPr fontId="20"/>
  </si>
  <si>
    <t>介護予防支援担当職員</t>
    <rPh sb="0" eb="2">
      <t>カイゴ</t>
    </rPh>
    <rPh sb="2" eb="4">
      <t>ヨボウ</t>
    </rPh>
    <rPh sb="4" eb="6">
      <t>シエン</t>
    </rPh>
    <rPh sb="6" eb="8">
      <t>タントウ</t>
    </rPh>
    <rPh sb="8" eb="10">
      <t>ショクイン</t>
    </rPh>
    <phoneticPr fontId="20"/>
  </si>
  <si>
    <t>ー</t>
    <phoneticPr fontId="20"/>
  </si>
  <si>
    <t>資格</t>
    <rPh sb="0" eb="2">
      <t>シカク</t>
    </rPh>
    <phoneticPr fontId="20"/>
  </si>
  <si>
    <t>主任介護支援専門員</t>
    <rPh sb="0" eb="2">
      <t>シュニン</t>
    </rPh>
    <rPh sb="2" eb="4">
      <t>カイゴ</t>
    </rPh>
    <rPh sb="4" eb="6">
      <t>シエン</t>
    </rPh>
    <rPh sb="6" eb="9">
      <t>センモンイン</t>
    </rPh>
    <phoneticPr fontId="20"/>
  </si>
  <si>
    <t>保健師</t>
    <rPh sb="0" eb="3">
      <t>ホケンシ</t>
    </rPh>
    <phoneticPr fontId="20"/>
  </si>
  <si>
    <t>ー</t>
  </si>
  <si>
    <t>社会福祉士</t>
    <rPh sb="0" eb="2">
      <t>シャカイ</t>
    </rPh>
    <rPh sb="2" eb="5">
      <t>フクシシ</t>
    </rPh>
    <phoneticPr fontId="20"/>
  </si>
  <si>
    <t>経験ある看護師</t>
    <rPh sb="0" eb="2">
      <t>ケイケン</t>
    </rPh>
    <rPh sb="4" eb="7">
      <t>カンゴシ</t>
    </rPh>
    <phoneticPr fontId="20"/>
  </si>
  <si>
    <t>社会福祉主事（3年以上従事）</t>
    <rPh sb="0" eb="2">
      <t>シャカイ</t>
    </rPh>
    <rPh sb="2" eb="4">
      <t>フクシ</t>
    </rPh>
    <rPh sb="4" eb="6">
      <t>シュジ</t>
    </rPh>
    <rPh sb="8" eb="9">
      <t>ネン</t>
    </rPh>
    <rPh sb="9" eb="11">
      <t>イジョウ</t>
    </rPh>
    <rPh sb="11" eb="13">
      <t>ジュウジ</t>
    </rPh>
    <phoneticPr fontId="20"/>
  </si>
  <si>
    <t>【自治体の皆様へ】</t>
    <rPh sb="1" eb="4">
      <t>ジチタイ</t>
    </rPh>
    <rPh sb="5" eb="7">
      <t>ミナサマ</t>
    </rPh>
    <phoneticPr fontId="20"/>
  </si>
  <si>
    <t>※ INDIRECT関数使用のため、以下のとおりセルに「名前の定義」をしています。</t>
    <rPh sb="10" eb="12">
      <t>カンスウ</t>
    </rPh>
    <rPh sb="12" eb="14">
      <t>シヨウ</t>
    </rPh>
    <rPh sb="18" eb="20">
      <t>イカ</t>
    </rPh>
    <rPh sb="28" eb="30">
      <t>ナマエ</t>
    </rPh>
    <rPh sb="31" eb="33">
      <t>テイギ</t>
    </rPh>
    <phoneticPr fontId="20"/>
  </si>
  <si>
    <t>　15行目・・・「職種」</t>
    <rPh sb="3" eb="5">
      <t>ギョウメ</t>
    </rPh>
    <rPh sb="9" eb="11">
      <t>ショクシュ</t>
    </rPh>
    <phoneticPr fontId="20"/>
  </si>
  <si>
    <t>　C列・・・「管理者」</t>
    <rPh sb="2" eb="3">
      <t>レツ</t>
    </rPh>
    <rPh sb="7" eb="10">
      <t>カンリシャ</t>
    </rPh>
    <phoneticPr fontId="20"/>
  </si>
  <si>
    <t>　D列・・・「介護支援専門員」</t>
    <rPh sb="2" eb="3">
      <t>レツ</t>
    </rPh>
    <rPh sb="7" eb="9">
      <t>カイゴ</t>
    </rPh>
    <rPh sb="9" eb="11">
      <t>シエン</t>
    </rPh>
    <rPh sb="11" eb="14">
      <t>センモンイン</t>
    </rPh>
    <phoneticPr fontId="20"/>
  </si>
  <si>
    <t>　E列・・・「介護予防支援担当職員」</t>
    <rPh sb="2" eb="3">
      <t>レツ</t>
    </rPh>
    <rPh sb="7" eb="9">
      <t>カイゴ</t>
    </rPh>
    <rPh sb="9" eb="11">
      <t>ヨボウ</t>
    </rPh>
    <rPh sb="11" eb="13">
      <t>シエン</t>
    </rPh>
    <rPh sb="13" eb="15">
      <t>タントウ</t>
    </rPh>
    <rPh sb="15" eb="17">
      <t>ショクイン</t>
    </rPh>
    <phoneticPr fontId="20"/>
  </si>
  <si>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0"/>
  </si>
  <si>
    <t>　行が足りない場合は、適宜追加してください。</t>
    <rPh sb="1" eb="2">
      <t>ギョウ</t>
    </rPh>
    <rPh sb="3" eb="4">
      <t>タ</t>
    </rPh>
    <rPh sb="7" eb="9">
      <t>バアイ</t>
    </rPh>
    <rPh sb="11" eb="13">
      <t>テキギ</t>
    </rPh>
    <rPh sb="13" eb="15">
      <t>ツイカ</t>
    </rPh>
    <phoneticPr fontId="20"/>
  </si>
  <si>
    <t>※職種を追加したい場合は、15行目に職種名を追加し、それぞれの列に必要資格を入力してください。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0"/>
  </si>
  <si>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0"/>
  </si>
  <si>
    <t>　・「数式」タブ　⇒　「名前の定義」を選択</t>
    <rPh sb="3" eb="5">
      <t>スウシキ</t>
    </rPh>
    <rPh sb="12" eb="14">
      <t>ナマエ</t>
    </rPh>
    <rPh sb="15" eb="17">
      <t>テイギ</t>
    </rPh>
    <rPh sb="19" eb="21">
      <t>センタク</t>
    </rPh>
    <phoneticPr fontId="20"/>
  </si>
  <si>
    <t>　・「名前」に職種名を入力</t>
    <rPh sb="3" eb="5">
      <t>ナマエ</t>
    </rPh>
    <rPh sb="7" eb="9">
      <t>ショクシュ</t>
    </rPh>
    <rPh sb="9" eb="10">
      <t>メイ</t>
    </rPh>
    <rPh sb="11" eb="13">
      <t>ニュウリョク</t>
    </rPh>
    <phoneticPr fontId="20"/>
  </si>
  <si>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0"/>
  </si>
  <si>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0"/>
  </si>
  <si>
    <t>点検した結果を記載して下さい。</t>
    <phoneticPr fontId="5"/>
  </si>
  <si>
    <t>【地域包括支援センター】
(1) １以上の員数のサービスの提供にあたる必要な数の保健師その
　他のサービスに関する知識を有する職員（以下、「担当職員」）を
　配置していますか。</t>
    <rPh sb="1" eb="3">
      <t>チイキ</t>
    </rPh>
    <rPh sb="3" eb="5">
      <t>ホウカツ</t>
    </rPh>
    <rPh sb="5" eb="7">
      <t>シエン</t>
    </rPh>
    <rPh sb="18" eb="20">
      <t>イジョウ</t>
    </rPh>
    <rPh sb="21" eb="23">
      <t>インスウ</t>
    </rPh>
    <rPh sb="29" eb="31">
      <t>テイキョウ</t>
    </rPh>
    <rPh sb="35" eb="37">
      <t>ヒツヨウ</t>
    </rPh>
    <rPh sb="38" eb="39">
      <t>カズ</t>
    </rPh>
    <rPh sb="40" eb="43">
      <t>ホケンシ</t>
    </rPh>
    <rPh sb="47" eb="48">
      <t>タ</t>
    </rPh>
    <rPh sb="54" eb="55">
      <t>カン</t>
    </rPh>
    <rPh sb="57" eb="59">
      <t>チシキ</t>
    </rPh>
    <rPh sb="60" eb="61">
      <t>ユウ</t>
    </rPh>
    <rPh sb="63" eb="65">
      <t>ショクイン</t>
    </rPh>
    <rPh sb="66" eb="68">
      <t>イカ</t>
    </rPh>
    <rPh sb="70" eb="72">
      <t>タントウ</t>
    </rPh>
    <rPh sb="72" eb="74">
      <t>ショクイン</t>
    </rPh>
    <rPh sb="79" eb="81">
      <t>ハイチ</t>
    </rPh>
    <phoneticPr fontId="5"/>
  </si>
  <si>
    <t>運営基準第2条第1項</t>
    <rPh sb="0" eb="2">
      <t>ウンエイ</t>
    </rPh>
    <rPh sb="2" eb="4">
      <t>キジュン</t>
    </rPh>
    <rPh sb="4" eb="5">
      <t>ダイ</t>
    </rPh>
    <rPh sb="6" eb="7">
      <t>ジョウ</t>
    </rPh>
    <rPh sb="7" eb="8">
      <t>ダイ</t>
    </rPh>
    <rPh sb="9" eb="10">
      <t>コウ</t>
    </rPh>
    <phoneticPr fontId="5"/>
  </si>
  <si>
    <t>【地域包括支援センター】
(2) 担当職員は次のいずれかの要件を満たす者となっていますか。
　① 保健師
　② 介護支援専門員
　③ 社会福祉士
　④ 経験ある看護師
　⑤ 高齢者保健福祉に関する相談業務等に３年以上従事した
　　 社会福祉主事</t>
    <phoneticPr fontId="5"/>
  </si>
  <si>
    <t>(4)  指定介護予防支援事業所の営業時間中は、常に利用者からの
　相談等に対応できる体制を整えており、業務上の必要性や他の業務
　との兼務により事業所に不在となる場合であっても、管理者、その
　他の従業者等を通じ、利用者が適切に担当職員に連絡が取れるなど
　利用者の支援に支障が生じないよう体制を整えていますか。</t>
    <phoneticPr fontId="5"/>
  </si>
  <si>
    <t>(2) 指定介護予防支援事業所の営業時間中は、常に利用者からの利用申込等に対応できる体制を整えており、業務上の必要性から事業所に不在となる場合であっ　　　ても、その他の従業者等を通じ、利用者が適切に管理者に連絡が取れる体制を整えていますか。</t>
    <phoneticPr fontId="5"/>
  </si>
  <si>
    <t>【地域包括支援センター】
介護予防支援の一部を委託する場合、以下について遵守していますか。
➀ 適切かつ効率的に業務が実施できるよう委託する業務の範囲や業務量について配慮している。
② 委託する指定居宅介護支援事業者は、指定介護予防支援の業務に関する知識及び能力を有する介護支援専門員が従事する指定居宅介護支援事業者である。
③ 委託する指定居宅介護支援事業者に対し、指定介護予防支援の業務を実施する介護支援専門員が、基準条例第１条の２、第３章及び第４章の規定を遵守するよう措置させている。</t>
    <rPh sb="1" eb="7">
      <t>チイキホウカツシエン</t>
    </rPh>
    <rPh sb="212" eb="214">
      <t>キジュン</t>
    </rPh>
    <rPh sb="214" eb="216">
      <t>ジョウレイ</t>
    </rPh>
    <rPh sb="216" eb="217">
      <t>ダイ</t>
    </rPh>
    <rPh sb="218" eb="219">
      <t>ジョウ</t>
    </rPh>
    <phoneticPr fontId="5"/>
  </si>
  <si>
    <t>解釈通知第2の3の(13)</t>
    <phoneticPr fontId="5"/>
  </si>
  <si>
    <t>　④ 指定介護予防支援の提供方法、内容及び利用料、その他の
　　 費用の額
    ※介護予防支援の提供方法及び内容については、利用者の
　　　相談を受ける場所、課題分析の手順等を記載すること。</t>
    <rPh sb="7" eb="9">
      <t>ヨボウ</t>
    </rPh>
    <rPh sb="43" eb="45">
      <t>カイゴ</t>
    </rPh>
    <rPh sb="45" eb="47">
      <t>ヨボウ</t>
    </rPh>
    <rPh sb="47" eb="49">
      <t>シエン</t>
    </rPh>
    <phoneticPr fontId="5"/>
  </si>
  <si>
    <t>　⑥ 虐待の防止のための措置に関する事項
　　※第26条の2の虐待の防止に係る組織内の体制(責任者の選定、
　　　従業者への研修方法や研修計画等）や虐待又は虐待が疑われる
　　　事案が発生した場合の対応方法等を記載すること。</t>
    <rPh sb="3" eb="5">
      <t>ギャクタイ</t>
    </rPh>
    <rPh sb="6" eb="8">
      <t>ボウシ</t>
    </rPh>
    <rPh sb="12" eb="14">
      <t>ソチ</t>
    </rPh>
    <rPh sb="15" eb="16">
      <t>カン</t>
    </rPh>
    <rPh sb="18" eb="20">
      <t>ジコウ</t>
    </rPh>
    <rPh sb="24" eb="25">
      <t>ダイ</t>
    </rPh>
    <rPh sb="27" eb="28">
      <t>ジョウ</t>
    </rPh>
    <rPh sb="31" eb="33">
      <t>ギャクタイ</t>
    </rPh>
    <rPh sb="34" eb="36">
      <t>ボウシ</t>
    </rPh>
    <rPh sb="37" eb="38">
      <t>カカ</t>
    </rPh>
    <rPh sb="39" eb="41">
      <t>ソシキ</t>
    </rPh>
    <rPh sb="41" eb="42">
      <t>ナイ</t>
    </rPh>
    <rPh sb="43" eb="45">
      <t>タイセイ</t>
    </rPh>
    <rPh sb="46" eb="49">
      <t>セキニンシャ</t>
    </rPh>
    <rPh sb="50" eb="52">
      <t>センテイ</t>
    </rPh>
    <rPh sb="57" eb="60">
      <t>ジュウギョウシャ</t>
    </rPh>
    <rPh sb="62" eb="64">
      <t>ケンシュウ</t>
    </rPh>
    <rPh sb="64" eb="66">
      <t>ホウホウ</t>
    </rPh>
    <rPh sb="67" eb="69">
      <t>ケンシュウ</t>
    </rPh>
    <rPh sb="69" eb="71">
      <t>ケイカク</t>
    </rPh>
    <rPh sb="71" eb="72">
      <t>トウ</t>
    </rPh>
    <rPh sb="74" eb="76">
      <t>ギャクタイ</t>
    </rPh>
    <rPh sb="76" eb="77">
      <t>マタ</t>
    </rPh>
    <rPh sb="78" eb="80">
      <t>ギャクタイ</t>
    </rPh>
    <rPh sb="81" eb="82">
      <t>ウタガ</t>
    </rPh>
    <rPh sb="89" eb="91">
      <t>ジアン</t>
    </rPh>
    <rPh sb="92" eb="94">
      <t>ハッセイ</t>
    </rPh>
    <rPh sb="96" eb="98">
      <t>バアイ</t>
    </rPh>
    <rPh sb="99" eb="101">
      <t>タイオウ</t>
    </rPh>
    <rPh sb="101" eb="103">
      <t>ホウホウ</t>
    </rPh>
    <rPh sb="103" eb="104">
      <t>トウ</t>
    </rPh>
    <rPh sb="105" eb="107">
      <t>キサイ</t>
    </rPh>
    <phoneticPr fontId="5"/>
  </si>
  <si>
    <t>運営基準第18条第1項
解釈通知第2の3(14)の①</t>
    <rPh sb="8" eb="9">
      <t>ダイ</t>
    </rPh>
    <rPh sb="10" eb="11">
      <t>コウ</t>
    </rPh>
    <phoneticPr fontId="5"/>
  </si>
  <si>
    <t>（4） 指定介護予防支援事業者は、適切な指定介護予防支援の提供を確保する観点から、職場において行われる性的な言動又は優越的な関係を背景とした言動であって業務上必要かつ相当な範囲を超えたものにより担当職員の就業環境が害されることを防止するための方針の明確化等の措置を講じていますか。</t>
    <rPh sb="4" eb="6">
      <t>シテイ</t>
    </rPh>
    <rPh sb="6" eb="10">
      <t>カイゴヨボウ</t>
    </rPh>
    <rPh sb="10" eb="12">
      <t>シエン</t>
    </rPh>
    <rPh sb="12" eb="15">
      <t>ジギョウシャ</t>
    </rPh>
    <rPh sb="17" eb="19">
      <t>テキセツ</t>
    </rPh>
    <rPh sb="20" eb="22">
      <t>シテイ</t>
    </rPh>
    <rPh sb="22" eb="26">
      <t>カイゴヨボウ</t>
    </rPh>
    <rPh sb="26" eb="28">
      <t>シエン</t>
    </rPh>
    <rPh sb="29" eb="31">
      <t>テイキョウ</t>
    </rPh>
    <rPh sb="32" eb="34">
      <t>カクホ</t>
    </rPh>
    <rPh sb="36" eb="38">
      <t>カンテン</t>
    </rPh>
    <rPh sb="41" eb="43">
      <t>ショクバ</t>
    </rPh>
    <rPh sb="47" eb="48">
      <t>オコナ</t>
    </rPh>
    <rPh sb="51" eb="53">
      <t>セイテキ</t>
    </rPh>
    <rPh sb="54" eb="56">
      <t>ゲンドウ</t>
    </rPh>
    <rPh sb="56" eb="57">
      <t>マタ</t>
    </rPh>
    <rPh sb="58" eb="61">
      <t>ユウエツテキ</t>
    </rPh>
    <rPh sb="62" eb="64">
      <t>カンケイ</t>
    </rPh>
    <rPh sb="65" eb="67">
      <t>ハイケイ</t>
    </rPh>
    <rPh sb="70" eb="72">
      <t>ゲンドウ</t>
    </rPh>
    <rPh sb="76" eb="79">
      <t>ギョウムジョウ</t>
    </rPh>
    <rPh sb="79" eb="81">
      <t>ヒツヨウ</t>
    </rPh>
    <rPh sb="83" eb="85">
      <t>ソウトウ</t>
    </rPh>
    <rPh sb="86" eb="88">
      <t>ハンイ</t>
    </rPh>
    <rPh sb="89" eb="90">
      <t>コ</t>
    </rPh>
    <rPh sb="97" eb="101">
      <t>タントウショクイン</t>
    </rPh>
    <rPh sb="102" eb="104">
      <t>シュウギョウ</t>
    </rPh>
    <rPh sb="104" eb="106">
      <t>カンキョウ</t>
    </rPh>
    <rPh sb="107" eb="108">
      <t>ガイ</t>
    </rPh>
    <rPh sb="114" eb="116">
      <t>ボウシ</t>
    </rPh>
    <rPh sb="121" eb="123">
      <t>ホウシン</t>
    </rPh>
    <rPh sb="124" eb="127">
      <t>メイカクカ</t>
    </rPh>
    <rPh sb="127" eb="128">
      <t>トウ</t>
    </rPh>
    <rPh sb="129" eb="131">
      <t>ソチ</t>
    </rPh>
    <rPh sb="132" eb="133">
      <t>コウ</t>
    </rPh>
    <phoneticPr fontId="5"/>
  </si>
  <si>
    <t>運営基準第18条第4項</t>
    <phoneticPr fontId="5"/>
  </si>
  <si>
    <t>運営基準第18条の2第1項</t>
    <rPh sb="10" eb="11">
      <t>ダイ</t>
    </rPh>
    <rPh sb="12" eb="13">
      <t>コウ</t>
    </rPh>
    <phoneticPr fontId="5"/>
  </si>
  <si>
    <t>運営基準第20条の2第1項第1号</t>
    <rPh sb="13" eb="14">
      <t>ダイ</t>
    </rPh>
    <rPh sb="15" eb="16">
      <t>ゴウ</t>
    </rPh>
    <phoneticPr fontId="5"/>
  </si>
  <si>
    <t>運営基準第21条第1項、第2項</t>
    <rPh sb="8" eb="9">
      <t>ダイ</t>
    </rPh>
    <rPh sb="10" eb="11">
      <t>コウ</t>
    </rPh>
    <rPh sb="12" eb="13">
      <t>ダイ</t>
    </rPh>
    <rPh sb="14" eb="15">
      <t>コウ</t>
    </rPh>
    <phoneticPr fontId="5"/>
  </si>
  <si>
    <t>運営基準第21条第3項</t>
    <rPh sb="8" eb="9">
      <t>ダイ</t>
    </rPh>
    <rPh sb="10" eb="11">
      <t>コウ</t>
    </rPh>
    <phoneticPr fontId="5"/>
  </si>
  <si>
    <t>運営基準第25条第1項
解釈通知第2の3の(21)の④</t>
    <phoneticPr fontId="5"/>
  </si>
  <si>
    <t>解釈通知第2の3の(21)の②</t>
    <phoneticPr fontId="5"/>
  </si>
  <si>
    <t>(7)  指定介護予防支援事業者は、指定介護予防支援等に対する利用者からの苦情に関して国民健康保険団体連合会が行う法第176条第1項第3号の調査に協力するとともに、自ら提供した指定介護予防支援に関して国民健康保険団体連合会から同号の指導又は助言を受けた場合においては、当該指導又は助言に従って必要な改善を行っていますか。</t>
    <rPh sb="7" eb="11">
      <t>カイゴヨボウ</t>
    </rPh>
    <rPh sb="20" eb="24">
      <t>カイゴヨボウ</t>
    </rPh>
    <rPh sb="88" eb="90">
      <t>シテイ</t>
    </rPh>
    <rPh sb="90" eb="92">
      <t>カイゴ</t>
    </rPh>
    <rPh sb="92" eb="94">
      <t>ヨボウ</t>
    </rPh>
    <rPh sb="94" eb="96">
      <t>シエン</t>
    </rPh>
    <phoneticPr fontId="5"/>
  </si>
  <si>
    <t>運営基準第26条の2第1項第1号</t>
    <rPh sb="13" eb="14">
      <t>ダイ</t>
    </rPh>
    <rPh sb="15" eb="16">
      <t>ゴウ</t>
    </rPh>
    <phoneticPr fontId="5"/>
  </si>
  <si>
    <t>解釈通知第2の3の(22)の③</t>
    <phoneticPr fontId="4"/>
  </si>
  <si>
    <t>(4) 介護予防サービス計画の作成及び変更に当たっては、利用者の自立した日常生活の支援を効果的に行うため、利用者の心身又は家族の状況等に応じ、継続的かつ計画的に指定介護予防サービス等の利用が行われるようにしていますか。</t>
    <rPh sb="4" eb="6">
      <t>カイゴ</t>
    </rPh>
    <rPh sb="6" eb="8">
      <t>ヨボウ</t>
    </rPh>
    <rPh sb="12" eb="14">
      <t>ケイカク</t>
    </rPh>
    <rPh sb="15" eb="17">
      <t>サクセイ</t>
    </rPh>
    <rPh sb="17" eb="18">
      <t>オヨ</t>
    </rPh>
    <rPh sb="19" eb="21">
      <t>ヘンコウ</t>
    </rPh>
    <rPh sb="22" eb="23">
      <t>ア</t>
    </rPh>
    <rPh sb="82" eb="84">
      <t>カイゴ</t>
    </rPh>
    <rPh sb="84" eb="86">
      <t>ヨボウ</t>
    </rPh>
    <phoneticPr fontId="4"/>
  </si>
  <si>
    <t>(5) 介護予防サービス計画の作成及び変更に当たっては、利用者の日常生活全般を支援する観点から、予防給付等対象サービス以外の保健医療サービス又は福祉サービス、地域住民による自発的な活動によるサービス等の利用も含めて介護予防サービス計画上に位置づけるよう努めていますか。</t>
    <rPh sb="4" eb="6">
      <t>カイゴ</t>
    </rPh>
    <rPh sb="6" eb="8">
      <t>ヨボウ</t>
    </rPh>
    <rPh sb="12" eb="14">
      <t>ケイカク</t>
    </rPh>
    <rPh sb="15" eb="17">
      <t>サクセイ</t>
    </rPh>
    <rPh sb="17" eb="18">
      <t>オヨ</t>
    </rPh>
    <rPh sb="19" eb="21">
      <t>ヘンコウ</t>
    </rPh>
    <rPh sb="22" eb="23">
      <t>ア</t>
    </rPh>
    <rPh sb="48" eb="50">
      <t>ヨボウ</t>
    </rPh>
    <rPh sb="107" eb="109">
      <t>カイゴ</t>
    </rPh>
    <rPh sb="109" eb="111">
      <t>ヨボウ</t>
    </rPh>
    <phoneticPr fontId="4"/>
  </si>
  <si>
    <t>(6) 介護予防サービス計画の作成の開始に当たっては、利用者によるサービスの選択に資するよう、当該地域における指定介護予防サービス事業者等に関するサービス、及び住民による自発的な活動によるサービスの内容、利用料等の情報を適正に利用者や家族に対して提供していますか。</t>
    <rPh sb="4" eb="6">
      <t>カイゴ</t>
    </rPh>
    <rPh sb="6" eb="8">
      <t>ヨボウ</t>
    </rPh>
    <rPh sb="12" eb="14">
      <t>ケイカク</t>
    </rPh>
    <rPh sb="15" eb="17">
      <t>サクセイ</t>
    </rPh>
    <rPh sb="18" eb="20">
      <t>カイシ</t>
    </rPh>
    <phoneticPr fontId="4"/>
  </si>
  <si>
    <t>(7) 介護予防サービス計画の作成及び変更に当たっては、利用者についてその有している生活機能や健康状態、その置かれている環境等を把握した上で、次に掲げる各領域ごとに利用者の日常生活の状況を把握し、利用者及び家族の意欲及び意向を踏まえて、生活機能の低下の原因を含む利用者が現に抱える問題点を明らかにし、介護予防の効果を最大限に発揮し、利用者が自立した日常生活を営むことができるように支援すべき総合的な課題を把握していますか。
　①　運動及び移動
　②　家庭生活を含む日常生活
　③　社会参加並びに対人間関係及びコミュニケーション
　④　健康管理</t>
    <rPh sb="4" eb="6">
      <t>カイゴ</t>
    </rPh>
    <rPh sb="6" eb="8">
      <t>ヨボウ</t>
    </rPh>
    <rPh sb="12" eb="14">
      <t>ケイカク</t>
    </rPh>
    <rPh sb="15" eb="17">
      <t>サクセイ</t>
    </rPh>
    <rPh sb="17" eb="18">
      <t>オヨ</t>
    </rPh>
    <rPh sb="19" eb="21">
      <t>ヘンコウ</t>
    </rPh>
    <rPh sb="22" eb="23">
      <t>ア</t>
    </rPh>
    <rPh sb="28" eb="31">
      <t>リヨウシャ</t>
    </rPh>
    <rPh sb="37" eb="38">
      <t>ユウ</t>
    </rPh>
    <rPh sb="42" eb="44">
      <t>セイカツ</t>
    </rPh>
    <rPh sb="44" eb="46">
      <t>キノウ</t>
    </rPh>
    <rPh sb="47" eb="49">
      <t>ケンコウ</t>
    </rPh>
    <rPh sb="49" eb="51">
      <t>ジョウタイ</t>
    </rPh>
    <rPh sb="54" eb="55">
      <t>オ</t>
    </rPh>
    <rPh sb="60" eb="62">
      <t>カンキョウ</t>
    </rPh>
    <rPh sb="62" eb="63">
      <t>トウ</t>
    </rPh>
    <rPh sb="64" eb="66">
      <t>ハアク</t>
    </rPh>
    <rPh sb="68" eb="69">
      <t>ウエ</t>
    </rPh>
    <rPh sb="71" eb="72">
      <t>ツギ</t>
    </rPh>
    <rPh sb="73" eb="74">
      <t>カカ</t>
    </rPh>
    <rPh sb="76" eb="77">
      <t>カク</t>
    </rPh>
    <rPh sb="77" eb="79">
      <t>リョウイキ</t>
    </rPh>
    <rPh sb="82" eb="85">
      <t>リヨウシャ</t>
    </rPh>
    <rPh sb="86" eb="88">
      <t>ニチジョウ</t>
    </rPh>
    <rPh sb="88" eb="90">
      <t>セイカツ</t>
    </rPh>
    <rPh sb="91" eb="93">
      <t>ジョウキョウ</t>
    </rPh>
    <rPh sb="94" eb="96">
      <t>ハアク</t>
    </rPh>
    <rPh sb="98" eb="101">
      <t>リヨウシャ</t>
    </rPh>
    <rPh sb="101" eb="102">
      <t>オヨ</t>
    </rPh>
    <rPh sb="103" eb="105">
      <t>カゾク</t>
    </rPh>
    <rPh sb="106" eb="108">
      <t>イヨク</t>
    </rPh>
    <rPh sb="108" eb="109">
      <t>オヨ</t>
    </rPh>
    <rPh sb="110" eb="112">
      <t>イコウ</t>
    </rPh>
    <rPh sb="113" eb="114">
      <t>フ</t>
    </rPh>
    <rPh sb="118" eb="120">
      <t>セイカツ</t>
    </rPh>
    <rPh sb="120" eb="122">
      <t>キノウ</t>
    </rPh>
    <rPh sb="123" eb="125">
      <t>テイカ</t>
    </rPh>
    <rPh sb="126" eb="128">
      <t>ゲンイン</t>
    </rPh>
    <rPh sb="129" eb="130">
      <t>フク</t>
    </rPh>
    <rPh sb="131" eb="134">
      <t>リヨウシャ</t>
    </rPh>
    <rPh sb="135" eb="136">
      <t>ゲン</t>
    </rPh>
    <rPh sb="150" eb="152">
      <t>カイゴ</t>
    </rPh>
    <rPh sb="152" eb="154">
      <t>ヨボウ</t>
    </rPh>
    <rPh sb="155" eb="157">
      <t>コウカ</t>
    </rPh>
    <rPh sb="158" eb="161">
      <t>サイダイゲン</t>
    </rPh>
    <rPh sb="162" eb="164">
      <t>ハッキ</t>
    </rPh>
    <rPh sb="166" eb="168">
      <t>リヨウ</t>
    </rPh>
    <rPh sb="168" eb="169">
      <t>シャ</t>
    </rPh>
    <rPh sb="170" eb="172">
      <t>ジリツ</t>
    </rPh>
    <rPh sb="174" eb="176">
      <t>ニチジョウ</t>
    </rPh>
    <rPh sb="176" eb="178">
      <t>セイカツ</t>
    </rPh>
    <rPh sb="179" eb="180">
      <t>イトナ</t>
    </rPh>
    <rPh sb="190" eb="192">
      <t>シエン</t>
    </rPh>
    <rPh sb="195" eb="198">
      <t>ソウゴウテキ</t>
    </rPh>
    <rPh sb="216" eb="218">
      <t>ウンドウ</t>
    </rPh>
    <rPh sb="218" eb="219">
      <t>オヨ</t>
    </rPh>
    <rPh sb="220" eb="222">
      <t>イドウ</t>
    </rPh>
    <rPh sb="226" eb="228">
      <t>カテイ</t>
    </rPh>
    <rPh sb="228" eb="230">
      <t>セイカツ</t>
    </rPh>
    <rPh sb="231" eb="232">
      <t>フク</t>
    </rPh>
    <rPh sb="233" eb="235">
      <t>ニチジョウ</t>
    </rPh>
    <rPh sb="235" eb="237">
      <t>セイカツ</t>
    </rPh>
    <rPh sb="241" eb="243">
      <t>シャカイ</t>
    </rPh>
    <rPh sb="243" eb="245">
      <t>サンカ</t>
    </rPh>
    <rPh sb="245" eb="246">
      <t>ナラ</t>
    </rPh>
    <rPh sb="248" eb="249">
      <t>タイ</t>
    </rPh>
    <rPh sb="249" eb="251">
      <t>ニンゲン</t>
    </rPh>
    <rPh sb="251" eb="253">
      <t>カンケイ</t>
    </rPh>
    <rPh sb="253" eb="254">
      <t>オヨ</t>
    </rPh>
    <rPh sb="268" eb="270">
      <t>ケンコウ</t>
    </rPh>
    <rPh sb="270" eb="272">
      <t>カンリ</t>
    </rPh>
    <phoneticPr fontId="4"/>
  </si>
  <si>
    <t>(8) 解決すべき課題の把握（アセスメント）に当たっては、利用者の居宅を訪問し、利用者や家族に面接して行っていますか。</t>
    <rPh sb="4" eb="6">
      <t>カイケツ</t>
    </rPh>
    <rPh sb="9" eb="11">
      <t>カダイ</t>
    </rPh>
    <rPh sb="12" eb="14">
      <t>ハアク</t>
    </rPh>
    <rPh sb="23" eb="24">
      <t>ア</t>
    </rPh>
    <phoneticPr fontId="4"/>
  </si>
  <si>
    <t>(9) アセスメントの結果、利用者が目標とする生活、専門的観点からの目標と具体策、利用者及びその家族の意向、それらを踏まえた具体的な目標、その目標を達成するための支援の留意点、本人、指定介護予防サービス事業者、自発的な活動によるサービスを提供する者等が目標を達成するために行うべき支援内容並びにその期間等を記載した介護予防サービス計画の原案を作成していますか。</t>
    <rPh sb="14" eb="17">
      <t>リヨウシャ</t>
    </rPh>
    <rPh sb="18" eb="20">
      <t>モクヒョウ</t>
    </rPh>
    <rPh sb="23" eb="25">
      <t>セイカツ</t>
    </rPh>
    <rPh sb="26" eb="29">
      <t>センモンテキ</t>
    </rPh>
    <rPh sb="29" eb="31">
      <t>カンテン</t>
    </rPh>
    <rPh sb="34" eb="36">
      <t>モクヒョウ</t>
    </rPh>
    <rPh sb="37" eb="39">
      <t>グタイ</t>
    </rPh>
    <rPh sb="39" eb="40">
      <t>サク</t>
    </rPh>
    <rPh sb="58" eb="59">
      <t>フ</t>
    </rPh>
    <rPh sb="62" eb="65">
      <t>グタイテキ</t>
    </rPh>
    <rPh sb="66" eb="68">
      <t>モクヒョウ</t>
    </rPh>
    <rPh sb="71" eb="73">
      <t>モクヒョウ</t>
    </rPh>
    <rPh sb="74" eb="76">
      <t>タッセイ</t>
    </rPh>
    <rPh sb="81" eb="83">
      <t>シエン</t>
    </rPh>
    <rPh sb="84" eb="87">
      <t>リュウイテン</t>
    </rPh>
    <rPh sb="88" eb="90">
      <t>ホンニン</t>
    </rPh>
    <rPh sb="91" eb="93">
      <t>シテイ</t>
    </rPh>
    <rPh sb="93" eb="95">
      <t>カイゴ</t>
    </rPh>
    <rPh sb="95" eb="97">
      <t>ヨボウ</t>
    </rPh>
    <rPh sb="101" eb="104">
      <t>ジギョウシャ</t>
    </rPh>
    <rPh sb="119" eb="121">
      <t>テイキョウ</t>
    </rPh>
    <rPh sb="123" eb="124">
      <t>モノ</t>
    </rPh>
    <rPh sb="124" eb="125">
      <t>トウ</t>
    </rPh>
    <rPh sb="126" eb="128">
      <t>モクヒョウ</t>
    </rPh>
    <rPh sb="129" eb="131">
      <t>タッセイ</t>
    </rPh>
    <rPh sb="136" eb="137">
      <t>オコナ</t>
    </rPh>
    <rPh sb="140" eb="142">
      <t>シエン</t>
    </rPh>
    <rPh sb="142" eb="144">
      <t>ナイヨウ</t>
    </rPh>
    <rPh sb="144" eb="145">
      <t>ナラ</t>
    </rPh>
    <rPh sb="149" eb="151">
      <t>キカン</t>
    </rPh>
    <rPh sb="151" eb="152">
      <t>トウ</t>
    </rPh>
    <rPh sb="157" eb="159">
      <t>カイゴ</t>
    </rPh>
    <rPh sb="159" eb="161">
      <t>ヨボウ</t>
    </rPh>
    <phoneticPr fontId="4"/>
  </si>
  <si>
    <t>(10) 利用者及びその家族の参加を基本としつつ、介護予防サービス等の担当者を召集して、サービス担当者会議を開催し、利用者の状況等に関する情報を担当者と共有するとともに、当該介護予防サービス計画の原案の内容について、担当者から、専門的な見地からの意見を求めていますか。</t>
    <rPh sb="5" eb="8">
      <t>リヨウシャ</t>
    </rPh>
    <rPh sb="8" eb="9">
      <t>オヨ</t>
    </rPh>
    <rPh sb="12" eb="14">
      <t>カゾク</t>
    </rPh>
    <rPh sb="15" eb="17">
      <t>サンカ</t>
    </rPh>
    <rPh sb="18" eb="20">
      <t>キホン</t>
    </rPh>
    <rPh sb="25" eb="27">
      <t>カイゴ</t>
    </rPh>
    <rPh sb="27" eb="29">
      <t>ヨボウ</t>
    </rPh>
    <rPh sb="33" eb="34">
      <t>トウ</t>
    </rPh>
    <rPh sb="35" eb="38">
      <t>タントウシャ</t>
    </rPh>
    <rPh sb="39" eb="41">
      <t>ショウシュウ</t>
    </rPh>
    <rPh sb="48" eb="51">
      <t>タントウシャ</t>
    </rPh>
    <rPh sb="51" eb="53">
      <t>カイギ</t>
    </rPh>
    <rPh sb="54" eb="56">
      <t>カイサイ</t>
    </rPh>
    <rPh sb="87" eb="89">
      <t>カイゴ</t>
    </rPh>
    <rPh sb="89" eb="91">
      <t>ヨボウ</t>
    </rPh>
    <phoneticPr fontId="4"/>
  </si>
  <si>
    <t>(11) 介護予防サービス計画の原案に位置づけたサービス等について、保険給付の対象となるか区分した上で、当該利用者又はその家族に対して説明し、文書により同意を得ていますか。</t>
    <rPh sb="5" eb="7">
      <t>カイゴ</t>
    </rPh>
    <rPh sb="7" eb="9">
      <t>ヨボウ</t>
    </rPh>
    <rPh sb="19" eb="21">
      <t>イチ</t>
    </rPh>
    <phoneticPr fontId="4"/>
  </si>
  <si>
    <t>(12) 介護予防サービス計画を作成及び変更した際に、当該介護予防サービス計画を利用者及び担当者に交付していますか。</t>
    <rPh sb="5" eb="7">
      <t>カイゴ</t>
    </rPh>
    <rPh sb="7" eb="9">
      <t>ヨボウ</t>
    </rPh>
    <rPh sb="13" eb="15">
      <t>ケイカク</t>
    </rPh>
    <rPh sb="16" eb="18">
      <t>サクセイ</t>
    </rPh>
    <rPh sb="18" eb="19">
      <t>オヨ</t>
    </rPh>
    <rPh sb="20" eb="22">
      <t>ヘンコウ</t>
    </rPh>
    <rPh sb="24" eb="25">
      <t>サイ</t>
    </rPh>
    <rPh sb="27" eb="29">
      <t>トウガイ</t>
    </rPh>
    <rPh sb="29" eb="31">
      <t>カイゴ</t>
    </rPh>
    <rPh sb="31" eb="33">
      <t>ヨボウ</t>
    </rPh>
    <phoneticPr fontId="4"/>
  </si>
  <si>
    <t>(13) 介護予防サービス計画に位置づけた介護予防サービス事業者等に対して、介護予防訪問看護計画書等の個別サービス計画の提出を求め、介護予防サービス計画と個別サービス計画の連動性や整合性について確認していますか。</t>
    <rPh sb="5" eb="7">
      <t>カイゴ</t>
    </rPh>
    <rPh sb="7" eb="9">
      <t>ヨボウ</t>
    </rPh>
    <rPh sb="13" eb="15">
      <t>ケイカク</t>
    </rPh>
    <rPh sb="16" eb="18">
      <t>イチ</t>
    </rPh>
    <rPh sb="21" eb="23">
      <t>カイゴ</t>
    </rPh>
    <rPh sb="23" eb="25">
      <t>ヨボウ</t>
    </rPh>
    <rPh sb="29" eb="31">
      <t>ジギョウ</t>
    </rPh>
    <rPh sb="31" eb="32">
      <t>シャ</t>
    </rPh>
    <rPh sb="32" eb="33">
      <t>トウ</t>
    </rPh>
    <rPh sb="34" eb="35">
      <t>タイ</t>
    </rPh>
    <rPh sb="38" eb="40">
      <t>カイゴ</t>
    </rPh>
    <rPh sb="40" eb="42">
      <t>ヨボウ</t>
    </rPh>
    <rPh sb="42" eb="44">
      <t>ホウモン</t>
    </rPh>
    <rPh sb="44" eb="46">
      <t>カンゴ</t>
    </rPh>
    <rPh sb="46" eb="48">
      <t>ケイカク</t>
    </rPh>
    <rPh sb="48" eb="49">
      <t>ショ</t>
    </rPh>
    <rPh sb="49" eb="50">
      <t>トウ</t>
    </rPh>
    <rPh sb="51" eb="53">
      <t>コベツ</t>
    </rPh>
    <rPh sb="57" eb="59">
      <t>ケイカク</t>
    </rPh>
    <rPh sb="60" eb="62">
      <t>テイシュツ</t>
    </rPh>
    <rPh sb="63" eb="64">
      <t>モト</t>
    </rPh>
    <rPh sb="66" eb="68">
      <t>カイゴ</t>
    </rPh>
    <rPh sb="68" eb="70">
      <t>ヨボウ</t>
    </rPh>
    <rPh sb="74" eb="76">
      <t>ケイカク</t>
    </rPh>
    <rPh sb="77" eb="79">
      <t>コベツ</t>
    </rPh>
    <rPh sb="83" eb="85">
      <t>ケイカク</t>
    </rPh>
    <rPh sb="86" eb="89">
      <t>レンドウセイ</t>
    </rPh>
    <rPh sb="90" eb="93">
      <t>セイゴウセイ</t>
    </rPh>
    <rPh sb="97" eb="99">
      <t>カクニン</t>
    </rPh>
    <phoneticPr fontId="4"/>
  </si>
  <si>
    <t>(14) 指定介護予防サービス事業者に対して、介護予防サービス計画に基づき、介護予防訪問看護計画書等介護予防サービス等基準において位置付けられている計画の作成を指導するとともに、サービスの提供状況や利用者の状態等に関する報告を少なくとも１月に１回、聴取していますか。</t>
    <rPh sb="5" eb="7">
      <t>シテイ</t>
    </rPh>
    <rPh sb="7" eb="9">
      <t>カイゴ</t>
    </rPh>
    <rPh sb="9" eb="11">
      <t>ヨボウ</t>
    </rPh>
    <rPh sb="15" eb="18">
      <t>ジギョウシャ</t>
    </rPh>
    <rPh sb="19" eb="20">
      <t>タイ</t>
    </rPh>
    <rPh sb="23" eb="25">
      <t>カイゴ</t>
    </rPh>
    <rPh sb="25" eb="27">
      <t>ヨボウ</t>
    </rPh>
    <rPh sb="31" eb="33">
      <t>ケイカク</t>
    </rPh>
    <rPh sb="34" eb="35">
      <t>モト</t>
    </rPh>
    <rPh sb="38" eb="40">
      <t>カイゴ</t>
    </rPh>
    <rPh sb="40" eb="42">
      <t>ヨボウ</t>
    </rPh>
    <rPh sb="42" eb="44">
      <t>ホウモン</t>
    </rPh>
    <rPh sb="44" eb="46">
      <t>カンゴ</t>
    </rPh>
    <rPh sb="46" eb="48">
      <t>ケイカク</t>
    </rPh>
    <rPh sb="48" eb="49">
      <t>ショ</t>
    </rPh>
    <rPh sb="49" eb="50">
      <t>トウ</t>
    </rPh>
    <rPh sb="50" eb="52">
      <t>カイゴ</t>
    </rPh>
    <rPh sb="52" eb="54">
      <t>ヨボウ</t>
    </rPh>
    <rPh sb="58" eb="59">
      <t>トウ</t>
    </rPh>
    <rPh sb="59" eb="61">
      <t>キジュン</t>
    </rPh>
    <rPh sb="65" eb="68">
      <t>イチヅ</t>
    </rPh>
    <rPh sb="74" eb="76">
      <t>ケイカク</t>
    </rPh>
    <rPh sb="77" eb="79">
      <t>サクセイ</t>
    </rPh>
    <rPh sb="80" eb="82">
      <t>シドウ</t>
    </rPh>
    <rPh sb="94" eb="96">
      <t>テイキョウ</t>
    </rPh>
    <rPh sb="96" eb="98">
      <t>ジョウキョウ</t>
    </rPh>
    <rPh sb="99" eb="102">
      <t>リヨウシャ</t>
    </rPh>
    <rPh sb="103" eb="105">
      <t>ジョウタイ</t>
    </rPh>
    <rPh sb="105" eb="106">
      <t>トウ</t>
    </rPh>
    <rPh sb="107" eb="108">
      <t>カン</t>
    </rPh>
    <rPh sb="110" eb="112">
      <t>ホウコク</t>
    </rPh>
    <rPh sb="113" eb="114">
      <t>スク</t>
    </rPh>
    <rPh sb="119" eb="120">
      <t>ツキ</t>
    </rPh>
    <rPh sb="122" eb="123">
      <t>カイ</t>
    </rPh>
    <rPh sb="124" eb="126">
      <t>チョウシュ</t>
    </rPh>
    <phoneticPr fontId="4"/>
  </si>
  <si>
    <t>(15) 介護予防サービス計画の作成後、計画の実施状況の把握（利用者についての継続的なアセスメントを含む。）を行い、必要に応じて計画の変更、指定介護予防サービス事業者等との連絡調整その他の便宜の提供を行っていますか。</t>
    <rPh sb="5" eb="7">
      <t>カイゴ</t>
    </rPh>
    <rPh sb="7" eb="9">
      <t>ヨボウ</t>
    </rPh>
    <rPh sb="13" eb="15">
      <t>ケイカク</t>
    </rPh>
    <rPh sb="16" eb="19">
      <t>サクセイゴ</t>
    </rPh>
    <rPh sb="70" eb="72">
      <t>シテイ</t>
    </rPh>
    <rPh sb="72" eb="74">
      <t>カイゴ</t>
    </rPh>
    <rPh sb="74" eb="76">
      <t>ヨボウ</t>
    </rPh>
    <phoneticPr fontId="4"/>
  </si>
  <si>
    <t>(16) 指定介護予防サービス事業者等から利用者に係る情報の提供を受けたときその他必要と認めるときは、利用者の服薬状況、口腔(くう)機能その他の利用者の心身又は生活の状況に係る情報のうち必要と認めるものを、利用者の同意を得て主治の医師若しくは歯科医師又は薬剤師に提供していますか。</t>
    <phoneticPr fontId="4"/>
  </si>
  <si>
    <t>(17) 介護予防サービス計画に位置付けた期間が終了するときは、当該計画の目標の達成状況について評価していますか。</t>
    <rPh sb="5" eb="7">
      <t>カイゴ</t>
    </rPh>
    <rPh sb="7" eb="9">
      <t>ヨボウ</t>
    </rPh>
    <rPh sb="13" eb="15">
      <t>ケイカク</t>
    </rPh>
    <rPh sb="16" eb="19">
      <t>イチヅ</t>
    </rPh>
    <rPh sb="21" eb="23">
      <t>キカン</t>
    </rPh>
    <rPh sb="24" eb="26">
      <t>シュウリョウ</t>
    </rPh>
    <rPh sb="32" eb="34">
      <t>トウガイ</t>
    </rPh>
    <rPh sb="34" eb="36">
      <t>ケイカク</t>
    </rPh>
    <rPh sb="37" eb="39">
      <t>モクヒョウ</t>
    </rPh>
    <rPh sb="40" eb="42">
      <t>タッセイ</t>
    </rPh>
    <rPh sb="42" eb="44">
      <t>ジョウキョウ</t>
    </rPh>
    <rPh sb="48" eb="50">
      <t>ヒョウカ</t>
    </rPh>
    <phoneticPr fontId="4"/>
  </si>
  <si>
    <t>(18) 実施状況の把握（モニタリング）は、特段の事情のない限り、次の①、②、③により行われていますか。
①　少なくともサービスの提供を開始する月の翌月から起算して３月に１回及びサービスの評価期間が終了する月並びに利用者の状況に著しい変化があったときは、利用者の居宅を訪問し、利用者に面接している。
②　利用者の居宅を訪問しない月においては、可能な限り、指定介護予防通所リハビリテーション事業所を訪問する等の方法により利用者に面接するよう努めるとともに、当該面接ができない場合は電話等により利用者との連絡を実施している。
③　少なくとも１月に１回、モニタリングの結果を記録している。
※①の面接については、次のいずれにも該当する場合であって、サービスの提　供を開始する月の翌月から起算して３月ごとの期間について、少なくとも連続する２期間に１回、利用者の居宅を訪問し、面接するときは、利用者の居宅を訪問しない期間において、テレビ電話装置等を活用して、利用者に面接することができる。
イ　テレビ電話装置等を活用して面接を行うことについて、文書により利用者の
　　同意を得ていること。
ロ　サービス担当者会議等において、次に掲げる事項について主治の医師、担当
　　者その他の関係者の合意を得ていること。
　a利用者の心身の状況が安定していること。
　b利用者がテレビ電話装置等を活用して意思疎通を行うことができること。
　c担当職員が、テレビ電話装置等を活用したモニタリングでは把握できない情
　報について、担当者から提供を受けること。</t>
    <rPh sb="5" eb="7">
      <t>ジッシ</t>
    </rPh>
    <rPh sb="7" eb="9">
      <t>ジョウキョウ</t>
    </rPh>
    <rPh sb="10" eb="12">
      <t>ハアク</t>
    </rPh>
    <rPh sb="297" eb="299">
      <t>メンセツ</t>
    </rPh>
    <phoneticPr fontId="4"/>
  </si>
  <si>
    <t>(19) 次に掲げる場合においては、サービス担当者会議の開催により、介護予防サービス計画の変更の必要性について、担当者から、専門的な見地からの意見を求めていますか。（ただし、やむを得ない理由がある場合については、担当者に対する照会等により意見を求めることができるものとする。）
  ① 要支援認定を受けている利用者が要支援更新認定を受けた場合
　② 要支援認定を受けている利用者が要支援状態区分の変更の認定
　　 を受けた場合</t>
    <rPh sb="34" eb="36">
      <t>カイゴ</t>
    </rPh>
    <rPh sb="36" eb="38">
      <t>ヨボウ</t>
    </rPh>
    <phoneticPr fontId="4"/>
  </si>
  <si>
    <t>(20) (4)から(14)までの規定は、(14)に規定する居宅サービス計画の変更についても、同様に取り扱っていますか。</t>
    <phoneticPr fontId="4"/>
  </si>
  <si>
    <t>(21) 担当職員は、適正な保健医療サービス及び福祉サービスが総合的かつ効率的に提供された場合においても、利用者が居宅において日常生活を営むことが困難となったと認める場合又は利用者が介護保険施設への入院又は入所を希望する場合には、利用者の要介護認定に係る申請について必要な支援を行い、介護保険施設への紹介その他の便宜の提供を行っていますか。</t>
    <phoneticPr fontId="4"/>
  </si>
  <si>
    <t>(22) 介護保険施設等から退院又は退所しようとする要支援者から依頼があった場合には、居宅における生活へ円滑に移行できるよう、あらかじめ、介護予防サービス計画の作成等の援助を行っていますか。</t>
    <rPh sb="5" eb="7">
      <t>カイゴ</t>
    </rPh>
    <rPh sb="7" eb="9">
      <t>ホケン</t>
    </rPh>
    <phoneticPr fontId="4"/>
  </si>
  <si>
    <t>(23) 利用者が介護予防訪問看護、介護予防通所リハビリテーション等の医療サービスの利用を希望している場合その他必要な場合には、利用者の同意を得て主治の医師等の意見を求めていますか。</t>
    <phoneticPr fontId="4"/>
  </si>
  <si>
    <t>(24) 前号の場合において、担当職員は、介護予防サービス計画を作成した際には、当該介護予防サービス計画を主治の医師等に交付していますか。</t>
    <phoneticPr fontId="4"/>
  </si>
  <si>
    <t>(25) 介護予防サービス計画に医療サービスを位置付ける場合、当該医療サービスに係る主治の医師等の指示がある場合に限りこれを行なっていますか。また、医療サービス以外のサービスを位置づける場合、主治の医師等の医学的観点からの留意事項が示されているときは当該留意点を尊重してこれを行っていますか。</t>
    <rPh sb="5" eb="7">
      <t>カイゴ</t>
    </rPh>
    <rPh sb="7" eb="9">
      <t>ヨボウ</t>
    </rPh>
    <rPh sb="13" eb="15">
      <t>ケイカク</t>
    </rPh>
    <rPh sb="74" eb="76">
      <t>イリョウ</t>
    </rPh>
    <rPh sb="80" eb="82">
      <t>イガイ</t>
    </rPh>
    <rPh sb="88" eb="90">
      <t>イチ</t>
    </rPh>
    <rPh sb="93" eb="95">
      <t>バアイ</t>
    </rPh>
    <rPh sb="125" eb="127">
      <t>トウガイ</t>
    </rPh>
    <rPh sb="127" eb="130">
      <t>リュウイテン</t>
    </rPh>
    <phoneticPr fontId="4"/>
  </si>
  <si>
    <t>(26) 介護予防サービス計画に介護予防短期入所生活介護又は介護予防短期入所療養介護を位置付ける場合、利用日数が要支援認定の有効期間のおおむね半数を超えないようにしていますか。（利用者の心身の状況、その置かれている環境等を勘案して特に必要と認められる場合を除く。）</t>
    <rPh sb="5" eb="7">
      <t>カイゴ</t>
    </rPh>
    <rPh sb="7" eb="9">
      <t>ヨボウ</t>
    </rPh>
    <rPh sb="13" eb="15">
      <t>ケイカク</t>
    </rPh>
    <rPh sb="16" eb="18">
      <t>カイゴ</t>
    </rPh>
    <rPh sb="18" eb="20">
      <t>ヨボウ</t>
    </rPh>
    <rPh sb="20" eb="22">
      <t>タンキ</t>
    </rPh>
    <rPh sb="22" eb="24">
      <t>ニュウショ</t>
    </rPh>
    <rPh sb="24" eb="26">
      <t>セイカツ</t>
    </rPh>
    <rPh sb="26" eb="28">
      <t>カイゴ</t>
    </rPh>
    <rPh sb="30" eb="32">
      <t>カイゴ</t>
    </rPh>
    <rPh sb="32" eb="34">
      <t>ヨボウ</t>
    </rPh>
    <rPh sb="51" eb="53">
      <t>リヨウ</t>
    </rPh>
    <rPh sb="53" eb="55">
      <t>ニッスウ</t>
    </rPh>
    <rPh sb="57" eb="59">
      <t>シエン</t>
    </rPh>
    <rPh sb="89" eb="92">
      <t>リヨウシャ</t>
    </rPh>
    <rPh sb="93" eb="95">
      <t>シンシン</t>
    </rPh>
    <rPh sb="96" eb="98">
      <t>ジョウキョウ</t>
    </rPh>
    <rPh sb="101" eb="102">
      <t>オ</t>
    </rPh>
    <rPh sb="107" eb="109">
      <t>カンキョウ</t>
    </rPh>
    <rPh sb="109" eb="110">
      <t>トウ</t>
    </rPh>
    <rPh sb="111" eb="113">
      <t>カンアン</t>
    </rPh>
    <rPh sb="115" eb="116">
      <t>トク</t>
    </rPh>
    <rPh sb="117" eb="119">
      <t>ヒツヨウ</t>
    </rPh>
    <rPh sb="120" eb="121">
      <t>ミト</t>
    </rPh>
    <rPh sb="125" eb="127">
      <t>バアイ</t>
    </rPh>
    <rPh sb="128" eb="129">
      <t>ノゾ</t>
    </rPh>
    <phoneticPr fontId="4"/>
  </si>
  <si>
    <t>(27) 介護予防サービス計画に介護予防福祉用具貸与を位置付ける場合、当該計画に介護予防福祉用具貸与が必要な理由を記載するとともに、必要に応じて随時サービス担当者会議を開催し、継続した貸与の必要性について検証していますか。</t>
    <rPh sb="5" eb="7">
      <t>カイゴ</t>
    </rPh>
    <rPh sb="7" eb="9">
      <t>ヨボウ</t>
    </rPh>
    <rPh sb="13" eb="15">
      <t>ケイカク</t>
    </rPh>
    <rPh sb="16" eb="18">
      <t>カイゴ</t>
    </rPh>
    <rPh sb="18" eb="20">
      <t>ヨボウ</t>
    </rPh>
    <rPh sb="20" eb="22">
      <t>フクシ</t>
    </rPh>
    <rPh sb="22" eb="24">
      <t>ヨウグ</t>
    </rPh>
    <rPh sb="24" eb="26">
      <t>タイヨ</t>
    </rPh>
    <rPh sb="27" eb="29">
      <t>イチ</t>
    </rPh>
    <rPh sb="40" eb="42">
      <t>カイゴ</t>
    </rPh>
    <rPh sb="42" eb="44">
      <t>ヨボウ</t>
    </rPh>
    <rPh sb="66" eb="68">
      <t>ヒツヨウ</t>
    </rPh>
    <rPh sb="69" eb="70">
      <t>オウ</t>
    </rPh>
    <rPh sb="72" eb="74">
      <t>ズイジ</t>
    </rPh>
    <rPh sb="102" eb="104">
      <t>ケンショウ</t>
    </rPh>
    <phoneticPr fontId="4"/>
  </si>
  <si>
    <t>(28) 介護予防サービス計画に特定介護予防福祉用具販売を位置付ける場合にあっては、当該計画に特定介護予防福祉用具販売が必要な理由を記載していますか。</t>
    <rPh sb="5" eb="7">
      <t>カイゴ</t>
    </rPh>
    <rPh sb="7" eb="9">
      <t>ヨボウ</t>
    </rPh>
    <rPh sb="13" eb="15">
      <t>ケイカク</t>
    </rPh>
    <rPh sb="16" eb="18">
      <t>トクテイ</t>
    </rPh>
    <rPh sb="18" eb="20">
      <t>カイゴ</t>
    </rPh>
    <rPh sb="20" eb="22">
      <t>ヨボウ</t>
    </rPh>
    <rPh sb="22" eb="24">
      <t>フクシ</t>
    </rPh>
    <rPh sb="24" eb="26">
      <t>ヨウグ</t>
    </rPh>
    <rPh sb="26" eb="28">
      <t>ハンバイ</t>
    </rPh>
    <rPh sb="49" eb="51">
      <t>カイゴ</t>
    </rPh>
    <rPh sb="51" eb="53">
      <t>ヨボウ</t>
    </rPh>
    <phoneticPr fontId="4"/>
  </si>
  <si>
    <t>(29) 被保険者証に、認定審査会意見又は市町村による指定に係る介護予防サービス若しくは地域密着型介護予防サービスの種類についての記載がある場合に、利用者にその趣旨を説明し理解を得た上で、その内容に沿って介護予防サービス計画を作成していますか。</t>
    <rPh sb="5" eb="9">
      <t>ヒホケンシャ</t>
    </rPh>
    <rPh sb="9" eb="10">
      <t>ショウ</t>
    </rPh>
    <rPh sb="12" eb="14">
      <t>ニンテイ</t>
    </rPh>
    <rPh sb="32" eb="34">
      <t>カイゴ</t>
    </rPh>
    <rPh sb="34" eb="36">
      <t>ヨボウ</t>
    </rPh>
    <rPh sb="49" eb="51">
      <t>カイゴ</t>
    </rPh>
    <rPh sb="51" eb="53">
      <t>ヨボウ</t>
    </rPh>
    <rPh sb="102" eb="104">
      <t>カイゴ</t>
    </rPh>
    <rPh sb="104" eb="106">
      <t>ヨボウ</t>
    </rPh>
    <phoneticPr fontId="4"/>
  </si>
  <si>
    <t>(30) 要支援認定を受けている利用者が要介護認定を受けた場合には、指定居宅介護支援事業者と当該利用者に係る必要な情報を提供する等の連携を図っていますか。</t>
    <rPh sb="5" eb="6">
      <t>ヨウ</t>
    </rPh>
    <rPh sb="6" eb="8">
      <t>シエン</t>
    </rPh>
    <rPh sb="8" eb="10">
      <t>ニンテイ</t>
    </rPh>
    <rPh sb="11" eb="12">
      <t>ウ</t>
    </rPh>
    <rPh sb="16" eb="19">
      <t>リヨウシャ</t>
    </rPh>
    <rPh sb="20" eb="21">
      <t>ヨウ</t>
    </rPh>
    <rPh sb="21" eb="23">
      <t>カイゴ</t>
    </rPh>
    <rPh sb="23" eb="25">
      <t>ニンテイ</t>
    </rPh>
    <rPh sb="36" eb="38">
      <t>キョタク</t>
    </rPh>
    <phoneticPr fontId="4"/>
  </si>
  <si>
    <t>(31) 地域ケア会議から、被保険者が地域において自立した日常生活を営むために必要な支援体制を検討するために、個別のケアマネジメント事例の提供の求めがあった場合には、これに協力していますか。</t>
    <rPh sb="5" eb="7">
      <t>チイキ</t>
    </rPh>
    <rPh sb="9" eb="11">
      <t>カイギ</t>
    </rPh>
    <rPh sb="14" eb="18">
      <t>ヒホケンシャ</t>
    </rPh>
    <rPh sb="19" eb="21">
      <t>チイキ</t>
    </rPh>
    <rPh sb="25" eb="27">
      <t>ジリツ</t>
    </rPh>
    <rPh sb="29" eb="31">
      <t>ニチジョウ</t>
    </rPh>
    <rPh sb="31" eb="33">
      <t>セイカツ</t>
    </rPh>
    <rPh sb="34" eb="35">
      <t>イトナ</t>
    </rPh>
    <rPh sb="39" eb="41">
      <t>ヒツヨウ</t>
    </rPh>
    <rPh sb="42" eb="44">
      <t>シエン</t>
    </rPh>
    <rPh sb="44" eb="46">
      <t>タイセイ</t>
    </rPh>
    <rPh sb="47" eb="49">
      <t>ケントウ</t>
    </rPh>
    <rPh sb="55" eb="57">
      <t>コベツ</t>
    </rPh>
    <rPh sb="66" eb="68">
      <t>ジレイ</t>
    </rPh>
    <rPh sb="69" eb="71">
      <t>テイキョウ</t>
    </rPh>
    <rPh sb="72" eb="73">
      <t>モト</t>
    </rPh>
    <rPh sb="78" eb="80">
      <t>バアイ</t>
    </rPh>
    <rPh sb="86" eb="88">
      <t>キョウリョク</t>
    </rPh>
    <phoneticPr fontId="4"/>
  </si>
  <si>
    <t>(1)指定に係る事業所の名称及び所在地その他介護保険法施行規則
第140条の38で定める事項に変更があったときは、10日以内に、その旨を市長に届け出ていますか。</t>
    <phoneticPr fontId="5"/>
  </si>
  <si>
    <t>法第115条の25第1項
施行規則第140条の38</t>
    <rPh sb="9" eb="10">
      <t>ダイ</t>
    </rPh>
    <rPh sb="11" eb="12">
      <t>コウ</t>
    </rPh>
    <phoneticPr fontId="4"/>
  </si>
  <si>
    <t>法第115条の25第2項
施行規則第140条の37第3項</t>
    <rPh sb="13" eb="15">
      <t>シコウ</t>
    </rPh>
    <rPh sb="15" eb="17">
      <t>キソク</t>
    </rPh>
    <rPh sb="17" eb="18">
      <t>ダイ</t>
    </rPh>
    <rPh sb="21" eb="22">
      <t>ジョウ</t>
    </rPh>
    <rPh sb="25" eb="26">
      <t>ダイ</t>
    </rPh>
    <rPh sb="27" eb="28">
      <t>コウ</t>
    </rPh>
    <phoneticPr fontId="4"/>
  </si>
  <si>
    <t>実績</t>
  </si>
  <si>
    <t>法人名</t>
    <rPh sb="0" eb="3">
      <t>ホウジンメイ</t>
    </rPh>
    <phoneticPr fontId="4"/>
  </si>
  <si>
    <t>指導実施日</t>
    <rPh sb="0" eb="5">
      <t>シドウジッシビ</t>
    </rPh>
    <phoneticPr fontId="5"/>
  </si>
  <si>
    <t>運営基準第28条第2項
条例第30条第2項</t>
    <rPh sb="12" eb="14">
      <t>ジョウレイ</t>
    </rPh>
    <rPh sb="14" eb="15">
      <t>ダイ</t>
    </rPh>
    <rPh sb="17" eb="18">
      <t>ジョウ</t>
    </rPh>
    <rPh sb="18" eb="19">
      <t>ダイ</t>
    </rPh>
    <rPh sb="20" eb="21">
      <t>コウ</t>
    </rPh>
    <phoneticPr fontId="4"/>
  </si>
  <si>
    <t>指導監査係</t>
    <rPh sb="0" eb="5">
      <t>シドウカンサカカリ</t>
    </rPh>
    <phoneticPr fontId="5"/>
  </si>
  <si>
    <t>つくば市福祉部福祉政策課</t>
    <rPh sb="4" eb="6">
      <t>フクシ</t>
    </rPh>
    <rPh sb="7" eb="12">
      <t>フクシセイサクカ</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</si>
</sst>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_ "/>
    <numFmt numFmtId="177" formatCode="0.0"/>
    <numFmt numFmtId="178" formatCode="#,##0.0#"/>
    <numFmt numFmtId="179" formatCode="#,##0&quot;人&quot;"/>
    <numFmt numFmtId="180" formatCode="#,##0.##"/>
    <numFmt numFmtId="181" formatCode="#,##0.0;[Red]\-#,##0.0"/>
    <numFmt numFmtId="182" formatCode="#,##0.0&quot;人&quot;"/>
  </numFmts>
  <fonts count="49">
    <font>
      <sz val="11"/>
      <color theme="1"/>
      <name val="游ゴシック"/>
      <family val="3"/>
      <charset val="128"/>
      <scheme val="minor"/>
    </font>
    <font>
      <sz val="11"/>
      <color theme="1"/>
      <name val="游ゴシック"/>
      <family val="2"/>
      <charset val="128"/>
      <scheme val="minor"/>
    </font>
    <font>
      <sz val="11"/>
      <color theme="1"/>
      <name val="游ゴシック"/>
      <family val="2"/>
      <charset val="128"/>
      <scheme val="minor"/>
    </font>
    <font>
      <b/>
      <sz val="12"/>
      <name val="ＭＳ ゴシック"/>
      <family val="3"/>
      <charset val="128"/>
    </font>
    <font>
      <sz val="6"/>
      <name val="游ゴシック"/>
      <family val="3"/>
      <charset val="128"/>
      <scheme val="minor"/>
    </font>
    <font>
      <sz val="6"/>
      <name val="ＭＳ Ｐゴシック"/>
      <family val="3"/>
      <charset val="128"/>
    </font>
    <font>
      <sz val="9"/>
      <name val="ＭＳ ゴシック"/>
      <family val="3"/>
      <charset val="128"/>
    </font>
    <font>
      <sz val="10"/>
      <name val="ＭＳ ゴシック"/>
      <family val="3"/>
      <charset val="128"/>
    </font>
    <font>
      <sz val="10"/>
      <name val="ＭＳ Ｐゴシック"/>
      <family val="3"/>
      <charset val="128"/>
    </font>
    <font>
      <b/>
      <sz val="14"/>
      <name val="ＭＳ ゴシック"/>
      <family val="3"/>
      <charset val="128"/>
    </font>
    <font>
      <sz val="11"/>
      <name val="ＭＳ ゴシック"/>
      <family val="3"/>
      <charset val="128"/>
    </font>
    <font>
      <sz val="11"/>
      <name val="ＭＳ Ｐゴシック"/>
      <family val="3"/>
      <charset val="128"/>
    </font>
    <font>
      <sz val="10"/>
      <color rgb="FF000000"/>
      <name val="Times New Roman"/>
      <family val="1"/>
    </font>
    <font>
      <u/>
      <sz val="9"/>
      <name val="ＭＳ ゴシック"/>
      <family val="3"/>
      <charset val="128"/>
    </font>
    <font>
      <sz val="11"/>
      <color indexed="8"/>
      <name val="ＭＳ Ｐゴシック"/>
      <family val="3"/>
      <charset val="128"/>
    </font>
    <font>
      <sz val="9"/>
      <color rgb="FF000000"/>
      <name val="ＭＳ ゴシック"/>
      <family val="3"/>
      <charset val="128"/>
    </font>
    <font>
      <sz val="9"/>
      <name val="ＭＳ Ｐゴシック"/>
      <family val="3"/>
      <charset val="128"/>
    </font>
    <font>
      <sz val="9"/>
      <name val="ＭＳ明朝"/>
      <family val="3"/>
      <charset val="128"/>
    </font>
    <font>
      <sz val="9"/>
      <name val="ＭＳ ゴシック"/>
      <family val="3"/>
    </font>
    <font>
      <b/>
      <sz val="11"/>
      <name val="ＭＳ Ｐゴシック"/>
      <family val="3"/>
      <charset val="128"/>
    </font>
    <font>
      <sz val="6"/>
      <name val="游ゴシック"/>
      <family val="2"/>
      <charset val="128"/>
      <scheme val="minor"/>
    </font>
    <font>
      <b/>
      <sz val="12"/>
      <name val="ＭＳ Ｐゴシック"/>
      <family val="3"/>
      <charset val="128"/>
    </font>
    <font>
      <b/>
      <sz val="14"/>
      <name val="ＭＳ Ｐゴシック"/>
      <family val="3"/>
      <charset val="128"/>
    </font>
    <font>
      <b/>
      <sz val="12"/>
      <name val="DejaVu Sans"/>
      <family val="2"/>
    </font>
    <font>
      <sz val="10"/>
      <name val="Arial"/>
      <family val="2"/>
    </font>
    <font>
      <b/>
      <sz val="12"/>
      <color rgb="FFFF0000"/>
      <name val="ＭＳ Ｐゴシック"/>
      <family val="3"/>
      <charset val="128"/>
    </font>
    <font>
      <sz val="12"/>
      <name val="Arial"/>
      <family val="2"/>
    </font>
    <font>
      <b/>
      <sz val="12"/>
      <color indexed="10"/>
      <name val="ＭＳ Ｐゴシック"/>
      <family val="3"/>
      <charset val="128"/>
    </font>
    <font>
      <b/>
      <sz val="11"/>
      <name val="DejaVu Sans"/>
      <family val="2"/>
    </font>
    <font>
      <b/>
      <sz val="12"/>
      <color indexed="10"/>
      <name val="DejaVu Sans"/>
      <family val="2"/>
    </font>
    <font>
      <sz val="11"/>
      <name val="DejaVu Sans"/>
      <family val="2"/>
    </font>
    <font>
      <b/>
      <sz val="11"/>
      <name val="DejaVu Sans"/>
      <family val="3"/>
      <charset val="128"/>
    </font>
    <font>
      <b/>
      <sz val="11"/>
      <name val="ＭＳ ゴシック"/>
      <family val="3"/>
      <charset val="128"/>
    </font>
    <font>
      <b/>
      <sz val="11"/>
      <name val="ＭＳ ゴシック"/>
      <family val="2"/>
      <charset val="128"/>
    </font>
    <font>
      <sz val="16"/>
      <color theme="1"/>
      <name val="ＭＳ ゴシック"/>
      <family val="3"/>
      <charset val="128"/>
    </font>
    <font>
      <sz val="11"/>
      <color theme="1"/>
      <name val="ＭＳ ゴシック"/>
      <family val="3"/>
      <charset val="128"/>
    </font>
    <font>
      <u/>
      <sz val="11"/>
      <color theme="10"/>
      <name val="ＭＳ Ｐゴシック"/>
      <family val="3"/>
      <charset val="128"/>
    </font>
    <font>
      <sz val="10"/>
      <color theme="1"/>
      <name val="ＭＳ Ｐゴシック"/>
      <family val="3"/>
      <charset val="128"/>
    </font>
    <font>
      <sz val="10"/>
      <color theme="1"/>
      <name val="ＭＳ ゴシック"/>
      <family val="3"/>
      <charset val="128"/>
    </font>
    <font>
      <sz val="9"/>
      <color rgb="FFFF0000"/>
      <name val="ＭＳ ゴシック"/>
      <family val="3"/>
      <charset val="128"/>
    </font>
    <font>
      <sz val="16"/>
      <name val="HGSｺﾞｼｯｸM"/>
      <family val="3"/>
      <charset val="128"/>
    </font>
    <font>
      <b/>
      <sz val="16"/>
      <name val="HGSｺﾞｼｯｸM"/>
      <family val="3"/>
      <charset val="128"/>
    </font>
    <font>
      <b/>
      <sz val="14"/>
      <name val="HGSｺﾞｼｯｸM"/>
      <family val="3"/>
      <charset val="128"/>
    </font>
    <font>
      <sz val="14"/>
      <name val="HGSｺﾞｼｯｸM"/>
      <family val="3"/>
      <charset val="128"/>
    </font>
    <font>
      <sz val="12"/>
      <name val="HGSｺﾞｼｯｸM"/>
      <family val="3"/>
      <charset val="128"/>
    </font>
    <font>
      <sz val="11"/>
      <name val="HGSｺﾞｼｯｸM"/>
      <family val="3"/>
      <charset val="128"/>
    </font>
    <font>
      <sz val="14"/>
      <color rgb="FFFF0000"/>
      <name val="HGSｺﾞｼｯｸM"/>
      <family val="3"/>
      <charset val="128"/>
    </font>
    <font>
      <sz val="16"/>
      <color theme="1"/>
      <name val="游ゴシック"/>
      <family val="2"/>
      <charset val="128"/>
      <scheme val="minor"/>
    </font>
    <font>
      <sz val="9"/>
      <color theme="1"/>
      <name val="ＭＳ ゴシック"/>
      <family val="3"/>
      <charset val="128"/>
    </font>
  </fonts>
  <fills count="7">
    <fill>
      <patternFill patternType="none"/>
    </fill>
    <fill>
      <patternFill patternType="gray125"/>
    </fill>
    <fill>
      <patternFill patternType="solid">
        <fgColor indexed="41"/>
        <bgColor indexed="64"/>
      </patternFill>
    </fill>
    <fill>
      <patternFill patternType="solid">
        <fgColor rgb="FFCCFFFF"/>
        <bgColor indexed="64"/>
      </patternFill>
    </fill>
    <fill>
      <patternFill patternType="solid">
        <fgColor theme="8" tint="0.79998168889431442"/>
        <bgColor indexed="64"/>
      </patternFill>
    </fill>
    <fill>
      <patternFill patternType="solid">
        <fgColor rgb="FFCCFFCC"/>
        <bgColor indexed="64"/>
      </patternFill>
    </fill>
    <fill>
      <patternFill patternType="solid">
        <fgColor theme="0"/>
        <bgColor indexed="64"/>
      </patternFill>
    </fill>
  </fills>
  <borders count="102">
    <border>
      <left/>
      <right/>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top style="hair">
        <color indexed="64"/>
      </top>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hair">
        <color indexed="64"/>
      </bottom>
      <diagonal/>
    </border>
    <border>
      <left style="thin">
        <color indexed="64"/>
      </left>
      <right/>
      <top/>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style="thin">
        <color rgb="FF000000"/>
      </left>
      <right/>
      <top style="thin">
        <color indexed="64"/>
      </top>
      <bottom style="thin">
        <color indexed="64"/>
      </bottom>
      <diagonal/>
    </border>
    <border>
      <left style="thin">
        <color rgb="FF000000"/>
      </left>
      <right/>
      <top style="hair">
        <color indexed="64"/>
      </top>
      <bottom style="hair">
        <color indexed="64"/>
      </bottom>
      <diagonal/>
    </border>
    <border>
      <left style="thin">
        <color rgb="FF000000"/>
      </left>
      <right/>
      <top style="hair">
        <color indexed="64"/>
      </top>
      <bottom style="thin">
        <color indexed="64"/>
      </bottom>
      <diagonal/>
    </border>
    <border>
      <left style="thin">
        <color indexed="64"/>
      </left>
      <right style="thin">
        <color indexed="64"/>
      </right>
      <top style="thin">
        <color indexed="64"/>
      </top>
      <bottom style="thin">
        <color rgb="FF000000"/>
      </bottom>
      <diagonal/>
    </border>
    <border>
      <left style="thin">
        <color rgb="FF000000"/>
      </left>
      <right/>
      <top style="thin">
        <color rgb="FF000000"/>
      </top>
      <bottom style="hair">
        <color indexed="64"/>
      </bottom>
      <diagonal/>
    </border>
    <border>
      <left style="thin">
        <color rgb="FF000000"/>
      </left>
      <right style="thin">
        <color rgb="FF000000"/>
      </right>
      <top style="hair">
        <color indexed="64"/>
      </top>
      <bottom style="hair">
        <color indexed="64"/>
      </bottom>
      <diagonal/>
    </border>
    <border>
      <left style="thin">
        <color indexed="64"/>
      </left>
      <right/>
      <top style="hair">
        <color indexed="64"/>
      </top>
      <bottom style="thin">
        <color indexed="64"/>
      </bottom>
      <diagonal/>
    </border>
    <border>
      <left style="thin">
        <color rgb="FF000000"/>
      </left>
      <right style="thin">
        <color rgb="FF000000"/>
      </right>
      <top style="hair">
        <color indexed="64"/>
      </top>
      <bottom style="thin">
        <color indexed="64"/>
      </bottom>
      <diagonal/>
    </border>
    <border>
      <left/>
      <right style="thin">
        <color indexed="64"/>
      </right>
      <top style="hair">
        <color indexed="64"/>
      </top>
      <bottom style="thin">
        <color indexed="64"/>
      </bottom>
      <diagonal/>
    </border>
    <border>
      <left style="thin">
        <color rgb="FF000000"/>
      </left>
      <right style="thin">
        <color rgb="FF000000"/>
      </right>
      <top/>
      <bottom/>
      <diagonal/>
    </border>
    <border>
      <left/>
      <right style="thin">
        <color indexed="64"/>
      </right>
      <top/>
      <bottom/>
      <diagonal/>
    </border>
    <border>
      <left style="thin">
        <color rgb="FF000000"/>
      </left>
      <right/>
      <top style="thin">
        <color indexed="64"/>
      </top>
      <bottom style="hair">
        <color indexed="64"/>
      </bottom>
      <diagonal/>
    </border>
    <border>
      <left style="thin">
        <color rgb="FF000000"/>
      </left>
      <right/>
      <top/>
      <bottom style="hair">
        <color indexed="64"/>
      </bottom>
      <diagonal/>
    </border>
    <border>
      <left/>
      <right/>
      <top style="hair">
        <color indexed="64"/>
      </top>
      <bottom style="hair">
        <color indexed="64"/>
      </bottom>
      <diagonal/>
    </border>
    <border>
      <left style="thin">
        <color rgb="FF000000"/>
      </left>
      <right style="thin">
        <color rgb="FF000000"/>
      </right>
      <top style="thin">
        <color rgb="FF000000"/>
      </top>
      <bottom style="thin">
        <color rgb="FF000000"/>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diagonal/>
    </border>
    <border>
      <left style="medium">
        <color indexed="64"/>
      </left>
      <right style="medium">
        <color indexed="64"/>
      </right>
      <top/>
      <bottom/>
      <diagonal/>
    </border>
    <border>
      <left style="medium">
        <color indexed="64"/>
      </left>
      <right/>
      <top style="thin">
        <color indexed="64"/>
      </top>
      <bottom style="thin">
        <color indexed="64"/>
      </bottom>
      <diagonal/>
    </border>
    <border>
      <left style="medium">
        <color indexed="64"/>
      </left>
      <right style="medium">
        <color indexed="64"/>
      </right>
      <top/>
      <bottom style="thin">
        <color indexed="64"/>
      </bottom>
      <diagonal/>
    </border>
    <border>
      <left style="thin">
        <color indexed="64"/>
      </left>
      <right style="medium">
        <color indexed="64"/>
      </right>
      <top style="thin">
        <color indexed="64"/>
      </top>
      <bottom/>
      <diagonal/>
    </border>
    <border>
      <left/>
      <right/>
      <top style="medium">
        <color indexed="64"/>
      </top>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8"/>
      </right>
      <top style="medium">
        <color indexed="64"/>
      </top>
      <bottom style="thin">
        <color indexed="8"/>
      </bottom>
      <diagonal/>
    </border>
    <border>
      <left style="thin">
        <color indexed="8"/>
      </left>
      <right style="thin">
        <color indexed="8"/>
      </right>
      <top style="medium">
        <color indexed="64"/>
      </top>
      <bottom style="thin">
        <color indexed="8"/>
      </bottom>
      <diagonal/>
    </border>
    <border>
      <left style="thin">
        <color indexed="8"/>
      </left>
      <right style="thin">
        <color indexed="8"/>
      </right>
      <top style="medium">
        <color indexed="64"/>
      </top>
      <bottom style="dotted">
        <color indexed="8"/>
      </bottom>
      <diagonal/>
    </border>
    <border>
      <left style="thin">
        <color indexed="8"/>
      </left>
      <right style="medium">
        <color indexed="64"/>
      </right>
      <top style="medium">
        <color indexed="64"/>
      </top>
      <bottom style="dotted">
        <color indexed="8"/>
      </bottom>
      <diagonal/>
    </border>
    <border>
      <left style="medium">
        <color indexed="64"/>
      </left>
      <right style="medium">
        <color indexed="64"/>
      </right>
      <top style="medium">
        <color indexed="64"/>
      </top>
      <bottom/>
      <diagonal/>
    </border>
    <border>
      <left style="medium">
        <color indexed="64"/>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style="thin">
        <color indexed="8"/>
      </left>
      <right style="medium">
        <color indexed="64"/>
      </right>
      <top/>
      <bottom style="thin">
        <color indexed="8"/>
      </bottom>
      <diagonal/>
    </border>
    <border>
      <left style="medium">
        <color indexed="64"/>
      </left>
      <right/>
      <top style="thin">
        <color indexed="8"/>
      </top>
      <bottom style="medium">
        <color indexed="64"/>
      </bottom>
      <diagonal/>
    </border>
    <border>
      <left/>
      <right style="thin">
        <color indexed="8"/>
      </right>
      <top style="thin">
        <color indexed="8"/>
      </top>
      <bottom style="medium">
        <color indexed="64"/>
      </bottom>
      <diagonal/>
    </border>
    <border>
      <left style="thin">
        <color indexed="8"/>
      </left>
      <right style="thin">
        <color indexed="8"/>
      </right>
      <top/>
      <bottom style="medium">
        <color indexed="64"/>
      </bottom>
      <diagonal/>
    </border>
    <border>
      <left style="thin">
        <color indexed="8"/>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medium">
        <color indexed="64"/>
      </left>
      <right style="medium">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0">
    <xf numFmtId="0" fontId="0" fillId="0" borderId="0">
      <alignment vertical="center"/>
    </xf>
    <xf numFmtId="0" fontId="12" fillId="0" borderId="0"/>
    <xf numFmtId="0" fontId="14" fillId="0" borderId="0">
      <alignment vertical="center"/>
    </xf>
    <xf numFmtId="0" fontId="2" fillId="0" borderId="0">
      <alignment vertical="center"/>
    </xf>
    <xf numFmtId="0" fontId="2" fillId="0" borderId="0">
      <alignment vertical="center"/>
    </xf>
    <xf numFmtId="0" fontId="11" fillId="0" borderId="0"/>
    <xf numFmtId="0" fontId="24" fillId="0" borderId="0"/>
    <xf numFmtId="0" fontId="36" fillId="0" borderId="0" applyNumberFormat="0" applyFill="0" applyBorder="0" applyAlignment="0" applyProtection="0">
      <alignment vertical="top"/>
      <protection locked="0"/>
    </xf>
    <xf numFmtId="0" fontId="1" fillId="0" borderId="0">
      <alignment vertical="center"/>
    </xf>
    <xf numFmtId="38" fontId="1" fillId="0" borderId="0" applyFont="0" applyFill="0" applyBorder="0" applyAlignment="0" applyProtection="0">
      <alignment vertical="center"/>
    </xf>
  </cellStyleXfs>
  <cellXfs count="504">
    <xf numFmtId="0" fontId="0" fillId="0" borderId="0" xfId="0">
      <alignment vertical="center"/>
    </xf>
    <xf numFmtId="0" fontId="6" fillId="0" borderId="0" xfId="0" applyFont="1" applyFill="1">
      <alignment vertical="center"/>
    </xf>
    <xf numFmtId="0" fontId="6" fillId="2" borderId="6" xfId="0" applyFont="1" applyFill="1" applyBorder="1" applyAlignment="1">
      <alignment horizontal="center" vertical="center" shrinkToFit="1"/>
    </xf>
    <xf numFmtId="0" fontId="6" fillId="2" borderId="6" xfId="0" applyFont="1" applyFill="1" applyBorder="1" applyAlignment="1">
      <alignment horizontal="center" vertical="center" wrapText="1" shrinkToFit="1"/>
    </xf>
    <xf numFmtId="0" fontId="6" fillId="2" borderId="4" xfId="0" applyFont="1" applyFill="1" applyBorder="1" applyAlignment="1">
      <alignment horizontal="center" vertical="center"/>
    </xf>
    <xf numFmtId="0" fontId="6" fillId="0" borderId="4" xfId="0" applyFont="1" applyFill="1" applyBorder="1" applyAlignment="1">
      <alignment horizontal="left" vertical="top" wrapText="1"/>
    </xf>
    <xf numFmtId="0" fontId="6" fillId="0" borderId="2" xfId="0" applyFont="1" applyFill="1" applyBorder="1" applyAlignment="1">
      <alignment vertical="center" wrapText="1"/>
    </xf>
    <xf numFmtId="0" fontId="10" fillId="0" borderId="13" xfId="0" applyFont="1" applyFill="1" applyBorder="1" applyAlignment="1">
      <alignment horizontal="center" vertical="center"/>
    </xf>
    <xf numFmtId="0" fontId="6" fillId="0" borderId="4" xfId="0" applyFont="1" applyFill="1" applyBorder="1" applyAlignment="1" applyProtection="1">
      <alignment horizontal="left" vertical="top" wrapText="1" shrinkToFit="1"/>
      <protection locked="0"/>
    </xf>
    <xf numFmtId="0" fontId="6" fillId="2" borderId="14" xfId="0" applyFont="1" applyFill="1" applyBorder="1" applyAlignment="1">
      <alignment vertical="center"/>
    </xf>
    <xf numFmtId="0" fontId="6" fillId="0" borderId="14" xfId="0" applyFont="1" applyFill="1" applyBorder="1" applyAlignment="1">
      <alignment horizontal="center" vertical="center" wrapText="1"/>
    </xf>
    <xf numFmtId="0" fontId="6" fillId="0" borderId="15" xfId="0" applyFont="1" applyFill="1" applyBorder="1" applyAlignment="1">
      <alignment horizontal="left" vertical="center" wrapText="1"/>
    </xf>
    <xf numFmtId="0" fontId="6" fillId="0" borderId="15" xfId="0" applyFont="1" applyFill="1" applyBorder="1" applyAlignment="1">
      <alignment horizontal="left" vertical="top" wrapText="1"/>
    </xf>
    <xf numFmtId="0" fontId="10" fillId="0" borderId="16" xfId="0" applyFont="1" applyFill="1" applyBorder="1" applyAlignment="1">
      <alignment horizontal="center" vertical="center"/>
    </xf>
    <xf numFmtId="0" fontId="6" fillId="0" borderId="0" xfId="0" applyFont="1" applyFill="1" applyAlignment="1">
      <alignment vertical="center" wrapText="1"/>
    </xf>
    <xf numFmtId="0" fontId="6" fillId="2" borderId="9" xfId="0" applyFont="1" applyFill="1" applyBorder="1" applyAlignment="1">
      <alignment vertical="center"/>
    </xf>
    <xf numFmtId="0" fontId="6" fillId="0" borderId="14" xfId="0" applyFont="1" applyFill="1" applyBorder="1" applyAlignment="1">
      <alignment horizontal="left" vertical="top" wrapText="1"/>
    </xf>
    <xf numFmtId="0" fontId="10" fillId="0" borderId="9" xfId="0" applyFont="1" applyFill="1" applyBorder="1" applyAlignment="1">
      <alignment horizontal="center" vertical="center"/>
    </xf>
    <xf numFmtId="0" fontId="11" fillId="0" borderId="9" xfId="0" applyFont="1" applyFill="1" applyBorder="1" applyAlignment="1" applyProtection="1">
      <alignment vertical="top"/>
      <protection locked="0"/>
    </xf>
    <xf numFmtId="0" fontId="6" fillId="2" borderId="14" xfId="0" applyFont="1" applyFill="1" applyBorder="1" applyAlignment="1">
      <alignment horizontal="center" vertical="center"/>
    </xf>
    <xf numFmtId="0" fontId="6" fillId="0" borderId="4" xfId="0" applyFont="1" applyFill="1" applyBorder="1" applyAlignment="1">
      <alignment horizontal="left" vertical="center" wrapText="1"/>
    </xf>
    <xf numFmtId="0" fontId="6" fillId="0" borderId="20" xfId="0" applyFont="1" applyFill="1" applyBorder="1" applyAlignment="1">
      <alignment vertical="center" wrapText="1"/>
    </xf>
    <xf numFmtId="0" fontId="6" fillId="0" borderId="20" xfId="0" applyFont="1" applyFill="1" applyBorder="1" applyAlignment="1">
      <alignment horizontal="left" vertical="top" wrapText="1"/>
    </xf>
    <xf numFmtId="0" fontId="6" fillId="0" borderId="21" xfId="0" applyFont="1" applyFill="1" applyBorder="1" applyAlignment="1">
      <alignment horizontal="left" vertical="center" wrapText="1"/>
    </xf>
    <xf numFmtId="0" fontId="6" fillId="0" borderId="21" xfId="0" applyFont="1" applyFill="1" applyBorder="1" applyAlignment="1">
      <alignment horizontal="left" vertical="top" wrapText="1"/>
    </xf>
    <xf numFmtId="0" fontId="6" fillId="0" borderId="17" xfId="0" applyFont="1" applyFill="1" applyBorder="1" applyAlignment="1">
      <alignment horizontal="left" vertical="top" wrapText="1"/>
    </xf>
    <xf numFmtId="0" fontId="10" fillId="0" borderId="17" xfId="0" applyFont="1" applyFill="1" applyBorder="1" applyAlignment="1">
      <alignment horizontal="center" vertical="center"/>
    </xf>
    <xf numFmtId="0" fontId="6" fillId="0" borderId="14" xfId="0" applyFont="1" applyFill="1" applyBorder="1" applyAlignment="1" applyProtection="1">
      <alignment vertical="top" wrapText="1"/>
      <protection locked="0"/>
    </xf>
    <xf numFmtId="0" fontId="6" fillId="0" borderId="17" xfId="0" applyFont="1" applyFill="1" applyBorder="1" applyAlignment="1">
      <alignment vertical="center" wrapText="1"/>
    </xf>
    <xf numFmtId="0" fontId="6" fillId="0" borderId="18" xfId="0" applyFont="1" applyFill="1" applyBorder="1" applyAlignment="1">
      <alignment horizontal="left" vertical="center" wrapText="1" indent="1"/>
    </xf>
    <xf numFmtId="0" fontId="10" fillId="0" borderId="14" xfId="0" applyFont="1" applyFill="1" applyBorder="1" applyAlignment="1">
      <alignment horizontal="center" vertical="center"/>
    </xf>
    <xf numFmtId="0" fontId="6" fillId="0" borderId="14" xfId="0" applyFont="1" applyFill="1" applyBorder="1" applyAlignment="1">
      <alignment vertical="top" wrapText="1"/>
    </xf>
    <xf numFmtId="0" fontId="6" fillId="0" borderId="18" xfId="0" applyFont="1" applyFill="1" applyBorder="1" applyAlignment="1">
      <alignment horizontal="left" vertical="center" wrapText="1"/>
    </xf>
    <xf numFmtId="0" fontId="10" fillId="0" borderId="14" xfId="0" applyFont="1" applyFill="1" applyBorder="1" applyAlignment="1">
      <alignment vertical="center"/>
    </xf>
    <xf numFmtId="0" fontId="6" fillId="0" borderId="14" xfId="1" applyFont="1" applyFill="1" applyBorder="1" applyAlignment="1">
      <alignment horizontal="left" vertical="center" wrapText="1" indent="1"/>
    </xf>
    <xf numFmtId="0" fontId="6" fillId="0" borderId="14" xfId="0" applyFont="1" applyFill="1" applyBorder="1" applyAlignment="1">
      <alignment horizontal="left" vertical="center" wrapText="1"/>
    </xf>
    <xf numFmtId="0" fontId="6" fillId="0" borderId="14" xfId="0" applyFont="1" applyFill="1" applyBorder="1" applyAlignment="1" applyProtection="1">
      <alignment horizontal="left" vertical="center" wrapText="1"/>
      <protection locked="0"/>
    </xf>
    <xf numFmtId="0" fontId="6" fillId="0" borderId="0" xfId="0" applyFont="1" applyFill="1" applyAlignment="1">
      <alignment vertical="center"/>
    </xf>
    <xf numFmtId="0" fontId="6" fillId="0" borderId="14" xfId="0" applyFont="1" applyFill="1" applyBorder="1" applyAlignment="1">
      <alignment vertical="center" wrapText="1"/>
    </xf>
    <xf numFmtId="0" fontId="6" fillId="0" borderId="18" xfId="0" applyFont="1" applyFill="1" applyBorder="1" applyAlignment="1">
      <alignment horizontal="left" vertical="center"/>
    </xf>
    <xf numFmtId="0" fontId="6" fillId="0" borderId="14" xfId="0" applyFont="1" applyFill="1" applyBorder="1" applyAlignment="1" applyProtection="1">
      <alignment horizontal="left" vertical="center" wrapText="1" shrinkToFit="1"/>
      <protection locked="0"/>
    </xf>
    <xf numFmtId="0" fontId="6" fillId="0" borderId="22" xfId="1" applyFont="1" applyFill="1" applyBorder="1" applyAlignment="1">
      <alignment horizontal="left" vertical="center" wrapText="1" indent="1"/>
    </xf>
    <xf numFmtId="0" fontId="6" fillId="0" borderId="23" xfId="0" applyFont="1" applyFill="1" applyBorder="1" applyAlignment="1">
      <alignment horizontal="left" vertical="center" wrapText="1"/>
    </xf>
    <xf numFmtId="0" fontId="6" fillId="0" borderId="22" xfId="0" applyFont="1" applyFill="1" applyBorder="1" applyAlignment="1">
      <alignment horizontal="left" vertical="center" wrapText="1"/>
    </xf>
    <xf numFmtId="0" fontId="10" fillId="0" borderId="22" xfId="0" applyFont="1" applyFill="1" applyBorder="1" applyAlignment="1">
      <alignment vertical="center"/>
    </xf>
    <xf numFmtId="0" fontId="6" fillId="0" borderId="22" xfId="0" applyFont="1" applyFill="1" applyBorder="1" applyAlignment="1">
      <alignment horizontal="left" vertical="top" wrapText="1"/>
    </xf>
    <xf numFmtId="0" fontId="10" fillId="0" borderId="22" xfId="0" applyFont="1" applyFill="1" applyBorder="1" applyAlignment="1">
      <alignment horizontal="center" vertical="center"/>
    </xf>
    <xf numFmtId="0" fontId="6" fillId="0" borderId="17" xfId="0" applyFont="1" applyFill="1" applyBorder="1" applyAlignment="1" applyProtection="1">
      <alignment vertical="top" wrapText="1"/>
      <protection locked="0"/>
    </xf>
    <xf numFmtId="0" fontId="6" fillId="0" borderId="9" xfId="0" applyFont="1" applyFill="1" applyBorder="1" applyAlignment="1">
      <alignment vertical="top" wrapText="1"/>
    </xf>
    <xf numFmtId="0" fontId="6" fillId="0" borderId="19" xfId="0" applyFont="1" applyFill="1" applyBorder="1" applyAlignment="1">
      <alignment horizontal="left" vertical="center" wrapText="1"/>
    </xf>
    <xf numFmtId="0" fontId="6" fillId="0" borderId="19" xfId="0" applyFont="1" applyFill="1" applyBorder="1" applyAlignment="1">
      <alignment horizontal="left" vertical="top" wrapText="1"/>
    </xf>
    <xf numFmtId="0" fontId="6" fillId="2" borderId="6" xfId="0" applyFont="1" applyFill="1" applyBorder="1" applyAlignment="1">
      <alignment horizontal="center" vertical="center"/>
    </xf>
    <xf numFmtId="0" fontId="6" fillId="0" borderId="6" xfId="0" applyFont="1" applyFill="1" applyBorder="1" applyAlignment="1">
      <alignment vertical="center" wrapText="1"/>
    </xf>
    <xf numFmtId="0" fontId="6" fillId="0" borderId="24" xfId="1" applyFont="1" applyFill="1" applyBorder="1" applyAlignment="1">
      <alignment vertical="top" wrapText="1"/>
    </xf>
    <xf numFmtId="0" fontId="6" fillId="0" borderId="6" xfId="0" applyFont="1" applyFill="1" applyBorder="1" applyAlignment="1" applyProtection="1">
      <alignment horizontal="left" vertical="top" wrapText="1"/>
      <protection locked="0"/>
    </xf>
    <xf numFmtId="0" fontId="6" fillId="0" borderId="4" xfId="0" applyFont="1" applyFill="1" applyBorder="1" applyAlignment="1">
      <alignment vertical="center" wrapText="1"/>
    </xf>
    <xf numFmtId="0" fontId="6" fillId="0" borderId="13" xfId="0" applyFont="1" applyFill="1" applyBorder="1" applyAlignment="1">
      <alignment horizontal="left" vertical="top" wrapText="1"/>
    </xf>
    <xf numFmtId="0" fontId="6" fillId="0" borderId="17" xfId="0" applyFont="1" applyFill="1" applyBorder="1" applyAlignment="1">
      <alignment horizontal="left" vertical="center" wrapText="1"/>
    </xf>
    <xf numFmtId="0" fontId="6" fillId="0" borderId="17" xfId="0" applyFont="1" applyFill="1" applyBorder="1" applyAlignment="1">
      <alignment vertical="top" wrapText="1"/>
    </xf>
    <xf numFmtId="0" fontId="6" fillId="0" borderId="9" xfId="0" applyFont="1" applyFill="1" applyBorder="1" applyAlignment="1">
      <alignment horizontal="left" vertical="center" wrapText="1"/>
    </xf>
    <xf numFmtId="0" fontId="6" fillId="0" borderId="19" xfId="0" applyFont="1" applyFill="1" applyBorder="1" applyAlignment="1">
      <alignment vertical="top" wrapText="1"/>
    </xf>
    <xf numFmtId="0" fontId="10" fillId="0" borderId="19" xfId="0" applyFont="1" applyFill="1" applyBorder="1" applyAlignment="1">
      <alignment horizontal="center" vertical="center"/>
    </xf>
    <xf numFmtId="0" fontId="6" fillId="0" borderId="19" xfId="0" applyFont="1" applyFill="1" applyBorder="1" applyAlignment="1" applyProtection="1">
      <alignment vertical="top" wrapText="1"/>
      <protection locked="0"/>
    </xf>
    <xf numFmtId="0" fontId="6" fillId="0" borderId="22" xfId="0" applyFont="1" applyFill="1" applyBorder="1" applyAlignment="1" applyProtection="1">
      <alignment vertical="top" wrapText="1"/>
      <protection locked="0"/>
    </xf>
    <xf numFmtId="0" fontId="6" fillId="0" borderId="14" xfId="2" applyFont="1" applyFill="1" applyBorder="1" applyAlignment="1">
      <alignment vertical="center" wrapText="1"/>
    </xf>
    <xf numFmtId="0" fontId="6" fillId="0" borderId="14" xfId="2" applyFont="1" applyFill="1" applyBorder="1" applyAlignment="1">
      <alignment vertical="top" wrapText="1"/>
    </xf>
    <xf numFmtId="0" fontId="6" fillId="0" borderId="0" xfId="2" applyFont="1" applyFill="1">
      <alignment vertical="center"/>
    </xf>
    <xf numFmtId="0" fontId="6" fillId="0" borderId="22" xfId="2" applyFont="1" applyFill="1" applyBorder="1" applyAlignment="1">
      <alignment vertical="top" wrapText="1"/>
    </xf>
    <xf numFmtId="0" fontId="10" fillId="0" borderId="22" xfId="2" applyFont="1" applyFill="1" applyBorder="1" applyAlignment="1">
      <alignment horizontal="center" vertical="center"/>
    </xf>
    <xf numFmtId="0" fontId="6" fillId="2" borderId="14" xfId="0" applyFont="1" applyFill="1" applyBorder="1" applyAlignment="1">
      <alignment horizontal="center" vertical="top"/>
    </xf>
    <xf numFmtId="0" fontId="10" fillId="0" borderId="17" xfId="0" applyFont="1" applyFill="1" applyBorder="1" applyAlignment="1">
      <alignment horizontal="center" vertical="center" wrapText="1"/>
    </xf>
    <xf numFmtId="0" fontId="11" fillId="0" borderId="0" xfId="0" applyFont="1" applyFill="1">
      <alignment vertical="center"/>
    </xf>
    <xf numFmtId="0" fontId="6" fillId="0" borderId="9" xfId="0" applyFont="1" applyFill="1" applyBorder="1" applyAlignment="1">
      <alignment vertical="center" wrapText="1"/>
    </xf>
    <xf numFmtId="0" fontId="6" fillId="0" borderId="19" xfId="0" applyFont="1" applyFill="1" applyBorder="1" applyAlignment="1">
      <alignment vertical="center" wrapText="1"/>
    </xf>
    <xf numFmtId="0" fontId="6" fillId="0" borderId="26" xfId="1" applyFont="1" applyFill="1" applyBorder="1" applyAlignment="1">
      <alignment vertical="top" wrapText="1"/>
    </xf>
    <xf numFmtId="0" fontId="10" fillId="0" borderId="14" xfId="0" applyFont="1" applyFill="1" applyBorder="1" applyAlignment="1">
      <alignment horizontal="center" vertical="center" wrapText="1"/>
    </xf>
    <xf numFmtId="0" fontId="13" fillId="0" borderId="14" xfId="0" applyFont="1" applyFill="1" applyBorder="1" applyAlignment="1">
      <alignment vertical="center" wrapText="1"/>
    </xf>
    <xf numFmtId="0" fontId="6" fillId="0" borderId="4" xfId="0" applyFont="1" applyFill="1" applyBorder="1" applyAlignment="1" applyProtection="1">
      <alignment vertical="top" wrapText="1"/>
      <protection locked="0"/>
    </xf>
    <xf numFmtId="0" fontId="6" fillId="0" borderId="14" xfId="0" applyFont="1" applyFill="1" applyBorder="1" applyAlignment="1">
      <alignment horizontal="left" vertical="center"/>
    </xf>
    <xf numFmtId="0" fontId="6" fillId="0" borderId="9" xfId="0" applyFont="1" applyFill="1" applyBorder="1" applyAlignment="1">
      <alignment horizontal="left" vertical="top" wrapText="1"/>
    </xf>
    <xf numFmtId="0" fontId="6" fillId="0" borderId="9" xfId="0" applyFont="1" applyFill="1" applyBorder="1" applyAlignment="1" applyProtection="1">
      <alignment vertical="top" wrapText="1"/>
      <protection locked="0"/>
    </xf>
    <xf numFmtId="0" fontId="6" fillId="0" borderId="13" xfId="0" applyFont="1" applyFill="1" applyBorder="1" applyAlignment="1">
      <alignment horizontal="left" vertical="center" wrapText="1"/>
    </xf>
    <xf numFmtId="0" fontId="6" fillId="0" borderId="13" xfId="0" applyFont="1" applyFill="1" applyBorder="1" applyAlignment="1" applyProtection="1">
      <alignment vertical="top" wrapText="1"/>
      <protection locked="0"/>
    </xf>
    <xf numFmtId="0" fontId="6" fillId="0" borderId="6" xfId="0" applyFont="1" applyFill="1" applyBorder="1" applyAlignment="1">
      <alignment vertical="top" wrapText="1"/>
    </xf>
    <xf numFmtId="0" fontId="10" fillId="0" borderId="6" xfId="0" applyFont="1" applyFill="1" applyBorder="1" applyAlignment="1">
      <alignment horizontal="center" vertical="center"/>
    </xf>
    <xf numFmtId="0" fontId="15" fillId="0" borderId="23" xfId="1" applyFont="1" applyFill="1" applyBorder="1" applyAlignment="1">
      <alignment vertical="center" wrapText="1"/>
    </xf>
    <xf numFmtId="0" fontId="6" fillId="0" borderId="28" xfId="1" applyFont="1" applyFill="1" applyBorder="1" applyAlignment="1">
      <alignment vertical="top" wrapText="1"/>
    </xf>
    <xf numFmtId="0" fontId="6" fillId="0" borderId="13" xfId="0" applyFont="1" applyFill="1" applyBorder="1" applyAlignment="1">
      <alignment vertical="top" wrapText="1"/>
    </xf>
    <xf numFmtId="0" fontId="11" fillId="0" borderId="14" xfId="0" applyFont="1" applyFill="1" applyBorder="1" applyAlignment="1">
      <alignment vertical="center" wrapText="1"/>
    </xf>
    <xf numFmtId="0" fontId="15" fillId="0" borderId="21" xfId="1" applyFont="1" applyFill="1" applyBorder="1" applyAlignment="1">
      <alignment vertical="center" wrapText="1"/>
    </xf>
    <xf numFmtId="0" fontId="6" fillId="0" borderId="29" xfId="1" applyFont="1" applyFill="1" applyBorder="1" applyAlignment="1">
      <alignment vertical="top" wrapText="1"/>
    </xf>
    <xf numFmtId="0" fontId="16" fillId="0" borderId="9" xfId="0" applyFont="1" applyFill="1" applyBorder="1" applyAlignment="1">
      <alignment horizontal="left" vertical="center" wrapText="1"/>
    </xf>
    <xf numFmtId="0" fontId="15" fillId="0" borderId="30" xfId="1" applyFont="1" applyFill="1" applyBorder="1" applyAlignment="1">
      <alignment vertical="center" wrapText="1"/>
    </xf>
    <xf numFmtId="0" fontId="6" fillId="0" borderId="31" xfId="1" applyFont="1" applyFill="1" applyBorder="1" applyAlignment="1">
      <alignment vertical="top" wrapText="1"/>
    </xf>
    <xf numFmtId="0" fontId="6" fillId="0" borderId="9" xfId="0" applyFont="1" applyFill="1" applyBorder="1" applyAlignment="1" applyProtection="1">
      <alignment horizontal="left" vertical="top" wrapText="1"/>
      <protection locked="0"/>
    </xf>
    <xf numFmtId="0" fontId="6" fillId="0" borderId="18" xfId="1" applyFont="1" applyFill="1" applyBorder="1" applyAlignment="1">
      <alignment vertical="center" wrapText="1"/>
    </xf>
    <xf numFmtId="0" fontId="6" fillId="0" borderId="33" xfId="1" applyFont="1" applyFill="1" applyBorder="1" applyAlignment="1">
      <alignment vertical="top" wrapText="1"/>
    </xf>
    <xf numFmtId="0" fontId="17" fillId="3" borderId="4" xfId="0" applyFont="1" applyFill="1" applyBorder="1" applyAlignment="1">
      <alignment horizontal="center" vertical="center" wrapText="1"/>
    </xf>
    <xf numFmtId="0" fontId="6" fillId="0" borderId="4" xfId="0" applyFont="1" applyBorder="1" applyAlignment="1">
      <alignment vertical="center" wrapText="1"/>
    </xf>
    <xf numFmtId="0" fontId="15" fillId="0" borderId="20" xfId="1" applyFont="1" applyFill="1" applyBorder="1" applyAlignment="1">
      <alignment vertical="center" wrapText="1"/>
    </xf>
    <xf numFmtId="0" fontId="10" fillId="0" borderId="13" xfId="0" applyFont="1" applyBorder="1" applyAlignment="1">
      <alignment horizontal="center" vertical="center" wrapText="1"/>
    </xf>
    <xf numFmtId="0" fontId="15" fillId="0" borderId="13" xfId="1" applyFont="1" applyFill="1" applyBorder="1" applyAlignment="1" applyProtection="1">
      <alignment vertical="top" wrapText="1"/>
      <protection locked="0"/>
    </xf>
    <xf numFmtId="0" fontId="17" fillId="0" borderId="0" xfId="0" applyFont="1" applyAlignment="1">
      <alignment vertical="center" wrapText="1"/>
    </xf>
    <xf numFmtId="0" fontId="17" fillId="3" borderId="14" xfId="0" applyFont="1" applyFill="1" applyBorder="1" applyAlignment="1">
      <alignment vertical="center" wrapText="1"/>
    </xf>
    <xf numFmtId="0" fontId="6" fillId="0" borderId="14" xfId="0" applyFont="1" applyBorder="1" applyAlignment="1">
      <alignment vertical="center" wrapText="1"/>
    </xf>
    <xf numFmtId="0" fontId="10" fillId="0" borderId="17" xfId="0" applyFont="1" applyBorder="1" applyAlignment="1">
      <alignment horizontal="center" vertical="center" wrapText="1"/>
    </xf>
    <xf numFmtId="0" fontId="6" fillId="0" borderId="17" xfId="1" applyFont="1" applyFill="1" applyBorder="1" applyAlignment="1" applyProtection="1">
      <alignment vertical="top" wrapText="1"/>
      <protection locked="0"/>
    </xf>
    <xf numFmtId="0" fontId="6" fillId="0" borderId="21" xfId="1" applyFont="1" applyFill="1" applyBorder="1" applyAlignment="1">
      <alignment vertical="center" wrapText="1"/>
    </xf>
    <xf numFmtId="0" fontId="15" fillId="0" borderId="25" xfId="1" applyFont="1" applyFill="1" applyBorder="1" applyAlignment="1">
      <alignment vertical="top" wrapText="1"/>
    </xf>
    <xf numFmtId="0" fontId="15" fillId="0" borderId="17" xfId="1" applyFont="1" applyFill="1" applyBorder="1" applyAlignment="1" applyProtection="1">
      <alignment vertical="top" wrapText="1"/>
      <protection locked="0"/>
    </xf>
    <xf numFmtId="0" fontId="6" fillId="0" borderId="0" xfId="0" applyFont="1" applyFill="1" applyBorder="1">
      <alignment vertical="center"/>
    </xf>
    <xf numFmtId="0" fontId="6" fillId="2" borderId="14" xfId="2" applyFont="1" applyFill="1" applyBorder="1" applyAlignment="1">
      <alignment horizontal="center" vertical="center"/>
    </xf>
    <xf numFmtId="0" fontId="15" fillId="0" borderId="36" xfId="1" applyFont="1" applyFill="1" applyBorder="1" applyAlignment="1">
      <alignment vertical="top" wrapText="1"/>
    </xf>
    <xf numFmtId="0" fontId="6" fillId="2" borderId="9" xfId="2" applyFont="1" applyFill="1" applyBorder="1" applyAlignment="1">
      <alignment vertical="center"/>
    </xf>
    <xf numFmtId="0" fontId="6" fillId="0" borderId="9" xfId="2" applyFont="1" applyFill="1" applyBorder="1" applyAlignment="1">
      <alignment vertical="center" wrapText="1"/>
    </xf>
    <xf numFmtId="0" fontId="6" fillId="0" borderId="19" xfId="2" applyFont="1" applyFill="1" applyBorder="1" applyAlignment="1">
      <alignment vertical="top" wrapText="1"/>
    </xf>
    <xf numFmtId="0" fontId="10" fillId="0" borderId="19" xfId="2" applyFont="1" applyFill="1" applyBorder="1" applyAlignment="1">
      <alignment horizontal="center" vertical="center"/>
    </xf>
    <xf numFmtId="0" fontId="6" fillId="0" borderId="19" xfId="0" applyFont="1" applyFill="1" applyBorder="1" applyAlignment="1" applyProtection="1">
      <alignment vertical="top"/>
      <protection locked="0"/>
    </xf>
    <xf numFmtId="0" fontId="6" fillId="0" borderId="13" xfId="2" applyFont="1" applyFill="1" applyBorder="1" applyAlignment="1">
      <alignment vertical="center" wrapText="1"/>
    </xf>
    <xf numFmtId="0" fontId="6" fillId="0" borderId="13" xfId="2" applyFont="1" applyFill="1" applyBorder="1" applyAlignment="1">
      <alignment vertical="top" wrapText="1"/>
    </xf>
    <xf numFmtId="0" fontId="10" fillId="0" borderId="13" xfId="2" applyFont="1" applyFill="1" applyBorder="1" applyAlignment="1">
      <alignment horizontal="center" vertical="center"/>
    </xf>
    <xf numFmtId="0" fontId="6" fillId="2" borderId="14" xfId="2" applyFont="1" applyFill="1" applyBorder="1" applyAlignment="1">
      <alignment vertical="center"/>
    </xf>
    <xf numFmtId="0" fontId="6" fillId="0" borderId="17" xfId="2" applyFont="1" applyFill="1" applyBorder="1" applyAlignment="1">
      <alignment vertical="center" wrapText="1"/>
    </xf>
    <xf numFmtId="0" fontId="6" fillId="0" borderId="17" xfId="2" applyFont="1" applyFill="1" applyBorder="1" applyAlignment="1">
      <alignment vertical="top" wrapText="1"/>
    </xf>
    <xf numFmtId="0" fontId="6" fillId="0" borderId="14" xfId="0" applyFont="1" applyFill="1" applyBorder="1" applyAlignment="1" applyProtection="1">
      <alignment vertical="top"/>
      <protection locked="0"/>
    </xf>
    <xf numFmtId="0" fontId="6" fillId="0" borderId="19" xfId="2" applyFont="1" applyFill="1" applyBorder="1" applyAlignment="1">
      <alignment vertical="center" wrapText="1"/>
    </xf>
    <xf numFmtId="0" fontId="6" fillId="0" borderId="9" xfId="0" applyFont="1" applyFill="1" applyBorder="1" applyAlignment="1" applyProtection="1">
      <alignment vertical="top"/>
      <protection locked="0"/>
    </xf>
    <xf numFmtId="0" fontId="10" fillId="0" borderId="17" xfId="2" applyFont="1" applyFill="1" applyBorder="1" applyAlignment="1">
      <alignment horizontal="center" vertical="center"/>
    </xf>
    <xf numFmtId="0" fontId="6" fillId="0" borderId="17" xfId="0" applyFont="1" applyFill="1" applyBorder="1" applyAlignment="1" applyProtection="1">
      <alignment vertical="top"/>
      <protection locked="0"/>
    </xf>
    <xf numFmtId="0" fontId="6" fillId="0" borderId="4" xfId="2" applyFont="1" applyFill="1" applyBorder="1" applyAlignment="1">
      <alignment vertical="center" wrapText="1"/>
    </xf>
    <xf numFmtId="0" fontId="6" fillId="0" borderId="4" xfId="2" applyFont="1" applyFill="1" applyBorder="1" applyAlignment="1">
      <alignment vertical="top" wrapText="1"/>
    </xf>
    <xf numFmtId="0" fontId="10" fillId="0" borderId="4" xfId="0" applyFont="1" applyBorder="1" applyAlignment="1">
      <alignment horizontal="center" vertical="center" wrapText="1"/>
    </xf>
    <xf numFmtId="0" fontId="6" fillId="0" borderId="16" xfId="2" applyFont="1" applyFill="1" applyBorder="1" applyAlignment="1">
      <alignment vertical="center" wrapText="1"/>
    </xf>
    <xf numFmtId="0" fontId="6" fillId="0" borderId="16" xfId="2" applyFont="1" applyFill="1" applyBorder="1" applyAlignment="1">
      <alignment vertical="top" wrapText="1"/>
    </xf>
    <xf numFmtId="0" fontId="10" fillId="0" borderId="16" xfId="0" applyFont="1" applyBorder="1" applyAlignment="1">
      <alignment horizontal="center" vertical="center" wrapText="1"/>
    </xf>
    <xf numFmtId="0" fontId="10" fillId="0" borderId="14" xfId="0" applyFont="1" applyBorder="1" applyAlignment="1">
      <alignment horizontal="center" vertical="center" wrapText="1"/>
    </xf>
    <xf numFmtId="0" fontId="6" fillId="2" borderId="4" xfId="2" applyFont="1" applyFill="1" applyBorder="1" applyAlignment="1">
      <alignment horizontal="center" vertical="center"/>
    </xf>
    <xf numFmtId="0" fontId="6" fillId="0" borderId="4" xfId="2" applyFont="1" applyFill="1" applyBorder="1" applyAlignment="1">
      <alignment horizontal="left" vertical="center" wrapText="1"/>
    </xf>
    <xf numFmtId="0" fontId="6" fillId="0" borderId="4" xfId="0" applyFont="1" applyBorder="1" applyAlignment="1" applyProtection="1">
      <alignment horizontal="left" vertical="top" wrapText="1"/>
      <protection locked="0"/>
    </xf>
    <xf numFmtId="0" fontId="6" fillId="2" borderId="7" xfId="0" applyFont="1" applyFill="1" applyBorder="1" applyAlignment="1">
      <alignment horizontal="center" vertical="center"/>
    </xf>
    <xf numFmtId="0" fontId="6" fillId="0" borderId="0" xfId="0" applyFont="1" applyFill="1" applyAlignment="1">
      <alignment horizontal="center" vertical="center"/>
    </xf>
    <xf numFmtId="0" fontId="6" fillId="2" borderId="14" xfId="0" applyFont="1" applyFill="1" applyBorder="1" applyAlignment="1">
      <alignment horizontal="center" vertical="center"/>
    </xf>
    <xf numFmtId="0" fontId="6" fillId="0" borderId="30" xfId="0" applyFont="1" applyFill="1" applyBorder="1" applyAlignment="1">
      <alignment horizontal="left" vertical="top" wrapText="1"/>
    </xf>
    <xf numFmtId="0" fontId="6" fillId="0" borderId="30" xfId="0" applyFont="1" applyFill="1" applyBorder="1" applyAlignment="1">
      <alignment horizontal="left" vertical="center" wrapText="1"/>
    </xf>
    <xf numFmtId="0" fontId="15" fillId="0" borderId="6" xfId="1" applyFont="1" applyFill="1" applyBorder="1" applyAlignment="1">
      <alignment vertical="top" wrapText="1"/>
    </xf>
    <xf numFmtId="0" fontId="6" fillId="2" borderId="6" xfId="0" applyFont="1" applyFill="1" applyBorder="1" applyAlignment="1">
      <alignment horizontal="center" vertical="top" wrapText="1"/>
    </xf>
    <xf numFmtId="0" fontId="6" fillId="2" borderId="14" xfId="0" applyFont="1" applyFill="1" applyBorder="1" applyAlignment="1">
      <alignment horizontal="center" vertical="center"/>
    </xf>
    <xf numFmtId="0" fontId="6" fillId="2" borderId="4" xfId="0" applyFont="1" applyFill="1" applyBorder="1" applyAlignment="1">
      <alignment horizontal="center" vertical="center"/>
    </xf>
    <xf numFmtId="0" fontId="6" fillId="2" borderId="9" xfId="0" applyFont="1" applyFill="1" applyBorder="1" applyAlignment="1">
      <alignment horizontal="center" vertical="center"/>
    </xf>
    <xf numFmtId="0" fontId="6" fillId="2" borderId="4" xfId="0" applyFont="1" applyFill="1" applyBorder="1" applyAlignment="1">
      <alignment horizontal="center" vertical="center"/>
    </xf>
    <xf numFmtId="0" fontId="10" fillId="0" borderId="4" xfId="0" applyFont="1" applyFill="1" applyBorder="1" applyAlignment="1">
      <alignment horizontal="center" vertical="center"/>
    </xf>
    <xf numFmtId="0" fontId="6" fillId="0" borderId="13" xfId="0" applyFont="1" applyFill="1" applyBorder="1" applyAlignment="1">
      <alignment vertical="center" wrapText="1"/>
    </xf>
    <xf numFmtId="0" fontId="6" fillId="0" borderId="17" xfId="2" applyFont="1" applyFill="1" applyBorder="1" applyAlignment="1" applyProtection="1">
      <alignment horizontal="left" vertical="top" wrapText="1"/>
      <protection locked="0"/>
    </xf>
    <xf numFmtId="0" fontId="6" fillId="0" borderId="9" xfId="0" applyFont="1" applyFill="1" applyBorder="1" applyAlignment="1">
      <alignment horizontal="left" vertical="center"/>
    </xf>
    <xf numFmtId="0" fontId="6" fillId="0" borderId="21" xfId="2" applyFont="1" applyFill="1" applyBorder="1" applyAlignment="1">
      <alignment vertical="top" wrapText="1"/>
    </xf>
    <xf numFmtId="0" fontId="6" fillId="0" borderId="37" xfId="2" applyFont="1" applyFill="1" applyBorder="1" applyAlignment="1">
      <alignment vertical="top" wrapText="1"/>
    </xf>
    <xf numFmtId="0" fontId="6" fillId="0" borderId="25" xfId="2" applyFont="1" applyFill="1" applyBorder="1" applyAlignment="1">
      <alignment vertical="top" wrapText="1"/>
    </xf>
    <xf numFmtId="0" fontId="13" fillId="0" borderId="22" xfId="0" applyFont="1" applyFill="1" applyBorder="1" applyAlignment="1">
      <alignment vertical="center" wrapText="1"/>
    </xf>
    <xf numFmtId="0" fontId="6" fillId="0" borderId="16" xfId="0" applyFont="1" applyFill="1" applyBorder="1" applyAlignment="1" applyProtection="1">
      <alignment vertical="top" wrapText="1"/>
      <protection locked="0"/>
    </xf>
    <xf numFmtId="0" fontId="24" fillId="0" borderId="0" xfId="6"/>
    <xf numFmtId="0" fontId="19" fillId="0" borderId="0" xfId="5" applyFont="1"/>
    <xf numFmtId="0" fontId="21" fillId="0" borderId="0" xfId="5" applyFont="1" applyBorder="1" applyAlignment="1"/>
    <xf numFmtId="0" fontId="22" fillId="0" borderId="0" xfId="5" applyFont="1"/>
    <xf numFmtId="0" fontId="21" fillId="0" borderId="0" xfId="5" applyFont="1" applyAlignment="1"/>
    <xf numFmtId="0" fontId="26" fillId="0" borderId="0" xfId="6" applyFont="1"/>
    <xf numFmtId="0" fontId="27" fillId="0" borderId="0" xfId="5" applyFont="1"/>
    <xf numFmtId="0" fontId="7" fillId="0" borderId="71" xfId="5" applyFont="1" applyBorder="1" applyAlignment="1">
      <alignment horizontal="center" vertical="center"/>
    </xf>
    <xf numFmtId="0" fontId="7" fillId="0" borderId="72" xfId="5" applyFont="1" applyBorder="1" applyAlignment="1">
      <alignment horizontal="center" vertical="center"/>
    </xf>
    <xf numFmtId="0" fontId="29" fillId="0" borderId="0" xfId="5" applyFont="1"/>
    <xf numFmtId="0" fontId="30" fillId="0" borderId="76" xfId="5" applyFont="1" applyBorder="1" applyAlignment="1">
      <alignment horizontal="right" vertical="center"/>
    </xf>
    <xf numFmtId="0" fontId="30" fillId="0" borderId="77" xfId="5" applyFont="1" applyBorder="1" applyAlignment="1">
      <alignment horizontal="right" vertical="center"/>
    </xf>
    <xf numFmtId="0" fontId="11" fillId="0" borderId="80" xfId="5" applyFont="1" applyBorder="1" applyAlignment="1">
      <alignment horizontal="center" vertical="center"/>
    </xf>
    <xf numFmtId="0" fontId="11" fillId="0" borderId="81" xfId="5" applyFont="1" applyBorder="1" applyAlignment="1">
      <alignment horizontal="center" vertical="center"/>
    </xf>
    <xf numFmtId="176" fontId="19" fillId="0" borderId="82" xfId="5" applyNumberFormat="1" applyFont="1" applyBorder="1" applyAlignment="1">
      <alignment vertical="center"/>
    </xf>
    <xf numFmtId="0" fontId="31" fillId="0" borderId="0" xfId="5" applyFont="1" applyBorder="1" applyAlignment="1">
      <alignment horizontal="center" vertical="center" wrapText="1"/>
    </xf>
    <xf numFmtId="0" fontId="28" fillId="0" borderId="0" xfId="5" applyFont="1" applyBorder="1" applyAlignment="1">
      <alignment horizontal="center" vertical="center"/>
    </xf>
    <xf numFmtId="0" fontId="11" fillId="0" borderId="0" xfId="5" applyFont="1" applyBorder="1" applyAlignment="1">
      <alignment horizontal="center" vertical="center"/>
    </xf>
    <xf numFmtId="176" fontId="19" fillId="0" borderId="0" xfId="5" applyNumberFormat="1" applyFont="1" applyBorder="1"/>
    <xf numFmtId="0" fontId="11" fillId="0" borderId="0" xfId="5" applyFont="1"/>
    <xf numFmtId="0" fontId="7" fillId="0" borderId="0" xfId="5" applyFont="1"/>
    <xf numFmtId="0" fontId="35" fillId="0" borderId="0" xfId="0" applyFont="1">
      <alignment vertical="center"/>
    </xf>
    <xf numFmtId="0" fontId="34" fillId="0" borderId="0" xfId="0" applyFont="1" applyAlignment="1">
      <alignment horizontal="center" vertical="center"/>
    </xf>
    <xf numFmtId="0" fontId="34" fillId="0" borderId="0" xfId="0" applyFont="1" applyBorder="1" applyAlignment="1">
      <alignment horizontal="center" vertical="center"/>
    </xf>
    <xf numFmtId="0" fontId="35" fillId="0" borderId="6" xfId="0" applyFont="1" applyBorder="1" applyAlignment="1">
      <alignment horizontal="center" vertical="center"/>
    </xf>
    <xf numFmtId="0" fontId="35" fillId="0" borderId="6" xfId="0" applyFont="1" applyBorder="1" applyAlignment="1">
      <alignment vertical="center"/>
    </xf>
    <xf numFmtId="0" fontId="35" fillId="0" borderId="0" xfId="0" applyFont="1" applyBorder="1" applyAlignment="1">
      <alignment vertical="center"/>
    </xf>
    <xf numFmtId="0" fontId="36" fillId="0" borderId="0" xfId="7" applyAlignment="1" applyProtection="1">
      <alignment vertical="center"/>
    </xf>
    <xf numFmtId="0" fontId="35" fillId="0" borderId="0" xfId="0" applyFont="1" applyAlignment="1">
      <alignment vertical="center"/>
    </xf>
    <xf numFmtId="0" fontId="37" fillId="0" borderId="6" xfId="0" applyFont="1" applyBorder="1" applyAlignment="1">
      <alignment horizontal="justify" vertical="center"/>
    </xf>
    <xf numFmtId="0" fontId="37" fillId="0" borderId="6" xfId="0" applyFont="1" applyBorder="1" applyAlignment="1">
      <alignment horizontal="left" vertical="center"/>
    </xf>
    <xf numFmtId="0" fontId="37" fillId="0" borderId="0" xfId="0" applyFont="1" applyBorder="1" applyAlignment="1">
      <alignment vertical="center"/>
    </xf>
    <xf numFmtId="0" fontId="38" fillId="0" borderId="0" xfId="0" applyFont="1">
      <alignment vertical="center"/>
    </xf>
    <xf numFmtId="0" fontId="18" fillId="0" borderId="38" xfId="1" applyFont="1" applyFill="1" applyBorder="1" applyAlignment="1">
      <alignment horizontal="left" vertical="center" wrapText="1"/>
    </xf>
    <xf numFmtId="0" fontId="6" fillId="0" borderId="38" xfId="1" applyFont="1" applyFill="1" applyBorder="1" applyAlignment="1">
      <alignment horizontal="left" vertical="center" wrapText="1"/>
    </xf>
    <xf numFmtId="0" fontId="6" fillId="0" borderId="14" xfId="0" applyFont="1" applyFill="1" applyBorder="1" applyAlignment="1" applyProtection="1">
      <alignment horizontal="left" vertical="top" wrapText="1" shrinkToFit="1"/>
      <protection locked="0"/>
    </xf>
    <xf numFmtId="0" fontId="6" fillId="0" borderId="6" xfId="0" applyFont="1" applyBorder="1" applyAlignment="1" applyProtection="1">
      <alignment horizontal="left" vertical="top" wrapText="1"/>
      <protection locked="0"/>
    </xf>
    <xf numFmtId="0" fontId="6" fillId="0" borderId="16" xfId="0" applyFont="1" applyFill="1" applyBorder="1" applyAlignment="1">
      <alignment horizontal="left" vertical="center" wrapText="1"/>
    </xf>
    <xf numFmtId="0" fontId="39" fillId="0" borderId="14" xfId="0" applyFont="1" applyFill="1" applyBorder="1" applyAlignment="1">
      <alignment vertical="center" wrapText="1"/>
    </xf>
    <xf numFmtId="0" fontId="40" fillId="0" borderId="0" xfId="8" applyFont="1" applyFill="1" applyAlignment="1" applyProtection="1">
      <alignment vertical="center"/>
    </xf>
    <xf numFmtId="0" fontId="40" fillId="0" borderId="0" xfId="8" applyFont="1" applyFill="1" applyAlignment="1" applyProtection="1">
      <alignment horizontal="left" vertical="center"/>
    </xf>
    <xf numFmtId="0" fontId="41" fillId="0" borderId="0" xfId="8" applyFont="1" applyFill="1" applyAlignment="1" applyProtection="1">
      <alignment horizontal="left" vertical="center"/>
    </xf>
    <xf numFmtId="0" fontId="41" fillId="0" borderId="0" xfId="8" applyFont="1" applyFill="1" applyAlignment="1" applyProtection="1">
      <alignment horizontal="right" vertical="center"/>
    </xf>
    <xf numFmtId="0" fontId="42" fillId="0" borderId="0" xfId="8" applyFont="1" applyFill="1" applyAlignment="1" applyProtection="1">
      <alignment horizontal="left" vertical="center"/>
    </xf>
    <xf numFmtId="0" fontId="40" fillId="0" borderId="0" xfId="8" applyFont="1" applyFill="1" applyAlignment="1">
      <alignment vertical="center"/>
    </xf>
    <xf numFmtId="0" fontId="41" fillId="0" borderId="0" xfId="8" applyFont="1" applyFill="1" applyAlignment="1" applyProtection="1">
      <alignment vertical="center"/>
    </xf>
    <xf numFmtId="0" fontId="41" fillId="0" borderId="0" xfId="8" applyFont="1" applyFill="1" applyAlignment="1">
      <alignment horizontal="right" vertical="center"/>
    </xf>
    <xf numFmtId="0" fontId="41" fillId="0" borderId="0" xfId="8" applyFont="1" applyFill="1" applyAlignment="1">
      <alignment vertical="center"/>
    </xf>
    <xf numFmtId="0" fontId="42" fillId="0" borderId="0" xfId="8" applyFont="1" applyFill="1" applyAlignment="1" applyProtection="1">
      <alignment horizontal="right" vertical="center"/>
    </xf>
    <xf numFmtId="0" fontId="42" fillId="6" borderId="0" xfId="8" applyFont="1" applyFill="1" applyAlignment="1" applyProtection="1">
      <alignment horizontal="center" vertical="center"/>
    </xf>
    <xf numFmtId="0" fontId="42" fillId="6" borderId="0" xfId="8" applyFont="1" applyFill="1" applyAlignment="1" applyProtection="1">
      <alignment horizontal="right" vertical="center"/>
    </xf>
    <xf numFmtId="0" fontId="42" fillId="6" borderId="0" xfId="8" applyFont="1" applyFill="1" applyAlignment="1" applyProtection="1">
      <alignment vertical="center"/>
    </xf>
    <xf numFmtId="0" fontId="42" fillId="0" borderId="0" xfId="8" applyFont="1" applyFill="1" applyAlignment="1" applyProtection="1">
      <alignment vertical="center"/>
    </xf>
    <xf numFmtId="0" fontId="41" fillId="0" borderId="0" xfId="8" applyFont="1" applyFill="1" applyAlignment="1" applyProtection="1">
      <alignment horizontal="center" vertical="center"/>
    </xf>
    <xf numFmtId="0" fontId="40" fillId="0" borderId="0" xfId="8" quotePrefix="1" applyFont="1" applyFill="1" applyAlignment="1" applyProtection="1">
      <alignment horizontal="center" vertical="center"/>
    </xf>
    <xf numFmtId="0" fontId="40" fillId="6" borderId="0" xfId="8" applyFont="1" applyFill="1" applyBorder="1" applyAlignment="1" applyProtection="1">
      <alignment vertical="center"/>
    </xf>
    <xf numFmtId="0" fontId="41" fillId="6" borderId="0" xfId="8" applyFont="1" applyFill="1" applyBorder="1" applyAlignment="1" applyProtection="1">
      <alignment horizontal="right" vertical="center"/>
    </xf>
    <xf numFmtId="0" fontId="41" fillId="6" borderId="0" xfId="8" applyFont="1" applyFill="1" applyBorder="1" applyProtection="1">
      <alignment vertical="center"/>
    </xf>
    <xf numFmtId="0" fontId="41" fillId="6" borderId="0" xfId="8" applyFont="1" applyFill="1" applyBorder="1" applyAlignment="1" applyProtection="1">
      <alignment horizontal="center" vertical="center"/>
    </xf>
    <xf numFmtId="0" fontId="41" fillId="0" borderId="0" xfId="8" applyFont="1" applyBorder="1" applyProtection="1">
      <alignment vertical="center"/>
    </xf>
    <xf numFmtId="0" fontId="40" fillId="6" borderId="0" xfId="8" applyFont="1" applyFill="1" applyBorder="1" applyAlignment="1" applyProtection="1">
      <alignment horizontal="center" vertical="center"/>
    </xf>
    <xf numFmtId="0" fontId="41" fillId="6" borderId="0" xfId="8" applyFont="1" applyFill="1" applyBorder="1" applyAlignment="1" applyProtection="1">
      <alignment vertical="center"/>
    </xf>
    <xf numFmtId="0" fontId="43" fillId="6" borderId="0" xfId="8" applyFont="1" applyFill="1" applyBorder="1" applyAlignment="1" applyProtection="1">
      <alignment horizontal="centerContinuous" vertical="center"/>
    </xf>
    <xf numFmtId="0" fontId="40" fillId="6" borderId="0" xfId="8" applyFont="1" applyFill="1" applyBorder="1" applyAlignment="1" applyProtection="1">
      <alignment horizontal="centerContinuous" vertical="center"/>
    </xf>
    <xf numFmtId="0" fontId="40" fillId="6" borderId="0" xfId="8" applyFont="1" applyFill="1" applyBorder="1" applyProtection="1">
      <alignment vertical="center"/>
    </xf>
    <xf numFmtId="0" fontId="40" fillId="0" borderId="0" xfId="8" applyFont="1" applyBorder="1" applyProtection="1">
      <alignment vertical="center"/>
    </xf>
    <xf numFmtId="0" fontId="40" fillId="0" borderId="0" xfId="8" applyFont="1" applyProtection="1">
      <alignment vertical="center"/>
    </xf>
    <xf numFmtId="0" fontId="43" fillId="0" borderId="0" xfId="8" applyFont="1" applyProtection="1">
      <alignment vertical="center"/>
    </xf>
    <xf numFmtId="0" fontId="40" fillId="0" borderId="0" xfId="8" applyFont="1" applyAlignment="1" applyProtection="1">
      <alignment horizontal="center" vertical="center"/>
    </xf>
    <xf numFmtId="0" fontId="40" fillId="0" borderId="0" xfId="8" applyFont="1" applyAlignment="1" applyProtection="1">
      <alignment horizontal="right" vertical="center"/>
    </xf>
    <xf numFmtId="0" fontId="43" fillId="0" borderId="0" xfId="8" applyFont="1">
      <alignment vertical="center"/>
    </xf>
    <xf numFmtId="20" fontId="40" fillId="6" borderId="0" xfId="8" applyNumberFormat="1" applyFont="1" applyFill="1" applyBorder="1" applyAlignment="1" applyProtection="1">
      <alignment vertical="center"/>
    </xf>
    <xf numFmtId="20" fontId="40" fillId="6" borderId="0" xfId="8" applyNumberFormat="1" applyFont="1" applyFill="1" applyBorder="1" applyAlignment="1" applyProtection="1">
      <alignment horizontal="center" vertical="center"/>
    </xf>
    <xf numFmtId="177" fontId="40" fillId="6" borderId="0" xfId="8" applyNumberFormat="1" applyFont="1" applyFill="1" applyBorder="1" applyAlignment="1" applyProtection="1">
      <alignment vertical="center"/>
    </xf>
    <xf numFmtId="0" fontId="40" fillId="6" borderId="0" xfId="8" applyFont="1" applyFill="1" applyBorder="1" applyAlignment="1" applyProtection="1">
      <alignment horizontal="left" vertical="center"/>
    </xf>
    <xf numFmtId="0" fontId="40" fillId="0" borderId="0" xfId="8" applyFont="1" applyBorder="1" applyAlignment="1" applyProtection="1">
      <alignment horizontal="center" vertical="center"/>
    </xf>
    <xf numFmtId="0" fontId="43" fillId="0" borderId="0" xfId="8" applyFont="1" applyFill="1" applyAlignment="1" applyProtection="1">
      <alignment vertical="center"/>
    </xf>
    <xf numFmtId="0" fontId="43" fillId="0" borderId="0" xfId="8" applyFont="1" applyFill="1" applyAlignment="1" applyProtection="1">
      <alignment horizontal="left" vertical="center"/>
    </xf>
    <xf numFmtId="0" fontId="40" fillId="0" borderId="0" xfId="8" applyFont="1" applyFill="1" applyAlignment="1" applyProtection="1">
      <alignment horizontal="right" vertical="center"/>
    </xf>
    <xf numFmtId="0" fontId="40" fillId="0" borderId="0" xfId="8" applyFont="1" applyFill="1" applyAlignment="1" applyProtection="1">
      <alignment horizontal="center" vertical="center"/>
    </xf>
    <xf numFmtId="0" fontId="44" fillId="0" borderId="0" xfId="8" applyFont="1" applyFill="1" applyAlignment="1" applyProtection="1">
      <alignment vertical="center"/>
    </xf>
    <xf numFmtId="0" fontId="44" fillId="0" borderId="0" xfId="8" applyFont="1" applyFill="1" applyAlignment="1" applyProtection="1">
      <alignment horizontal="left" vertical="center"/>
    </xf>
    <xf numFmtId="0" fontId="44" fillId="0" borderId="0" xfId="8" applyFont="1" applyFill="1" applyBorder="1" applyAlignment="1" applyProtection="1">
      <alignment vertical="center"/>
    </xf>
    <xf numFmtId="0" fontId="44" fillId="0" borderId="0" xfId="8" applyFont="1" applyFill="1" applyAlignment="1" applyProtection="1">
      <alignment horizontal="right" vertical="center"/>
    </xf>
    <xf numFmtId="0" fontId="44" fillId="0" borderId="0" xfId="8" applyFont="1" applyFill="1" applyAlignment="1">
      <alignment horizontal="right" vertical="center"/>
    </xf>
    <xf numFmtId="0" fontId="44" fillId="0" borderId="0" xfId="8" applyFont="1" applyFill="1" applyAlignment="1">
      <alignment vertical="center"/>
    </xf>
    <xf numFmtId="0" fontId="43" fillId="0" borderId="52" xfId="8" applyFont="1" applyFill="1" applyBorder="1" applyAlignment="1" applyProtection="1">
      <alignment horizontal="center" vertical="center"/>
    </xf>
    <xf numFmtId="0" fontId="43" fillId="0" borderId="6" xfId="8" applyFont="1" applyFill="1" applyBorder="1" applyAlignment="1" applyProtection="1">
      <alignment horizontal="center" vertical="center"/>
    </xf>
    <xf numFmtId="0" fontId="43" fillId="0" borderId="53" xfId="8" applyFont="1" applyFill="1" applyBorder="1" applyAlignment="1" applyProtection="1">
      <alignment horizontal="center" vertical="center"/>
    </xf>
    <xf numFmtId="0" fontId="43" fillId="0" borderId="63" xfId="8" applyNumberFormat="1" applyFont="1" applyFill="1" applyBorder="1" applyAlignment="1" applyProtection="1">
      <alignment horizontal="center" vertical="center" wrapText="1"/>
    </xf>
    <xf numFmtId="0" fontId="43" fillId="0" borderId="65" xfId="8" applyNumberFormat="1" applyFont="1" applyFill="1" applyBorder="1" applyAlignment="1" applyProtection="1">
      <alignment horizontal="center" vertical="center" wrapText="1"/>
    </xf>
    <xf numFmtId="0" fontId="43" fillId="0" borderId="66" xfId="8" applyNumberFormat="1" applyFont="1" applyFill="1" applyBorder="1" applyAlignment="1" applyProtection="1">
      <alignment horizontal="center" vertical="center" wrapText="1"/>
    </xf>
    <xf numFmtId="178" fontId="40" fillId="5" borderId="91" xfId="8" applyNumberFormat="1" applyFont="1" applyFill="1" applyBorder="1" applyAlignment="1" applyProtection="1">
      <alignment horizontal="center" vertical="center" shrinkToFit="1"/>
      <protection locked="0"/>
    </xf>
    <xf numFmtId="178" fontId="40" fillId="5" borderId="92" xfId="8" applyNumberFormat="1" applyFont="1" applyFill="1" applyBorder="1" applyAlignment="1" applyProtection="1">
      <alignment horizontal="center" vertical="center" shrinkToFit="1"/>
      <protection locked="0"/>
    </xf>
    <xf numFmtId="178" fontId="40" fillId="5" borderId="93" xfId="8" applyNumberFormat="1" applyFont="1" applyFill="1" applyBorder="1" applyAlignment="1" applyProtection="1">
      <alignment horizontal="center" vertical="center" shrinkToFit="1"/>
      <protection locked="0"/>
    </xf>
    <xf numFmtId="0" fontId="40" fillId="0" borderId="54" xfId="8" applyFont="1" applyFill="1" applyBorder="1" applyAlignment="1" applyProtection="1">
      <alignment vertical="center"/>
    </xf>
    <xf numFmtId="178" fontId="40" fillId="5" borderId="94" xfId="8" applyNumberFormat="1" applyFont="1" applyFill="1" applyBorder="1" applyAlignment="1" applyProtection="1">
      <alignment horizontal="center" vertical="center" shrinkToFit="1"/>
      <protection locked="0"/>
    </xf>
    <xf numFmtId="178" fontId="40" fillId="5" borderId="13" xfId="8" applyNumberFormat="1" applyFont="1" applyFill="1" applyBorder="1" applyAlignment="1" applyProtection="1">
      <alignment horizontal="center" vertical="center" shrinkToFit="1"/>
      <protection locked="0"/>
    </xf>
    <xf numFmtId="178" fontId="40" fillId="5" borderId="95" xfId="8" applyNumberFormat="1" applyFont="1" applyFill="1" applyBorder="1" applyAlignment="1" applyProtection="1">
      <alignment horizontal="center" vertical="center" shrinkToFit="1"/>
      <protection locked="0"/>
    </xf>
    <xf numFmtId="178" fontId="40" fillId="5" borderId="63" xfId="8" applyNumberFormat="1" applyFont="1" applyFill="1" applyBorder="1" applyAlignment="1" applyProtection="1">
      <alignment horizontal="center" vertical="center" shrinkToFit="1"/>
      <protection locked="0"/>
    </xf>
    <xf numFmtId="178" fontId="40" fillId="5" borderId="65" xfId="8" applyNumberFormat="1" applyFont="1" applyFill="1" applyBorder="1" applyAlignment="1" applyProtection="1">
      <alignment horizontal="center" vertical="center" shrinkToFit="1"/>
      <protection locked="0"/>
    </xf>
    <xf numFmtId="178" fontId="40" fillId="5" borderId="66" xfId="8" applyNumberFormat="1" applyFont="1" applyFill="1" applyBorder="1" applyAlignment="1" applyProtection="1">
      <alignment horizontal="center" vertical="center" shrinkToFit="1"/>
      <protection locked="0"/>
    </xf>
    <xf numFmtId="0" fontId="43" fillId="0" borderId="0" xfId="8" applyFont="1" applyFill="1" applyBorder="1" applyAlignment="1" applyProtection="1">
      <alignment vertical="center"/>
    </xf>
    <xf numFmtId="0" fontId="43" fillId="0" borderId="0" xfId="8" applyFont="1" applyFill="1" applyBorder="1" applyAlignment="1" applyProtection="1">
      <alignment horizontal="left" vertical="center"/>
    </xf>
    <xf numFmtId="0" fontId="43" fillId="6" borderId="0" xfId="8" applyFont="1" applyFill="1" applyBorder="1" applyAlignment="1" applyProtection="1">
      <alignment vertical="center"/>
    </xf>
    <xf numFmtId="0" fontId="43" fillId="0" borderId="0" xfId="8" applyFont="1" applyFill="1" applyBorder="1" applyAlignment="1" applyProtection="1">
      <alignment horizontal="centerContinuous" vertical="center"/>
    </xf>
    <xf numFmtId="179" fontId="43" fillId="6" borderId="0" xfId="8" applyNumberFormat="1" applyFont="1" applyFill="1" applyBorder="1" applyAlignment="1" applyProtection="1">
      <alignment horizontal="center" vertical="center"/>
    </xf>
    <xf numFmtId="180" fontId="43" fillId="0" borderId="0" xfId="8" applyNumberFormat="1" applyFont="1" applyFill="1" applyBorder="1" applyAlignment="1" applyProtection="1">
      <alignment vertical="center"/>
    </xf>
    <xf numFmtId="180" fontId="43" fillId="0" borderId="0" xfId="8" applyNumberFormat="1" applyFont="1" applyFill="1" applyAlignment="1" applyProtection="1">
      <alignment vertical="center"/>
    </xf>
    <xf numFmtId="0" fontId="43" fillId="6" borderId="0" xfId="8" applyFont="1" applyFill="1" applyBorder="1" applyAlignment="1" applyProtection="1">
      <alignment horizontal="center" vertical="center"/>
    </xf>
    <xf numFmtId="181" fontId="43" fillId="6" borderId="0" xfId="9" applyNumberFormat="1" applyFont="1" applyFill="1" applyBorder="1" applyAlignment="1" applyProtection="1">
      <alignment horizontal="right" vertical="center"/>
    </xf>
    <xf numFmtId="181" fontId="43" fillId="6" borderId="0" xfId="9" applyNumberFormat="1" applyFont="1" applyFill="1" applyBorder="1" applyAlignment="1" applyProtection="1">
      <alignment vertical="center"/>
    </xf>
    <xf numFmtId="177" fontId="43" fillId="6" borderId="0" xfId="8" applyNumberFormat="1" applyFont="1" applyFill="1" applyBorder="1" applyAlignment="1" applyProtection="1">
      <alignment vertical="center"/>
    </xf>
    <xf numFmtId="0" fontId="43" fillId="0" borderId="0" xfId="8" applyFont="1" applyFill="1" applyBorder="1" applyAlignment="1" applyProtection="1">
      <alignment horizontal="right" vertical="center"/>
    </xf>
    <xf numFmtId="0" fontId="46" fillId="0" borderId="0" xfId="8" applyFont="1" applyFill="1" applyBorder="1" applyAlignment="1" applyProtection="1">
      <alignment vertical="center"/>
    </xf>
    <xf numFmtId="0" fontId="43" fillId="6" borderId="0" xfId="8" applyFont="1" applyFill="1" applyBorder="1" applyAlignment="1" applyProtection="1">
      <alignment horizontal="left" vertical="center"/>
    </xf>
    <xf numFmtId="0" fontId="43" fillId="0" borderId="0" xfId="8" applyFont="1" applyFill="1" applyBorder="1" applyAlignment="1" applyProtection="1">
      <alignment horizontal="center" vertical="center"/>
    </xf>
    <xf numFmtId="0" fontId="43" fillId="0" borderId="0" xfId="8" applyFont="1" applyFill="1" applyBorder="1" applyAlignment="1" applyProtection="1">
      <alignment vertical="center" wrapText="1"/>
    </xf>
    <xf numFmtId="0" fontId="43" fillId="0" borderId="0" xfId="8" applyFont="1" applyFill="1" applyBorder="1" applyAlignment="1" applyProtection="1">
      <alignment horizontal="justify" vertical="center" wrapText="1"/>
    </xf>
    <xf numFmtId="0" fontId="44" fillId="0" borderId="0" xfId="8" applyFont="1" applyFill="1" applyBorder="1" applyAlignment="1">
      <alignment horizontal="left" vertical="center"/>
    </xf>
    <xf numFmtId="0" fontId="44" fillId="0" borderId="0" xfId="8" applyFont="1" applyFill="1" applyBorder="1" applyAlignment="1">
      <alignment vertical="center"/>
    </xf>
    <xf numFmtId="0" fontId="44" fillId="0" borderId="0" xfId="8" applyFont="1" applyFill="1" applyBorder="1" applyAlignment="1">
      <alignment vertical="center" wrapText="1"/>
    </xf>
    <xf numFmtId="0" fontId="44" fillId="0" borderId="0" xfId="8" applyFont="1" applyFill="1" applyBorder="1" applyAlignment="1">
      <alignment horizontal="justify" vertical="center" wrapText="1"/>
    </xf>
    <xf numFmtId="0" fontId="40" fillId="0" borderId="59" xfId="8" applyFont="1" applyFill="1" applyBorder="1" applyAlignment="1" applyProtection="1">
      <alignment vertical="center"/>
    </xf>
    <xf numFmtId="178" fontId="40" fillId="5" borderId="52" xfId="8" applyNumberFormat="1" applyFont="1" applyFill="1" applyBorder="1" applyAlignment="1" applyProtection="1">
      <alignment horizontal="center" vertical="center" shrinkToFit="1"/>
      <protection locked="0"/>
    </xf>
    <xf numFmtId="178" fontId="40" fillId="5" borderId="6" xfId="8" applyNumberFormat="1" applyFont="1" applyFill="1" applyBorder="1" applyAlignment="1" applyProtection="1">
      <alignment horizontal="center" vertical="center" shrinkToFit="1"/>
      <protection locked="0"/>
    </xf>
    <xf numFmtId="178" fontId="40" fillId="5" borderId="53" xfId="8" applyNumberFormat="1" applyFont="1" applyFill="1" applyBorder="1" applyAlignment="1" applyProtection="1">
      <alignment horizontal="center" vertical="center" shrinkToFit="1"/>
      <protection locked="0"/>
    </xf>
    <xf numFmtId="0" fontId="43" fillId="0" borderId="0" xfId="8" applyFont="1" applyFill="1" applyBorder="1" applyAlignment="1" applyProtection="1">
      <alignment vertical="center" shrinkToFit="1"/>
    </xf>
    <xf numFmtId="0" fontId="47" fillId="6" borderId="0" xfId="8" applyFont="1" applyFill="1">
      <alignment vertical="center"/>
    </xf>
    <xf numFmtId="0" fontId="47" fillId="6" borderId="6" xfId="8" applyFont="1" applyFill="1" applyBorder="1" applyAlignment="1">
      <alignment horizontal="center" vertical="center"/>
    </xf>
    <xf numFmtId="0" fontId="47" fillId="6" borderId="6" xfId="8" applyFont="1" applyFill="1" applyBorder="1" applyAlignment="1">
      <alignment vertical="center" shrinkToFit="1"/>
    </xf>
    <xf numFmtId="0" fontId="47" fillId="6" borderId="86" xfId="8" applyFont="1" applyFill="1" applyBorder="1" applyAlignment="1">
      <alignment horizontal="center" vertical="center" shrinkToFit="1"/>
    </xf>
    <xf numFmtId="0" fontId="40" fillId="6" borderId="98" xfId="8" applyFont="1" applyFill="1" applyBorder="1" applyAlignment="1">
      <alignment horizontal="center" vertical="center"/>
    </xf>
    <xf numFmtId="0" fontId="40" fillId="6" borderId="99" xfId="8" applyFont="1" applyFill="1" applyBorder="1" applyAlignment="1">
      <alignment horizontal="center" vertical="center"/>
    </xf>
    <xf numFmtId="0" fontId="40" fillId="6" borderId="100" xfId="8" applyFont="1" applyFill="1" applyBorder="1" applyAlignment="1">
      <alignment horizontal="center" vertical="center"/>
    </xf>
    <xf numFmtId="0" fontId="47" fillId="6" borderId="100" xfId="8" applyFont="1" applyFill="1" applyBorder="1" applyAlignment="1">
      <alignment horizontal="center" vertical="center"/>
    </xf>
    <xf numFmtId="0" fontId="47" fillId="6" borderId="101" xfId="8" applyFont="1" applyFill="1" applyBorder="1" applyAlignment="1">
      <alignment horizontal="center" vertical="center"/>
    </xf>
    <xf numFmtId="0" fontId="40" fillId="6" borderId="40" xfId="8" applyFont="1" applyFill="1" applyBorder="1">
      <alignment vertical="center"/>
    </xf>
    <xf numFmtId="0" fontId="40" fillId="6" borderId="10" xfId="8" applyFont="1" applyFill="1" applyBorder="1">
      <alignment vertical="center"/>
    </xf>
    <xf numFmtId="0" fontId="47" fillId="6" borderId="45" xfId="8" applyFont="1" applyFill="1" applyBorder="1">
      <alignment vertical="center"/>
    </xf>
    <xf numFmtId="0" fontId="47" fillId="6" borderId="44" xfId="8" applyFont="1" applyFill="1" applyBorder="1">
      <alignment vertical="center"/>
    </xf>
    <xf numFmtId="0" fontId="40" fillId="6" borderId="52" xfId="8" applyFont="1" applyFill="1" applyBorder="1">
      <alignment vertical="center"/>
    </xf>
    <xf numFmtId="0" fontId="47" fillId="6" borderId="6" xfId="8" applyFont="1" applyFill="1" applyBorder="1">
      <alignment vertical="center"/>
    </xf>
    <xf numFmtId="0" fontId="47" fillId="6" borderId="53" xfId="8" applyFont="1" applyFill="1" applyBorder="1">
      <alignment vertical="center"/>
    </xf>
    <xf numFmtId="0" fontId="40" fillId="6" borderId="6" xfId="8" applyFont="1" applyFill="1" applyBorder="1">
      <alignment vertical="center"/>
    </xf>
    <xf numFmtId="0" fontId="40" fillId="6" borderId="63" xfId="8" applyFont="1" applyFill="1" applyBorder="1">
      <alignment vertical="center"/>
    </xf>
    <xf numFmtId="0" fontId="47" fillId="6" borderId="65" xfId="8" applyFont="1" applyFill="1" applyBorder="1">
      <alignment vertical="center"/>
    </xf>
    <xf numFmtId="0" fontId="47" fillId="6" borderId="66" xfId="8" applyFont="1" applyFill="1" applyBorder="1">
      <alignment vertical="center"/>
    </xf>
    <xf numFmtId="0" fontId="48" fillId="0" borderId="20" xfId="0" applyFont="1" applyFill="1" applyBorder="1" applyAlignment="1">
      <alignment horizontal="left" vertical="center" wrapText="1"/>
    </xf>
    <xf numFmtId="0" fontId="48" fillId="0" borderId="20" xfId="0" applyFont="1" applyFill="1" applyBorder="1" applyAlignment="1">
      <alignment horizontal="left" vertical="top" wrapText="1"/>
    </xf>
    <xf numFmtId="0" fontId="48" fillId="0" borderId="21" xfId="0" applyFont="1" applyFill="1" applyBorder="1" applyAlignment="1">
      <alignment horizontal="left" vertical="center" wrapText="1"/>
    </xf>
    <xf numFmtId="0" fontId="48" fillId="0" borderId="21" xfId="0" applyFont="1" applyFill="1" applyBorder="1" applyAlignment="1">
      <alignment horizontal="left" vertical="top" wrapText="1"/>
    </xf>
    <xf numFmtId="0" fontId="48" fillId="0" borderId="15" xfId="0" applyFont="1" applyFill="1" applyBorder="1" applyAlignment="1">
      <alignment horizontal="left" vertical="center" wrapText="1"/>
    </xf>
    <xf numFmtId="0" fontId="48" fillId="0" borderId="19" xfId="0" applyFont="1" applyFill="1" applyBorder="1" applyAlignment="1">
      <alignment horizontal="left" vertical="center" wrapText="1"/>
    </xf>
    <xf numFmtId="0" fontId="48" fillId="0" borderId="30" xfId="0" applyFont="1" applyFill="1" applyBorder="1" applyAlignment="1">
      <alignment horizontal="left" vertical="center" wrapText="1"/>
    </xf>
    <xf numFmtId="0" fontId="48" fillId="0" borderId="6" xfId="0" applyFont="1" applyFill="1" applyBorder="1" applyAlignment="1">
      <alignment horizontal="left" vertical="top" wrapText="1" indent="1"/>
    </xf>
    <xf numFmtId="0" fontId="48" fillId="0" borderId="14" xfId="0" applyFont="1" applyFill="1" applyBorder="1" applyAlignment="1">
      <alignment vertical="top" wrapText="1"/>
    </xf>
    <xf numFmtId="0" fontId="48" fillId="0" borderId="14" xfId="0" applyFont="1" applyFill="1" applyBorder="1" applyAlignment="1">
      <alignment vertical="center" wrapText="1"/>
    </xf>
    <xf numFmtId="0" fontId="48" fillId="0" borderId="6" xfId="0" applyFont="1" applyFill="1" applyBorder="1" applyAlignment="1">
      <alignment vertical="center" wrapText="1"/>
    </xf>
    <xf numFmtId="0" fontId="48" fillId="0" borderId="27" xfId="0" applyFont="1" applyFill="1" applyBorder="1" applyAlignment="1">
      <alignment vertical="top" wrapText="1"/>
    </xf>
    <xf numFmtId="0" fontId="48" fillId="0" borderId="35" xfId="1" applyFont="1" applyFill="1" applyBorder="1" applyAlignment="1">
      <alignment vertical="top" wrapText="1"/>
    </xf>
    <xf numFmtId="0" fontId="48" fillId="0" borderId="25" xfId="1" applyFont="1" applyFill="1" applyBorder="1" applyAlignment="1">
      <alignment vertical="top" wrapText="1"/>
    </xf>
    <xf numFmtId="0" fontId="48" fillId="0" borderId="23" xfId="1" applyFont="1" applyFill="1" applyBorder="1" applyAlignment="1">
      <alignment vertical="center" wrapText="1"/>
    </xf>
    <xf numFmtId="0" fontId="48" fillId="0" borderId="19" xfId="2" applyFont="1" applyFill="1" applyBorder="1" applyAlignment="1">
      <alignment vertical="top" wrapText="1"/>
    </xf>
    <xf numFmtId="0" fontId="48" fillId="0" borderId="16" xfId="2" applyFont="1" applyFill="1" applyBorder="1" applyAlignment="1">
      <alignment vertical="top" wrapText="1"/>
    </xf>
    <xf numFmtId="0" fontId="48" fillId="0" borderId="13" xfId="0" applyFont="1" applyFill="1" applyBorder="1" applyAlignment="1">
      <alignment vertical="center" wrapText="1"/>
    </xf>
    <xf numFmtId="0" fontId="48" fillId="0" borderId="13" xfId="0" applyFont="1" applyFill="1" applyBorder="1" applyAlignment="1">
      <alignment vertical="top" wrapText="1"/>
    </xf>
    <xf numFmtId="0" fontId="48" fillId="0" borderId="17" xfId="0" applyFont="1" applyFill="1" applyBorder="1" applyAlignment="1">
      <alignment vertical="center" wrapText="1"/>
    </xf>
    <xf numFmtId="0" fontId="48" fillId="0" borderId="17" xfId="0" applyFont="1" applyFill="1" applyBorder="1" applyAlignment="1">
      <alignment vertical="top" wrapText="1"/>
    </xf>
    <xf numFmtId="0" fontId="48" fillId="0" borderId="17" xfId="2" applyFont="1" applyFill="1" applyBorder="1" applyAlignment="1">
      <alignment vertical="center" wrapText="1"/>
    </xf>
    <xf numFmtId="0" fontId="48" fillId="0" borderId="17" xfId="2" applyFont="1" applyFill="1" applyBorder="1" applyAlignment="1">
      <alignment vertical="top" wrapText="1"/>
    </xf>
    <xf numFmtId="0" fontId="48" fillId="0" borderId="16" xfId="0" applyFont="1" applyFill="1" applyBorder="1" applyAlignment="1">
      <alignment vertical="center" wrapText="1"/>
    </xf>
    <xf numFmtId="0" fontId="48" fillId="0" borderId="17" xfId="0" applyFont="1" applyFill="1" applyBorder="1" applyAlignment="1">
      <alignment horizontal="left" vertical="center" wrapText="1"/>
    </xf>
    <xf numFmtId="0" fontId="48" fillId="0" borderId="13" xfId="0" applyFont="1" applyFill="1" applyBorder="1" applyAlignment="1">
      <alignment horizontal="left" vertical="center" wrapText="1"/>
    </xf>
    <xf numFmtId="0" fontId="48" fillId="0" borderId="13" xfId="0" applyFont="1" applyFill="1" applyBorder="1" applyAlignment="1">
      <alignment horizontal="left" vertical="top" wrapText="1"/>
    </xf>
    <xf numFmtId="0" fontId="48" fillId="0" borderId="19" xfId="0" applyFont="1" applyFill="1" applyBorder="1" applyAlignment="1">
      <alignment vertical="center" wrapText="1"/>
    </xf>
    <xf numFmtId="0" fontId="48" fillId="0" borderId="19" xfId="0" applyFont="1" applyFill="1" applyBorder="1" applyAlignment="1">
      <alignment vertical="top" wrapText="1"/>
    </xf>
    <xf numFmtId="0" fontId="43" fillId="0" borderId="82" xfId="8" applyFont="1" applyFill="1" applyBorder="1" applyAlignment="1" applyProtection="1">
      <alignment vertical="center"/>
    </xf>
    <xf numFmtId="0" fontId="35" fillId="0" borderId="6" xfId="0" applyFont="1" applyBorder="1" applyAlignment="1">
      <alignment horizontal="center" vertical="center"/>
    </xf>
    <xf numFmtId="0" fontId="48" fillId="0" borderId="6" xfId="0" applyFont="1" applyBorder="1" applyAlignment="1">
      <alignment horizontal="center" vertical="center"/>
    </xf>
    <xf numFmtId="0" fontId="37" fillId="0" borderId="6" xfId="0" applyFont="1" applyBorder="1" applyAlignment="1">
      <alignment horizontal="left" vertical="center" wrapText="1"/>
    </xf>
    <xf numFmtId="0" fontId="35" fillId="0" borderId="6" xfId="0" applyFont="1" applyBorder="1" applyAlignment="1">
      <alignment horizontal="center" vertical="center"/>
    </xf>
    <xf numFmtId="0" fontId="35" fillId="0" borderId="6" xfId="0" applyFont="1" applyBorder="1" applyAlignment="1">
      <alignment vertical="center" wrapText="1"/>
    </xf>
    <xf numFmtId="0" fontId="35" fillId="0" borderId="6" xfId="0" applyFont="1" applyBorder="1" applyAlignment="1">
      <alignment vertical="center"/>
    </xf>
    <xf numFmtId="0" fontId="35" fillId="0" borderId="0" xfId="0" applyFont="1" applyAlignment="1">
      <alignment vertical="center"/>
    </xf>
    <xf numFmtId="0" fontId="34" fillId="0" borderId="0" xfId="0" applyFont="1" applyAlignment="1">
      <alignment horizontal="center" vertical="center"/>
    </xf>
    <xf numFmtId="0" fontId="9" fillId="0" borderId="10" xfId="0" applyFont="1" applyFill="1" applyBorder="1" applyAlignment="1">
      <alignment vertical="center"/>
    </xf>
    <xf numFmtId="0" fontId="9" fillId="0" borderId="11" xfId="0" applyFont="1" applyFill="1" applyBorder="1" applyAlignment="1">
      <alignment vertical="center"/>
    </xf>
    <xf numFmtId="0" fontId="9" fillId="0" borderId="12" xfId="0" applyFont="1" applyFill="1" applyBorder="1" applyAlignment="1">
      <alignment vertical="center"/>
    </xf>
    <xf numFmtId="0" fontId="10" fillId="0" borderId="20" xfId="2" applyFont="1" applyFill="1" applyBorder="1" applyAlignment="1">
      <alignment horizontal="center" vertical="center"/>
    </xf>
    <xf numFmtId="0" fontId="10" fillId="0" borderId="83" xfId="2" applyFont="1" applyFill="1" applyBorder="1" applyAlignment="1">
      <alignment horizontal="center" vertical="center"/>
    </xf>
    <xf numFmtId="0" fontId="10" fillId="0" borderId="84" xfId="2" applyFont="1" applyFill="1" applyBorder="1" applyAlignment="1">
      <alignment horizontal="center" vertical="center"/>
    </xf>
    <xf numFmtId="0" fontId="10" fillId="0" borderId="30" xfId="0" applyFont="1" applyFill="1" applyBorder="1" applyAlignment="1">
      <alignment horizontal="center" vertical="center"/>
    </xf>
    <xf numFmtId="0" fontId="10" fillId="0" borderId="85" xfId="0" applyFont="1" applyFill="1" applyBorder="1" applyAlignment="1">
      <alignment horizontal="center" vertical="center"/>
    </xf>
    <xf numFmtId="0" fontId="10" fillId="0" borderId="32" xfId="0" applyFont="1" applyFill="1" applyBorder="1" applyAlignment="1">
      <alignment horizontal="center" vertical="center"/>
    </xf>
    <xf numFmtId="0" fontId="3" fillId="0" borderId="0" xfId="0" applyFont="1" applyFill="1" applyBorder="1" applyAlignment="1">
      <alignment horizontal="center" vertical="center"/>
    </xf>
    <xf numFmtId="0" fontId="7" fillId="0" borderId="1" xfId="0" applyFont="1" applyFill="1" applyBorder="1" applyAlignment="1">
      <alignment horizontal="left" vertical="center"/>
    </xf>
    <xf numFmtId="0" fontId="7" fillId="2" borderId="2" xfId="0" applyFont="1" applyFill="1" applyBorder="1" applyAlignment="1">
      <alignment horizontal="center" vertical="center"/>
    </xf>
    <xf numFmtId="0" fontId="7" fillId="2" borderId="3" xfId="0" applyFont="1" applyFill="1" applyBorder="1" applyAlignment="1">
      <alignment horizontal="center" vertical="center"/>
    </xf>
    <xf numFmtId="0" fontId="7" fillId="2" borderId="7" xfId="0" applyFont="1" applyFill="1" applyBorder="1" applyAlignment="1">
      <alignment horizontal="center" vertical="center"/>
    </xf>
    <xf numFmtId="0" fontId="7" fillId="2" borderId="8" xfId="0" applyFont="1" applyFill="1" applyBorder="1" applyAlignment="1">
      <alignment horizontal="center" vertical="center"/>
    </xf>
    <xf numFmtId="0" fontId="7" fillId="2" borderId="4" xfId="0" applyFont="1" applyFill="1" applyBorder="1" applyAlignment="1">
      <alignment horizontal="center" vertical="center"/>
    </xf>
    <xf numFmtId="0" fontId="8" fillId="2" borderId="9" xfId="0" applyFont="1" applyFill="1" applyBorder="1" applyAlignment="1">
      <alignment horizontal="center" vertical="center"/>
    </xf>
    <xf numFmtId="0" fontId="8" fillId="2" borderId="4" xfId="0" applyFont="1" applyFill="1" applyBorder="1" applyAlignment="1">
      <alignment horizontal="center" vertical="center" wrapText="1"/>
    </xf>
    <xf numFmtId="0" fontId="8" fillId="2" borderId="9" xfId="0" applyFont="1" applyFill="1" applyBorder="1" applyAlignment="1">
      <alignment horizontal="center" vertical="center" wrapText="1"/>
    </xf>
    <xf numFmtId="0" fontId="7" fillId="2" borderId="2" xfId="0" applyFont="1" applyFill="1" applyBorder="1" applyAlignment="1">
      <alignment horizontal="center" vertical="center" shrinkToFit="1"/>
    </xf>
    <xf numFmtId="0" fontId="7" fillId="2" borderId="5" xfId="0" applyFont="1" applyFill="1" applyBorder="1" applyAlignment="1">
      <alignment horizontal="center" vertical="center" shrinkToFit="1"/>
    </xf>
    <xf numFmtId="0" fontId="7" fillId="2" borderId="3" xfId="0" applyFont="1" applyFill="1" applyBorder="1" applyAlignment="1">
      <alignment horizontal="center" vertical="center" shrinkToFit="1"/>
    </xf>
    <xf numFmtId="0" fontId="7" fillId="3" borderId="4" xfId="0" applyFont="1" applyFill="1" applyBorder="1" applyAlignment="1">
      <alignment horizontal="left" vertical="center" wrapText="1" shrinkToFit="1"/>
    </xf>
    <xf numFmtId="0" fontId="8" fillId="3" borderId="9" xfId="0" applyFont="1" applyFill="1" applyBorder="1" applyAlignment="1">
      <alignment horizontal="left" vertical="center" shrinkToFit="1"/>
    </xf>
    <xf numFmtId="0" fontId="9" fillId="0" borderId="5" xfId="0" applyFont="1" applyFill="1" applyBorder="1" applyAlignment="1">
      <alignment vertical="center"/>
    </xf>
    <xf numFmtId="0" fontId="6" fillId="0" borderId="4" xfId="0" applyFont="1" applyFill="1" applyBorder="1" applyAlignment="1" applyProtection="1">
      <alignment horizontal="left" vertical="top" wrapText="1"/>
      <protection locked="0"/>
    </xf>
    <xf numFmtId="0" fontId="6" fillId="0" borderId="14" xfId="0" applyFont="1" applyFill="1" applyBorder="1" applyAlignment="1" applyProtection="1">
      <alignment horizontal="left" vertical="top" wrapText="1"/>
      <protection locked="0"/>
    </xf>
    <xf numFmtId="0" fontId="6" fillId="0" borderId="14" xfId="2" applyFont="1" applyFill="1" applyBorder="1" applyAlignment="1">
      <alignment vertical="center" wrapText="1"/>
    </xf>
    <xf numFmtId="0" fontId="6" fillId="0" borderId="4" xfId="0" applyFont="1" applyFill="1" applyBorder="1" applyAlignment="1" applyProtection="1">
      <alignment horizontal="left" vertical="top" wrapText="1" shrinkToFit="1"/>
      <protection locked="0"/>
    </xf>
    <xf numFmtId="0" fontId="6" fillId="0" borderId="14" xfId="0" applyFont="1" applyFill="1" applyBorder="1" applyAlignment="1" applyProtection="1">
      <alignment horizontal="left" vertical="top" wrapText="1" shrinkToFit="1"/>
      <protection locked="0"/>
    </xf>
    <xf numFmtId="0" fontId="41" fillId="4" borderId="0" xfId="8" applyFont="1" applyFill="1" applyAlignment="1" applyProtection="1">
      <alignment horizontal="center" vertical="center"/>
      <protection locked="0"/>
    </xf>
    <xf numFmtId="0" fontId="41" fillId="5" borderId="0" xfId="8" applyFont="1" applyFill="1" applyAlignment="1" applyProtection="1">
      <alignment horizontal="center" vertical="center"/>
      <protection locked="0"/>
    </xf>
    <xf numFmtId="0" fontId="41" fillId="0" borderId="0" xfId="8" applyFont="1" applyFill="1" applyAlignment="1" applyProtection="1">
      <alignment horizontal="center" vertical="center"/>
    </xf>
    <xf numFmtId="0" fontId="40" fillId="4" borderId="6" xfId="8" applyFont="1" applyFill="1" applyBorder="1" applyAlignment="1" applyProtection="1">
      <alignment horizontal="center" vertical="center"/>
      <protection locked="0"/>
    </xf>
    <xf numFmtId="0" fontId="40" fillId="5" borderId="10" xfId="8" applyFont="1" applyFill="1" applyBorder="1" applyAlignment="1" applyProtection="1">
      <alignment horizontal="center" vertical="center"/>
      <protection locked="0"/>
    </xf>
    <xf numFmtId="0" fontId="40" fillId="5" borderId="12" xfId="8" applyFont="1" applyFill="1" applyBorder="1" applyAlignment="1" applyProtection="1">
      <alignment horizontal="center" vertical="center"/>
      <protection locked="0"/>
    </xf>
    <xf numFmtId="0" fontId="40" fillId="6" borderId="10" xfId="8" applyNumberFormat="1" applyFont="1" applyFill="1" applyBorder="1" applyAlignment="1" applyProtection="1">
      <alignment horizontal="center" vertical="center"/>
    </xf>
    <xf numFmtId="0" fontId="40" fillId="6" borderId="12" xfId="8" applyNumberFormat="1" applyFont="1" applyFill="1" applyBorder="1" applyAlignment="1" applyProtection="1">
      <alignment horizontal="center" vertical="center"/>
    </xf>
    <xf numFmtId="0" fontId="40" fillId="0" borderId="73" xfId="8" applyFont="1" applyFill="1" applyBorder="1" applyAlignment="1" applyProtection="1">
      <alignment horizontal="center" vertical="center"/>
    </xf>
    <xf numFmtId="0" fontId="40" fillId="0" borderId="57" xfId="8" applyFont="1" applyFill="1" applyBorder="1" applyAlignment="1" applyProtection="1">
      <alignment horizontal="center" vertical="center"/>
    </xf>
    <xf numFmtId="0" fontId="40" fillId="0" borderId="88" xfId="8" applyFont="1" applyFill="1" applyBorder="1" applyAlignment="1" applyProtection="1">
      <alignment horizontal="center" vertical="center"/>
    </xf>
    <xf numFmtId="0" fontId="40" fillId="0" borderId="61" xfId="8" applyFont="1" applyFill="1" applyBorder="1" applyAlignment="1" applyProtection="1">
      <alignment horizontal="center" vertical="center" wrapText="1"/>
    </xf>
    <xf numFmtId="0" fontId="40" fillId="0" borderId="43" xfId="8" applyFont="1" applyFill="1" applyBorder="1" applyAlignment="1" applyProtection="1">
      <alignment horizontal="center" vertical="center" wrapText="1"/>
    </xf>
    <xf numFmtId="0" fontId="40" fillId="0" borderId="0" xfId="8" applyFont="1" applyFill="1" applyBorder="1" applyAlignment="1" applyProtection="1">
      <alignment horizontal="center" vertical="center" wrapText="1"/>
    </xf>
    <xf numFmtId="0" fontId="40" fillId="0" borderId="34" xfId="8" applyFont="1" applyFill="1" applyBorder="1" applyAlignment="1" applyProtection="1">
      <alignment horizontal="center" vertical="center" wrapText="1"/>
    </xf>
    <xf numFmtId="0" fontId="40" fillId="0" borderId="39" xfId="8" applyFont="1" applyFill="1" applyBorder="1" applyAlignment="1" applyProtection="1">
      <alignment horizontal="center" vertical="center" wrapText="1"/>
    </xf>
    <xf numFmtId="0" fontId="40" fillId="0" borderId="89" xfId="8" applyFont="1" applyFill="1" applyBorder="1" applyAlignment="1" applyProtection="1">
      <alignment horizontal="center" vertical="center" wrapText="1"/>
    </xf>
    <xf numFmtId="0" fontId="40" fillId="0" borderId="42" xfId="8" applyFont="1" applyFill="1" applyBorder="1" applyAlignment="1" applyProtection="1">
      <alignment horizontal="center" vertical="center" wrapText="1"/>
    </xf>
    <xf numFmtId="0" fontId="40" fillId="0" borderId="18" xfId="8" applyFont="1" applyFill="1" applyBorder="1" applyAlignment="1" applyProtection="1">
      <alignment horizontal="center" vertical="center" wrapText="1"/>
    </xf>
    <xf numFmtId="0" fontId="40" fillId="0" borderId="90" xfId="8" applyFont="1" applyFill="1" applyBorder="1" applyAlignment="1" applyProtection="1">
      <alignment horizontal="center" vertical="center" wrapText="1"/>
    </xf>
    <xf numFmtId="0" fontId="40" fillId="0" borderId="51" xfId="8" applyFont="1" applyFill="1" applyBorder="1" applyAlignment="1" applyProtection="1">
      <alignment horizontal="center" vertical="center" wrapText="1"/>
    </xf>
    <xf numFmtId="0" fontId="40" fillId="0" borderId="56" xfId="8" applyFont="1" applyFill="1" applyBorder="1" applyAlignment="1" applyProtection="1">
      <alignment horizontal="center" vertical="center" wrapText="1"/>
    </xf>
    <xf numFmtId="0" fontId="40" fillId="0" borderId="62" xfId="8" applyFont="1" applyFill="1" applyBorder="1" applyAlignment="1" applyProtection="1">
      <alignment horizontal="center" vertical="center" wrapText="1"/>
    </xf>
    <xf numFmtId="0" fontId="40" fillId="0" borderId="50" xfId="8" quotePrefix="1" applyFont="1" applyFill="1" applyBorder="1" applyAlignment="1" applyProtection="1">
      <alignment horizontal="center" vertical="center"/>
    </xf>
    <xf numFmtId="0" fontId="40" fillId="0" borderId="61" xfId="8" applyFont="1" applyFill="1" applyBorder="1" applyAlignment="1" applyProtection="1">
      <alignment horizontal="center" vertical="center"/>
    </xf>
    <xf numFmtId="0" fontId="44" fillId="0" borderId="40" xfId="8" applyFont="1" applyFill="1" applyBorder="1" applyAlignment="1" applyProtection="1">
      <alignment horizontal="center" vertical="center" wrapText="1"/>
    </xf>
    <xf numFmtId="0" fontId="44" fillId="0" borderId="44" xfId="8" applyFont="1" applyFill="1" applyBorder="1" applyAlignment="1" applyProtection="1">
      <alignment horizontal="center" vertical="center" wrapText="1"/>
    </xf>
    <xf numFmtId="0" fontId="44" fillId="0" borderId="52" xfId="8" applyFont="1" applyFill="1" applyBorder="1" applyAlignment="1" applyProtection="1">
      <alignment horizontal="center" vertical="center" wrapText="1"/>
    </xf>
    <xf numFmtId="0" fontId="44" fillId="0" borderId="53" xfId="8" applyFont="1" applyFill="1" applyBorder="1" applyAlignment="1" applyProtection="1">
      <alignment horizontal="center" vertical="center" wrapText="1"/>
    </xf>
    <xf numFmtId="0" fontId="44" fillId="0" borderId="87" xfId="8" applyFont="1" applyFill="1" applyBorder="1" applyAlignment="1" applyProtection="1">
      <alignment horizontal="center" vertical="center" wrapText="1"/>
    </xf>
    <xf numFmtId="0" fontId="44" fillId="0" borderId="60" xfId="8" applyFont="1" applyFill="1" applyBorder="1" applyAlignment="1" applyProtection="1">
      <alignment horizontal="center" vertical="center" wrapText="1"/>
    </xf>
    <xf numFmtId="0" fontId="44" fillId="0" borderId="63" xfId="8" applyFont="1" applyFill="1" applyBorder="1" applyAlignment="1" applyProtection="1">
      <alignment horizontal="center" vertical="center" wrapText="1"/>
    </xf>
    <xf numFmtId="0" fontId="44" fillId="0" borderId="66" xfId="8" applyFont="1" applyFill="1" applyBorder="1" applyAlignment="1" applyProtection="1">
      <alignment horizontal="center" vertical="center" wrapText="1"/>
    </xf>
    <xf numFmtId="0" fontId="40" fillId="0" borderId="86" xfId="8" applyFont="1" applyFill="1" applyBorder="1" applyAlignment="1" applyProtection="1">
      <alignment horizontal="center" vertical="center" wrapText="1"/>
    </xf>
    <xf numFmtId="0" fontId="40" fillId="0" borderId="73" xfId="8" applyFont="1" applyFill="1" applyBorder="1" applyAlignment="1" applyProtection="1">
      <alignment horizontal="center" vertical="center" wrapText="1"/>
    </xf>
    <xf numFmtId="0" fontId="40" fillId="0" borderId="58" xfId="8" applyFont="1" applyFill="1" applyBorder="1" applyAlignment="1" applyProtection="1">
      <alignment horizontal="center" vertical="center"/>
    </xf>
    <xf numFmtId="0" fontId="40" fillId="0" borderId="11" xfId="8" applyFont="1" applyFill="1" applyBorder="1" applyAlignment="1" applyProtection="1">
      <alignment horizontal="center" vertical="center"/>
    </xf>
    <xf numFmtId="0" fontId="40" fillId="0" borderId="55" xfId="8" applyFont="1" applyFill="1" applyBorder="1" applyAlignment="1" applyProtection="1">
      <alignment horizontal="center" vertical="center"/>
    </xf>
    <xf numFmtId="0" fontId="40" fillId="5" borderId="47" xfId="8" applyFont="1" applyFill="1" applyBorder="1" applyAlignment="1" applyProtection="1">
      <alignment horizontal="left" vertical="center" wrapText="1"/>
      <protection locked="0"/>
    </xf>
    <xf numFmtId="0" fontId="40" fillId="5" borderId="48" xfId="8" applyFont="1" applyFill="1" applyBorder="1" applyAlignment="1" applyProtection="1">
      <alignment horizontal="left" vertical="center" wrapText="1"/>
      <protection locked="0"/>
    </xf>
    <xf numFmtId="0" fontId="40" fillId="5" borderId="49" xfId="8" applyFont="1" applyFill="1" applyBorder="1" applyAlignment="1" applyProtection="1">
      <alignment horizontal="left" vertical="center" wrapText="1"/>
      <protection locked="0"/>
    </xf>
    <xf numFmtId="0" fontId="44" fillId="4" borderId="58" xfId="8" applyFont="1" applyFill="1" applyBorder="1" applyAlignment="1" applyProtection="1">
      <alignment horizontal="center" vertical="center" wrapText="1"/>
      <protection locked="0"/>
    </xf>
    <xf numFmtId="0" fontId="44" fillId="4" borderId="12" xfId="8" applyFont="1" applyFill="1" applyBorder="1" applyAlignment="1" applyProtection="1">
      <alignment horizontal="center" vertical="center" wrapText="1"/>
      <protection locked="0"/>
    </xf>
    <xf numFmtId="0" fontId="40" fillId="4" borderId="10" xfId="8" applyFont="1" applyFill="1" applyBorder="1" applyAlignment="1" applyProtection="1">
      <alignment horizontal="center" vertical="center" wrapText="1"/>
      <protection locked="0"/>
    </xf>
    <xf numFmtId="0" fontId="40" fillId="4" borderId="12" xfId="8" applyFont="1" applyFill="1" applyBorder="1" applyAlignment="1" applyProtection="1">
      <alignment horizontal="center" vertical="center" wrapText="1"/>
      <protection locked="0"/>
    </xf>
    <xf numFmtId="0" fontId="40" fillId="4" borderId="10" xfId="8" applyFont="1" applyFill="1" applyBorder="1" applyAlignment="1" applyProtection="1">
      <alignment horizontal="center" vertical="center" shrinkToFit="1"/>
      <protection locked="0"/>
    </xf>
    <xf numFmtId="0" fontId="40" fillId="4" borderId="11" xfId="8" applyFont="1" applyFill="1" applyBorder="1" applyAlignment="1" applyProtection="1">
      <alignment horizontal="center" vertical="center" shrinkToFit="1"/>
      <protection locked="0"/>
    </xf>
    <xf numFmtId="0" fontId="40" fillId="4" borderId="12" xfId="8" applyFont="1" applyFill="1" applyBorder="1" applyAlignment="1" applyProtection="1">
      <alignment horizontal="center" vertical="center" shrinkToFit="1"/>
      <protection locked="0"/>
    </xf>
    <xf numFmtId="0" fontId="40" fillId="5" borderId="10" xfId="8" applyFont="1" applyFill="1" applyBorder="1" applyAlignment="1" applyProtection="1">
      <alignment horizontal="center" vertical="center" wrapText="1"/>
      <protection locked="0"/>
    </xf>
    <xf numFmtId="0" fontId="40" fillId="5" borderId="11" xfId="8" applyFont="1" applyFill="1" applyBorder="1" applyAlignment="1" applyProtection="1">
      <alignment horizontal="center" vertical="center" wrapText="1"/>
      <protection locked="0"/>
    </xf>
    <xf numFmtId="0" fontId="40" fillId="5" borderId="55" xfId="8" applyFont="1" applyFill="1" applyBorder="1" applyAlignment="1" applyProtection="1">
      <alignment horizontal="center" vertical="center" wrapText="1"/>
      <protection locked="0"/>
    </xf>
    <xf numFmtId="178" fontId="41" fillId="6" borderId="58" xfId="8" applyNumberFormat="1" applyFont="1" applyFill="1" applyBorder="1" applyAlignment="1" applyProtection="1">
      <alignment horizontal="center" vertical="center" wrapText="1"/>
    </xf>
    <xf numFmtId="178" fontId="41" fillId="6" borderId="55" xfId="8" applyNumberFormat="1" applyFont="1" applyFill="1" applyBorder="1" applyAlignment="1" applyProtection="1">
      <alignment horizontal="center" vertical="center" wrapText="1"/>
    </xf>
    <xf numFmtId="178" fontId="41" fillId="6" borderId="58" xfId="9" applyNumberFormat="1" applyFont="1" applyFill="1" applyBorder="1" applyAlignment="1" applyProtection="1">
      <alignment horizontal="center" vertical="center" wrapText="1"/>
    </xf>
    <xf numFmtId="178" fontId="41" fillId="6" borderId="55" xfId="9" applyNumberFormat="1" applyFont="1" applyFill="1" applyBorder="1" applyAlignment="1" applyProtection="1">
      <alignment horizontal="center" vertical="center" wrapText="1"/>
    </xf>
    <xf numFmtId="0" fontId="40" fillId="5" borderId="58" xfId="8" applyFont="1" applyFill="1" applyBorder="1" applyAlignment="1" applyProtection="1">
      <alignment horizontal="left" vertical="center" wrapText="1"/>
      <protection locked="0"/>
    </xf>
    <xf numFmtId="0" fontId="40" fillId="5" borderId="11" xfId="8" applyFont="1" applyFill="1" applyBorder="1" applyAlignment="1" applyProtection="1">
      <alignment horizontal="left" vertical="center" wrapText="1"/>
      <protection locked="0"/>
    </xf>
    <xf numFmtId="0" fontId="40" fillId="5" borderId="55" xfId="8" applyFont="1" applyFill="1" applyBorder="1" applyAlignment="1" applyProtection="1">
      <alignment horizontal="left" vertical="center" wrapText="1"/>
      <protection locked="0"/>
    </xf>
    <xf numFmtId="0" fontId="44" fillId="4" borderId="47" xfId="8" applyFont="1" applyFill="1" applyBorder="1" applyAlignment="1" applyProtection="1">
      <alignment horizontal="center" vertical="center" wrapText="1"/>
      <protection locked="0"/>
    </xf>
    <xf numFmtId="0" fontId="44" fillId="4" borderId="41" xfId="8" applyFont="1" applyFill="1" applyBorder="1" applyAlignment="1" applyProtection="1">
      <alignment horizontal="center" vertical="center" wrapText="1"/>
      <protection locked="0"/>
    </xf>
    <xf numFmtId="0" fontId="40" fillId="4" borderId="46" xfId="8" applyFont="1" applyFill="1" applyBorder="1" applyAlignment="1" applyProtection="1">
      <alignment horizontal="center" vertical="center" wrapText="1"/>
      <protection locked="0"/>
    </xf>
    <xf numFmtId="0" fontId="40" fillId="4" borderId="41" xfId="8" applyFont="1" applyFill="1" applyBorder="1" applyAlignment="1" applyProtection="1">
      <alignment horizontal="center" vertical="center" wrapText="1"/>
      <protection locked="0"/>
    </xf>
    <xf numFmtId="0" fontId="40" fillId="4" borderId="46" xfId="8" applyFont="1" applyFill="1" applyBorder="1" applyAlignment="1" applyProtection="1">
      <alignment horizontal="center" vertical="center" shrinkToFit="1"/>
      <protection locked="0"/>
    </xf>
    <xf numFmtId="0" fontId="40" fillId="4" borderId="48" xfId="8" applyFont="1" applyFill="1" applyBorder="1" applyAlignment="1" applyProtection="1">
      <alignment horizontal="center" vertical="center" shrinkToFit="1"/>
      <protection locked="0"/>
    </xf>
    <xf numFmtId="0" fontId="40" fillId="4" borderId="41" xfId="8" applyFont="1" applyFill="1" applyBorder="1" applyAlignment="1" applyProtection="1">
      <alignment horizontal="center" vertical="center" shrinkToFit="1"/>
      <protection locked="0"/>
    </xf>
    <xf numFmtId="0" fontId="40" fillId="5" borderId="46" xfId="8" applyFont="1" applyFill="1" applyBorder="1" applyAlignment="1" applyProtection="1">
      <alignment horizontal="center" vertical="center" wrapText="1"/>
      <protection locked="0"/>
    </xf>
    <xf numFmtId="0" fontId="40" fillId="5" borderId="48" xfId="8" applyFont="1" applyFill="1" applyBorder="1" applyAlignment="1" applyProtection="1">
      <alignment horizontal="center" vertical="center" wrapText="1"/>
      <protection locked="0"/>
    </xf>
    <xf numFmtId="0" fontId="40" fillId="5" borderId="49" xfId="8" applyFont="1" applyFill="1" applyBorder="1" applyAlignment="1" applyProtection="1">
      <alignment horizontal="center" vertical="center" wrapText="1"/>
      <protection locked="0"/>
    </xf>
    <xf numFmtId="178" fontId="41" fillId="6" borderId="47" xfId="8" applyNumberFormat="1" applyFont="1" applyFill="1" applyBorder="1" applyAlignment="1" applyProtection="1">
      <alignment horizontal="center" vertical="center" wrapText="1"/>
    </xf>
    <xf numFmtId="178" fontId="41" fillId="6" borderId="49" xfId="8" applyNumberFormat="1" applyFont="1" applyFill="1" applyBorder="1" applyAlignment="1" applyProtection="1">
      <alignment horizontal="center" vertical="center" wrapText="1"/>
    </xf>
    <xf numFmtId="178" fontId="41" fillId="6" borderId="47" xfId="9" applyNumberFormat="1" applyFont="1" applyFill="1" applyBorder="1" applyAlignment="1" applyProtection="1">
      <alignment horizontal="center" vertical="center" wrapText="1"/>
    </xf>
    <xf numFmtId="178" fontId="41" fillId="6" borderId="49" xfId="9" applyNumberFormat="1" applyFont="1" applyFill="1" applyBorder="1" applyAlignment="1" applyProtection="1">
      <alignment horizontal="center" vertical="center" wrapText="1"/>
    </xf>
    <xf numFmtId="0" fontId="44" fillId="4" borderId="96" xfId="8" applyFont="1" applyFill="1" applyBorder="1" applyAlignment="1" applyProtection="1">
      <alignment horizontal="center" vertical="center" wrapText="1"/>
      <protection locked="0"/>
    </xf>
    <xf numFmtId="0" fontId="44" fillId="4" borderId="67" xfId="8" applyFont="1" applyFill="1" applyBorder="1" applyAlignment="1" applyProtection="1">
      <alignment horizontal="center" vertical="center" wrapText="1"/>
      <protection locked="0"/>
    </xf>
    <xf numFmtId="0" fontId="40" fillId="4" borderId="64" xfId="8" applyFont="1" applyFill="1" applyBorder="1" applyAlignment="1" applyProtection="1">
      <alignment horizontal="center" vertical="center" wrapText="1"/>
      <protection locked="0"/>
    </xf>
    <xf numFmtId="0" fontId="40" fillId="4" borderId="67" xfId="8" applyFont="1" applyFill="1" applyBorder="1" applyAlignment="1" applyProtection="1">
      <alignment horizontal="center" vertical="center" wrapText="1"/>
      <protection locked="0"/>
    </xf>
    <xf numFmtId="0" fontId="40" fillId="4" borderId="64" xfId="8" applyFont="1" applyFill="1" applyBorder="1" applyAlignment="1" applyProtection="1">
      <alignment horizontal="center" vertical="center" shrinkToFit="1"/>
      <protection locked="0"/>
    </xf>
    <xf numFmtId="0" fontId="40" fillId="4" borderId="68" xfId="8" applyFont="1" applyFill="1" applyBorder="1" applyAlignment="1" applyProtection="1">
      <alignment horizontal="center" vertical="center" shrinkToFit="1"/>
      <protection locked="0"/>
    </xf>
    <xf numFmtId="0" fontId="40" fillId="4" borderId="67" xfId="8" applyFont="1" applyFill="1" applyBorder="1" applyAlignment="1" applyProtection="1">
      <alignment horizontal="center" vertical="center" shrinkToFit="1"/>
      <protection locked="0"/>
    </xf>
    <xf numFmtId="0" fontId="40" fillId="5" borderId="64" xfId="8" applyFont="1" applyFill="1" applyBorder="1" applyAlignment="1" applyProtection="1">
      <alignment horizontal="center" vertical="center" wrapText="1"/>
      <protection locked="0"/>
    </xf>
    <xf numFmtId="0" fontId="40" fillId="5" borderId="68" xfId="8" applyFont="1" applyFill="1" applyBorder="1" applyAlignment="1" applyProtection="1">
      <alignment horizontal="center" vertical="center" wrapText="1"/>
      <protection locked="0"/>
    </xf>
    <xf numFmtId="0" fontId="40" fillId="5" borderId="97" xfId="8" applyFont="1" applyFill="1" applyBorder="1" applyAlignment="1" applyProtection="1">
      <alignment horizontal="center" vertical="center" wrapText="1"/>
      <protection locked="0"/>
    </xf>
    <xf numFmtId="178" fontId="41" fillId="6" borderId="96" xfId="8" applyNumberFormat="1" applyFont="1" applyFill="1" applyBorder="1" applyAlignment="1" applyProtection="1">
      <alignment horizontal="center" vertical="center" wrapText="1"/>
    </xf>
    <xf numFmtId="178" fontId="41" fillId="6" borderId="97" xfId="8" applyNumberFormat="1" applyFont="1" applyFill="1" applyBorder="1" applyAlignment="1" applyProtection="1">
      <alignment horizontal="center" vertical="center" wrapText="1"/>
    </xf>
    <xf numFmtId="178" fontId="41" fillId="6" borderId="96" xfId="9" applyNumberFormat="1" applyFont="1" applyFill="1" applyBorder="1" applyAlignment="1" applyProtection="1">
      <alignment horizontal="center" vertical="center" wrapText="1"/>
    </xf>
    <xf numFmtId="178" fontId="41" fillId="6" borderId="97" xfId="9" applyNumberFormat="1" applyFont="1" applyFill="1" applyBorder="1" applyAlignment="1" applyProtection="1">
      <alignment horizontal="center" vertical="center" wrapText="1"/>
    </xf>
    <xf numFmtId="0" fontId="40" fillId="5" borderId="96" xfId="8" applyFont="1" applyFill="1" applyBorder="1" applyAlignment="1" applyProtection="1">
      <alignment horizontal="left" vertical="center" wrapText="1"/>
      <protection locked="0"/>
    </xf>
    <xf numFmtId="0" fontId="40" fillId="5" borderId="68" xfId="8" applyFont="1" applyFill="1" applyBorder="1" applyAlignment="1" applyProtection="1">
      <alignment horizontal="left" vertical="center" wrapText="1"/>
      <protection locked="0"/>
    </xf>
    <xf numFmtId="0" fontId="40" fillId="5" borderId="97" xfId="8" applyFont="1" applyFill="1" applyBorder="1" applyAlignment="1" applyProtection="1">
      <alignment horizontal="left" vertical="center" wrapText="1"/>
      <protection locked="0"/>
    </xf>
    <xf numFmtId="0" fontId="43" fillId="0" borderId="10" xfId="8" applyFont="1" applyFill="1" applyBorder="1" applyAlignment="1" applyProtection="1">
      <alignment horizontal="center" vertical="center"/>
    </xf>
    <xf numFmtId="0" fontId="43" fillId="0" borderId="11" xfId="8" applyFont="1" applyFill="1" applyBorder="1" applyAlignment="1" applyProtection="1">
      <alignment horizontal="center" vertical="center"/>
    </xf>
    <xf numFmtId="0" fontId="43" fillId="0" borderId="12" xfId="8" applyFont="1" applyFill="1" applyBorder="1" applyAlignment="1" applyProtection="1">
      <alignment horizontal="center" vertical="center"/>
    </xf>
    <xf numFmtId="180" fontId="43" fillId="0" borderId="10" xfId="8" applyNumberFormat="1" applyFont="1" applyFill="1" applyBorder="1" applyAlignment="1" applyProtection="1">
      <alignment horizontal="right" vertical="center"/>
    </xf>
    <xf numFmtId="180" fontId="43" fillId="0" borderId="12" xfId="8" applyNumberFormat="1" applyFont="1" applyFill="1" applyBorder="1" applyAlignment="1" applyProtection="1">
      <alignment horizontal="right" vertical="center"/>
    </xf>
    <xf numFmtId="180" fontId="43" fillId="0" borderId="10" xfId="9" applyNumberFormat="1" applyFont="1" applyFill="1" applyBorder="1" applyAlignment="1" applyProtection="1">
      <alignment horizontal="right" vertical="center"/>
    </xf>
    <xf numFmtId="180" fontId="43" fillId="0" borderId="12" xfId="9" applyNumberFormat="1" applyFont="1" applyFill="1" applyBorder="1" applyAlignment="1" applyProtection="1">
      <alignment horizontal="right" vertical="center"/>
    </xf>
    <xf numFmtId="180" fontId="43" fillId="5" borderId="10" xfId="8" applyNumberFormat="1" applyFont="1" applyFill="1" applyBorder="1" applyAlignment="1" applyProtection="1">
      <alignment horizontal="right" vertical="center"/>
      <protection locked="0"/>
    </xf>
    <xf numFmtId="180" fontId="43" fillId="5" borderId="12" xfId="8" applyNumberFormat="1" applyFont="1" applyFill="1" applyBorder="1" applyAlignment="1" applyProtection="1">
      <alignment horizontal="right" vertical="center"/>
      <protection locked="0"/>
    </xf>
    <xf numFmtId="0" fontId="43" fillId="0" borderId="0" xfId="8" applyFont="1" applyFill="1" applyBorder="1" applyAlignment="1" applyProtection="1">
      <alignment horizontal="center" vertical="center"/>
    </xf>
    <xf numFmtId="0" fontId="43" fillId="0" borderId="1" xfId="8" applyFont="1" applyFill="1" applyBorder="1" applyAlignment="1" applyProtection="1">
      <alignment horizontal="center" vertical="center"/>
    </xf>
    <xf numFmtId="0" fontId="44" fillId="0" borderId="0" xfId="8" applyFont="1" applyFill="1" applyBorder="1" applyAlignment="1" applyProtection="1">
      <alignment horizontal="center" vertical="center" wrapText="1"/>
    </xf>
    <xf numFmtId="180" fontId="43" fillId="5" borderId="10" xfId="9" applyNumberFormat="1" applyFont="1" applyFill="1" applyBorder="1" applyAlignment="1" applyProtection="1">
      <alignment horizontal="right" vertical="center"/>
      <protection locked="0"/>
    </xf>
    <xf numFmtId="180" fontId="43" fillId="5" borderId="12" xfId="9" applyNumberFormat="1" applyFont="1" applyFill="1" applyBorder="1" applyAlignment="1" applyProtection="1">
      <alignment horizontal="right" vertical="center"/>
      <protection locked="0"/>
    </xf>
    <xf numFmtId="181" fontId="43" fillId="6" borderId="0" xfId="8" applyNumberFormat="1" applyFont="1" applyFill="1" applyBorder="1" applyAlignment="1" applyProtection="1">
      <alignment horizontal="center" vertical="center"/>
    </xf>
    <xf numFmtId="0" fontId="43" fillId="6" borderId="0" xfId="8" applyFont="1" applyFill="1" applyBorder="1" applyAlignment="1" applyProtection="1">
      <alignment horizontal="center" vertical="center"/>
    </xf>
    <xf numFmtId="0" fontId="43" fillId="6" borderId="0" xfId="8" applyFont="1" applyFill="1" applyBorder="1" applyAlignment="1" applyProtection="1">
      <alignment horizontal="right" vertical="center"/>
    </xf>
    <xf numFmtId="177" fontId="43" fillId="0" borderId="10" xfId="8" applyNumberFormat="1" applyFont="1" applyFill="1" applyBorder="1" applyAlignment="1" applyProtection="1">
      <alignment horizontal="center" vertical="center"/>
    </xf>
    <xf numFmtId="177" fontId="43" fillId="0" borderId="11" xfId="8" applyNumberFormat="1" applyFont="1" applyFill="1" applyBorder="1" applyAlignment="1" applyProtection="1">
      <alignment horizontal="center" vertical="center"/>
    </xf>
    <xf numFmtId="177" fontId="43" fillId="0" borderId="12" xfId="8" applyNumberFormat="1" applyFont="1" applyFill="1" applyBorder="1" applyAlignment="1" applyProtection="1">
      <alignment horizontal="center" vertical="center"/>
    </xf>
    <xf numFmtId="182" fontId="43" fillId="6" borderId="10" xfId="8" applyNumberFormat="1" applyFont="1" applyFill="1" applyBorder="1" applyAlignment="1" applyProtection="1">
      <alignment horizontal="center" vertical="center"/>
    </xf>
    <xf numFmtId="182" fontId="43" fillId="6" borderId="11" xfId="8" applyNumberFormat="1" applyFont="1" applyFill="1" applyBorder="1" applyAlignment="1" applyProtection="1">
      <alignment horizontal="center" vertical="center"/>
    </xf>
    <xf numFmtId="182" fontId="43" fillId="6" borderId="12" xfId="8" applyNumberFormat="1" applyFont="1" applyFill="1" applyBorder="1" applyAlignment="1" applyProtection="1">
      <alignment horizontal="center" vertical="center"/>
    </xf>
    <xf numFmtId="0" fontId="43" fillId="5" borderId="10" xfId="8" applyFont="1" applyFill="1" applyBorder="1" applyAlignment="1" applyProtection="1">
      <alignment horizontal="center" vertical="center"/>
      <protection locked="0"/>
    </xf>
    <xf numFmtId="0" fontId="43" fillId="5" borderId="12" xfId="8" applyFont="1" applyFill="1" applyBorder="1" applyAlignment="1" applyProtection="1">
      <alignment horizontal="center" vertical="center"/>
      <protection locked="0"/>
    </xf>
    <xf numFmtId="180" fontId="43" fillId="0" borderId="10" xfId="8" applyNumberFormat="1" applyFont="1" applyFill="1" applyBorder="1" applyAlignment="1" applyProtection="1">
      <alignment horizontal="center" vertical="center"/>
    </xf>
    <xf numFmtId="180" fontId="43" fillId="0" borderId="11" xfId="8" applyNumberFormat="1" applyFont="1" applyFill="1" applyBorder="1" applyAlignment="1" applyProtection="1">
      <alignment horizontal="center" vertical="center"/>
    </xf>
    <xf numFmtId="180" fontId="43" fillId="0" borderId="12" xfId="8" applyNumberFormat="1" applyFont="1" applyFill="1" applyBorder="1" applyAlignment="1" applyProtection="1">
      <alignment horizontal="center" vertical="center"/>
    </xf>
    <xf numFmtId="0" fontId="47" fillId="6" borderId="57" xfId="8" applyFont="1" applyFill="1" applyBorder="1" applyAlignment="1">
      <alignment horizontal="center" vertical="center"/>
    </xf>
    <xf numFmtId="0" fontId="47" fillId="6" borderId="88" xfId="8" applyFont="1" applyFill="1" applyBorder="1" applyAlignment="1">
      <alignment horizontal="center" vertical="center"/>
    </xf>
    <xf numFmtId="0" fontId="23" fillId="0" borderId="0" xfId="5" applyFont="1" applyBorder="1" applyAlignment="1">
      <alignment horizontal="left"/>
    </xf>
    <xf numFmtId="0" fontId="25" fillId="0" borderId="0" xfId="5" applyFont="1" applyBorder="1" applyAlignment="1">
      <alignment horizontal="left" vertical="top" wrapText="1"/>
    </xf>
    <xf numFmtId="0" fontId="28" fillId="0" borderId="69" xfId="5" applyFont="1" applyBorder="1" applyAlignment="1">
      <alignment horizontal="center" vertical="center"/>
    </xf>
    <xf numFmtId="0" fontId="28" fillId="0" borderId="70" xfId="5" applyFont="1" applyBorder="1" applyAlignment="1">
      <alignment horizontal="center" vertical="center"/>
    </xf>
    <xf numFmtId="0" fontId="28" fillId="0" borderId="74" xfId="5" applyFont="1" applyBorder="1" applyAlignment="1">
      <alignment horizontal="center" vertical="center"/>
    </xf>
    <xf numFmtId="0" fontId="28" fillId="0" borderId="75" xfId="5" applyFont="1" applyBorder="1" applyAlignment="1">
      <alignment horizontal="center" vertical="center"/>
    </xf>
    <xf numFmtId="0" fontId="11" fillId="0" borderId="73" xfId="5" applyFont="1" applyBorder="1" applyAlignment="1">
      <alignment horizontal="center" vertical="center" wrapText="1"/>
    </xf>
    <xf numFmtId="0" fontId="11" fillId="0" borderId="57" xfId="5" applyFont="1" applyBorder="1" applyAlignment="1">
      <alignment horizontal="center" vertical="center" wrapText="1"/>
    </xf>
    <xf numFmtId="0" fontId="31" fillId="0" borderId="78" xfId="5" applyFont="1" applyBorder="1" applyAlignment="1">
      <alignment horizontal="center" vertical="center" wrapText="1"/>
    </xf>
    <xf numFmtId="0" fontId="28" fillId="0" borderId="79" xfId="5" applyFont="1" applyBorder="1" applyAlignment="1">
      <alignment horizontal="center" vertical="center"/>
    </xf>
  </cellXfs>
  <cellStyles count="10">
    <cellStyle name="Excel Built-in Explanatory Text" xfId="5" xr:uid="{20EF5996-874B-40B0-9109-EB584C2AB509}"/>
    <cellStyle name="ハイパーリンク 2" xfId="7" xr:uid="{7FCEE521-0329-4A64-BB30-911D2C5FCB31}"/>
    <cellStyle name="桁区切り 2" xfId="9" xr:uid="{89A52B14-9A4E-4ED4-826C-CC1C70FD1F11}"/>
    <cellStyle name="標準" xfId="0" builtinId="0"/>
    <cellStyle name="標準 2" xfId="1" xr:uid="{00000000-0005-0000-0000-000001000000}"/>
    <cellStyle name="標準 2 2" xfId="3" xr:uid="{3454D775-14C8-407A-9116-223B29D6E29D}"/>
    <cellStyle name="標準 3" xfId="4" xr:uid="{5F19A32A-4442-438E-B161-2A35C8ECEC59}"/>
    <cellStyle name="標準 4" xfId="6" xr:uid="{FDF82898-11B6-4C48-96EE-9C9F1A6499AB}"/>
    <cellStyle name="標準 5" xfId="8" xr:uid="{CB88CE2E-A248-4C35-8AB8-72ECBFDF8931}"/>
    <cellStyle name="標準_Book1" xfId="2" xr:uid="{00000000-0005-0000-0000-000002000000}"/>
  </cellStyles>
  <dxfs count="3">
    <dxf>
      <numFmt numFmtId="3" formatCode="#,##0"/>
    </dxf>
    <dxf>
      <numFmt numFmtId="3" formatCode="#,##0"/>
    </dxf>
    <dxf>
      <numFmt numFmtId="3" formatCode="#,##0"/>
    </dxf>
  </dxfs>
  <tableStyles count="0" defaultTableStyle="TableStyleMedium2" defaultPivotStyle="PivotStyleLight16"/>
  <colors>
    <mruColors>
      <color rgb="FFCCFF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lockText="1" noThreeD="1"/>
</file>

<file path=xl/ctrlProps/ctrlProp279.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80.xml><?xml version="1.0" encoding="utf-8"?>
<formControlPr xmlns="http://schemas.microsoft.com/office/spreadsheetml/2009/9/main" objectType="CheckBox" lockText="1" noThreeD="1"/>
</file>

<file path=xl/ctrlProps/ctrlProp281.xml><?xml version="1.0" encoding="utf-8"?>
<formControlPr xmlns="http://schemas.microsoft.com/office/spreadsheetml/2009/9/main" objectType="CheckBox" lockText="1" noThreeD="1"/>
</file>

<file path=xl/ctrlProps/ctrlProp282.xml><?xml version="1.0" encoding="utf-8"?>
<formControlPr xmlns="http://schemas.microsoft.com/office/spreadsheetml/2009/9/main" objectType="CheckBox" lockText="1" noThreeD="1"/>
</file>

<file path=xl/ctrlProps/ctrlProp283.xml><?xml version="1.0" encoding="utf-8"?>
<formControlPr xmlns="http://schemas.microsoft.com/office/spreadsheetml/2009/9/main" objectType="CheckBox" lockText="1" noThreeD="1"/>
</file>

<file path=xl/ctrlProps/ctrlProp284.xml><?xml version="1.0" encoding="utf-8"?>
<formControlPr xmlns="http://schemas.microsoft.com/office/spreadsheetml/2009/9/main" objectType="CheckBox" lockText="1" noThreeD="1"/>
</file>

<file path=xl/ctrlProps/ctrlProp285.xml><?xml version="1.0" encoding="utf-8"?>
<formControlPr xmlns="http://schemas.microsoft.com/office/spreadsheetml/2009/9/main" objectType="CheckBox" lockText="1" noThreeD="1"/>
</file>

<file path=xl/ctrlProps/ctrlProp286.xml><?xml version="1.0" encoding="utf-8"?>
<formControlPr xmlns="http://schemas.microsoft.com/office/spreadsheetml/2009/9/main" objectType="CheckBox" lockText="1" noThreeD="1"/>
</file>

<file path=xl/ctrlProps/ctrlProp287.xml><?xml version="1.0" encoding="utf-8"?>
<formControlPr xmlns="http://schemas.microsoft.com/office/spreadsheetml/2009/9/main" objectType="CheckBox" lockText="1" noThreeD="1"/>
</file>

<file path=xl/ctrlProps/ctrlProp288.xml><?xml version="1.0" encoding="utf-8"?>
<formControlPr xmlns="http://schemas.microsoft.com/office/spreadsheetml/2009/9/main" objectType="CheckBox" lockText="1" noThreeD="1"/>
</file>

<file path=xl/ctrlProps/ctrlProp289.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290.xml><?xml version="1.0" encoding="utf-8"?>
<formControlPr xmlns="http://schemas.microsoft.com/office/spreadsheetml/2009/9/main" objectType="CheckBox" lockText="1" noThreeD="1"/>
</file>

<file path=xl/ctrlProps/ctrlProp291.xml><?xml version="1.0" encoding="utf-8"?>
<formControlPr xmlns="http://schemas.microsoft.com/office/spreadsheetml/2009/9/main" objectType="CheckBox" lockText="1" noThreeD="1"/>
</file>

<file path=xl/ctrlProps/ctrlProp292.xml><?xml version="1.0" encoding="utf-8"?>
<formControlPr xmlns="http://schemas.microsoft.com/office/spreadsheetml/2009/9/main" objectType="CheckBox" lockText="1" noThreeD="1"/>
</file>

<file path=xl/ctrlProps/ctrlProp293.xml><?xml version="1.0" encoding="utf-8"?>
<formControlPr xmlns="http://schemas.microsoft.com/office/spreadsheetml/2009/9/main" objectType="CheckBox" lockText="1" noThreeD="1"/>
</file>

<file path=xl/ctrlProps/ctrlProp294.xml><?xml version="1.0" encoding="utf-8"?>
<formControlPr xmlns="http://schemas.microsoft.com/office/spreadsheetml/2009/9/main" objectType="CheckBox" lockText="1" noThreeD="1"/>
</file>

<file path=xl/ctrlProps/ctrlProp295.xml><?xml version="1.0" encoding="utf-8"?>
<formControlPr xmlns="http://schemas.microsoft.com/office/spreadsheetml/2009/9/main" objectType="CheckBox" lockText="1" noThreeD="1"/>
</file>

<file path=xl/ctrlProps/ctrlProp296.xml><?xml version="1.0" encoding="utf-8"?>
<formControlPr xmlns="http://schemas.microsoft.com/office/spreadsheetml/2009/9/main" objectType="CheckBox" lockText="1" noThreeD="1"/>
</file>

<file path=xl/ctrlProps/ctrlProp297.xml><?xml version="1.0" encoding="utf-8"?>
<formControlPr xmlns="http://schemas.microsoft.com/office/spreadsheetml/2009/9/main" objectType="CheckBox" lockText="1" noThreeD="1"/>
</file>

<file path=xl/ctrlProps/ctrlProp298.xml><?xml version="1.0" encoding="utf-8"?>
<formControlPr xmlns="http://schemas.microsoft.com/office/spreadsheetml/2009/9/main" objectType="CheckBox" lockText="1" noThreeD="1"/>
</file>

<file path=xl/ctrlProps/ctrlProp29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00.xml><?xml version="1.0" encoding="utf-8"?>
<formControlPr xmlns="http://schemas.microsoft.com/office/spreadsheetml/2009/9/main" objectType="CheckBox" lockText="1" noThreeD="1"/>
</file>

<file path=xl/ctrlProps/ctrlProp301.xml><?xml version="1.0" encoding="utf-8"?>
<formControlPr xmlns="http://schemas.microsoft.com/office/spreadsheetml/2009/9/main" objectType="CheckBox" lockText="1" noThreeD="1"/>
</file>

<file path=xl/ctrlProps/ctrlProp302.xml><?xml version="1.0" encoding="utf-8"?>
<formControlPr xmlns="http://schemas.microsoft.com/office/spreadsheetml/2009/9/main" objectType="CheckBox" lockText="1" noThreeD="1"/>
</file>

<file path=xl/ctrlProps/ctrlProp303.xml><?xml version="1.0" encoding="utf-8"?>
<formControlPr xmlns="http://schemas.microsoft.com/office/spreadsheetml/2009/9/main" objectType="CheckBox" lockText="1" noThreeD="1"/>
</file>

<file path=xl/ctrlProps/ctrlProp304.xml><?xml version="1.0" encoding="utf-8"?>
<formControlPr xmlns="http://schemas.microsoft.com/office/spreadsheetml/2009/9/main" objectType="CheckBox" lockText="1" noThreeD="1"/>
</file>

<file path=xl/ctrlProps/ctrlProp305.xml><?xml version="1.0" encoding="utf-8"?>
<formControlPr xmlns="http://schemas.microsoft.com/office/spreadsheetml/2009/9/main" objectType="CheckBox" lockText="1" noThreeD="1"/>
</file>

<file path=xl/ctrlProps/ctrlProp306.xml><?xml version="1.0" encoding="utf-8"?>
<formControlPr xmlns="http://schemas.microsoft.com/office/spreadsheetml/2009/9/main" objectType="CheckBox" lockText="1" noThreeD="1"/>
</file>

<file path=xl/ctrlProps/ctrlProp307.xml><?xml version="1.0" encoding="utf-8"?>
<formControlPr xmlns="http://schemas.microsoft.com/office/spreadsheetml/2009/9/main" objectType="CheckBox" lockText="1" noThreeD="1"/>
</file>

<file path=xl/ctrlProps/ctrlProp308.xml><?xml version="1.0" encoding="utf-8"?>
<formControlPr xmlns="http://schemas.microsoft.com/office/spreadsheetml/2009/9/main" objectType="CheckBox" lockText="1" noThreeD="1"/>
</file>

<file path=xl/ctrlProps/ctrlProp309.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10.xml><?xml version="1.0" encoding="utf-8"?>
<formControlPr xmlns="http://schemas.microsoft.com/office/spreadsheetml/2009/9/main" objectType="CheckBox" lockText="1" noThreeD="1"/>
</file>

<file path=xl/ctrlProps/ctrlProp311.xml><?xml version="1.0" encoding="utf-8"?>
<formControlPr xmlns="http://schemas.microsoft.com/office/spreadsheetml/2009/9/main" objectType="CheckBox" lockText="1" noThreeD="1"/>
</file>

<file path=xl/ctrlProps/ctrlProp312.xml><?xml version="1.0" encoding="utf-8"?>
<formControlPr xmlns="http://schemas.microsoft.com/office/spreadsheetml/2009/9/main" objectType="CheckBox" lockText="1" noThreeD="1"/>
</file>

<file path=xl/ctrlProps/ctrlProp313.xml><?xml version="1.0" encoding="utf-8"?>
<formControlPr xmlns="http://schemas.microsoft.com/office/spreadsheetml/2009/9/main" objectType="CheckBox" lockText="1" noThreeD="1"/>
</file>

<file path=xl/ctrlProps/ctrlProp314.xml><?xml version="1.0" encoding="utf-8"?>
<formControlPr xmlns="http://schemas.microsoft.com/office/spreadsheetml/2009/9/main" objectType="CheckBox" lockText="1" noThreeD="1"/>
</file>

<file path=xl/ctrlProps/ctrlProp315.xml><?xml version="1.0" encoding="utf-8"?>
<formControlPr xmlns="http://schemas.microsoft.com/office/spreadsheetml/2009/9/main" objectType="CheckBox" lockText="1" noThreeD="1"/>
</file>

<file path=xl/ctrlProps/ctrlProp316.xml><?xml version="1.0" encoding="utf-8"?>
<formControlPr xmlns="http://schemas.microsoft.com/office/spreadsheetml/2009/9/main" objectType="CheckBox" lockText="1" noThreeD="1"/>
</file>

<file path=xl/ctrlProps/ctrlProp317.xml><?xml version="1.0" encoding="utf-8"?>
<formControlPr xmlns="http://schemas.microsoft.com/office/spreadsheetml/2009/9/main" objectType="CheckBox" lockText="1" noThreeD="1"/>
</file>

<file path=xl/ctrlProps/ctrlProp318.xml><?xml version="1.0" encoding="utf-8"?>
<formControlPr xmlns="http://schemas.microsoft.com/office/spreadsheetml/2009/9/main" objectType="CheckBox" lockText="1" noThreeD="1"/>
</file>

<file path=xl/ctrlProps/ctrlProp319.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20.xml><?xml version="1.0" encoding="utf-8"?>
<formControlPr xmlns="http://schemas.microsoft.com/office/spreadsheetml/2009/9/main" objectType="CheckBox" lockText="1" noThreeD="1"/>
</file>

<file path=xl/ctrlProps/ctrlProp321.xml><?xml version="1.0" encoding="utf-8"?>
<formControlPr xmlns="http://schemas.microsoft.com/office/spreadsheetml/2009/9/main" objectType="CheckBox" lockText="1" noThreeD="1"/>
</file>

<file path=xl/ctrlProps/ctrlProp322.xml><?xml version="1.0" encoding="utf-8"?>
<formControlPr xmlns="http://schemas.microsoft.com/office/spreadsheetml/2009/9/main" objectType="CheckBox" lockText="1" noThreeD="1"/>
</file>

<file path=xl/ctrlProps/ctrlProp323.xml><?xml version="1.0" encoding="utf-8"?>
<formControlPr xmlns="http://schemas.microsoft.com/office/spreadsheetml/2009/9/main" objectType="CheckBox" lockText="1" noThreeD="1"/>
</file>

<file path=xl/ctrlProps/ctrlProp324.xml><?xml version="1.0" encoding="utf-8"?>
<formControlPr xmlns="http://schemas.microsoft.com/office/spreadsheetml/2009/9/main" objectType="CheckBox" lockText="1" noThreeD="1"/>
</file>

<file path=xl/ctrlProps/ctrlProp325.xml><?xml version="1.0" encoding="utf-8"?>
<formControlPr xmlns="http://schemas.microsoft.com/office/spreadsheetml/2009/9/main" objectType="CheckBox" lockText="1" noThreeD="1"/>
</file>

<file path=xl/ctrlProps/ctrlProp326.xml><?xml version="1.0" encoding="utf-8"?>
<formControlPr xmlns="http://schemas.microsoft.com/office/spreadsheetml/2009/9/main" objectType="CheckBox" lockText="1" noThreeD="1"/>
</file>

<file path=xl/ctrlProps/ctrlProp327.xml><?xml version="1.0" encoding="utf-8"?>
<formControlPr xmlns="http://schemas.microsoft.com/office/spreadsheetml/2009/9/main" objectType="CheckBox" lockText="1" noThreeD="1"/>
</file>

<file path=xl/ctrlProps/ctrlProp328.xml><?xml version="1.0" encoding="utf-8"?>
<formControlPr xmlns="http://schemas.microsoft.com/office/spreadsheetml/2009/9/main" objectType="CheckBox" lockText="1" noThreeD="1"/>
</file>

<file path=xl/ctrlProps/ctrlProp329.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30.xml><?xml version="1.0" encoding="utf-8"?>
<formControlPr xmlns="http://schemas.microsoft.com/office/spreadsheetml/2009/9/main" objectType="CheckBox" lockText="1" noThreeD="1"/>
</file>

<file path=xl/ctrlProps/ctrlProp331.xml><?xml version="1.0" encoding="utf-8"?>
<formControlPr xmlns="http://schemas.microsoft.com/office/spreadsheetml/2009/9/main" objectType="CheckBox" lockText="1" noThreeD="1"/>
</file>

<file path=xl/ctrlProps/ctrlProp332.xml><?xml version="1.0" encoding="utf-8"?>
<formControlPr xmlns="http://schemas.microsoft.com/office/spreadsheetml/2009/9/main" objectType="CheckBox" lockText="1" noThreeD="1"/>
</file>

<file path=xl/ctrlProps/ctrlProp333.xml><?xml version="1.0" encoding="utf-8"?>
<formControlPr xmlns="http://schemas.microsoft.com/office/spreadsheetml/2009/9/main" objectType="CheckBox" lockText="1" noThreeD="1"/>
</file>

<file path=xl/ctrlProps/ctrlProp334.xml><?xml version="1.0" encoding="utf-8"?>
<formControlPr xmlns="http://schemas.microsoft.com/office/spreadsheetml/2009/9/main" objectType="CheckBox" lockText="1" noThreeD="1"/>
</file>

<file path=xl/ctrlProps/ctrlProp335.xml><?xml version="1.0" encoding="utf-8"?>
<formControlPr xmlns="http://schemas.microsoft.com/office/spreadsheetml/2009/9/main" objectType="CheckBox" lockText="1" noThreeD="1"/>
</file>

<file path=xl/ctrlProps/ctrlProp336.xml><?xml version="1.0" encoding="utf-8"?>
<formControlPr xmlns="http://schemas.microsoft.com/office/spreadsheetml/2009/9/main" objectType="CheckBox" lockText="1" noThreeD="1"/>
</file>

<file path=xl/ctrlProps/ctrlProp337.xml><?xml version="1.0" encoding="utf-8"?>
<formControlPr xmlns="http://schemas.microsoft.com/office/spreadsheetml/2009/9/main" objectType="CheckBox" lockText="1" noThreeD="1"/>
</file>

<file path=xl/ctrlProps/ctrlProp338.xml><?xml version="1.0" encoding="utf-8"?>
<formControlPr xmlns="http://schemas.microsoft.com/office/spreadsheetml/2009/9/main" objectType="CheckBox" lockText="1" noThreeD="1"/>
</file>

<file path=xl/ctrlProps/ctrlProp339.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40.xml><?xml version="1.0" encoding="utf-8"?>
<formControlPr xmlns="http://schemas.microsoft.com/office/spreadsheetml/2009/9/main" objectType="CheckBox" lockText="1" noThreeD="1"/>
</file>

<file path=xl/ctrlProps/ctrlProp341.xml><?xml version="1.0" encoding="utf-8"?>
<formControlPr xmlns="http://schemas.microsoft.com/office/spreadsheetml/2009/9/main" objectType="CheckBox" lockText="1" noThreeD="1"/>
</file>

<file path=xl/ctrlProps/ctrlProp342.xml><?xml version="1.0" encoding="utf-8"?>
<formControlPr xmlns="http://schemas.microsoft.com/office/spreadsheetml/2009/9/main" objectType="CheckBox" lockText="1" noThreeD="1"/>
</file>

<file path=xl/ctrlProps/ctrlProp343.xml><?xml version="1.0" encoding="utf-8"?>
<formControlPr xmlns="http://schemas.microsoft.com/office/spreadsheetml/2009/9/main" objectType="CheckBox" lockText="1" noThreeD="1"/>
</file>

<file path=xl/ctrlProps/ctrlProp344.xml><?xml version="1.0" encoding="utf-8"?>
<formControlPr xmlns="http://schemas.microsoft.com/office/spreadsheetml/2009/9/main" objectType="CheckBox" lockText="1" noThreeD="1"/>
</file>

<file path=xl/ctrlProps/ctrlProp345.xml><?xml version="1.0" encoding="utf-8"?>
<formControlPr xmlns="http://schemas.microsoft.com/office/spreadsheetml/2009/9/main" objectType="CheckBox" lockText="1" noThreeD="1"/>
</file>

<file path=xl/ctrlProps/ctrlProp346.xml><?xml version="1.0" encoding="utf-8"?>
<formControlPr xmlns="http://schemas.microsoft.com/office/spreadsheetml/2009/9/main" objectType="CheckBox" lockText="1" noThreeD="1"/>
</file>

<file path=xl/ctrlProps/ctrlProp347.xml><?xml version="1.0" encoding="utf-8"?>
<formControlPr xmlns="http://schemas.microsoft.com/office/spreadsheetml/2009/9/main" objectType="CheckBox" lockText="1" noThreeD="1"/>
</file>

<file path=xl/ctrlProps/ctrlProp348.xml><?xml version="1.0" encoding="utf-8"?>
<formControlPr xmlns="http://schemas.microsoft.com/office/spreadsheetml/2009/9/main" objectType="CheckBox" lockText="1" noThreeD="1"/>
</file>

<file path=xl/ctrlProps/ctrlProp349.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50.xml><?xml version="1.0" encoding="utf-8"?>
<formControlPr xmlns="http://schemas.microsoft.com/office/spreadsheetml/2009/9/main" objectType="CheckBox" lockText="1" noThreeD="1"/>
</file>

<file path=xl/ctrlProps/ctrlProp351.xml><?xml version="1.0" encoding="utf-8"?>
<formControlPr xmlns="http://schemas.microsoft.com/office/spreadsheetml/2009/9/main" objectType="CheckBox" lockText="1" noThreeD="1"/>
</file>

<file path=xl/ctrlProps/ctrlProp352.xml><?xml version="1.0" encoding="utf-8"?>
<formControlPr xmlns="http://schemas.microsoft.com/office/spreadsheetml/2009/9/main" objectType="CheckBox" lockText="1" noThreeD="1"/>
</file>

<file path=xl/ctrlProps/ctrlProp353.xml><?xml version="1.0" encoding="utf-8"?>
<formControlPr xmlns="http://schemas.microsoft.com/office/spreadsheetml/2009/9/main" objectType="CheckBox" lockText="1" noThreeD="1"/>
</file>

<file path=xl/ctrlProps/ctrlProp354.xml><?xml version="1.0" encoding="utf-8"?>
<formControlPr xmlns="http://schemas.microsoft.com/office/spreadsheetml/2009/9/main" objectType="CheckBox" lockText="1" noThreeD="1"/>
</file>

<file path=xl/ctrlProps/ctrlProp355.xml><?xml version="1.0" encoding="utf-8"?>
<formControlPr xmlns="http://schemas.microsoft.com/office/spreadsheetml/2009/9/main" objectType="CheckBox" lockText="1" noThreeD="1"/>
</file>

<file path=xl/ctrlProps/ctrlProp356.xml><?xml version="1.0" encoding="utf-8"?>
<formControlPr xmlns="http://schemas.microsoft.com/office/spreadsheetml/2009/9/main" objectType="CheckBox" lockText="1" noThreeD="1"/>
</file>

<file path=xl/ctrlProps/ctrlProp357.xml><?xml version="1.0" encoding="utf-8"?>
<formControlPr xmlns="http://schemas.microsoft.com/office/spreadsheetml/2009/9/main" objectType="CheckBox" lockText="1" noThreeD="1"/>
</file>

<file path=xl/ctrlProps/ctrlProp358.xml><?xml version="1.0" encoding="utf-8"?>
<formControlPr xmlns="http://schemas.microsoft.com/office/spreadsheetml/2009/9/main" objectType="CheckBox" lockText="1" noThreeD="1"/>
</file>

<file path=xl/ctrlProps/ctrlProp359.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60.xml><?xml version="1.0" encoding="utf-8"?>
<formControlPr xmlns="http://schemas.microsoft.com/office/spreadsheetml/2009/9/main" objectType="CheckBox" lockText="1" noThreeD="1"/>
</file>

<file path=xl/ctrlProps/ctrlProp361.xml><?xml version="1.0" encoding="utf-8"?>
<formControlPr xmlns="http://schemas.microsoft.com/office/spreadsheetml/2009/9/main" objectType="CheckBox" lockText="1" noThreeD="1"/>
</file>

<file path=xl/ctrlProps/ctrlProp362.xml><?xml version="1.0" encoding="utf-8"?>
<formControlPr xmlns="http://schemas.microsoft.com/office/spreadsheetml/2009/9/main" objectType="CheckBox" lockText="1" noThreeD="1"/>
</file>

<file path=xl/ctrlProps/ctrlProp363.xml><?xml version="1.0" encoding="utf-8"?>
<formControlPr xmlns="http://schemas.microsoft.com/office/spreadsheetml/2009/9/main" objectType="CheckBox" lockText="1" noThreeD="1"/>
</file>

<file path=xl/ctrlProps/ctrlProp364.xml><?xml version="1.0" encoding="utf-8"?>
<formControlPr xmlns="http://schemas.microsoft.com/office/spreadsheetml/2009/9/main" objectType="CheckBox" lockText="1" noThreeD="1"/>
</file>

<file path=xl/ctrlProps/ctrlProp365.xml><?xml version="1.0" encoding="utf-8"?>
<formControlPr xmlns="http://schemas.microsoft.com/office/spreadsheetml/2009/9/main" objectType="CheckBox" lockText="1" noThreeD="1"/>
</file>

<file path=xl/ctrlProps/ctrlProp366.xml><?xml version="1.0" encoding="utf-8"?>
<formControlPr xmlns="http://schemas.microsoft.com/office/spreadsheetml/2009/9/main" objectType="CheckBox" lockText="1" noThreeD="1"/>
</file>

<file path=xl/ctrlProps/ctrlProp367.xml><?xml version="1.0" encoding="utf-8"?>
<formControlPr xmlns="http://schemas.microsoft.com/office/spreadsheetml/2009/9/main" objectType="CheckBox" lockText="1" noThreeD="1"/>
</file>

<file path=xl/ctrlProps/ctrlProp368.xml><?xml version="1.0" encoding="utf-8"?>
<formControlPr xmlns="http://schemas.microsoft.com/office/spreadsheetml/2009/9/main" objectType="CheckBox" lockText="1" noThreeD="1"/>
</file>

<file path=xl/ctrlProps/ctrlProp369.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70.xml><?xml version="1.0" encoding="utf-8"?>
<formControlPr xmlns="http://schemas.microsoft.com/office/spreadsheetml/2009/9/main" objectType="CheckBox" lockText="1" noThreeD="1"/>
</file>

<file path=xl/ctrlProps/ctrlProp371.xml><?xml version="1.0" encoding="utf-8"?>
<formControlPr xmlns="http://schemas.microsoft.com/office/spreadsheetml/2009/9/main" objectType="CheckBox" lockText="1" noThreeD="1"/>
</file>

<file path=xl/ctrlProps/ctrlProp372.xml><?xml version="1.0" encoding="utf-8"?>
<formControlPr xmlns="http://schemas.microsoft.com/office/spreadsheetml/2009/9/main" objectType="CheckBox" lockText="1" noThreeD="1"/>
</file>

<file path=xl/ctrlProps/ctrlProp373.xml><?xml version="1.0" encoding="utf-8"?>
<formControlPr xmlns="http://schemas.microsoft.com/office/spreadsheetml/2009/9/main" objectType="CheckBox" lockText="1" noThreeD="1"/>
</file>

<file path=xl/ctrlProps/ctrlProp374.xml><?xml version="1.0" encoding="utf-8"?>
<formControlPr xmlns="http://schemas.microsoft.com/office/spreadsheetml/2009/9/main" objectType="CheckBox" lockText="1" noThreeD="1"/>
</file>

<file path=xl/ctrlProps/ctrlProp375.xml><?xml version="1.0" encoding="utf-8"?>
<formControlPr xmlns="http://schemas.microsoft.com/office/spreadsheetml/2009/9/main" objectType="CheckBox" lockText="1" noThreeD="1"/>
</file>

<file path=xl/ctrlProps/ctrlProp376.xml><?xml version="1.0" encoding="utf-8"?>
<formControlPr xmlns="http://schemas.microsoft.com/office/spreadsheetml/2009/9/main" objectType="CheckBox" lockText="1" noThreeD="1"/>
</file>

<file path=xl/ctrlProps/ctrlProp377.xml><?xml version="1.0" encoding="utf-8"?>
<formControlPr xmlns="http://schemas.microsoft.com/office/spreadsheetml/2009/9/main" objectType="CheckBox" lockText="1" noThreeD="1"/>
</file>

<file path=xl/ctrlProps/ctrlProp378.xml><?xml version="1.0" encoding="utf-8"?>
<formControlPr xmlns="http://schemas.microsoft.com/office/spreadsheetml/2009/9/main" objectType="CheckBox" lockText="1" noThreeD="1"/>
</file>

<file path=xl/ctrlProps/ctrlProp379.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80.xml><?xml version="1.0" encoding="utf-8"?>
<formControlPr xmlns="http://schemas.microsoft.com/office/spreadsheetml/2009/9/main" objectType="CheckBox" lockText="1" noThreeD="1"/>
</file>

<file path=xl/ctrlProps/ctrlProp381.xml><?xml version="1.0" encoding="utf-8"?>
<formControlPr xmlns="http://schemas.microsoft.com/office/spreadsheetml/2009/9/main" objectType="CheckBox" lockText="1" noThreeD="1"/>
</file>

<file path=xl/ctrlProps/ctrlProp382.xml><?xml version="1.0" encoding="utf-8"?>
<formControlPr xmlns="http://schemas.microsoft.com/office/spreadsheetml/2009/9/main" objectType="CheckBox" lockText="1" noThreeD="1"/>
</file>

<file path=xl/ctrlProps/ctrlProp383.xml><?xml version="1.0" encoding="utf-8"?>
<formControlPr xmlns="http://schemas.microsoft.com/office/spreadsheetml/2009/9/main" objectType="CheckBox" lockText="1" noThreeD="1"/>
</file>

<file path=xl/ctrlProps/ctrlProp384.xml><?xml version="1.0" encoding="utf-8"?>
<formControlPr xmlns="http://schemas.microsoft.com/office/spreadsheetml/2009/9/main" objectType="CheckBox" lockText="1" noThreeD="1"/>
</file>

<file path=xl/ctrlProps/ctrlProp385.xml><?xml version="1.0" encoding="utf-8"?>
<formControlPr xmlns="http://schemas.microsoft.com/office/spreadsheetml/2009/9/main" objectType="CheckBox" lockText="1" noThreeD="1"/>
</file>

<file path=xl/ctrlProps/ctrlProp386.xml><?xml version="1.0" encoding="utf-8"?>
<formControlPr xmlns="http://schemas.microsoft.com/office/spreadsheetml/2009/9/main" objectType="CheckBox" lockText="1" noThreeD="1"/>
</file>

<file path=xl/ctrlProps/ctrlProp387.xml><?xml version="1.0" encoding="utf-8"?>
<formControlPr xmlns="http://schemas.microsoft.com/office/spreadsheetml/2009/9/main" objectType="CheckBox" lockText="1" noThreeD="1"/>
</file>

<file path=xl/ctrlProps/ctrlProp388.xml><?xml version="1.0" encoding="utf-8"?>
<formControlPr xmlns="http://schemas.microsoft.com/office/spreadsheetml/2009/9/main" objectType="CheckBox" lockText="1" noThreeD="1"/>
</file>

<file path=xl/ctrlProps/ctrlProp389.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390.xml><?xml version="1.0" encoding="utf-8"?>
<formControlPr xmlns="http://schemas.microsoft.com/office/spreadsheetml/2009/9/main" objectType="CheckBox" lockText="1" noThreeD="1"/>
</file>

<file path=xl/ctrlProps/ctrlProp391.xml><?xml version="1.0" encoding="utf-8"?>
<formControlPr xmlns="http://schemas.microsoft.com/office/spreadsheetml/2009/9/main" objectType="CheckBox" lockText="1" noThreeD="1"/>
</file>

<file path=xl/ctrlProps/ctrlProp392.xml><?xml version="1.0" encoding="utf-8"?>
<formControlPr xmlns="http://schemas.microsoft.com/office/spreadsheetml/2009/9/main" objectType="CheckBox" lockText="1" noThreeD="1"/>
</file>

<file path=xl/ctrlProps/ctrlProp393.xml><?xml version="1.0" encoding="utf-8"?>
<formControlPr xmlns="http://schemas.microsoft.com/office/spreadsheetml/2009/9/main" objectType="CheckBox" lockText="1" noThreeD="1"/>
</file>

<file path=xl/ctrlProps/ctrlProp394.xml><?xml version="1.0" encoding="utf-8"?>
<formControlPr xmlns="http://schemas.microsoft.com/office/spreadsheetml/2009/9/main" objectType="CheckBox" lockText="1" noThreeD="1"/>
</file>

<file path=xl/ctrlProps/ctrlProp395.xml><?xml version="1.0" encoding="utf-8"?>
<formControlPr xmlns="http://schemas.microsoft.com/office/spreadsheetml/2009/9/main" objectType="CheckBox" lockText="1" noThreeD="1"/>
</file>

<file path=xl/ctrlProps/ctrlProp396.xml><?xml version="1.0" encoding="utf-8"?>
<formControlPr xmlns="http://schemas.microsoft.com/office/spreadsheetml/2009/9/main" objectType="CheckBox" lockText="1" noThreeD="1"/>
</file>

<file path=xl/ctrlProps/ctrlProp397.xml><?xml version="1.0" encoding="utf-8"?>
<formControlPr xmlns="http://schemas.microsoft.com/office/spreadsheetml/2009/9/main" objectType="CheckBox" lockText="1" noThreeD="1"/>
</file>

<file path=xl/ctrlProps/ctrlProp398.xml><?xml version="1.0" encoding="utf-8"?>
<formControlPr xmlns="http://schemas.microsoft.com/office/spreadsheetml/2009/9/main" objectType="CheckBox" lockText="1" noThreeD="1"/>
</file>

<file path=xl/ctrlProps/ctrlProp39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00.xml><?xml version="1.0" encoding="utf-8"?>
<formControlPr xmlns="http://schemas.microsoft.com/office/spreadsheetml/2009/9/main" objectType="CheckBox" lockText="1" noThreeD="1"/>
</file>

<file path=xl/ctrlProps/ctrlProp401.xml><?xml version="1.0" encoding="utf-8"?>
<formControlPr xmlns="http://schemas.microsoft.com/office/spreadsheetml/2009/9/main" objectType="CheckBox" lockText="1" noThreeD="1"/>
</file>

<file path=xl/ctrlProps/ctrlProp402.xml><?xml version="1.0" encoding="utf-8"?>
<formControlPr xmlns="http://schemas.microsoft.com/office/spreadsheetml/2009/9/main" objectType="CheckBox" lockText="1" noThreeD="1"/>
</file>

<file path=xl/ctrlProps/ctrlProp403.xml><?xml version="1.0" encoding="utf-8"?>
<formControlPr xmlns="http://schemas.microsoft.com/office/spreadsheetml/2009/9/main" objectType="CheckBox" lockText="1" noThreeD="1"/>
</file>

<file path=xl/ctrlProps/ctrlProp404.xml><?xml version="1.0" encoding="utf-8"?>
<formControlPr xmlns="http://schemas.microsoft.com/office/spreadsheetml/2009/9/main" objectType="CheckBox" lockText="1" noThreeD="1"/>
</file>

<file path=xl/ctrlProps/ctrlProp405.xml><?xml version="1.0" encoding="utf-8"?>
<formControlPr xmlns="http://schemas.microsoft.com/office/spreadsheetml/2009/9/main" objectType="CheckBox" lockText="1" noThreeD="1"/>
</file>

<file path=xl/ctrlProps/ctrlProp406.xml><?xml version="1.0" encoding="utf-8"?>
<formControlPr xmlns="http://schemas.microsoft.com/office/spreadsheetml/2009/9/main" objectType="CheckBox" lockText="1" noThreeD="1"/>
</file>

<file path=xl/ctrlProps/ctrlProp407.xml><?xml version="1.0" encoding="utf-8"?>
<formControlPr xmlns="http://schemas.microsoft.com/office/spreadsheetml/2009/9/main" objectType="CheckBox" lockText="1" noThreeD="1"/>
</file>

<file path=xl/ctrlProps/ctrlProp408.xml><?xml version="1.0" encoding="utf-8"?>
<formControlPr xmlns="http://schemas.microsoft.com/office/spreadsheetml/2009/9/main" objectType="CheckBox" lockText="1" noThreeD="1"/>
</file>

<file path=xl/ctrlProps/ctrlProp409.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10.xml><?xml version="1.0" encoding="utf-8"?>
<formControlPr xmlns="http://schemas.microsoft.com/office/spreadsheetml/2009/9/main" objectType="CheckBox" lockText="1" noThreeD="1"/>
</file>

<file path=xl/ctrlProps/ctrlProp411.xml><?xml version="1.0" encoding="utf-8"?>
<formControlPr xmlns="http://schemas.microsoft.com/office/spreadsheetml/2009/9/main" objectType="CheckBox" lockText="1" noThreeD="1"/>
</file>

<file path=xl/ctrlProps/ctrlProp412.xml><?xml version="1.0" encoding="utf-8"?>
<formControlPr xmlns="http://schemas.microsoft.com/office/spreadsheetml/2009/9/main" objectType="CheckBox" lockText="1" noThreeD="1"/>
</file>

<file path=xl/ctrlProps/ctrlProp413.xml><?xml version="1.0" encoding="utf-8"?>
<formControlPr xmlns="http://schemas.microsoft.com/office/spreadsheetml/2009/9/main" objectType="CheckBox" lockText="1" noThreeD="1"/>
</file>

<file path=xl/ctrlProps/ctrlProp414.xml><?xml version="1.0" encoding="utf-8"?>
<formControlPr xmlns="http://schemas.microsoft.com/office/spreadsheetml/2009/9/main" objectType="CheckBox" lockText="1" noThreeD="1"/>
</file>

<file path=xl/ctrlProps/ctrlProp415.xml><?xml version="1.0" encoding="utf-8"?>
<formControlPr xmlns="http://schemas.microsoft.com/office/spreadsheetml/2009/9/main" objectType="CheckBox" lockText="1" noThreeD="1"/>
</file>

<file path=xl/ctrlProps/ctrlProp416.xml><?xml version="1.0" encoding="utf-8"?>
<formControlPr xmlns="http://schemas.microsoft.com/office/spreadsheetml/2009/9/main" objectType="CheckBox" lockText="1" noThreeD="1"/>
</file>

<file path=xl/ctrlProps/ctrlProp417.xml><?xml version="1.0" encoding="utf-8"?>
<formControlPr xmlns="http://schemas.microsoft.com/office/spreadsheetml/2009/9/main" objectType="CheckBox" lockText="1" noThreeD="1"/>
</file>

<file path=xl/ctrlProps/ctrlProp418.xml><?xml version="1.0" encoding="utf-8"?>
<formControlPr xmlns="http://schemas.microsoft.com/office/spreadsheetml/2009/9/main" objectType="CheckBox" lockText="1" noThreeD="1"/>
</file>

<file path=xl/ctrlProps/ctrlProp419.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20.xml><?xml version="1.0" encoding="utf-8"?>
<formControlPr xmlns="http://schemas.microsoft.com/office/spreadsheetml/2009/9/main" objectType="CheckBox" lockText="1" noThreeD="1"/>
</file>

<file path=xl/ctrlProps/ctrlProp421.xml><?xml version="1.0" encoding="utf-8"?>
<formControlPr xmlns="http://schemas.microsoft.com/office/spreadsheetml/2009/9/main" objectType="CheckBox" lockText="1" noThreeD="1"/>
</file>

<file path=xl/ctrlProps/ctrlProp422.xml><?xml version="1.0" encoding="utf-8"?>
<formControlPr xmlns="http://schemas.microsoft.com/office/spreadsheetml/2009/9/main" objectType="CheckBox" lockText="1" noThreeD="1"/>
</file>

<file path=xl/ctrlProps/ctrlProp423.xml><?xml version="1.0" encoding="utf-8"?>
<formControlPr xmlns="http://schemas.microsoft.com/office/spreadsheetml/2009/9/main" objectType="CheckBox" lockText="1" noThreeD="1"/>
</file>

<file path=xl/ctrlProps/ctrlProp424.xml><?xml version="1.0" encoding="utf-8"?>
<formControlPr xmlns="http://schemas.microsoft.com/office/spreadsheetml/2009/9/main" objectType="CheckBox" lockText="1" noThreeD="1"/>
</file>

<file path=xl/ctrlProps/ctrlProp425.xml><?xml version="1.0" encoding="utf-8"?>
<formControlPr xmlns="http://schemas.microsoft.com/office/spreadsheetml/2009/9/main" objectType="CheckBox" lockText="1" noThreeD="1"/>
</file>

<file path=xl/ctrlProps/ctrlProp426.xml><?xml version="1.0" encoding="utf-8"?>
<formControlPr xmlns="http://schemas.microsoft.com/office/spreadsheetml/2009/9/main" objectType="CheckBox" lockText="1" noThreeD="1"/>
</file>

<file path=xl/ctrlProps/ctrlProp427.xml><?xml version="1.0" encoding="utf-8"?>
<formControlPr xmlns="http://schemas.microsoft.com/office/spreadsheetml/2009/9/main" objectType="CheckBox" lockText="1" noThreeD="1"/>
</file>

<file path=xl/ctrlProps/ctrlProp428.xml><?xml version="1.0" encoding="utf-8"?>
<formControlPr xmlns="http://schemas.microsoft.com/office/spreadsheetml/2009/9/main" objectType="CheckBox" lockText="1" noThreeD="1"/>
</file>

<file path=xl/ctrlProps/ctrlProp429.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30.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38100</xdr:colOff>
          <xdr:row>5</xdr:row>
          <xdr:rowOff>219075</xdr:rowOff>
        </xdr:from>
        <xdr:to>
          <xdr:col>5</xdr:col>
          <xdr:colOff>9525</xdr:colOff>
          <xdr:row>5</xdr:row>
          <xdr:rowOff>457200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6</xdr:row>
          <xdr:rowOff>219075</xdr:rowOff>
        </xdr:from>
        <xdr:to>
          <xdr:col>5</xdr:col>
          <xdr:colOff>9525</xdr:colOff>
          <xdr:row>6</xdr:row>
          <xdr:rowOff>457200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8</xdr:row>
          <xdr:rowOff>104775</xdr:rowOff>
        </xdr:from>
        <xdr:to>
          <xdr:col>5</xdr:col>
          <xdr:colOff>19050</xdr:colOff>
          <xdr:row>8</xdr:row>
          <xdr:rowOff>342900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9</xdr:row>
          <xdr:rowOff>219075</xdr:rowOff>
        </xdr:from>
        <xdr:to>
          <xdr:col>5</xdr:col>
          <xdr:colOff>9525</xdr:colOff>
          <xdr:row>9</xdr:row>
          <xdr:rowOff>457200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11</xdr:row>
          <xdr:rowOff>219075</xdr:rowOff>
        </xdr:from>
        <xdr:to>
          <xdr:col>5</xdr:col>
          <xdr:colOff>9525</xdr:colOff>
          <xdr:row>11</xdr:row>
          <xdr:rowOff>457200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5</xdr:row>
          <xdr:rowOff>219075</xdr:rowOff>
        </xdr:from>
        <xdr:to>
          <xdr:col>6</xdr:col>
          <xdr:colOff>9525</xdr:colOff>
          <xdr:row>5</xdr:row>
          <xdr:rowOff>457200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6</xdr:row>
          <xdr:rowOff>219075</xdr:rowOff>
        </xdr:from>
        <xdr:to>
          <xdr:col>6</xdr:col>
          <xdr:colOff>9525</xdr:colOff>
          <xdr:row>6</xdr:row>
          <xdr:rowOff>457200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8</xdr:row>
          <xdr:rowOff>104775</xdr:rowOff>
        </xdr:from>
        <xdr:to>
          <xdr:col>6</xdr:col>
          <xdr:colOff>0</xdr:colOff>
          <xdr:row>8</xdr:row>
          <xdr:rowOff>342900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9</xdr:row>
          <xdr:rowOff>219075</xdr:rowOff>
        </xdr:from>
        <xdr:to>
          <xdr:col>6</xdr:col>
          <xdr:colOff>9525</xdr:colOff>
          <xdr:row>9</xdr:row>
          <xdr:rowOff>457200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11</xdr:row>
          <xdr:rowOff>219075</xdr:rowOff>
        </xdr:from>
        <xdr:to>
          <xdr:col>6</xdr:col>
          <xdr:colOff>9525</xdr:colOff>
          <xdr:row>11</xdr:row>
          <xdr:rowOff>457200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5</xdr:row>
          <xdr:rowOff>219075</xdr:rowOff>
        </xdr:from>
        <xdr:to>
          <xdr:col>7</xdr:col>
          <xdr:colOff>9525</xdr:colOff>
          <xdr:row>5</xdr:row>
          <xdr:rowOff>457200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6</xdr:row>
          <xdr:rowOff>219075</xdr:rowOff>
        </xdr:from>
        <xdr:to>
          <xdr:col>7</xdr:col>
          <xdr:colOff>9525</xdr:colOff>
          <xdr:row>6</xdr:row>
          <xdr:rowOff>457200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8</xdr:row>
          <xdr:rowOff>104775</xdr:rowOff>
        </xdr:from>
        <xdr:to>
          <xdr:col>7</xdr:col>
          <xdr:colOff>9525</xdr:colOff>
          <xdr:row>8</xdr:row>
          <xdr:rowOff>342900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9</xdr:row>
          <xdr:rowOff>219075</xdr:rowOff>
        </xdr:from>
        <xdr:to>
          <xdr:col>7</xdr:col>
          <xdr:colOff>9525</xdr:colOff>
          <xdr:row>9</xdr:row>
          <xdr:rowOff>457200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11</xdr:row>
          <xdr:rowOff>219075</xdr:rowOff>
        </xdr:from>
        <xdr:to>
          <xdr:col>7</xdr:col>
          <xdr:colOff>9525</xdr:colOff>
          <xdr:row>11</xdr:row>
          <xdr:rowOff>457200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26</xdr:row>
          <xdr:rowOff>133350</xdr:rowOff>
        </xdr:from>
        <xdr:to>
          <xdr:col>5</xdr:col>
          <xdr:colOff>9525</xdr:colOff>
          <xdr:row>26</xdr:row>
          <xdr:rowOff>371475</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27</xdr:row>
          <xdr:rowOff>352425</xdr:rowOff>
        </xdr:from>
        <xdr:to>
          <xdr:col>5</xdr:col>
          <xdr:colOff>38100</xdr:colOff>
          <xdr:row>28</xdr:row>
          <xdr:rowOff>238125</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28</xdr:row>
          <xdr:rowOff>438150</xdr:rowOff>
        </xdr:from>
        <xdr:to>
          <xdr:col>5</xdr:col>
          <xdr:colOff>19050</xdr:colOff>
          <xdr:row>29</xdr:row>
          <xdr:rowOff>419100</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1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26</xdr:row>
          <xdr:rowOff>133350</xdr:rowOff>
        </xdr:from>
        <xdr:to>
          <xdr:col>6</xdr:col>
          <xdr:colOff>9525</xdr:colOff>
          <xdr:row>26</xdr:row>
          <xdr:rowOff>371475</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1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27</xdr:row>
          <xdr:rowOff>352425</xdr:rowOff>
        </xdr:from>
        <xdr:to>
          <xdr:col>6</xdr:col>
          <xdr:colOff>38100</xdr:colOff>
          <xdr:row>28</xdr:row>
          <xdr:rowOff>238125</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1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28</xdr:row>
          <xdr:rowOff>438150</xdr:rowOff>
        </xdr:from>
        <xdr:to>
          <xdr:col>6</xdr:col>
          <xdr:colOff>19050</xdr:colOff>
          <xdr:row>29</xdr:row>
          <xdr:rowOff>419100</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1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26</xdr:row>
          <xdr:rowOff>133350</xdr:rowOff>
        </xdr:from>
        <xdr:to>
          <xdr:col>7</xdr:col>
          <xdr:colOff>9525</xdr:colOff>
          <xdr:row>26</xdr:row>
          <xdr:rowOff>371475</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27</xdr:row>
          <xdr:rowOff>352425</xdr:rowOff>
        </xdr:from>
        <xdr:to>
          <xdr:col>7</xdr:col>
          <xdr:colOff>38100</xdr:colOff>
          <xdr:row>28</xdr:row>
          <xdr:rowOff>238125</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28</xdr:row>
          <xdr:rowOff>438150</xdr:rowOff>
        </xdr:from>
        <xdr:to>
          <xdr:col>7</xdr:col>
          <xdr:colOff>19050</xdr:colOff>
          <xdr:row>29</xdr:row>
          <xdr:rowOff>419100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59</xdr:row>
          <xdr:rowOff>485775</xdr:rowOff>
        </xdr:from>
        <xdr:to>
          <xdr:col>4</xdr:col>
          <xdr:colOff>266700</xdr:colOff>
          <xdr:row>60</xdr:row>
          <xdr:rowOff>228600</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1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60</xdr:row>
          <xdr:rowOff>657225</xdr:rowOff>
        </xdr:from>
        <xdr:to>
          <xdr:col>4</xdr:col>
          <xdr:colOff>276225</xdr:colOff>
          <xdr:row>61</xdr:row>
          <xdr:rowOff>228600</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01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61</xdr:row>
          <xdr:rowOff>485775</xdr:rowOff>
        </xdr:from>
        <xdr:to>
          <xdr:col>4</xdr:col>
          <xdr:colOff>266700</xdr:colOff>
          <xdr:row>62</xdr:row>
          <xdr:rowOff>228600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63</xdr:row>
          <xdr:rowOff>104775</xdr:rowOff>
        </xdr:from>
        <xdr:to>
          <xdr:col>4</xdr:col>
          <xdr:colOff>285750</xdr:colOff>
          <xdr:row>63</xdr:row>
          <xdr:rowOff>333375</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64</xdr:row>
          <xdr:rowOff>104775</xdr:rowOff>
        </xdr:from>
        <xdr:to>
          <xdr:col>4</xdr:col>
          <xdr:colOff>285750</xdr:colOff>
          <xdr:row>64</xdr:row>
          <xdr:rowOff>333375</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65</xdr:row>
          <xdr:rowOff>104775</xdr:rowOff>
        </xdr:from>
        <xdr:to>
          <xdr:col>4</xdr:col>
          <xdr:colOff>285750</xdr:colOff>
          <xdr:row>65</xdr:row>
          <xdr:rowOff>333375</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66</xdr:row>
          <xdr:rowOff>0</xdr:rowOff>
        </xdr:from>
        <xdr:to>
          <xdr:col>4</xdr:col>
          <xdr:colOff>276225</xdr:colOff>
          <xdr:row>66</xdr:row>
          <xdr:rowOff>228600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78</xdr:row>
          <xdr:rowOff>104775</xdr:rowOff>
        </xdr:from>
        <xdr:to>
          <xdr:col>4</xdr:col>
          <xdr:colOff>285750</xdr:colOff>
          <xdr:row>78</xdr:row>
          <xdr:rowOff>333375</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79</xdr:row>
          <xdr:rowOff>257175</xdr:rowOff>
        </xdr:from>
        <xdr:to>
          <xdr:col>4</xdr:col>
          <xdr:colOff>276225</xdr:colOff>
          <xdr:row>79</xdr:row>
          <xdr:rowOff>485775</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80</xdr:row>
          <xdr:rowOff>276225</xdr:rowOff>
        </xdr:from>
        <xdr:to>
          <xdr:col>4</xdr:col>
          <xdr:colOff>285750</xdr:colOff>
          <xdr:row>80</xdr:row>
          <xdr:rowOff>504825</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84</xdr:row>
          <xdr:rowOff>257175</xdr:rowOff>
        </xdr:from>
        <xdr:to>
          <xdr:col>5</xdr:col>
          <xdr:colOff>9525</xdr:colOff>
          <xdr:row>84</xdr:row>
          <xdr:rowOff>485775</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85</xdr:row>
          <xdr:rowOff>38100</xdr:rowOff>
        </xdr:from>
        <xdr:to>
          <xdr:col>5</xdr:col>
          <xdr:colOff>9525</xdr:colOff>
          <xdr:row>85</xdr:row>
          <xdr:rowOff>266700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86</xdr:row>
          <xdr:rowOff>28575</xdr:rowOff>
        </xdr:from>
        <xdr:to>
          <xdr:col>5</xdr:col>
          <xdr:colOff>19050</xdr:colOff>
          <xdr:row>86</xdr:row>
          <xdr:rowOff>257175</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87</xdr:row>
          <xdr:rowOff>352425</xdr:rowOff>
        </xdr:from>
        <xdr:to>
          <xdr:col>5</xdr:col>
          <xdr:colOff>9525</xdr:colOff>
          <xdr:row>87</xdr:row>
          <xdr:rowOff>581025</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88</xdr:row>
          <xdr:rowOff>104775</xdr:rowOff>
        </xdr:from>
        <xdr:to>
          <xdr:col>4</xdr:col>
          <xdr:colOff>285750</xdr:colOff>
          <xdr:row>88</xdr:row>
          <xdr:rowOff>333375</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92</xdr:row>
          <xdr:rowOff>104775</xdr:rowOff>
        </xdr:from>
        <xdr:to>
          <xdr:col>4</xdr:col>
          <xdr:colOff>285750</xdr:colOff>
          <xdr:row>92</xdr:row>
          <xdr:rowOff>333375</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93</xdr:row>
          <xdr:rowOff>104775</xdr:rowOff>
        </xdr:from>
        <xdr:to>
          <xdr:col>4</xdr:col>
          <xdr:colOff>285750</xdr:colOff>
          <xdr:row>93</xdr:row>
          <xdr:rowOff>333375</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94</xdr:row>
          <xdr:rowOff>104775</xdr:rowOff>
        </xdr:from>
        <xdr:to>
          <xdr:col>4</xdr:col>
          <xdr:colOff>285750</xdr:colOff>
          <xdr:row>94</xdr:row>
          <xdr:rowOff>333375</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99</xdr:row>
          <xdr:rowOff>428625</xdr:rowOff>
        </xdr:from>
        <xdr:to>
          <xdr:col>4</xdr:col>
          <xdr:colOff>276225</xdr:colOff>
          <xdr:row>99</xdr:row>
          <xdr:rowOff>657225</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100</xdr:row>
          <xdr:rowOff>409575</xdr:rowOff>
        </xdr:from>
        <xdr:to>
          <xdr:col>5</xdr:col>
          <xdr:colOff>9525</xdr:colOff>
          <xdr:row>100</xdr:row>
          <xdr:rowOff>638175</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101</xdr:row>
          <xdr:rowOff>419100</xdr:rowOff>
        </xdr:from>
        <xdr:to>
          <xdr:col>4</xdr:col>
          <xdr:colOff>285750</xdr:colOff>
          <xdr:row>102</xdr:row>
          <xdr:rowOff>200025</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105</xdr:row>
          <xdr:rowOff>104775</xdr:rowOff>
        </xdr:from>
        <xdr:to>
          <xdr:col>4</xdr:col>
          <xdr:colOff>285750</xdr:colOff>
          <xdr:row>105</xdr:row>
          <xdr:rowOff>333375</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106</xdr:row>
          <xdr:rowOff>304800</xdr:rowOff>
        </xdr:from>
        <xdr:to>
          <xdr:col>4</xdr:col>
          <xdr:colOff>285750</xdr:colOff>
          <xdr:row>106</xdr:row>
          <xdr:rowOff>533400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107</xdr:row>
          <xdr:rowOff>104775</xdr:rowOff>
        </xdr:from>
        <xdr:to>
          <xdr:col>4</xdr:col>
          <xdr:colOff>285750</xdr:colOff>
          <xdr:row>107</xdr:row>
          <xdr:rowOff>333375</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108</xdr:row>
          <xdr:rowOff>104775</xdr:rowOff>
        </xdr:from>
        <xdr:to>
          <xdr:col>4</xdr:col>
          <xdr:colOff>285750</xdr:colOff>
          <xdr:row>108</xdr:row>
          <xdr:rowOff>333375</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110</xdr:row>
          <xdr:rowOff>104775</xdr:rowOff>
        </xdr:from>
        <xdr:to>
          <xdr:col>4</xdr:col>
          <xdr:colOff>285750</xdr:colOff>
          <xdr:row>110</xdr:row>
          <xdr:rowOff>333375</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111</xdr:row>
          <xdr:rowOff>38100</xdr:rowOff>
        </xdr:from>
        <xdr:to>
          <xdr:col>5</xdr:col>
          <xdr:colOff>9525</xdr:colOff>
          <xdr:row>111</xdr:row>
          <xdr:rowOff>276225</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113</xdr:row>
          <xdr:rowOff>257175</xdr:rowOff>
        </xdr:from>
        <xdr:to>
          <xdr:col>4</xdr:col>
          <xdr:colOff>285750</xdr:colOff>
          <xdr:row>113</xdr:row>
          <xdr:rowOff>485775</xdr:rowOff>
        </xdr:to>
        <xdr:sp macro="" textlink="">
          <xdr:nvSpPr>
            <xdr:cNvPr id="1117" name="Check Box 93" hidden="1">
              <a:extLst>
                <a:ext uri="{63B3BB69-23CF-44E3-9099-C40C66FF867C}">
                  <a14:compatExt spid="_x0000_s1117"/>
                </a:ext>
                <a:ext uri="{FF2B5EF4-FFF2-40B4-BE49-F238E27FC236}">
                  <a16:creationId xmlns:a16="http://schemas.microsoft.com/office/drawing/2014/main" id="{00000000-0008-0000-0100-00005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114</xdr:row>
          <xdr:rowOff>19050</xdr:rowOff>
        </xdr:from>
        <xdr:to>
          <xdr:col>5</xdr:col>
          <xdr:colOff>9525</xdr:colOff>
          <xdr:row>114</xdr:row>
          <xdr:rowOff>247650</xdr:rowOff>
        </xdr:to>
        <xdr:sp macro="" textlink="">
          <xdr:nvSpPr>
            <xdr:cNvPr id="1118" name="Check Box 94" hidden="1">
              <a:extLst>
                <a:ext uri="{63B3BB69-23CF-44E3-9099-C40C66FF867C}">
                  <a14:compatExt spid="_x0000_s1118"/>
                </a:ext>
                <a:ext uri="{FF2B5EF4-FFF2-40B4-BE49-F238E27FC236}">
                  <a16:creationId xmlns:a16="http://schemas.microsoft.com/office/drawing/2014/main" id="{00000000-0008-0000-0100-00005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115</xdr:row>
          <xdr:rowOff>209550</xdr:rowOff>
        </xdr:from>
        <xdr:to>
          <xdr:col>4</xdr:col>
          <xdr:colOff>285750</xdr:colOff>
          <xdr:row>115</xdr:row>
          <xdr:rowOff>438150</xdr:rowOff>
        </xdr:to>
        <xdr:sp macro="" textlink="">
          <xdr:nvSpPr>
            <xdr:cNvPr id="1119" name="Check Box 95" hidden="1">
              <a:extLst>
                <a:ext uri="{63B3BB69-23CF-44E3-9099-C40C66FF867C}">
                  <a14:compatExt spid="_x0000_s1119"/>
                </a:ext>
                <a:ext uri="{FF2B5EF4-FFF2-40B4-BE49-F238E27FC236}">
                  <a16:creationId xmlns:a16="http://schemas.microsoft.com/office/drawing/2014/main" id="{00000000-0008-0000-0100-00005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116</xdr:row>
          <xdr:rowOff>104775</xdr:rowOff>
        </xdr:from>
        <xdr:to>
          <xdr:col>4</xdr:col>
          <xdr:colOff>285750</xdr:colOff>
          <xdr:row>117</xdr:row>
          <xdr:rowOff>114300</xdr:rowOff>
        </xdr:to>
        <xdr:sp macro="" textlink="">
          <xdr:nvSpPr>
            <xdr:cNvPr id="1120" name="Check Box 96" hidden="1">
              <a:extLst>
                <a:ext uri="{63B3BB69-23CF-44E3-9099-C40C66FF867C}">
                  <a14:compatExt spid="_x0000_s1120"/>
                </a:ext>
                <a:ext uri="{FF2B5EF4-FFF2-40B4-BE49-F238E27FC236}">
                  <a16:creationId xmlns:a16="http://schemas.microsoft.com/office/drawing/2014/main" id="{00000000-0008-0000-0100-00006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117</xdr:row>
          <xdr:rowOff>104775</xdr:rowOff>
        </xdr:from>
        <xdr:to>
          <xdr:col>4</xdr:col>
          <xdr:colOff>285750</xdr:colOff>
          <xdr:row>117</xdr:row>
          <xdr:rowOff>333375</xdr:rowOff>
        </xdr:to>
        <xdr:sp macro="" textlink="">
          <xdr:nvSpPr>
            <xdr:cNvPr id="1121" name="Check Box 97" hidden="1">
              <a:extLst>
                <a:ext uri="{63B3BB69-23CF-44E3-9099-C40C66FF867C}">
                  <a14:compatExt spid="_x0000_s1121"/>
                </a:ext>
                <a:ext uri="{FF2B5EF4-FFF2-40B4-BE49-F238E27FC236}">
                  <a16:creationId xmlns:a16="http://schemas.microsoft.com/office/drawing/2014/main" id="{00000000-0008-0000-0100-00006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118</xdr:row>
          <xdr:rowOff>104775</xdr:rowOff>
        </xdr:from>
        <xdr:to>
          <xdr:col>4</xdr:col>
          <xdr:colOff>285750</xdr:colOff>
          <xdr:row>118</xdr:row>
          <xdr:rowOff>371475</xdr:rowOff>
        </xdr:to>
        <xdr:sp macro="" textlink="">
          <xdr:nvSpPr>
            <xdr:cNvPr id="1122" name="Check Box 98" hidden="1">
              <a:extLst>
                <a:ext uri="{63B3BB69-23CF-44E3-9099-C40C66FF867C}">
                  <a14:compatExt spid="_x0000_s1122"/>
                </a:ext>
                <a:ext uri="{FF2B5EF4-FFF2-40B4-BE49-F238E27FC236}">
                  <a16:creationId xmlns:a16="http://schemas.microsoft.com/office/drawing/2014/main" id="{00000000-0008-0000-0100-00006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119</xdr:row>
          <xdr:rowOff>104775</xdr:rowOff>
        </xdr:from>
        <xdr:to>
          <xdr:col>4</xdr:col>
          <xdr:colOff>285750</xdr:colOff>
          <xdr:row>119</xdr:row>
          <xdr:rowOff>333375</xdr:rowOff>
        </xdr:to>
        <xdr:sp macro="" textlink="">
          <xdr:nvSpPr>
            <xdr:cNvPr id="1123" name="Check Box 99" hidden="1">
              <a:extLst>
                <a:ext uri="{63B3BB69-23CF-44E3-9099-C40C66FF867C}">
                  <a14:compatExt spid="_x0000_s1123"/>
                </a:ext>
                <a:ext uri="{FF2B5EF4-FFF2-40B4-BE49-F238E27FC236}">
                  <a16:creationId xmlns:a16="http://schemas.microsoft.com/office/drawing/2014/main" id="{00000000-0008-0000-0100-00006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120</xdr:row>
          <xdr:rowOff>28575</xdr:rowOff>
        </xdr:from>
        <xdr:to>
          <xdr:col>4</xdr:col>
          <xdr:colOff>285750</xdr:colOff>
          <xdr:row>120</xdr:row>
          <xdr:rowOff>257175</xdr:rowOff>
        </xdr:to>
        <xdr:sp macro="" textlink="">
          <xdr:nvSpPr>
            <xdr:cNvPr id="1124" name="Check Box 100" hidden="1">
              <a:extLst>
                <a:ext uri="{63B3BB69-23CF-44E3-9099-C40C66FF867C}">
                  <a14:compatExt spid="_x0000_s1124"/>
                </a:ext>
                <a:ext uri="{FF2B5EF4-FFF2-40B4-BE49-F238E27FC236}">
                  <a16:creationId xmlns:a16="http://schemas.microsoft.com/office/drawing/2014/main" id="{00000000-0008-0000-0100-00006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121</xdr:row>
          <xdr:rowOff>104775</xdr:rowOff>
        </xdr:from>
        <xdr:to>
          <xdr:col>4</xdr:col>
          <xdr:colOff>285750</xdr:colOff>
          <xdr:row>121</xdr:row>
          <xdr:rowOff>333375</xdr:rowOff>
        </xdr:to>
        <xdr:sp macro="" textlink="">
          <xdr:nvSpPr>
            <xdr:cNvPr id="1125" name="Check Box 101" hidden="1">
              <a:extLst>
                <a:ext uri="{63B3BB69-23CF-44E3-9099-C40C66FF867C}">
                  <a14:compatExt spid="_x0000_s1125"/>
                </a:ext>
                <a:ext uri="{FF2B5EF4-FFF2-40B4-BE49-F238E27FC236}">
                  <a16:creationId xmlns:a16="http://schemas.microsoft.com/office/drawing/2014/main" id="{00000000-0008-0000-0100-00006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123</xdr:row>
          <xdr:rowOff>152400</xdr:rowOff>
        </xdr:from>
        <xdr:to>
          <xdr:col>4</xdr:col>
          <xdr:colOff>276225</xdr:colOff>
          <xdr:row>124</xdr:row>
          <xdr:rowOff>0</xdr:rowOff>
        </xdr:to>
        <xdr:sp macro="" textlink="">
          <xdr:nvSpPr>
            <xdr:cNvPr id="1167" name="Check Box 143" hidden="1">
              <a:extLst>
                <a:ext uri="{63B3BB69-23CF-44E3-9099-C40C66FF867C}">
                  <a14:compatExt spid="_x0000_s1167"/>
                </a:ext>
                <a:ext uri="{FF2B5EF4-FFF2-40B4-BE49-F238E27FC236}">
                  <a16:creationId xmlns:a16="http://schemas.microsoft.com/office/drawing/2014/main" id="{00000000-0008-0000-0100-00008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124</xdr:row>
          <xdr:rowOff>133350</xdr:rowOff>
        </xdr:from>
        <xdr:to>
          <xdr:col>5</xdr:col>
          <xdr:colOff>9525</xdr:colOff>
          <xdr:row>125</xdr:row>
          <xdr:rowOff>0</xdr:rowOff>
        </xdr:to>
        <xdr:sp macro="" textlink="">
          <xdr:nvSpPr>
            <xdr:cNvPr id="1168" name="Check Box 144" hidden="1">
              <a:extLst>
                <a:ext uri="{63B3BB69-23CF-44E3-9099-C40C66FF867C}">
                  <a14:compatExt spid="_x0000_s1168"/>
                </a:ext>
                <a:ext uri="{FF2B5EF4-FFF2-40B4-BE49-F238E27FC236}">
                  <a16:creationId xmlns:a16="http://schemas.microsoft.com/office/drawing/2014/main" id="{00000000-0008-0000-0100-00009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123</xdr:row>
          <xdr:rowOff>152400</xdr:rowOff>
        </xdr:from>
        <xdr:to>
          <xdr:col>5</xdr:col>
          <xdr:colOff>276225</xdr:colOff>
          <xdr:row>124</xdr:row>
          <xdr:rowOff>0</xdr:rowOff>
        </xdr:to>
        <xdr:sp macro="" textlink="">
          <xdr:nvSpPr>
            <xdr:cNvPr id="1169" name="Check Box 145" hidden="1">
              <a:extLst>
                <a:ext uri="{63B3BB69-23CF-44E3-9099-C40C66FF867C}">
                  <a14:compatExt spid="_x0000_s1169"/>
                </a:ext>
                <a:ext uri="{FF2B5EF4-FFF2-40B4-BE49-F238E27FC236}">
                  <a16:creationId xmlns:a16="http://schemas.microsoft.com/office/drawing/2014/main" id="{00000000-0008-0000-0100-00009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124</xdr:row>
          <xdr:rowOff>133350</xdr:rowOff>
        </xdr:from>
        <xdr:to>
          <xdr:col>6</xdr:col>
          <xdr:colOff>9525</xdr:colOff>
          <xdr:row>125</xdr:row>
          <xdr:rowOff>0</xdr:rowOff>
        </xdr:to>
        <xdr:sp macro="" textlink="">
          <xdr:nvSpPr>
            <xdr:cNvPr id="1170" name="Check Box 146" hidden="1">
              <a:extLst>
                <a:ext uri="{63B3BB69-23CF-44E3-9099-C40C66FF867C}">
                  <a14:compatExt spid="_x0000_s1170"/>
                </a:ext>
                <a:ext uri="{FF2B5EF4-FFF2-40B4-BE49-F238E27FC236}">
                  <a16:creationId xmlns:a16="http://schemas.microsoft.com/office/drawing/2014/main" id="{00000000-0008-0000-0100-00009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123</xdr:row>
          <xdr:rowOff>152400</xdr:rowOff>
        </xdr:from>
        <xdr:to>
          <xdr:col>6</xdr:col>
          <xdr:colOff>276225</xdr:colOff>
          <xdr:row>124</xdr:row>
          <xdr:rowOff>0</xdr:rowOff>
        </xdr:to>
        <xdr:sp macro="" textlink="">
          <xdr:nvSpPr>
            <xdr:cNvPr id="1171" name="Check Box 147" hidden="1">
              <a:extLst>
                <a:ext uri="{63B3BB69-23CF-44E3-9099-C40C66FF867C}">
                  <a14:compatExt spid="_x0000_s1171"/>
                </a:ext>
                <a:ext uri="{FF2B5EF4-FFF2-40B4-BE49-F238E27FC236}">
                  <a16:creationId xmlns:a16="http://schemas.microsoft.com/office/drawing/2014/main" id="{00000000-0008-0000-0100-00009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124</xdr:row>
          <xdr:rowOff>133350</xdr:rowOff>
        </xdr:from>
        <xdr:to>
          <xdr:col>7</xdr:col>
          <xdr:colOff>9525</xdr:colOff>
          <xdr:row>125</xdr:row>
          <xdr:rowOff>0</xdr:rowOff>
        </xdr:to>
        <xdr:sp macro="" textlink="">
          <xdr:nvSpPr>
            <xdr:cNvPr id="1172" name="Check Box 148" hidden="1">
              <a:extLst>
                <a:ext uri="{63B3BB69-23CF-44E3-9099-C40C66FF867C}">
                  <a14:compatExt spid="_x0000_s1172"/>
                </a:ext>
                <a:ext uri="{FF2B5EF4-FFF2-40B4-BE49-F238E27FC236}">
                  <a16:creationId xmlns:a16="http://schemas.microsoft.com/office/drawing/2014/main" id="{00000000-0008-0000-0100-00009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61</xdr:row>
          <xdr:rowOff>485775</xdr:rowOff>
        </xdr:from>
        <xdr:to>
          <xdr:col>5</xdr:col>
          <xdr:colOff>266700</xdr:colOff>
          <xdr:row>62</xdr:row>
          <xdr:rowOff>228600</xdr:rowOff>
        </xdr:to>
        <xdr:sp macro="" textlink="">
          <xdr:nvSpPr>
            <xdr:cNvPr id="1195" name="Check Box 171" hidden="1">
              <a:extLst>
                <a:ext uri="{63B3BB69-23CF-44E3-9099-C40C66FF867C}">
                  <a14:compatExt spid="_x0000_s1195"/>
                </a:ext>
                <a:ext uri="{FF2B5EF4-FFF2-40B4-BE49-F238E27FC236}">
                  <a16:creationId xmlns:a16="http://schemas.microsoft.com/office/drawing/2014/main" id="{00000000-0008-0000-0100-0000A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63</xdr:row>
          <xdr:rowOff>104775</xdr:rowOff>
        </xdr:from>
        <xdr:to>
          <xdr:col>5</xdr:col>
          <xdr:colOff>285750</xdr:colOff>
          <xdr:row>63</xdr:row>
          <xdr:rowOff>333375</xdr:rowOff>
        </xdr:to>
        <xdr:sp macro="" textlink="">
          <xdr:nvSpPr>
            <xdr:cNvPr id="1197" name="Check Box 173" hidden="1">
              <a:extLst>
                <a:ext uri="{63B3BB69-23CF-44E3-9099-C40C66FF867C}">
                  <a14:compatExt spid="_x0000_s1197"/>
                </a:ext>
                <a:ext uri="{FF2B5EF4-FFF2-40B4-BE49-F238E27FC236}">
                  <a16:creationId xmlns:a16="http://schemas.microsoft.com/office/drawing/2014/main" id="{00000000-0008-0000-0100-0000A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64</xdr:row>
          <xdr:rowOff>104775</xdr:rowOff>
        </xdr:from>
        <xdr:to>
          <xdr:col>5</xdr:col>
          <xdr:colOff>285750</xdr:colOff>
          <xdr:row>64</xdr:row>
          <xdr:rowOff>333375</xdr:rowOff>
        </xdr:to>
        <xdr:sp macro="" textlink="">
          <xdr:nvSpPr>
            <xdr:cNvPr id="1198" name="Check Box 174" hidden="1">
              <a:extLst>
                <a:ext uri="{63B3BB69-23CF-44E3-9099-C40C66FF867C}">
                  <a14:compatExt spid="_x0000_s1198"/>
                </a:ext>
                <a:ext uri="{FF2B5EF4-FFF2-40B4-BE49-F238E27FC236}">
                  <a16:creationId xmlns:a16="http://schemas.microsoft.com/office/drawing/2014/main" id="{00000000-0008-0000-0100-0000A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65</xdr:row>
          <xdr:rowOff>104775</xdr:rowOff>
        </xdr:from>
        <xdr:to>
          <xdr:col>5</xdr:col>
          <xdr:colOff>285750</xdr:colOff>
          <xdr:row>65</xdr:row>
          <xdr:rowOff>333375</xdr:rowOff>
        </xdr:to>
        <xdr:sp macro="" textlink="">
          <xdr:nvSpPr>
            <xdr:cNvPr id="1199" name="Check Box 175" hidden="1">
              <a:extLst>
                <a:ext uri="{63B3BB69-23CF-44E3-9099-C40C66FF867C}">
                  <a14:compatExt spid="_x0000_s1199"/>
                </a:ext>
                <a:ext uri="{FF2B5EF4-FFF2-40B4-BE49-F238E27FC236}">
                  <a16:creationId xmlns:a16="http://schemas.microsoft.com/office/drawing/2014/main" id="{00000000-0008-0000-0100-0000A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66</xdr:row>
          <xdr:rowOff>0</xdr:rowOff>
        </xdr:from>
        <xdr:to>
          <xdr:col>5</xdr:col>
          <xdr:colOff>276225</xdr:colOff>
          <xdr:row>66</xdr:row>
          <xdr:rowOff>228600</xdr:rowOff>
        </xdr:to>
        <xdr:sp macro="" textlink="">
          <xdr:nvSpPr>
            <xdr:cNvPr id="1200" name="Check Box 176" hidden="1">
              <a:extLst>
                <a:ext uri="{63B3BB69-23CF-44E3-9099-C40C66FF867C}">
                  <a14:compatExt spid="_x0000_s1200"/>
                </a:ext>
                <a:ext uri="{FF2B5EF4-FFF2-40B4-BE49-F238E27FC236}">
                  <a16:creationId xmlns:a16="http://schemas.microsoft.com/office/drawing/2014/main" id="{00000000-0008-0000-0100-0000B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78</xdr:row>
          <xdr:rowOff>104775</xdr:rowOff>
        </xdr:from>
        <xdr:to>
          <xdr:col>5</xdr:col>
          <xdr:colOff>285750</xdr:colOff>
          <xdr:row>78</xdr:row>
          <xdr:rowOff>333375</xdr:rowOff>
        </xdr:to>
        <xdr:sp macro="" textlink="">
          <xdr:nvSpPr>
            <xdr:cNvPr id="1203" name="Check Box 179" hidden="1">
              <a:extLst>
                <a:ext uri="{63B3BB69-23CF-44E3-9099-C40C66FF867C}">
                  <a14:compatExt spid="_x0000_s1203"/>
                </a:ext>
                <a:ext uri="{FF2B5EF4-FFF2-40B4-BE49-F238E27FC236}">
                  <a16:creationId xmlns:a16="http://schemas.microsoft.com/office/drawing/2014/main" id="{00000000-0008-0000-0100-0000B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79</xdr:row>
          <xdr:rowOff>257175</xdr:rowOff>
        </xdr:from>
        <xdr:to>
          <xdr:col>5</xdr:col>
          <xdr:colOff>276225</xdr:colOff>
          <xdr:row>79</xdr:row>
          <xdr:rowOff>485775</xdr:rowOff>
        </xdr:to>
        <xdr:sp macro="" textlink="">
          <xdr:nvSpPr>
            <xdr:cNvPr id="1204" name="Check Box 180" hidden="1">
              <a:extLst>
                <a:ext uri="{63B3BB69-23CF-44E3-9099-C40C66FF867C}">
                  <a14:compatExt spid="_x0000_s1204"/>
                </a:ext>
                <a:ext uri="{FF2B5EF4-FFF2-40B4-BE49-F238E27FC236}">
                  <a16:creationId xmlns:a16="http://schemas.microsoft.com/office/drawing/2014/main" id="{00000000-0008-0000-0100-0000B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80</xdr:row>
          <xdr:rowOff>276225</xdr:rowOff>
        </xdr:from>
        <xdr:to>
          <xdr:col>5</xdr:col>
          <xdr:colOff>285750</xdr:colOff>
          <xdr:row>80</xdr:row>
          <xdr:rowOff>504825</xdr:rowOff>
        </xdr:to>
        <xdr:sp macro="" textlink="">
          <xdr:nvSpPr>
            <xdr:cNvPr id="1205" name="Check Box 181" hidden="1">
              <a:extLst>
                <a:ext uri="{63B3BB69-23CF-44E3-9099-C40C66FF867C}">
                  <a14:compatExt spid="_x0000_s1205"/>
                </a:ext>
                <a:ext uri="{FF2B5EF4-FFF2-40B4-BE49-F238E27FC236}">
                  <a16:creationId xmlns:a16="http://schemas.microsoft.com/office/drawing/2014/main" id="{00000000-0008-0000-0100-0000B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84</xdr:row>
          <xdr:rowOff>257175</xdr:rowOff>
        </xdr:from>
        <xdr:to>
          <xdr:col>6</xdr:col>
          <xdr:colOff>9525</xdr:colOff>
          <xdr:row>84</xdr:row>
          <xdr:rowOff>485775</xdr:rowOff>
        </xdr:to>
        <xdr:sp macro="" textlink="">
          <xdr:nvSpPr>
            <xdr:cNvPr id="1207" name="Check Box 183" hidden="1">
              <a:extLst>
                <a:ext uri="{63B3BB69-23CF-44E3-9099-C40C66FF867C}">
                  <a14:compatExt spid="_x0000_s1207"/>
                </a:ext>
                <a:ext uri="{FF2B5EF4-FFF2-40B4-BE49-F238E27FC236}">
                  <a16:creationId xmlns:a16="http://schemas.microsoft.com/office/drawing/2014/main" id="{00000000-0008-0000-0100-0000B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85</xdr:row>
          <xdr:rowOff>38100</xdr:rowOff>
        </xdr:from>
        <xdr:to>
          <xdr:col>6</xdr:col>
          <xdr:colOff>9525</xdr:colOff>
          <xdr:row>85</xdr:row>
          <xdr:rowOff>266700</xdr:rowOff>
        </xdr:to>
        <xdr:sp macro="" textlink="">
          <xdr:nvSpPr>
            <xdr:cNvPr id="1208" name="Check Box 184" hidden="1">
              <a:extLst>
                <a:ext uri="{63B3BB69-23CF-44E3-9099-C40C66FF867C}">
                  <a14:compatExt spid="_x0000_s1208"/>
                </a:ext>
                <a:ext uri="{FF2B5EF4-FFF2-40B4-BE49-F238E27FC236}">
                  <a16:creationId xmlns:a16="http://schemas.microsoft.com/office/drawing/2014/main" id="{00000000-0008-0000-0100-0000B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86</xdr:row>
          <xdr:rowOff>28575</xdr:rowOff>
        </xdr:from>
        <xdr:to>
          <xdr:col>6</xdr:col>
          <xdr:colOff>19050</xdr:colOff>
          <xdr:row>86</xdr:row>
          <xdr:rowOff>257175</xdr:rowOff>
        </xdr:to>
        <xdr:sp macro="" textlink="">
          <xdr:nvSpPr>
            <xdr:cNvPr id="1209" name="Check Box 185" hidden="1">
              <a:extLst>
                <a:ext uri="{63B3BB69-23CF-44E3-9099-C40C66FF867C}">
                  <a14:compatExt spid="_x0000_s1209"/>
                </a:ext>
                <a:ext uri="{FF2B5EF4-FFF2-40B4-BE49-F238E27FC236}">
                  <a16:creationId xmlns:a16="http://schemas.microsoft.com/office/drawing/2014/main" id="{00000000-0008-0000-0100-0000B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87</xdr:row>
          <xdr:rowOff>352425</xdr:rowOff>
        </xdr:from>
        <xdr:to>
          <xdr:col>6</xdr:col>
          <xdr:colOff>9525</xdr:colOff>
          <xdr:row>87</xdr:row>
          <xdr:rowOff>581025</xdr:rowOff>
        </xdr:to>
        <xdr:sp macro="" textlink="">
          <xdr:nvSpPr>
            <xdr:cNvPr id="1210" name="Check Box 186" hidden="1">
              <a:extLst>
                <a:ext uri="{63B3BB69-23CF-44E3-9099-C40C66FF867C}">
                  <a14:compatExt spid="_x0000_s1210"/>
                </a:ext>
                <a:ext uri="{FF2B5EF4-FFF2-40B4-BE49-F238E27FC236}">
                  <a16:creationId xmlns:a16="http://schemas.microsoft.com/office/drawing/2014/main" id="{00000000-0008-0000-0100-0000B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88</xdr:row>
          <xdr:rowOff>104775</xdr:rowOff>
        </xdr:from>
        <xdr:to>
          <xdr:col>5</xdr:col>
          <xdr:colOff>285750</xdr:colOff>
          <xdr:row>88</xdr:row>
          <xdr:rowOff>333375</xdr:rowOff>
        </xdr:to>
        <xdr:sp macro="" textlink="">
          <xdr:nvSpPr>
            <xdr:cNvPr id="1211" name="Check Box 187" hidden="1">
              <a:extLst>
                <a:ext uri="{63B3BB69-23CF-44E3-9099-C40C66FF867C}">
                  <a14:compatExt spid="_x0000_s1211"/>
                </a:ext>
                <a:ext uri="{FF2B5EF4-FFF2-40B4-BE49-F238E27FC236}">
                  <a16:creationId xmlns:a16="http://schemas.microsoft.com/office/drawing/2014/main" id="{00000000-0008-0000-0100-0000B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92</xdr:row>
          <xdr:rowOff>104775</xdr:rowOff>
        </xdr:from>
        <xdr:to>
          <xdr:col>5</xdr:col>
          <xdr:colOff>285750</xdr:colOff>
          <xdr:row>92</xdr:row>
          <xdr:rowOff>333375</xdr:rowOff>
        </xdr:to>
        <xdr:sp macro="" textlink="">
          <xdr:nvSpPr>
            <xdr:cNvPr id="1214" name="Check Box 190" hidden="1">
              <a:extLst>
                <a:ext uri="{63B3BB69-23CF-44E3-9099-C40C66FF867C}">
                  <a14:compatExt spid="_x0000_s1214"/>
                </a:ext>
                <a:ext uri="{FF2B5EF4-FFF2-40B4-BE49-F238E27FC236}">
                  <a16:creationId xmlns:a16="http://schemas.microsoft.com/office/drawing/2014/main" id="{00000000-0008-0000-0100-0000B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93</xdr:row>
          <xdr:rowOff>104775</xdr:rowOff>
        </xdr:from>
        <xdr:to>
          <xdr:col>5</xdr:col>
          <xdr:colOff>285750</xdr:colOff>
          <xdr:row>93</xdr:row>
          <xdr:rowOff>333375</xdr:rowOff>
        </xdr:to>
        <xdr:sp macro="" textlink="">
          <xdr:nvSpPr>
            <xdr:cNvPr id="1215" name="Check Box 191" hidden="1">
              <a:extLst>
                <a:ext uri="{63B3BB69-23CF-44E3-9099-C40C66FF867C}">
                  <a14:compatExt spid="_x0000_s1215"/>
                </a:ext>
                <a:ext uri="{FF2B5EF4-FFF2-40B4-BE49-F238E27FC236}">
                  <a16:creationId xmlns:a16="http://schemas.microsoft.com/office/drawing/2014/main" id="{00000000-0008-0000-0100-0000B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94</xdr:row>
          <xdr:rowOff>104775</xdr:rowOff>
        </xdr:from>
        <xdr:to>
          <xdr:col>5</xdr:col>
          <xdr:colOff>285750</xdr:colOff>
          <xdr:row>94</xdr:row>
          <xdr:rowOff>333375</xdr:rowOff>
        </xdr:to>
        <xdr:sp macro="" textlink="">
          <xdr:nvSpPr>
            <xdr:cNvPr id="1216" name="Check Box 192" hidden="1">
              <a:extLst>
                <a:ext uri="{63B3BB69-23CF-44E3-9099-C40C66FF867C}">
                  <a14:compatExt spid="_x0000_s1216"/>
                </a:ext>
                <a:ext uri="{FF2B5EF4-FFF2-40B4-BE49-F238E27FC236}">
                  <a16:creationId xmlns:a16="http://schemas.microsoft.com/office/drawing/2014/main" id="{00000000-0008-0000-0100-0000C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99</xdr:row>
          <xdr:rowOff>428625</xdr:rowOff>
        </xdr:from>
        <xdr:to>
          <xdr:col>5</xdr:col>
          <xdr:colOff>276225</xdr:colOff>
          <xdr:row>99</xdr:row>
          <xdr:rowOff>657225</xdr:rowOff>
        </xdr:to>
        <xdr:sp macro="" textlink="">
          <xdr:nvSpPr>
            <xdr:cNvPr id="1221" name="Check Box 197" hidden="1">
              <a:extLst>
                <a:ext uri="{63B3BB69-23CF-44E3-9099-C40C66FF867C}">
                  <a14:compatExt spid="_x0000_s1221"/>
                </a:ext>
                <a:ext uri="{FF2B5EF4-FFF2-40B4-BE49-F238E27FC236}">
                  <a16:creationId xmlns:a16="http://schemas.microsoft.com/office/drawing/2014/main" id="{00000000-0008-0000-0100-0000C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100</xdr:row>
          <xdr:rowOff>409575</xdr:rowOff>
        </xdr:from>
        <xdr:to>
          <xdr:col>6</xdr:col>
          <xdr:colOff>9525</xdr:colOff>
          <xdr:row>100</xdr:row>
          <xdr:rowOff>638175</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101</xdr:row>
          <xdr:rowOff>419100</xdr:rowOff>
        </xdr:from>
        <xdr:to>
          <xdr:col>5</xdr:col>
          <xdr:colOff>285750</xdr:colOff>
          <xdr:row>102</xdr:row>
          <xdr:rowOff>200025</xdr:rowOff>
        </xdr:to>
        <xdr:sp macro="" textlink="">
          <xdr:nvSpPr>
            <xdr:cNvPr id="1223" name="Check Box 199" hidden="1">
              <a:extLst>
                <a:ext uri="{63B3BB69-23CF-44E3-9099-C40C66FF867C}">
                  <a14:compatExt spid="_x0000_s1223"/>
                </a:ext>
                <a:ext uri="{FF2B5EF4-FFF2-40B4-BE49-F238E27FC236}">
                  <a16:creationId xmlns:a16="http://schemas.microsoft.com/office/drawing/2014/main" id="{00000000-0008-0000-0100-0000C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105</xdr:row>
          <xdr:rowOff>104775</xdr:rowOff>
        </xdr:from>
        <xdr:to>
          <xdr:col>5</xdr:col>
          <xdr:colOff>285750</xdr:colOff>
          <xdr:row>105</xdr:row>
          <xdr:rowOff>333375</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106</xdr:row>
          <xdr:rowOff>304800</xdr:rowOff>
        </xdr:from>
        <xdr:to>
          <xdr:col>5</xdr:col>
          <xdr:colOff>285750</xdr:colOff>
          <xdr:row>106</xdr:row>
          <xdr:rowOff>533400</xdr:rowOff>
        </xdr:to>
        <xdr:sp macro="" textlink="">
          <xdr:nvSpPr>
            <xdr:cNvPr id="1225" name="Check Box 201" hidden="1">
              <a:extLst>
                <a:ext uri="{63B3BB69-23CF-44E3-9099-C40C66FF867C}">
                  <a14:compatExt spid="_x0000_s1225"/>
                </a:ext>
                <a:ext uri="{FF2B5EF4-FFF2-40B4-BE49-F238E27FC236}">
                  <a16:creationId xmlns:a16="http://schemas.microsoft.com/office/drawing/2014/main" id="{00000000-0008-0000-0100-0000C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107</xdr:row>
          <xdr:rowOff>104775</xdr:rowOff>
        </xdr:from>
        <xdr:to>
          <xdr:col>5</xdr:col>
          <xdr:colOff>285750</xdr:colOff>
          <xdr:row>107</xdr:row>
          <xdr:rowOff>333375</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108</xdr:row>
          <xdr:rowOff>104775</xdr:rowOff>
        </xdr:from>
        <xdr:to>
          <xdr:col>5</xdr:col>
          <xdr:colOff>285750</xdr:colOff>
          <xdr:row>108</xdr:row>
          <xdr:rowOff>333375</xdr:rowOff>
        </xdr:to>
        <xdr:sp macro="" textlink="">
          <xdr:nvSpPr>
            <xdr:cNvPr id="1227" name="Check Box 203" hidden="1">
              <a:extLst>
                <a:ext uri="{63B3BB69-23CF-44E3-9099-C40C66FF867C}">
                  <a14:compatExt spid="_x0000_s1227"/>
                </a:ext>
                <a:ext uri="{FF2B5EF4-FFF2-40B4-BE49-F238E27FC236}">
                  <a16:creationId xmlns:a16="http://schemas.microsoft.com/office/drawing/2014/main" id="{00000000-0008-0000-0100-0000C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110</xdr:row>
          <xdr:rowOff>104775</xdr:rowOff>
        </xdr:from>
        <xdr:to>
          <xdr:col>5</xdr:col>
          <xdr:colOff>285750</xdr:colOff>
          <xdr:row>110</xdr:row>
          <xdr:rowOff>333375</xdr:rowOff>
        </xdr:to>
        <xdr:sp macro="" textlink="">
          <xdr:nvSpPr>
            <xdr:cNvPr id="1229" name="Check Box 205" hidden="1">
              <a:extLst>
                <a:ext uri="{63B3BB69-23CF-44E3-9099-C40C66FF867C}">
                  <a14:compatExt spid="_x0000_s1229"/>
                </a:ext>
                <a:ext uri="{FF2B5EF4-FFF2-40B4-BE49-F238E27FC236}">
                  <a16:creationId xmlns:a16="http://schemas.microsoft.com/office/drawing/2014/main" id="{00000000-0008-0000-0100-0000C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111</xdr:row>
          <xdr:rowOff>38100</xdr:rowOff>
        </xdr:from>
        <xdr:to>
          <xdr:col>6</xdr:col>
          <xdr:colOff>9525</xdr:colOff>
          <xdr:row>111</xdr:row>
          <xdr:rowOff>276225</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113</xdr:row>
          <xdr:rowOff>257175</xdr:rowOff>
        </xdr:from>
        <xdr:to>
          <xdr:col>5</xdr:col>
          <xdr:colOff>285750</xdr:colOff>
          <xdr:row>113</xdr:row>
          <xdr:rowOff>485775</xdr:rowOff>
        </xdr:to>
        <xdr:sp macro="" textlink="">
          <xdr:nvSpPr>
            <xdr:cNvPr id="1231" name="Check Box 207" hidden="1">
              <a:extLst>
                <a:ext uri="{63B3BB69-23CF-44E3-9099-C40C66FF867C}">
                  <a14:compatExt spid="_x0000_s1231"/>
                </a:ext>
                <a:ext uri="{FF2B5EF4-FFF2-40B4-BE49-F238E27FC236}">
                  <a16:creationId xmlns:a16="http://schemas.microsoft.com/office/drawing/2014/main" id="{00000000-0008-0000-0100-0000C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114</xdr:row>
          <xdr:rowOff>19050</xdr:rowOff>
        </xdr:from>
        <xdr:to>
          <xdr:col>6</xdr:col>
          <xdr:colOff>9525</xdr:colOff>
          <xdr:row>114</xdr:row>
          <xdr:rowOff>247650</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115</xdr:row>
          <xdr:rowOff>209550</xdr:rowOff>
        </xdr:from>
        <xdr:to>
          <xdr:col>5</xdr:col>
          <xdr:colOff>285750</xdr:colOff>
          <xdr:row>115</xdr:row>
          <xdr:rowOff>438150</xdr:rowOff>
        </xdr:to>
        <xdr:sp macro="" textlink="">
          <xdr:nvSpPr>
            <xdr:cNvPr id="1233" name="Check Box 209" hidden="1">
              <a:extLst>
                <a:ext uri="{63B3BB69-23CF-44E3-9099-C40C66FF867C}">
                  <a14:compatExt spid="_x0000_s1233"/>
                </a:ext>
                <a:ext uri="{FF2B5EF4-FFF2-40B4-BE49-F238E27FC236}">
                  <a16:creationId xmlns:a16="http://schemas.microsoft.com/office/drawing/2014/main" id="{00000000-0008-0000-0100-0000D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116</xdr:row>
          <xdr:rowOff>104775</xdr:rowOff>
        </xdr:from>
        <xdr:to>
          <xdr:col>5</xdr:col>
          <xdr:colOff>285750</xdr:colOff>
          <xdr:row>117</xdr:row>
          <xdr:rowOff>114300</xdr:rowOff>
        </xdr:to>
        <xdr:sp macro="" textlink="">
          <xdr:nvSpPr>
            <xdr:cNvPr id="1234" name="Check Box 210" hidden="1">
              <a:extLst>
                <a:ext uri="{63B3BB69-23CF-44E3-9099-C40C66FF867C}">
                  <a14:compatExt spid="_x0000_s1234"/>
                </a:ext>
                <a:ext uri="{FF2B5EF4-FFF2-40B4-BE49-F238E27FC236}">
                  <a16:creationId xmlns:a16="http://schemas.microsoft.com/office/drawing/2014/main" id="{00000000-0008-0000-0100-0000D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117</xdr:row>
          <xdr:rowOff>104775</xdr:rowOff>
        </xdr:from>
        <xdr:to>
          <xdr:col>5</xdr:col>
          <xdr:colOff>285750</xdr:colOff>
          <xdr:row>117</xdr:row>
          <xdr:rowOff>333375</xdr:rowOff>
        </xdr:to>
        <xdr:sp macro="" textlink="">
          <xdr:nvSpPr>
            <xdr:cNvPr id="1235" name="Check Box 211" hidden="1">
              <a:extLst>
                <a:ext uri="{63B3BB69-23CF-44E3-9099-C40C66FF867C}">
                  <a14:compatExt spid="_x0000_s1235"/>
                </a:ext>
                <a:ext uri="{FF2B5EF4-FFF2-40B4-BE49-F238E27FC236}">
                  <a16:creationId xmlns:a16="http://schemas.microsoft.com/office/drawing/2014/main" id="{00000000-0008-0000-0100-0000D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118</xdr:row>
          <xdr:rowOff>104775</xdr:rowOff>
        </xdr:from>
        <xdr:to>
          <xdr:col>5</xdr:col>
          <xdr:colOff>285750</xdr:colOff>
          <xdr:row>118</xdr:row>
          <xdr:rowOff>371475</xdr:rowOff>
        </xdr:to>
        <xdr:sp macro="" textlink="">
          <xdr:nvSpPr>
            <xdr:cNvPr id="1236" name="Check Box 212" hidden="1">
              <a:extLst>
                <a:ext uri="{63B3BB69-23CF-44E3-9099-C40C66FF867C}">
                  <a14:compatExt spid="_x0000_s1236"/>
                </a:ext>
                <a:ext uri="{FF2B5EF4-FFF2-40B4-BE49-F238E27FC236}">
                  <a16:creationId xmlns:a16="http://schemas.microsoft.com/office/drawing/2014/main" id="{00000000-0008-0000-0100-0000D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119</xdr:row>
          <xdr:rowOff>104775</xdr:rowOff>
        </xdr:from>
        <xdr:to>
          <xdr:col>5</xdr:col>
          <xdr:colOff>285750</xdr:colOff>
          <xdr:row>119</xdr:row>
          <xdr:rowOff>333375</xdr:rowOff>
        </xdr:to>
        <xdr:sp macro="" textlink="">
          <xdr:nvSpPr>
            <xdr:cNvPr id="1237" name="Check Box 213" hidden="1">
              <a:extLst>
                <a:ext uri="{63B3BB69-23CF-44E3-9099-C40C66FF867C}">
                  <a14:compatExt spid="_x0000_s1237"/>
                </a:ext>
                <a:ext uri="{FF2B5EF4-FFF2-40B4-BE49-F238E27FC236}">
                  <a16:creationId xmlns:a16="http://schemas.microsoft.com/office/drawing/2014/main" id="{00000000-0008-0000-0100-0000D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120</xdr:row>
          <xdr:rowOff>28575</xdr:rowOff>
        </xdr:from>
        <xdr:to>
          <xdr:col>5</xdr:col>
          <xdr:colOff>285750</xdr:colOff>
          <xdr:row>120</xdr:row>
          <xdr:rowOff>257175</xdr:rowOff>
        </xdr:to>
        <xdr:sp macro="" textlink="">
          <xdr:nvSpPr>
            <xdr:cNvPr id="1238" name="Check Box 214" hidden="1">
              <a:extLst>
                <a:ext uri="{63B3BB69-23CF-44E3-9099-C40C66FF867C}">
                  <a14:compatExt spid="_x0000_s1238"/>
                </a:ext>
                <a:ext uri="{FF2B5EF4-FFF2-40B4-BE49-F238E27FC236}">
                  <a16:creationId xmlns:a16="http://schemas.microsoft.com/office/drawing/2014/main" id="{00000000-0008-0000-0100-0000D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121</xdr:row>
          <xdr:rowOff>104775</xdr:rowOff>
        </xdr:from>
        <xdr:to>
          <xdr:col>5</xdr:col>
          <xdr:colOff>285750</xdr:colOff>
          <xdr:row>121</xdr:row>
          <xdr:rowOff>333375</xdr:rowOff>
        </xdr:to>
        <xdr:sp macro="" textlink="">
          <xdr:nvSpPr>
            <xdr:cNvPr id="1239" name="Check Box 215" hidden="1">
              <a:extLst>
                <a:ext uri="{63B3BB69-23CF-44E3-9099-C40C66FF867C}">
                  <a14:compatExt spid="_x0000_s1239"/>
                </a:ext>
                <a:ext uri="{FF2B5EF4-FFF2-40B4-BE49-F238E27FC236}">
                  <a16:creationId xmlns:a16="http://schemas.microsoft.com/office/drawing/2014/main" id="{00000000-0008-0000-0100-0000D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61</xdr:row>
          <xdr:rowOff>485775</xdr:rowOff>
        </xdr:from>
        <xdr:to>
          <xdr:col>6</xdr:col>
          <xdr:colOff>266700</xdr:colOff>
          <xdr:row>62</xdr:row>
          <xdr:rowOff>228600</xdr:rowOff>
        </xdr:to>
        <xdr:sp macro="" textlink="">
          <xdr:nvSpPr>
            <xdr:cNvPr id="1270" name="Check Box 246" hidden="1">
              <a:extLst>
                <a:ext uri="{63B3BB69-23CF-44E3-9099-C40C66FF867C}">
                  <a14:compatExt spid="_x0000_s1270"/>
                </a:ext>
                <a:ext uri="{FF2B5EF4-FFF2-40B4-BE49-F238E27FC236}">
                  <a16:creationId xmlns:a16="http://schemas.microsoft.com/office/drawing/2014/main" id="{00000000-0008-0000-0100-0000F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63</xdr:row>
          <xdr:rowOff>104775</xdr:rowOff>
        </xdr:from>
        <xdr:to>
          <xdr:col>7</xdr:col>
          <xdr:colOff>0</xdr:colOff>
          <xdr:row>63</xdr:row>
          <xdr:rowOff>333375</xdr:rowOff>
        </xdr:to>
        <xdr:sp macro="" textlink="">
          <xdr:nvSpPr>
            <xdr:cNvPr id="1272" name="Check Box 248" hidden="1">
              <a:extLst>
                <a:ext uri="{63B3BB69-23CF-44E3-9099-C40C66FF867C}">
                  <a14:compatExt spid="_x0000_s1272"/>
                </a:ext>
                <a:ext uri="{FF2B5EF4-FFF2-40B4-BE49-F238E27FC236}">
                  <a16:creationId xmlns:a16="http://schemas.microsoft.com/office/drawing/2014/main" id="{00000000-0008-0000-0100-0000F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64</xdr:row>
          <xdr:rowOff>104775</xdr:rowOff>
        </xdr:from>
        <xdr:to>
          <xdr:col>7</xdr:col>
          <xdr:colOff>0</xdr:colOff>
          <xdr:row>64</xdr:row>
          <xdr:rowOff>333375</xdr:rowOff>
        </xdr:to>
        <xdr:sp macro="" textlink="">
          <xdr:nvSpPr>
            <xdr:cNvPr id="1273" name="Check Box 249" hidden="1">
              <a:extLst>
                <a:ext uri="{63B3BB69-23CF-44E3-9099-C40C66FF867C}">
                  <a14:compatExt spid="_x0000_s1273"/>
                </a:ext>
                <a:ext uri="{FF2B5EF4-FFF2-40B4-BE49-F238E27FC236}">
                  <a16:creationId xmlns:a16="http://schemas.microsoft.com/office/drawing/2014/main" id="{00000000-0008-0000-0100-0000F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65</xdr:row>
          <xdr:rowOff>104775</xdr:rowOff>
        </xdr:from>
        <xdr:to>
          <xdr:col>7</xdr:col>
          <xdr:colOff>0</xdr:colOff>
          <xdr:row>65</xdr:row>
          <xdr:rowOff>333375</xdr:rowOff>
        </xdr:to>
        <xdr:sp macro="" textlink="">
          <xdr:nvSpPr>
            <xdr:cNvPr id="1274" name="Check Box 250" hidden="1">
              <a:extLst>
                <a:ext uri="{63B3BB69-23CF-44E3-9099-C40C66FF867C}">
                  <a14:compatExt spid="_x0000_s1274"/>
                </a:ext>
                <a:ext uri="{FF2B5EF4-FFF2-40B4-BE49-F238E27FC236}">
                  <a16:creationId xmlns:a16="http://schemas.microsoft.com/office/drawing/2014/main" id="{00000000-0008-0000-0100-0000F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66</xdr:row>
          <xdr:rowOff>0</xdr:rowOff>
        </xdr:from>
        <xdr:to>
          <xdr:col>6</xdr:col>
          <xdr:colOff>276225</xdr:colOff>
          <xdr:row>66</xdr:row>
          <xdr:rowOff>228600</xdr:rowOff>
        </xdr:to>
        <xdr:sp macro="" textlink="">
          <xdr:nvSpPr>
            <xdr:cNvPr id="1275" name="Check Box 251" hidden="1">
              <a:extLst>
                <a:ext uri="{63B3BB69-23CF-44E3-9099-C40C66FF867C}">
                  <a14:compatExt spid="_x0000_s1275"/>
                </a:ext>
                <a:ext uri="{FF2B5EF4-FFF2-40B4-BE49-F238E27FC236}">
                  <a16:creationId xmlns:a16="http://schemas.microsoft.com/office/drawing/2014/main" id="{00000000-0008-0000-0100-0000F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78</xdr:row>
          <xdr:rowOff>104775</xdr:rowOff>
        </xdr:from>
        <xdr:to>
          <xdr:col>7</xdr:col>
          <xdr:colOff>0</xdr:colOff>
          <xdr:row>78</xdr:row>
          <xdr:rowOff>333375</xdr:rowOff>
        </xdr:to>
        <xdr:sp macro="" textlink="">
          <xdr:nvSpPr>
            <xdr:cNvPr id="1278" name="Check Box 254" hidden="1">
              <a:extLst>
                <a:ext uri="{63B3BB69-23CF-44E3-9099-C40C66FF867C}">
                  <a14:compatExt spid="_x0000_s1278"/>
                </a:ext>
                <a:ext uri="{FF2B5EF4-FFF2-40B4-BE49-F238E27FC236}">
                  <a16:creationId xmlns:a16="http://schemas.microsoft.com/office/drawing/2014/main" id="{00000000-0008-0000-0100-0000F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79</xdr:row>
          <xdr:rowOff>257175</xdr:rowOff>
        </xdr:from>
        <xdr:to>
          <xdr:col>6</xdr:col>
          <xdr:colOff>276225</xdr:colOff>
          <xdr:row>79</xdr:row>
          <xdr:rowOff>485775</xdr:rowOff>
        </xdr:to>
        <xdr:sp macro="" textlink="">
          <xdr:nvSpPr>
            <xdr:cNvPr id="1279" name="Check Box 255" hidden="1">
              <a:extLst>
                <a:ext uri="{63B3BB69-23CF-44E3-9099-C40C66FF867C}">
                  <a14:compatExt spid="_x0000_s1279"/>
                </a:ext>
                <a:ext uri="{FF2B5EF4-FFF2-40B4-BE49-F238E27FC236}">
                  <a16:creationId xmlns:a16="http://schemas.microsoft.com/office/drawing/2014/main" id="{00000000-0008-0000-0100-0000F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80</xdr:row>
          <xdr:rowOff>276225</xdr:rowOff>
        </xdr:from>
        <xdr:to>
          <xdr:col>7</xdr:col>
          <xdr:colOff>0</xdr:colOff>
          <xdr:row>80</xdr:row>
          <xdr:rowOff>504825</xdr:rowOff>
        </xdr:to>
        <xdr:sp macro="" textlink="">
          <xdr:nvSpPr>
            <xdr:cNvPr id="1280" name="Check Box 256" hidden="1">
              <a:extLst>
                <a:ext uri="{63B3BB69-23CF-44E3-9099-C40C66FF867C}">
                  <a14:compatExt spid="_x0000_s1280"/>
                </a:ext>
                <a:ext uri="{FF2B5EF4-FFF2-40B4-BE49-F238E27FC236}">
                  <a16:creationId xmlns:a16="http://schemas.microsoft.com/office/drawing/2014/main" id="{00000000-0008-0000-0100-00000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84</xdr:row>
          <xdr:rowOff>257175</xdr:rowOff>
        </xdr:from>
        <xdr:to>
          <xdr:col>7</xdr:col>
          <xdr:colOff>9525</xdr:colOff>
          <xdr:row>84</xdr:row>
          <xdr:rowOff>485775</xdr:rowOff>
        </xdr:to>
        <xdr:sp macro="" textlink="">
          <xdr:nvSpPr>
            <xdr:cNvPr id="1282" name="Check Box 258" hidden="1">
              <a:extLst>
                <a:ext uri="{63B3BB69-23CF-44E3-9099-C40C66FF867C}">
                  <a14:compatExt spid="_x0000_s1282"/>
                </a:ext>
                <a:ext uri="{FF2B5EF4-FFF2-40B4-BE49-F238E27FC236}">
                  <a16:creationId xmlns:a16="http://schemas.microsoft.com/office/drawing/2014/main" id="{00000000-0008-0000-0100-00000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85</xdr:row>
          <xdr:rowOff>38100</xdr:rowOff>
        </xdr:from>
        <xdr:to>
          <xdr:col>7</xdr:col>
          <xdr:colOff>9525</xdr:colOff>
          <xdr:row>85</xdr:row>
          <xdr:rowOff>266700</xdr:rowOff>
        </xdr:to>
        <xdr:sp macro="" textlink="">
          <xdr:nvSpPr>
            <xdr:cNvPr id="1283" name="Check Box 259" hidden="1">
              <a:extLst>
                <a:ext uri="{63B3BB69-23CF-44E3-9099-C40C66FF867C}">
                  <a14:compatExt spid="_x0000_s1283"/>
                </a:ext>
                <a:ext uri="{FF2B5EF4-FFF2-40B4-BE49-F238E27FC236}">
                  <a16:creationId xmlns:a16="http://schemas.microsoft.com/office/drawing/2014/main" id="{00000000-0008-0000-0100-00000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86</xdr:row>
          <xdr:rowOff>28575</xdr:rowOff>
        </xdr:from>
        <xdr:to>
          <xdr:col>7</xdr:col>
          <xdr:colOff>19050</xdr:colOff>
          <xdr:row>86</xdr:row>
          <xdr:rowOff>257175</xdr:rowOff>
        </xdr:to>
        <xdr:sp macro="" textlink="">
          <xdr:nvSpPr>
            <xdr:cNvPr id="1284" name="Check Box 260" hidden="1">
              <a:extLst>
                <a:ext uri="{63B3BB69-23CF-44E3-9099-C40C66FF867C}">
                  <a14:compatExt spid="_x0000_s1284"/>
                </a:ext>
                <a:ext uri="{FF2B5EF4-FFF2-40B4-BE49-F238E27FC236}">
                  <a16:creationId xmlns:a16="http://schemas.microsoft.com/office/drawing/2014/main" id="{00000000-0008-0000-0100-00000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87</xdr:row>
          <xdr:rowOff>352425</xdr:rowOff>
        </xdr:from>
        <xdr:to>
          <xdr:col>7</xdr:col>
          <xdr:colOff>9525</xdr:colOff>
          <xdr:row>87</xdr:row>
          <xdr:rowOff>581025</xdr:rowOff>
        </xdr:to>
        <xdr:sp macro="" textlink="">
          <xdr:nvSpPr>
            <xdr:cNvPr id="1285" name="Check Box 261" hidden="1">
              <a:extLst>
                <a:ext uri="{63B3BB69-23CF-44E3-9099-C40C66FF867C}">
                  <a14:compatExt spid="_x0000_s1285"/>
                </a:ext>
                <a:ext uri="{FF2B5EF4-FFF2-40B4-BE49-F238E27FC236}">
                  <a16:creationId xmlns:a16="http://schemas.microsoft.com/office/drawing/2014/main" id="{00000000-0008-0000-0100-00000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88</xdr:row>
          <xdr:rowOff>104775</xdr:rowOff>
        </xdr:from>
        <xdr:to>
          <xdr:col>7</xdr:col>
          <xdr:colOff>0</xdr:colOff>
          <xdr:row>88</xdr:row>
          <xdr:rowOff>333375</xdr:rowOff>
        </xdr:to>
        <xdr:sp macro="" textlink="">
          <xdr:nvSpPr>
            <xdr:cNvPr id="1286" name="Check Box 262" hidden="1">
              <a:extLst>
                <a:ext uri="{63B3BB69-23CF-44E3-9099-C40C66FF867C}">
                  <a14:compatExt spid="_x0000_s1286"/>
                </a:ext>
                <a:ext uri="{FF2B5EF4-FFF2-40B4-BE49-F238E27FC236}">
                  <a16:creationId xmlns:a16="http://schemas.microsoft.com/office/drawing/2014/main" id="{00000000-0008-0000-0100-00000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92</xdr:row>
          <xdr:rowOff>104775</xdr:rowOff>
        </xdr:from>
        <xdr:to>
          <xdr:col>7</xdr:col>
          <xdr:colOff>0</xdr:colOff>
          <xdr:row>92</xdr:row>
          <xdr:rowOff>333375</xdr:rowOff>
        </xdr:to>
        <xdr:sp macro="" textlink="">
          <xdr:nvSpPr>
            <xdr:cNvPr id="1289" name="Check Box 265" hidden="1">
              <a:extLst>
                <a:ext uri="{63B3BB69-23CF-44E3-9099-C40C66FF867C}">
                  <a14:compatExt spid="_x0000_s1289"/>
                </a:ext>
                <a:ext uri="{FF2B5EF4-FFF2-40B4-BE49-F238E27FC236}">
                  <a16:creationId xmlns:a16="http://schemas.microsoft.com/office/drawing/2014/main" id="{00000000-0008-0000-0100-00000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93</xdr:row>
          <xdr:rowOff>104775</xdr:rowOff>
        </xdr:from>
        <xdr:to>
          <xdr:col>7</xdr:col>
          <xdr:colOff>0</xdr:colOff>
          <xdr:row>93</xdr:row>
          <xdr:rowOff>333375</xdr:rowOff>
        </xdr:to>
        <xdr:sp macro="" textlink="">
          <xdr:nvSpPr>
            <xdr:cNvPr id="1290" name="Check Box 266" hidden="1">
              <a:extLst>
                <a:ext uri="{63B3BB69-23CF-44E3-9099-C40C66FF867C}">
                  <a14:compatExt spid="_x0000_s1290"/>
                </a:ext>
                <a:ext uri="{FF2B5EF4-FFF2-40B4-BE49-F238E27FC236}">
                  <a16:creationId xmlns:a16="http://schemas.microsoft.com/office/drawing/2014/main" id="{00000000-0008-0000-0100-00000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94</xdr:row>
          <xdr:rowOff>104775</xdr:rowOff>
        </xdr:from>
        <xdr:to>
          <xdr:col>7</xdr:col>
          <xdr:colOff>0</xdr:colOff>
          <xdr:row>94</xdr:row>
          <xdr:rowOff>333375</xdr:rowOff>
        </xdr:to>
        <xdr:sp macro="" textlink="">
          <xdr:nvSpPr>
            <xdr:cNvPr id="1291" name="Check Box 267" hidden="1">
              <a:extLst>
                <a:ext uri="{63B3BB69-23CF-44E3-9099-C40C66FF867C}">
                  <a14:compatExt spid="_x0000_s1291"/>
                </a:ext>
                <a:ext uri="{FF2B5EF4-FFF2-40B4-BE49-F238E27FC236}">
                  <a16:creationId xmlns:a16="http://schemas.microsoft.com/office/drawing/2014/main" id="{00000000-0008-0000-0100-00000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99</xdr:row>
          <xdr:rowOff>428625</xdr:rowOff>
        </xdr:from>
        <xdr:to>
          <xdr:col>6</xdr:col>
          <xdr:colOff>276225</xdr:colOff>
          <xdr:row>99</xdr:row>
          <xdr:rowOff>657225</xdr:rowOff>
        </xdr:to>
        <xdr:sp macro="" textlink="">
          <xdr:nvSpPr>
            <xdr:cNvPr id="1296" name="Check Box 272" hidden="1">
              <a:extLst>
                <a:ext uri="{63B3BB69-23CF-44E3-9099-C40C66FF867C}">
                  <a14:compatExt spid="_x0000_s1296"/>
                </a:ext>
                <a:ext uri="{FF2B5EF4-FFF2-40B4-BE49-F238E27FC236}">
                  <a16:creationId xmlns:a16="http://schemas.microsoft.com/office/drawing/2014/main" id="{00000000-0008-0000-0100-00001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100</xdr:row>
          <xdr:rowOff>409575</xdr:rowOff>
        </xdr:from>
        <xdr:to>
          <xdr:col>7</xdr:col>
          <xdr:colOff>9525</xdr:colOff>
          <xdr:row>100</xdr:row>
          <xdr:rowOff>638175</xdr:rowOff>
        </xdr:to>
        <xdr:sp macro="" textlink="">
          <xdr:nvSpPr>
            <xdr:cNvPr id="1297" name="Check Box 273" hidden="1">
              <a:extLst>
                <a:ext uri="{63B3BB69-23CF-44E3-9099-C40C66FF867C}">
                  <a14:compatExt spid="_x0000_s1297"/>
                </a:ext>
                <a:ext uri="{FF2B5EF4-FFF2-40B4-BE49-F238E27FC236}">
                  <a16:creationId xmlns:a16="http://schemas.microsoft.com/office/drawing/2014/main" id="{00000000-0008-0000-0100-00001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101</xdr:row>
          <xdr:rowOff>419100</xdr:rowOff>
        </xdr:from>
        <xdr:to>
          <xdr:col>7</xdr:col>
          <xdr:colOff>0</xdr:colOff>
          <xdr:row>102</xdr:row>
          <xdr:rowOff>200025</xdr:rowOff>
        </xdr:to>
        <xdr:sp macro="" textlink="">
          <xdr:nvSpPr>
            <xdr:cNvPr id="1298" name="Check Box 274" hidden="1">
              <a:extLst>
                <a:ext uri="{63B3BB69-23CF-44E3-9099-C40C66FF867C}">
                  <a14:compatExt spid="_x0000_s1298"/>
                </a:ext>
                <a:ext uri="{FF2B5EF4-FFF2-40B4-BE49-F238E27FC236}">
                  <a16:creationId xmlns:a16="http://schemas.microsoft.com/office/drawing/2014/main" id="{00000000-0008-0000-0100-00001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105</xdr:row>
          <xdr:rowOff>104775</xdr:rowOff>
        </xdr:from>
        <xdr:to>
          <xdr:col>7</xdr:col>
          <xdr:colOff>0</xdr:colOff>
          <xdr:row>105</xdr:row>
          <xdr:rowOff>333375</xdr:rowOff>
        </xdr:to>
        <xdr:sp macro="" textlink="">
          <xdr:nvSpPr>
            <xdr:cNvPr id="1299" name="Check Box 275" hidden="1">
              <a:extLst>
                <a:ext uri="{63B3BB69-23CF-44E3-9099-C40C66FF867C}">
                  <a14:compatExt spid="_x0000_s1299"/>
                </a:ext>
                <a:ext uri="{FF2B5EF4-FFF2-40B4-BE49-F238E27FC236}">
                  <a16:creationId xmlns:a16="http://schemas.microsoft.com/office/drawing/2014/main" id="{00000000-0008-0000-0100-00001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106</xdr:row>
          <xdr:rowOff>304800</xdr:rowOff>
        </xdr:from>
        <xdr:to>
          <xdr:col>7</xdr:col>
          <xdr:colOff>0</xdr:colOff>
          <xdr:row>106</xdr:row>
          <xdr:rowOff>533400</xdr:rowOff>
        </xdr:to>
        <xdr:sp macro="" textlink="">
          <xdr:nvSpPr>
            <xdr:cNvPr id="1300" name="Check Box 276" hidden="1">
              <a:extLst>
                <a:ext uri="{63B3BB69-23CF-44E3-9099-C40C66FF867C}">
                  <a14:compatExt spid="_x0000_s1300"/>
                </a:ext>
                <a:ext uri="{FF2B5EF4-FFF2-40B4-BE49-F238E27FC236}">
                  <a16:creationId xmlns:a16="http://schemas.microsoft.com/office/drawing/2014/main" id="{00000000-0008-0000-0100-00001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107</xdr:row>
          <xdr:rowOff>104775</xdr:rowOff>
        </xdr:from>
        <xdr:to>
          <xdr:col>7</xdr:col>
          <xdr:colOff>0</xdr:colOff>
          <xdr:row>107</xdr:row>
          <xdr:rowOff>333375</xdr:rowOff>
        </xdr:to>
        <xdr:sp macro="" textlink="">
          <xdr:nvSpPr>
            <xdr:cNvPr id="1301" name="Check Box 277" hidden="1">
              <a:extLst>
                <a:ext uri="{63B3BB69-23CF-44E3-9099-C40C66FF867C}">
                  <a14:compatExt spid="_x0000_s1301"/>
                </a:ext>
                <a:ext uri="{FF2B5EF4-FFF2-40B4-BE49-F238E27FC236}">
                  <a16:creationId xmlns:a16="http://schemas.microsoft.com/office/drawing/2014/main" id="{00000000-0008-0000-0100-00001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108</xdr:row>
          <xdr:rowOff>104775</xdr:rowOff>
        </xdr:from>
        <xdr:to>
          <xdr:col>7</xdr:col>
          <xdr:colOff>0</xdr:colOff>
          <xdr:row>108</xdr:row>
          <xdr:rowOff>333375</xdr:rowOff>
        </xdr:to>
        <xdr:sp macro="" textlink="">
          <xdr:nvSpPr>
            <xdr:cNvPr id="1302" name="Check Box 278" hidden="1">
              <a:extLst>
                <a:ext uri="{63B3BB69-23CF-44E3-9099-C40C66FF867C}">
                  <a14:compatExt spid="_x0000_s1302"/>
                </a:ext>
                <a:ext uri="{FF2B5EF4-FFF2-40B4-BE49-F238E27FC236}">
                  <a16:creationId xmlns:a16="http://schemas.microsoft.com/office/drawing/2014/main" id="{00000000-0008-0000-0100-00001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110</xdr:row>
          <xdr:rowOff>104775</xdr:rowOff>
        </xdr:from>
        <xdr:to>
          <xdr:col>7</xdr:col>
          <xdr:colOff>0</xdr:colOff>
          <xdr:row>110</xdr:row>
          <xdr:rowOff>333375</xdr:rowOff>
        </xdr:to>
        <xdr:sp macro="" textlink="">
          <xdr:nvSpPr>
            <xdr:cNvPr id="1304" name="Check Box 280" hidden="1">
              <a:extLst>
                <a:ext uri="{63B3BB69-23CF-44E3-9099-C40C66FF867C}">
                  <a14:compatExt spid="_x0000_s1304"/>
                </a:ext>
                <a:ext uri="{FF2B5EF4-FFF2-40B4-BE49-F238E27FC236}">
                  <a16:creationId xmlns:a16="http://schemas.microsoft.com/office/drawing/2014/main" id="{00000000-0008-0000-0100-00001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111</xdr:row>
          <xdr:rowOff>38100</xdr:rowOff>
        </xdr:from>
        <xdr:to>
          <xdr:col>7</xdr:col>
          <xdr:colOff>9525</xdr:colOff>
          <xdr:row>111</xdr:row>
          <xdr:rowOff>276225</xdr:rowOff>
        </xdr:to>
        <xdr:sp macro="" textlink="">
          <xdr:nvSpPr>
            <xdr:cNvPr id="1305" name="Check Box 281" hidden="1">
              <a:extLst>
                <a:ext uri="{63B3BB69-23CF-44E3-9099-C40C66FF867C}">
                  <a14:compatExt spid="_x0000_s1305"/>
                </a:ext>
                <a:ext uri="{FF2B5EF4-FFF2-40B4-BE49-F238E27FC236}">
                  <a16:creationId xmlns:a16="http://schemas.microsoft.com/office/drawing/2014/main" id="{00000000-0008-0000-0100-00001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113</xdr:row>
          <xdr:rowOff>257175</xdr:rowOff>
        </xdr:from>
        <xdr:to>
          <xdr:col>7</xdr:col>
          <xdr:colOff>0</xdr:colOff>
          <xdr:row>113</xdr:row>
          <xdr:rowOff>485775</xdr:rowOff>
        </xdr:to>
        <xdr:sp macro="" textlink="">
          <xdr:nvSpPr>
            <xdr:cNvPr id="1306" name="Check Box 282" hidden="1">
              <a:extLst>
                <a:ext uri="{63B3BB69-23CF-44E3-9099-C40C66FF867C}">
                  <a14:compatExt spid="_x0000_s1306"/>
                </a:ext>
                <a:ext uri="{FF2B5EF4-FFF2-40B4-BE49-F238E27FC236}">
                  <a16:creationId xmlns:a16="http://schemas.microsoft.com/office/drawing/2014/main" id="{00000000-0008-0000-0100-00001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114</xdr:row>
          <xdr:rowOff>19050</xdr:rowOff>
        </xdr:from>
        <xdr:to>
          <xdr:col>7</xdr:col>
          <xdr:colOff>9525</xdr:colOff>
          <xdr:row>114</xdr:row>
          <xdr:rowOff>247650</xdr:rowOff>
        </xdr:to>
        <xdr:sp macro="" textlink="">
          <xdr:nvSpPr>
            <xdr:cNvPr id="1307" name="Check Box 283" hidden="1">
              <a:extLst>
                <a:ext uri="{63B3BB69-23CF-44E3-9099-C40C66FF867C}">
                  <a14:compatExt spid="_x0000_s1307"/>
                </a:ext>
                <a:ext uri="{FF2B5EF4-FFF2-40B4-BE49-F238E27FC236}">
                  <a16:creationId xmlns:a16="http://schemas.microsoft.com/office/drawing/2014/main" id="{00000000-0008-0000-0100-00001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115</xdr:row>
          <xdr:rowOff>209550</xdr:rowOff>
        </xdr:from>
        <xdr:to>
          <xdr:col>7</xdr:col>
          <xdr:colOff>0</xdr:colOff>
          <xdr:row>115</xdr:row>
          <xdr:rowOff>438150</xdr:rowOff>
        </xdr:to>
        <xdr:sp macro="" textlink="">
          <xdr:nvSpPr>
            <xdr:cNvPr id="1308" name="Check Box 284" hidden="1">
              <a:extLst>
                <a:ext uri="{63B3BB69-23CF-44E3-9099-C40C66FF867C}">
                  <a14:compatExt spid="_x0000_s1308"/>
                </a:ext>
                <a:ext uri="{FF2B5EF4-FFF2-40B4-BE49-F238E27FC236}">
                  <a16:creationId xmlns:a16="http://schemas.microsoft.com/office/drawing/2014/main" id="{00000000-0008-0000-0100-00001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116</xdr:row>
          <xdr:rowOff>104775</xdr:rowOff>
        </xdr:from>
        <xdr:to>
          <xdr:col>7</xdr:col>
          <xdr:colOff>0</xdr:colOff>
          <xdr:row>117</xdr:row>
          <xdr:rowOff>114300</xdr:rowOff>
        </xdr:to>
        <xdr:sp macro="" textlink="">
          <xdr:nvSpPr>
            <xdr:cNvPr id="1309" name="Check Box 285" hidden="1">
              <a:extLst>
                <a:ext uri="{63B3BB69-23CF-44E3-9099-C40C66FF867C}">
                  <a14:compatExt spid="_x0000_s1309"/>
                </a:ext>
                <a:ext uri="{FF2B5EF4-FFF2-40B4-BE49-F238E27FC236}">
                  <a16:creationId xmlns:a16="http://schemas.microsoft.com/office/drawing/2014/main" id="{00000000-0008-0000-0100-00001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117</xdr:row>
          <xdr:rowOff>104775</xdr:rowOff>
        </xdr:from>
        <xdr:to>
          <xdr:col>7</xdr:col>
          <xdr:colOff>0</xdr:colOff>
          <xdr:row>117</xdr:row>
          <xdr:rowOff>333375</xdr:rowOff>
        </xdr:to>
        <xdr:sp macro="" textlink="">
          <xdr:nvSpPr>
            <xdr:cNvPr id="1310" name="Check Box 286" hidden="1">
              <a:extLst>
                <a:ext uri="{63B3BB69-23CF-44E3-9099-C40C66FF867C}">
                  <a14:compatExt spid="_x0000_s1310"/>
                </a:ext>
                <a:ext uri="{FF2B5EF4-FFF2-40B4-BE49-F238E27FC236}">
                  <a16:creationId xmlns:a16="http://schemas.microsoft.com/office/drawing/2014/main" id="{00000000-0008-0000-0100-00001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118</xdr:row>
          <xdr:rowOff>104775</xdr:rowOff>
        </xdr:from>
        <xdr:to>
          <xdr:col>7</xdr:col>
          <xdr:colOff>0</xdr:colOff>
          <xdr:row>118</xdr:row>
          <xdr:rowOff>371475</xdr:rowOff>
        </xdr:to>
        <xdr:sp macro="" textlink="">
          <xdr:nvSpPr>
            <xdr:cNvPr id="1311" name="Check Box 287" hidden="1">
              <a:extLst>
                <a:ext uri="{63B3BB69-23CF-44E3-9099-C40C66FF867C}">
                  <a14:compatExt spid="_x0000_s1311"/>
                </a:ext>
                <a:ext uri="{FF2B5EF4-FFF2-40B4-BE49-F238E27FC236}">
                  <a16:creationId xmlns:a16="http://schemas.microsoft.com/office/drawing/2014/main" id="{00000000-0008-0000-0100-00001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119</xdr:row>
          <xdr:rowOff>104775</xdr:rowOff>
        </xdr:from>
        <xdr:to>
          <xdr:col>7</xdr:col>
          <xdr:colOff>0</xdr:colOff>
          <xdr:row>119</xdr:row>
          <xdr:rowOff>333375</xdr:rowOff>
        </xdr:to>
        <xdr:sp macro="" textlink="">
          <xdr:nvSpPr>
            <xdr:cNvPr id="1312" name="Check Box 288" hidden="1">
              <a:extLst>
                <a:ext uri="{63B3BB69-23CF-44E3-9099-C40C66FF867C}">
                  <a14:compatExt spid="_x0000_s1312"/>
                </a:ext>
                <a:ext uri="{FF2B5EF4-FFF2-40B4-BE49-F238E27FC236}">
                  <a16:creationId xmlns:a16="http://schemas.microsoft.com/office/drawing/2014/main" id="{00000000-0008-0000-0100-00002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120</xdr:row>
          <xdr:rowOff>28575</xdr:rowOff>
        </xdr:from>
        <xdr:to>
          <xdr:col>7</xdr:col>
          <xdr:colOff>0</xdr:colOff>
          <xdr:row>120</xdr:row>
          <xdr:rowOff>257175</xdr:rowOff>
        </xdr:to>
        <xdr:sp macro="" textlink="">
          <xdr:nvSpPr>
            <xdr:cNvPr id="1313" name="Check Box 289" hidden="1">
              <a:extLst>
                <a:ext uri="{63B3BB69-23CF-44E3-9099-C40C66FF867C}">
                  <a14:compatExt spid="_x0000_s1313"/>
                </a:ext>
                <a:ext uri="{FF2B5EF4-FFF2-40B4-BE49-F238E27FC236}">
                  <a16:creationId xmlns:a16="http://schemas.microsoft.com/office/drawing/2014/main" id="{00000000-0008-0000-0100-00002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121</xdr:row>
          <xdr:rowOff>104775</xdr:rowOff>
        </xdr:from>
        <xdr:to>
          <xdr:col>7</xdr:col>
          <xdr:colOff>0</xdr:colOff>
          <xdr:row>121</xdr:row>
          <xdr:rowOff>333375</xdr:rowOff>
        </xdr:to>
        <xdr:sp macro="" textlink="">
          <xdr:nvSpPr>
            <xdr:cNvPr id="1314" name="Check Box 290" hidden="1">
              <a:extLst>
                <a:ext uri="{63B3BB69-23CF-44E3-9099-C40C66FF867C}">
                  <a14:compatExt spid="_x0000_s1314"/>
                </a:ext>
                <a:ext uri="{FF2B5EF4-FFF2-40B4-BE49-F238E27FC236}">
                  <a16:creationId xmlns:a16="http://schemas.microsoft.com/office/drawing/2014/main" id="{00000000-0008-0000-0100-00002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59</xdr:row>
          <xdr:rowOff>485775</xdr:rowOff>
        </xdr:from>
        <xdr:to>
          <xdr:col>5</xdr:col>
          <xdr:colOff>266700</xdr:colOff>
          <xdr:row>60</xdr:row>
          <xdr:rowOff>228600</xdr:rowOff>
        </xdr:to>
        <xdr:sp macro="" textlink="">
          <xdr:nvSpPr>
            <xdr:cNvPr id="1345" name="Check Box 321" hidden="1">
              <a:extLst>
                <a:ext uri="{63B3BB69-23CF-44E3-9099-C40C66FF867C}">
                  <a14:compatExt spid="_x0000_s1345"/>
                </a:ext>
                <a:ext uri="{FF2B5EF4-FFF2-40B4-BE49-F238E27FC236}">
                  <a16:creationId xmlns:a16="http://schemas.microsoft.com/office/drawing/2014/main" id="{00000000-0008-0000-0100-00004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60</xdr:row>
          <xdr:rowOff>657225</xdr:rowOff>
        </xdr:from>
        <xdr:to>
          <xdr:col>5</xdr:col>
          <xdr:colOff>276225</xdr:colOff>
          <xdr:row>61</xdr:row>
          <xdr:rowOff>228600</xdr:rowOff>
        </xdr:to>
        <xdr:sp macro="" textlink="">
          <xdr:nvSpPr>
            <xdr:cNvPr id="1346" name="Check Box 322" hidden="1">
              <a:extLst>
                <a:ext uri="{63B3BB69-23CF-44E3-9099-C40C66FF867C}">
                  <a14:compatExt spid="_x0000_s1346"/>
                </a:ext>
                <a:ext uri="{FF2B5EF4-FFF2-40B4-BE49-F238E27FC236}">
                  <a16:creationId xmlns:a16="http://schemas.microsoft.com/office/drawing/2014/main" id="{00000000-0008-0000-0100-00004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59</xdr:row>
          <xdr:rowOff>485775</xdr:rowOff>
        </xdr:from>
        <xdr:to>
          <xdr:col>6</xdr:col>
          <xdr:colOff>266700</xdr:colOff>
          <xdr:row>60</xdr:row>
          <xdr:rowOff>228600</xdr:rowOff>
        </xdr:to>
        <xdr:sp macro="" textlink="">
          <xdr:nvSpPr>
            <xdr:cNvPr id="1347" name="Check Box 323" hidden="1">
              <a:extLst>
                <a:ext uri="{63B3BB69-23CF-44E3-9099-C40C66FF867C}">
                  <a14:compatExt spid="_x0000_s1347"/>
                </a:ext>
                <a:ext uri="{FF2B5EF4-FFF2-40B4-BE49-F238E27FC236}">
                  <a16:creationId xmlns:a16="http://schemas.microsoft.com/office/drawing/2014/main" id="{00000000-0008-0000-0100-00004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60</xdr:row>
          <xdr:rowOff>657225</xdr:rowOff>
        </xdr:from>
        <xdr:to>
          <xdr:col>6</xdr:col>
          <xdr:colOff>276225</xdr:colOff>
          <xdr:row>61</xdr:row>
          <xdr:rowOff>228600</xdr:rowOff>
        </xdr:to>
        <xdr:sp macro="" textlink="">
          <xdr:nvSpPr>
            <xdr:cNvPr id="1348" name="Check Box 324" hidden="1">
              <a:extLst>
                <a:ext uri="{63B3BB69-23CF-44E3-9099-C40C66FF867C}">
                  <a14:compatExt spid="_x0000_s1348"/>
                </a:ext>
                <a:ext uri="{FF2B5EF4-FFF2-40B4-BE49-F238E27FC236}">
                  <a16:creationId xmlns:a16="http://schemas.microsoft.com/office/drawing/2014/main" id="{00000000-0008-0000-0100-00004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16</xdr:row>
          <xdr:rowOff>38100</xdr:rowOff>
        </xdr:from>
        <xdr:to>
          <xdr:col>5</xdr:col>
          <xdr:colOff>0</xdr:colOff>
          <xdr:row>17</xdr:row>
          <xdr:rowOff>38100</xdr:rowOff>
        </xdr:to>
        <xdr:sp macro="" textlink="">
          <xdr:nvSpPr>
            <xdr:cNvPr id="1354" name="Check Box 330" hidden="1">
              <a:extLst>
                <a:ext uri="{63B3BB69-23CF-44E3-9099-C40C66FF867C}">
                  <a14:compatExt spid="_x0000_s1354"/>
                </a:ext>
                <a:ext uri="{FF2B5EF4-FFF2-40B4-BE49-F238E27FC236}">
                  <a16:creationId xmlns:a16="http://schemas.microsoft.com/office/drawing/2014/main" id="{00000000-0008-0000-0100-00004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17</xdr:row>
          <xdr:rowOff>38100</xdr:rowOff>
        </xdr:from>
        <xdr:to>
          <xdr:col>5</xdr:col>
          <xdr:colOff>0</xdr:colOff>
          <xdr:row>18</xdr:row>
          <xdr:rowOff>38100</xdr:rowOff>
        </xdr:to>
        <xdr:sp macro="" textlink="">
          <xdr:nvSpPr>
            <xdr:cNvPr id="1355" name="Check Box 331" hidden="1">
              <a:extLst>
                <a:ext uri="{63B3BB69-23CF-44E3-9099-C40C66FF867C}">
                  <a14:compatExt spid="_x0000_s1355"/>
                </a:ext>
                <a:ext uri="{FF2B5EF4-FFF2-40B4-BE49-F238E27FC236}">
                  <a16:creationId xmlns:a16="http://schemas.microsoft.com/office/drawing/2014/main" id="{00000000-0008-0000-0100-00004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17</xdr:row>
          <xdr:rowOff>38100</xdr:rowOff>
        </xdr:from>
        <xdr:to>
          <xdr:col>5</xdr:col>
          <xdr:colOff>0</xdr:colOff>
          <xdr:row>18</xdr:row>
          <xdr:rowOff>38100</xdr:rowOff>
        </xdr:to>
        <xdr:sp macro="" textlink="">
          <xdr:nvSpPr>
            <xdr:cNvPr id="1356" name="Check Box 332" hidden="1">
              <a:extLst>
                <a:ext uri="{63B3BB69-23CF-44E3-9099-C40C66FF867C}">
                  <a14:compatExt spid="_x0000_s1356"/>
                </a:ext>
                <a:ext uri="{FF2B5EF4-FFF2-40B4-BE49-F238E27FC236}">
                  <a16:creationId xmlns:a16="http://schemas.microsoft.com/office/drawing/2014/main" id="{00000000-0008-0000-0100-00004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18</xdr:row>
          <xdr:rowOff>38100</xdr:rowOff>
        </xdr:from>
        <xdr:to>
          <xdr:col>5</xdr:col>
          <xdr:colOff>0</xdr:colOff>
          <xdr:row>19</xdr:row>
          <xdr:rowOff>38100</xdr:rowOff>
        </xdr:to>
        <xdr:sp macro="" textlink="">
          <xdr:nvSpPr>
            <xdr:cNvPr id="1357" name="Check Box 333" hidden="1">
              <a:extLst>
                <a:ext uri="{63B3BB69-23CF-44E3-9099-C40C66FF867C}">
                  <a14:compatExt spid="_x0000_s1357"/>
                </a:ext>
                <a:ext uri="{FF2B5EF4-FFF2-40B4-BE49-F238E27FC236}">
                  <a16:creationId xmlns:a16="http://schemas.microsoft.com/office/drawing/2014/main" id="{00000000-0008-0000-0100-00004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19</xdr:row>
          <xdr:rowOff>38100</xdr:rowOff>
        </xdr:from>
        <xdr:to>
          <xdr:col>5</xdr:col>
          <xdr:colOff>0</xdr:colOff>
          <xdr:row>20</xdr:row>
          <xdr:rowOff>38100</xdr:rowOff>
        </xdr:to>
        <xdr:sp macro="" textlink="">
          <xdr:nvSpPr>
            <xdr:cNvPr id="1358" name="Check Box 334" hidden="1">
              <a:extLst>
                <a:ext uri="{63B3BB69-23CF-44E3-9099-C40C66FF867C}">
                  <a14:compatExt spid="_x0000_s1358"/>
                </a:ext>
                <a:ext uri="{FF2B5EF4-FFF2-40B4-BE49-F238E27FC236}">
                  <a16:creationId xmlns:a16="http://schemas.microsoft.com/office/drawing/2014/main" id="{00000000-0008-0000-0100-00004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16</xdr:row>
          <xdr:rowOff>38100</xdr:rowOff>
        </xdr:from>
        <xdr:to>
          <xdr:col>6</xdr:col>
          <xdr:colOff>0</xdr:colOff>
          <xdr:row>17</xdr:row>
          <xdr:rowOff>38100</xdr:rowOff>
        </xdr:to>
        <xdr:sp macro="" textlink="">
          <xdr:nvSpPr>
            <xdr:cNvPr id="1359" name="Check Box 335" hidden="1">
              <a:extLst>
                <a:ext uri="{63B3BB69-23CF-44E3-9099-C40C66FF867C}">
                  <a14:compatExt spid="_x0000_s1359"/>
                </a:ext>
                <a:ext uri="{FF2B5EF4-FFF2-40B4-BE49-F238E27FC236}">
                  <a16:creationId xmlns:a16="http://schemas.microsoft.com/office/drawing/2014/main" id="{00000000-0008-0000-0100-00004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17</xdr:row>
          <xdr:rowOff>38100</xdr:rowOff>
        </xdr:from>
        <xdr:to>
          <xdr:col>6</xdr:col>
          <xdr:colOff>0</xdr:colOff>
          <xdr:row>18</xdr:row>
          <xdr:rowOff>38100</xdr:rowOff>
        </xdr:to>
        <xdr:sp macro="" textlink="">
          <xdr:nvSpPr>
            <xdr:cNvPr id="1360" name="Check Box 336" hidden="1">
              <a:extLst>
                <a:ext uri="{63B3BB69-23CF-44E3-9099-C40C66FF867C}">
                  <a14:compatExt spid="_x0000_s1360"/>
                </a:ext>
                <a:ext uri="{FF2B5EF4-FFF2-40B4-BE49-F238E27FC236}">
                  <a16:creationId xmlns:a16="http://schemas.microsoft.com/office/drawing/2014/main" id="{00000000-0008-0000-0100-00005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17</xdr:row>
          <xdr:rowOff>38100</xdr:rowOff>
        </xdr:from>
        <xdr:to>
          <xdr:col>6</xdr:col>
          <xdr:colOff>0</xdr:colOff>
          <xdr:row>18</xdr:row>
          <xdr:rowOff>38100</xdr:rowOff>
        </xdr:to>
        <xdr:sp macro="" textlink="">
          <xdr:nvSpPr>
            <xdr:cNvPr id="1361" name="Check Box 337" hidden="1">
              <a:extLst>
                <a:ext uri="{63B3BB69-23CF-44E3-9099-C40C66FF867C}">
                  <a14:compatExt spid="_x0000_s1361"/>
                </a:ext>
                <a:ext uri="{FF2B5EF4-FFF2-40B4-BE49-F238E27FC236}">
                  <a16:creationId xmlns:a16="http://schemas.microsoft.com/office/drawing/2014/main" id="{00000000-0008-0000-0100-00005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18</xdr:row>
          <xdr:rowOff>38100</xdr:rowOff>
        </xdr:from>
        <xdr:to>
          <xdr:col>6</xdr:col>
          <xdr:colOff>0</xdr:colOff>
          <xdr:row>19</xdr:row>
          <xdr:rowOff>38100</xdr:rowOff>
        </xdr:to>
        <xdr:sp macro="" textlink="">
          <xdr:nvSpPr>
            <xdr:cNvPr id="1362" name="Check Box 338" hidden="1">
              <a:extLst>
                <a:ext uri="{63B3BB69-23CF-44E3-9099-C40C66FF867C}">
                  <a14:compatExt spid="_x0000_s1362"/>
                </a:ext>
                <a:ext uri="{FF2B5EF4-FFF2-40B4-BE49-F238E27FC236}">
                  <a16:creationId xmlns:a16="http://schemas.microsoft.com/office/drawing/2014/main" id="{00000000-0008-0000-0100-00005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19</xdr:row>
          <xdr:rowOff>38100</xdr:rowOff>
        </xdr:from>
        <xdr:to>
          <xdr:col>6</xdr:col>
          <xdr:colOff>0</xdr:colOff>
          <xdr:row>20</xdr:row>
          <xdr:rowOff>38100</xdr:rowOff>
        </xdr:to>
        <xdr:sp macro="" textlink="">
          <xdr:nvSpPr>
            <xdr:cNvPr id="1363" name="Check Box 339" hidden="1">
              <a:extLst>
                <a:ext uri="{63B3BB69-23CF-44E3-9099-C40C66FF867C}">
                  <a14:compatExt spid="_x0000_s1363"/>
                </a:ext>
                <a:ext uri="{FF2B5EF4-FFF2-40B4-BE49-F238E27FC236}">
                  <a16:creationId xmlns:a16="http://schemas.microsoft.com/office/drawing/2014/main" id="{00000000-0008-0000-0100-00005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16</xdr:row>
          <xdr:rowOff>38100</xdr:rowOff>
        </xdr:from>
        <xdr:to>
          <xdr:col>7</xdr:col>
          <xdr:colOff>9525</xdr:colOff>
          <xdr:row>17</xdr:row>
          <xdr:rowOff>38100</xdr:rowOff>
        </xdr:to>
        <xdr:sp macro="" textlink="">
          <xdr:nvSpPr>
            <xdr:cNvPr id="1364" name="Check Box 340" hidden="1">
              <a:extLst>
                <a:ext uri="{63B3BB69-23CF-44E3-9099-C40C66FF867C}">
                  <a14:compatExt spid="_x0000_s1364"/>
                </a:ext>
                <a:ext uri="{FF2B5EF4-FFF2-40B4-BE49-F238E27FC236}">
                  <a16:creationId xmlns:a16="http://schemas.microsoft.com/office/drawing/2014/main" id="{00000000-0008-0000-0100-00005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17</xdr:row>
          <xdr:rowOff>38100</xdr:rowOff>
        </xdr:from>
        <xdr:to>
          <xdr:col>7</xdr:col>
          <xdr:colOff>9525</xdr:colOff>
          <xdr:row>18</xdr:row>
          <xdr:rowOff>38100</xdr:rowOff>
        </xdr:to>
        <xdr:sp macro="" textlink="">
          <xdr:nvSpPr>
            <xdr:cNvPr id="1365" name="Check Box 341" hidden="1">
              <a:extLst>
                <a:ext uri="{63B3BB69-23CF-44E3-9099-C40C66FF867C}">
                  <a14:compatExt spid="_x0000_s1365"/>
                </a:ext>
                <a:ext uri="{FF2B5EF4-FFF2-40B4-BE49-F238E27FC236}">
                  <a16:creationId xmlns:a16="http://schemas.microsoft.com/office/drawing/2014/main" id="{00000000-0008-0000-0100-00005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17</xdr:row>
          <xdr:rowOff>38100</xdr:rowOff>
        </xdr:from>
        <xdr:to>
          <xdr:col>7</xdr:col>
          <xdr:colOff>9525</xdr:colOff>
          <xdr:row>18</xdr:row>
          <xdr:rowOff>38100</xdr:rowOff>
        </xdr:to>
        <xdr:sp macro="" textlink="">
          <xdr:nvSpPr>
            <xdr:cNvPr id="1366" name="Check Box 342" hidden="1">
              <a:extLst>
                <a:ext uri="{63B3BB69-23CF-44E3-9099-C40C66FF867C}">
                  <a14:compatExt spid="_x0000_s1366"/>
                </a:ext>
                <a:ext uri="{FF2B5EF4-FFF2-40B4-BE49-F238E27FC236}">
                  <a16:creationId xmlns:a16="http://schemas.microsoft.com/office/drawing/2014/main" id="{00000000-0008-0000-0100-00005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18</xdr:row>
          <xdr:rowOff>38100</xdr:rowOff>
        </xdr:from>
        <xdr:to>
          <xdr:col>7</xdr:col>
          <xdr:colOff>9525</xdr:colOff>
          <xdr:row>19</xdr:row>
          <xdr:rowOff>38100</xdr:rowOff>
        </xdr:to>
        <xdr:sp macro="" textlink="">
          <xdr:nvSpPr>
            <xdr:cNvPr id="1367" name="Check Box 343" hidden="1">
              <a:extLst>
                <a:ext uri="{63B3BB69-23CF-44E3-9099-C40C66FF867C}">
                  <a14:compatExt spid="_x0000_s1367"/>
                </a:ext>
                <a:ext uri="{FF2B5EF4-FFF2-40B4-BE49-F238E27FC236}">
                  <a16:creationId xmlns:a16="http://schemas.microsoft.com/office/drawing/2014/main" id="{00000000-0008-0000-0100-00005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19</xdr:row>
          <xdr:rowOff>38100</xdr:rowOff>
        </xdr:from>
        <xdr:to>
          <xdr:col>7</xdr:col>
          <xdr:colOff>9525</xdr:colOff>
          <xdr:row>20</xdr:row>
          <xdr:rowOff>38100</xdr:rowOff>
        </xdr:to>
        <xdr:sp macro="" textlink="">
          <xdr:nvSpPr>
            <xdr:cNvPr id="1368" name="Check Box 344" hidden="1">
              <a:extLst>
                <a:ext uri="{63B3BB69-23CF-44E3-9099-C40C66FF867C}">
                  <a14:compatExt spid="_x0000_s1368"/>
                </a:ext>
                <a:ext uri="{FF2B5EF4-FFF2-40B4-BE49-F238E27FC236}">
                  <a16:creationId xmlns:a16="http://schemas.microsoft.com/office/drawing/2014/main" id="{00000000-0008-0000-0100-00005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104</xdr:row>
          <xdr:rowOff>28575</xdr:rowOff>
        </xdr:from>
        <xdr:to>
          <xdr:col>4</xdr:col>
          <xdr:colOff>266700</xdr:colOff>
          <xdr:row>104</xdr:row>
          <xdr:rowOff>304800</xdr:rowOff>
        </xdr:to>
        <xdr:sp macro="" textlink="">
          <xdr:nvSpPr>
            <xdr:cNvPr id="1382" name="Check Box 358" hidden="1">
              <a:extLst>
                <a:ext uri="{63B3BB69-23CF-44E3-9099-C40C66FF867C}">
                  <a14:compatExt spid="_x0000_s1382"/>
                </a:ext>
                <a:ext uri="{FF2B5EF4-FFF2-40B4-BE49-F238E27FC236}">
                  <a16:creationId xmlns:a16="http://schemas.microsoft.com/office/drawing/2014/main" id="{00000000-0008-0000-0100-00006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104</xdr:row>
          <xdr:rowOff>47625</xdr:rowOff>
        </xdr:from>
        <xdr:to>
          <xdr:col>5</xdr:col>
          <xdr:colOff>276225</xdr:colOff>
          <xdr:row>104</xdr:row>
          <xdr:rowOff>276225</xdr:rowOff>
        </xdr:to>
        <xdr:sp macro="" textlink="">
          <xdr:nvSpPr>
            <xdr:cNvPr id="1383" name="Check Box 359" hidden="1">
              <a:extLst>
                <a:ext uri="{63B3BB69-23CF-44E3-9099-C40C66FF867C}">
                  <a14:compatExt spid="_x0000_s1383"/>
                </a:ext>
                <a:ext uri="{FF2B5EF4-FFF2-40B4-BE49-F238E27FC236}">
                  <a16:creationId xmlns:a16="http://schemas.microsoft.com/office/drawing/2014/main" id="{00000000-0008-0000-0100-00006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104</xdr:row>
          <xdr:rowOff>47625</xdr:rowOff>
        </xdr:from>
        <xdr:to>
          <xdr:col>6</xdr:col>
          <xdr:colOff>276225</xdr:colOff>
          <xdr:row>104</xdr:row>
          <xdr:rowOff>276225</xdr:rowOff>
        </xdr:to>
        <xdr:sp macro="" textlink="">
          <xdr:nvSpPr>
            <xdr:cNvPr id="1384" name="Check Box 360" hidden="1">
              <a:extLst>
                <a:ext uri="{63B3BB69-23CF-44E3-9099-C40C66FF867C}">
                  <a14:compatExt spid="_x0000_s1384"/>
                </a:ext>
                <a:ext uri="{FF2B5EF4-FFF2-40B4-BE49-F238E27FC236}">
                  <a16:creationId xmlns:a16="http://schemas.microsoft.com/office/drawing/2014/main" id="{00000000-0008-0000-0100-00006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13</xdr:row>
          <xdr:rowOff>219075</xdr:rowOff>
        </xdr:from>
        <xdr:to>
          <xdr:col>5</xdr:col>
          <xdr:colOff>9525</xdr:colOff>
          <xdr:row>13</xdr:row>
          <xdr:rowOff>457200</xdr:rowOff>
        </xdr:to>
        <xdr:sp macro="" textlink="">
          <xdr:nvSpPr>
            <xdr:cNvPr id="1391" name="Check Box 367" hidden="1">
              <a:extLst>
                <a:ext uri="{63B3BB69-23CF-44E3-9099-C40C66FF867C}">
                  <a14:compatExt spid="_x0000_s1391"/>
                </a:ext>
                <a:ext uri="{FF2B5EF4-FFF2-40B4-BE49-F238E27FC236}">
                  <a16:creationId xmlns:a16="http://schemas.microsoft.com/office/drawing/2014/main" id="{00000000-0008-0000-0100-00006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13</xdr:row>
          <xdr:rowOff>219075</xdr:rowOff>
        </xdr:from>
        <xdr:to>
          <xdr:col>6</xdr:col>
          <xdr:colOff>9525</xdr:colOff>
          <xdr:row>13</xdr:row>
          <xdr:rowOff>457200</xdr:rowOff>
        </xdr:to>
        <xdr:sp macro="" textlink="">
          <xdr:nvSpPr>
            <xdr:cNvPr id="1392" name="Check Box 368" hidden="1">
              <a:extLst>
                <a:ext uri="{63B3BB69-23CF-44E3-9099-C40C66FF867C}">
                  <a14:compatExt spid="_x0000_s1392"/>
                </a:ext>
                <a:ext uri="{FF2B5EF4-FFF2-40B4-BE49-F238E27FC236}">
                  <a16:creationId xmlns:a16="http://schemas.microsoft.com/office/drawing/2014/main" id="{00000000-0008-0000-0100-00007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13</xdr:row>
          <xdr:rowOff>219075</xdr:rowOff>
        </xdr:from>
        <xdr:to>
          <xdr:col>7</xdr:col>
          <xdr:colOff>9525</xdr:colOff>
          <xdr:row>13</xdr:row>
          <xdr:rowOff>457200</xdr:rowOff>
        </xdr:to>
        <xdr:sp macro="" textlink="">
          <xdr:nvSpPr>
            <xdr:cNvPr id="1393" name="Check Box 369" hidden="1">
              <a:extLst>
                <a:ext uri="{63B3BB69-23CF-44E3-9099-C40C66FF867C}">
                  <a14:compatExt spid="_x0000_s1393"/>
                </a:ext>
                <a:ext uri="{FF2B5EF4-FFF2-40B4-BE49-F238E27FC236}">
                  <a16:creationId xmlns:a16="http://schemas.microsoft.com/office/drawing/2014/main" id="{00000000-0008-0000-0100-00007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15</xdr:row>
          <xdr:rowOff>219075</xdr:rowOff>
        </xdr:from>
        <xdr:to>
          <xdr:col>5</xdr:col>
          <xdr:colOff>9525</xdr:colOff>
          <xdr:row>15</xdr:row>
          <xdr:rowOff>457200</xdr:rowOff>
        </xdr:to>
        <xdr:sp macro="" textlink="">
          <xdr:nvSpPr>
            <xdr:cNvPr id="1397" name="Check Box 373" hidden="1">
              <a:extLst>
                <a:ext uri="{63B3BB69-23CF-44E3-9099-C40C66FF867C}">
                  <a14:compatExt spid="_x0000_s1397"/>
                </a:ext>
                <a:ext uri="{FF2B5EF4-FFF2-40B4-BE49-F238E27FC236}">
                  <a16:creationId xmlns:a16="http://schemas.microsoft.com/office/drawing/2014/main" id="{00000000-0008-0000-0100-00007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15</xdr:row>
          <xdr:rowOff>219075</xdr:rowOff>
        </xdr:from>
        <xdr:to>
          <xdr:col>6</xdr:col>
          <xdr:colOff>9525</xdr:colOff>
          <xdr:row>15</xdr:row>
          <xdr:rowOff>457200</xdr:rowOff>
        </xdr:to>
        <xdr:sp macro="" textlink="">
          <xdr:nvSpPr>
            <xdr:cNvPr id="1398" name="Check Box 374" hidden="1">
              <a:extLst>
                <a:ext uri="{63B3BB69-23CF-44E3-9099-C40C66FF867C}">
                  <a14:compatExt spid="_x0000_s1398"/>
                </a:ext>
                <a:ext uri="{FF2B5EF4-FFF2-40B4-BE49-F238E27FC236}">
                  <a16:creationId xmlns:a16="http://schemas.microsoft.com/office/drawing/2014/main" id="{00000000-0008-0000-0100-00007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15</xdr:row>
          <xdr:rowOff>219075</xdr:rowOff>
        </xdr:from>
        <xdr:to>
          <xdr:col>7</xdr:col>
          <xdr:colOff>9525</xdr:colOff>
          <xdr:row>15</xdr:row>
          <xdr:rowOff>457200</xdr:rowOff>
        </xdr:to>
        <xdr:sp macro="" textlink="">
          <xdr:nvSpPr>
            <xdr:cNvPr id="1399" name="Check Box 375" hidden="1">
              <a:extLst>
                <a:ext uri="{63B3BB69-23CF-44E3-9099-C40C66FF867C}">
                  <a14:compatExt spid="_x0000_s1399"/>
                </a:ext>
                <a:ext uri="{FF2B5EF4-FFF2-40B4-BE49-F238E27FC236}">
                  <a16:creationId xmlns:a16="http://schemas.microsoft.com/office/drawing/2014/main" id="{00000000-0008-0000-0100-00007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20</xdr:row>
          <xdr:rowOff>219075</xdr:rowOff>
        </xdr:from>
        <xdr:to>
          <xdr:col>5</xdr:col>
          <xdr:colOff>9525</xdr:colOff>
          <xdr:row>20</xdr:row>
          <xdr:rowOff>457200</xdr:rowOff>
        </xdr:to>
        <xdr:sp macro="" textlink="">
          <xdr:nvSpPr>
            <xdr:cNvPr id="1400" name="Check Box 376" hidden="1">
              <a:extLst>
                <a:ext uri="{63B3BB69-23CF-44E3-9099-C40C66FF867C}">
                  <a14:compatExt spid="_x0000_s1400"/>
                </a:ext>
                <a:ext uri="{FF2B5EF4-FFF2-40B4-BE49-F238E27FC236}">
                  <a16:creationId xmlns:a16="http://schemas.microsoft.com/office/drawing/2014/main" id="{00000000-0008-0000-0100-00007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20</xdr:row>
          <xdr:rowOff>219075</xdr:rowOff>
        </xdr:from>
        <xdr:to>
          <xdr:col>6</xdr:col>
          <xdr:colOff>9525</xdr:colOff>
          <xdr:row>20</xdr:row>
          <xdr:rowOff>457200</xdr:rowOff>
        </xdr:to>
        <xdr:sp macro="" textlink="">
          <xdr:nvSpPr>
            <xdr:cNvPr id="1401" name="Check Box 377" hidden="1">
              <a:extLst>
                <a:ext uri="{63B3BB69-23CF-44E3-9099-C40C66FF867C}">
                  <a14:compatExt spid="_x0000_s1401"/>
                </a:ext>
                <a:ext uri="{FF2B5EF4-FFF2-40B4-BE49-F238E27FC236}">
                  <a16:creationId xmlns:a16="http://schemas.microsoft.com/office/drawing/2014/main" id="{00000000-0008-0000-0100-00007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20</xdr:row>
          <xdr:rowOff>219075</xdr:rowOff>
        </xdr:from>
        <xdr:to>
          <xdr:col>7</xdr:col>
          <xdr:colOff>9525</xdr:colOff>
          <xdr:row>20</xdr:row>
          <xdr:rowOff>457200</xdr:rowOff>
        </xdr:to>
        <xdr:sp macro="" textlink="">
          <xdr:nvSpPr>
            <xdr:cNvPr id="1402" name="Check Box 378" hidden="1">
              <a:extLst>
                <a:ext uri="{63B3BB69-23CF-44E3-9099-C40C66FF867C}">
                  <a14:compatExt spid="_x0000_s1402"/>
                </a:ext>
                <a:ext uri="{FF2B5EF4-FFF2-40B4-BE49-F238E27FC236}">
                  <a16:creationId xmlns:a16="http://schemas.microsoft.com/office/drawing/2014/main" id="{00000000-0008-0000-0100-00007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21</xdr:row>
          <xdr:rowOff>219075</xdr:rowOff>
        </xdr:from>
        <xdr:to>
          <xdr:col>5</xdr:col>
          <xdr:colOff>9525</xdr:colOff>
          <xdr:row>21</xdr:row>
          <xdr:rowOff>457200</xdr:rowOff>
        </xdr:to>
        <xdr:sp macro="" textlink="">
          <xdr:nvSpPr>
            <xdr:cNvPr id="1403" name="Check Box 379" hidden="1">
              <a:extLst>
                <a:ext uri="{63B3BB69-23CF-44E3-9099-C40C66FF867C}">
                  <a14:compatExt spid="_x0000_s1403"/>
                </a:ext>
                <a:ext uri="{FF2B5EF4-FFF2-40B4-BE49-F238E27FC236}">
                  <a16:creationId xmlns:a16="http://schemas.microsoft.com/office/drawing/2014/main" id="{00000000-0008-0000-0100-00007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21</xdr:row>
          <xdr:rowOff>219075</xdr:rowOff>
        </xdr:from>
        <xdr:to>
          <xdr:col>6</xdr:col>
          <xdr:colOff>9525</xdr:colOff>
          <xdr:row>21</xdr:row>
          <xdr:rowOff>457200</xdr:rowOff>
        </xdr:to>
        <xdr:sp macro="" textlink="">
          <xdr:nvSpPr>
            <xdr:cNvPr id="1404" name="Check Box 380" hidden="1">
              <a:extLst>
                <a:ext uri="{63B3BB69-23CF-44E3-9099-C40C66FF867C}">
                  <a14:compatExt spid="_x0000_s1404"/>
                </a:ext>
                <a:ext uri="{FF2B5EF4-FFF2-40B4-BE49-F238E27FC236}">
                  <a16:creationId xmlns:a16="http://schemas.microsoft.com/office/drawing/2014/main" id="{00000000-0008-0000-0100-00007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21</xdr:row>
          <xdr:rowOff>219075</xdr:rowOff>
        </xdr:from>
        <xdr:to>
          <xdr:col>7</xdr:col>
          <xdr:colOff>9525</xdr:colOff>
          <xdr:row>21</xdr:row>
          <xdr:rowOff>457200</xdr:rowOff>
        </xdr:to>
        <xdr:sp macro="" textlink="">
          <xdr:nvSpPr>
            <xdr:cNvPr id="1405" name="Check Box 381" hidden="1">
              <a:extLst>
                <a:ext uri="{63B3BB69-23CF-44E3-9099-C40C66FF867C}">
                  <a14:compatExt spid="_x0000_s1405"/>
                </a:ext>
                <a:ext uri="{FF2B5EF4-FFF2-40B4-BE49-F238E27FC236}">
                  <a16:creationId xmlns:a16="http://schemas.microsoft.com/office/drawing/2014/main" id="{00000000-0008-0000-0100-00007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24</xdr:row>
          <xdr:rowOff>104775</xdr:rowOff>
        </xdr:from>
        <xdr:to>
          <xdr:col>4</xdr:col>
          <xdr:colOff>285750</xdr:colOff>
          <xdr:row>24</xdr:row>
          <xdr:rowOff>333375</xdr:rowOff>
        </xdr:to>
        <xdr:sp macro="" textlink="">
          <xdr:nvSpPr>
            <xdr:cNvPr id="1412" name="Check Box 388" hidden="1">
              <a:extLst>
                <a:ext uri="{63B3BB69-23CF-44E3-9099-C40C66FF867C}">
                  <a14:compatExt spid="_x0000_s1412"/>
                </a:ext>
                <a:ext uri="{FF2B5EF4-FFF2-40B4-BE49-F238E27FC236}">
                  <a16:creationId xmlns:a16="http://schemas.microsoft.com/office/drawing/2014/main" id="{00000000-0008-0000-0100-00008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25</xdr:row>
          <xdr:rowOff>38100</xdr:rowOff>
        </xdr:from>
        <xdr:to>
          <xdr:col>5</xdr:col>
          <xdr:colOff>9525</xdr:colOff>
          <xdr:row>25</xdr:row>
          <xdr:rowOff>276225</xdr:rowOff>
        </xdr:to>
        <xdr:sp macro="" textlink="">
          <xdr:nvSpPr>
            <xdr:cNvPr id="1413" name="Check Box 389" hidden="1">
              <a:extLst>
                <a:ext uri="{63B3BB69-23CF-44E3-9099-C40C66FF867C}">
                  <a14:compatExt spid="_x0000_s1413"/>
                </a:ext>
                <a:ext uri="{FF2B5EF4-FFF2-40B4-BE49-F238E27FC236}">
                  <a16:creationId xmlns:a16="http://schemas.microsoft.com/office/drawing/2014/main" id="{00000000-0008-0000-0100-00008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27</xdr:row>
          <xdr:rowOff>19050</xdr:rowOff>
        </xdr:from>
        <xdr:to>
          <xdr:col>5</xdr:col>
          <xdr:colOff>9525</xdr:colOff>
          <xdr:row>27</xdr:row>
          <xdr:rowOff>247650</xdr:rowOff>
        </xdr:to>
        <xdr:sp macro="" textlink="">
          <xdr:nvSpPr>
            <xdr:cNvPr id="1415" name="Check Box 391" hidden="1">
              <a:extLst>
                <a:ext uri="{63B3BB69-23CF-44E3-9099-C40C66FF867C}">
                  <a14:compatExt spid="_x0000_s1415"/>
                </a:ext>
                <a:ext uri="{FF2B5EF4-FFF2-40B4-BE49-F238E27FC236}">
                  <a16:creationId xmlns:a16="http://schemas.microsoft.com/office/drawing/2014/main" id="{00000000-0008-0000-0100-00008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30</xdr:row>
          <xdr:rowOff>104775</xdr:rowOff>
        </xdr:from>
        <xdr:to>
          <xdr:col>4</xdr:col>
          <xdr:colOff>285750</xdr:colOff>
          <xdr:row>30</xdr:row>
          <xdr:rowOff>333375</xdr:rowOff>
        </xdr:to>
        <xdr:sp macro="" textlink="">
          <xdr:nvSpPr>
            <xdr:cNvPr id="1418" name="Check Box 394" hidden="1">
              <a:extLst>
                <a:ext uri="{63B3BB69-23CF-44E3-9099-C40C66FF867C}">
                  <a14:compatExt spid="_x0000_s1418"/>
                </a:ext>
                <a:ext uri="{FF2B5EF4-FFF2-40B4-BE49-F238E27FC236}">
                  <a16:creationId xmlns:a16="http://schemas.microsoft.com/office/drawing/2014/main" id="{00000000-0008-0000-0100-00008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31</xdr:row>
          <xdr:rowOff>104775</xdr:rowOff>
        </xdr:from>
        <xdr:to>
          <xdr:col>4</xdr:col>
          <xdr:colOff>285750</xdr:colOff>
          <xdr:row>32</xdr:row>
          <xdr:rowOff>0</xdr:rowOff>
        </xdr:to>
        <xdr:sp macro="" textlink="">
          <xdr:nvSpPr>
            <xdr:cNvPr id="1419" name="Check Box 395" hidden="1">
              <a:extLst>
                <a:ext uri="{63B3BB69-23CF-44E3-9099-C40C66FF867C}">
                  <a14:compatExt spid="_x0000_s1419"/>
                </a:ext>
                <a:ext uri="{FF2B5EF4-FFF2-40B4-BE49-F238E27FC236}">
                  <a16:creationId xmlns:a16="http://schemas.microsoft.com/office/drawing/2014/main" id="{00000000-0008-0000-0100-00008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24</xdr:row>
          <xdr:rowOff>104775</xdr:rowOff>
        </xdr:from>
        <xdr:to>
          <xdr:col>5</xdr:col>
          <xdr:colOff>285750</xdr:colOff>
          <xdr:row>24</xdr:row>
          <xdr:rowOff>333375</xdr:rowOff>
        </xdr:to>
        <xdr:sp macro="" textlink="">
          <xdr:nvSpPr>
            <xdr:cNvPr id="1420" name="Check Box 396" hidden="1">
              <a:extLst>
                <a:ext uri="{63B3BB69-23CF-44E3-9099-C40C66FF867C}">
                  <a14:compatExt spid="_x0000_s1420"/>
                </a:ext>
                <a:ext uri="{FF2B5EF4-FFF2-40B4-BE49-F238E27FC236}">
                  <a16:creationId xmlns:a16="http://schemas.microsoft.com/office/drawing/2014/main" id="{00000000-0008-0000-0100-00008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25</xdr:row>
          <xdr:rowOff>38100</xdr:rowOff>
        </xdr:from>
        <xdr:to>
          <xdr:col>6</xdr:col>
          <xdr:colOff>9525</xdr:colOff>
          <xdr:row>25</xdr:row>
          <xdr:rowOff>276225</xdr:rowOff>
        </xdr:to>
        <xdr:sp macro="" textlink="">
          <xdr:nvSpPr>
            <xdr:cNvPr id="1421" name="Check Box 397" hidden="1">
              <a:extLst>
                <a:ext uri="{63B3BB69-23CF-44E3-9099-C40C66FF867C}">
                  <a14:compatExt spid="_x0000_s1421"/>
                </a:ext>
                <a:ext uri="{FF2B5EF4-FFF2-40B4-BE49-F238E27FC236}">
                  <a16:creationId xmlns:a16="http://schemas.microsoft.com/office/drawing/2014/main" id="{00000000-0008-0000-0100-00008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27</xdr:row>
          <xdr:rowOff>19050</xdr:rowOff>
        </xdr:from>
        <xdr:to>
          <xdr:col>6</xdr:col>
          <xdr:colOff>9525</xdr:colOff>
          <xdr:row>27</xdr:row>
          <xdr:rowOff>247650</xdr:rowOff>
        </xdr:to>
        <xdr:sp macro="" textlink="">
          <xdr:nvSpPr>
            <xdr:cNvPr id="1423" name="Check Box 399" hidden="1">
              <a:extLst>
                <a:ext uri="{63B3BB69-23CF-44E3-9099-C40C66FF867C}">
                  <a14:compatExt spid="_x0000_s1423"/>
                </a:ext>
                <a:ext uri="{FF2B5EF4-FFF2-40B4-BE49-F238E27FC236}">
                  <a16:creationId xmlns:a16="http://schemas.microsoft.com/office/drawing/2014/main" id="{00000000-0008-0000-0100-00008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30</xdr:row>
          <xdr:rowOff>104775</xdr:rowOff>
        </xdr:from>
        <xdr:to>
          <xdr:col>5</xdr:col>
          <xdr:colOff>285750</xdr:colOff>
          <xdr:row>30</xdr:row>
          <xdr:rowOff>333375</xdr:rowOff>
        </xdr:to>
        <xdr:sp macro="" textlink="">
          <xdr:nvSpPr>
            <xdr:cNvPr id="1426" name="Check Box 402" hidden="1">
              <a:extLst>
                <a:ext uri="{63B3BB69-23CF-44E3-9099-C40C66FF867C}">
                  <a14:compatExt spid="_x0000_s1426"/>
                </a:ext>
                <a:ext uri="{FF2B5EF4-FFF2-40B4-BE49-F238E27FC236}">
                  <a16:creationId xmlns:a16="http://schemas.microsoft.com/office/drawing/2014/main" id="{00000000-0008-0000-0100-00009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31</xdr:row>
          <xdr:rowOff>104775</xdr:rowOff>
        </xdr:from>
        <xdr:to>
          <xdr:col>5</xdr:col>
          <xdr:colOff>285750</xdr:colOff>
          <xdr:row>32</xdr:row>
          <xdr:rowOff>0</xdr:rowOff>
        </xdr:to>
        <xdr:sp macro="" textlink="">
          <xdr:nvSpPr>
            <xdr:cNvPr id="1427" name="Check Box 403" hidden="1">
              <a:extLst>
                <a:ext uri="{63B3BB69-23CF-44E3-9099-C40C66FF867C}">
                  <a14:compatExt spid="_x0000_s1427"/>
                </a:ext>
                <a:ext uri="{FF2B5EF4-FFF2-40B4-BE49-F238E27FC236}">
                  <a16:creationId xmlns:a16="http://schemas.microsoft.com/office/drawing/2014/main" id="{00000000-0008-0000-0100-00009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24</xdr:row>
          <xdr:rowOff>104775</xdr:rowOff>
        </xdr:from>
        <xdr:to>
          <xdr:col>7</xdr:col>
          <xdr:colOff>0</xdr:colOff>
          <xdr:row>24</xdr:row>
          <xdr:rowOff>333375</xdr:rowOff>
        </xdr:to>
        <xdr:sp macro="" textlink="">
          <xdr:nvSpPr>
            <xdr:cNvPr id="1428" name="Check Box 404" hidden="1">
              <a:extLst>
                <a:ext uri="{63B3BB69-23CF-44E3-9099-C40C66FF867C}">
                  <a14:compatExt spid="_x0000_s1428"/>
                </a:ext>
                <a:ext uri="{FF2B5EF4-FFF2-40B4-BE49-F238E27FC236}">
                  <a16:creationId xmlns:a16="http://schemas.microsoft.com/office/drawing/2014/main" id="{00000000-0008-0000-0100-00009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25</xdr:row>
          <xdr:rowOff>38100</xdr:rowOff>
        </xdr:from>
        <xdr:to>
          <xdr:col>7</xdr:col>
          <xdr:colOff>9525</xdr:colOff>
          <xdr:row>25</xdr:row>
          <xdr:rowOff>276225</xdr:rowOff>
        </xdr:to>
        <xdr:sp macro="" textlink="">
          <xdr:nvSpPr>
            <xdr:cNvPr id="1429" name="Check Box 405" hidden="1">
              <a:extLst>
                <a:ext uri="{63B3BB69-23CF-44E3-9099-C40C66FF867C}">
                  <a14:compatExt spid="_x0000_s1429"/>
                </a:ext>
                <a:ext uri="{FF2B5EF4-FFF2-40B4-BE49-F238E27FC236}">
                  <a16:creationId xmlns:a16="http://schemas.microsoft.com/office/drawing/2014/main" id="{00000000-0008-0000-0100-00009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27</xdr:row>
          <xdr:rowOff>19050</xdr:rowOff>
        </xdr:from>
        <xdr:to>
          <xdr:col>7</xdr:col>
          <xdr:colOff>9525</xdr:colOff>
          <xdr:row>27</xdr:row>
          <xdr:rowOff>247650</xdr:rowOff>
        </xdr:to>
        <xdr:sp macro="" textlink="">
          <xdr:nvSpPr>
            <xdr:cNvPr id="1431" name="Check Box 407" hidden="1">
              <a:extLst>
                <a:ext uri="{63B3BB69-23CF-44E3-9099-C40C66FF867C}">
                  <a14:compatExt spid="_x0000_s1431"/>
                </a:ext>
                <a:ext uri="{FF2B5EF4-FFF2-40B4-BE49-F238E27FC236}">
                  <a16:creationId xmlns:a16="http://schemas.microsoft.com/office/drawing/2014/main" id="{00000000-0008-0000-0100-00009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30</xdr:row>
          <xdr:rowOff>104775</xdr:rowOff>
        </xdr:from>
        <xdr:to>
          <xdr:col>7</xdr:col>
          <xdr:colOff>0</xdr:colOff>
          <xdr:row>30</xdr:row>
          <xdr:rowOff>333375</xdr:rowOff>
        </xdr:to>
        <xdr:sp macro="" textlink="">
          <xdr:nvSpPr>
            <xdr:cNvPr id="1434" name="Check Box 410" hidden="1">
              <a:extLst>
                <a:ext uri="{63B3BB69-23CF-44E3-9099-C40C66FF867C}">
                  <a14:compatExt spid="_x0000_s1434"/>
                </a:ext>
                <a:ext uri="{FF2B5EF4-FFF2-40B4-BE49-F238E27FC236}">
                  <a16:creationId xmlns:a16="http://schemas.microsoft.com/office/drawing/2014/main" id="{00000000-0008-0000-0100-00009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31</xdr:row>
          <xdr:rowOff>104775</xdr:rowOff>
        </xdr:from>
        <xdr:to>
          <xdr:col>7</xdr:col>
          <xdr:colOff>0</xdr:colOff>
          <xdr:row>32</xdr:row>
          <xdr:rowOff>0</xdr:rowOff>
        </xdr:to>
        <xdr:sp macro="" textlink="">
          <xdr:nvSpPr>
            <xdr:cNvPr id="1435" name="Check Box 411" hidden="1">
              <a:extLst>
                <a:ext uri="{63B3BB69-23CF-44E3-9099-C40C66FF867C}">
                  <a14:compatExt spid="_x0000_s1435"/>
                </a:ext>
                <a:ext uri="{FF2B5EF4-FFF2-40B4-BE49-F238E27FC236}">
                  <a16:creationId xmlns:a16="http://schemas.microsoft.com/office/drawing/2014/main" id="{00000000-0008-0000-0100-00009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32</xdr:row>
          <xdr:rowOff>104775</xdr:rowOff>
        </xdr:from>
        <xdr:to>
          <xdr:col>4</xdr:col>
          <xdr:colOff>285750</xdr:colOff>
          <xdr:row>32</xdr:row>
          <xdr:rowOff>333375</xdr:rowOff>
        </xdr:to>
        <xdr:sp macro="" textlink="">
          <xdr:nvSpPr>
            <xdr:cNvPr id="1453" name="Check Box 429" hidden="1">
              <a:extLst>
                <a:ext uri="{63B3BB69-23CF-44E3-9099-C40C66FF867C}">
                  <a14:compatExt spid="_x0000_s1453"/>
                </a:ext>
                <a:ext uri="{FF2B5EF4-FFF2-40B4-BE49-F238E27FC236}">
                  <a16:creationId xmlns:a16="http://schemas.microsoft.com/office/drawing/2014/main" id="{00000000-0008-0000-0100-0000A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33</xdr:row>
          <xdr:rowOff>28575</xdr:rowOff>
        </xdr:from>
        <xdr:to>
          <xdr:col>4</xdr:col>
          <xdr:colOff>285750</xdr:colOff>
          <xdr:row>34</xdr:row>
          <xdr:rowOff>47625</xdr:rowOff>
        </xdr:to>
        <xdr:sp macro="" textlink="">
          <xdr:nvSpPr>
            <xdr:cNvPr id="1454" name="Check Box 430" hidden="1">
              <a:extLst>
                <a:ext uri="{63B3BB69-23CF-44E3-9099-C40C66FF867C}">
                  <a14:compatExt spid="_x0000_s1454"/>
                </a:ext>
                <a:ext uri="{FF2B5EF4-FFF2-40B4-BE49-F238E27FC236}">
                  <a16:creationId xmlns:a16="http://schemas.microsoft.com/office/drawing/2014/main" id="{00000000-0008-0000-0100-0000A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34</xdr:row>
          <xdr:rowOff>104775</xdr:rowOff>
        </xdr:from>
        <xdr:to>
          <xdr:col>4</xdr:col>
          <xdr:colOff>285750</xdr:colOff>
          <xdr:row>34</xdr:row>
          <xdr:rowOff>333375</xdr:rowOff>
        </xdr:to>
        <xdr:sp macro="" textlink="">
          <xdr:nvSpPr>
            <xdr:cNvPr id="1455" name="Check Box 431" hidden="1">
              <a:extLst>
                <a:ext uri="{63B3BB69-23CF-44E3-9099-C40C66FF867C}">
                  <a14:compatExt spid="_x0000_s1455"/>
                </a:ext>
                <a:ext uri="{FF2B5EF4-FFF2-40B4-BE49-F238E27FC236}">
                  <a16:creationId xmlns:a16="http://schemas.microsoft.com/office/drawing/2014/main" id="{00000000-0008-0000-0100-0000A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35</xdr:row>
          <xdr:rowOff>247650</xdr:rowOff>
        </xdr:from>
        <xdr:to>
          <xdr:col>4</xdr:col>
          <xdr:colOff>276225</xdr:colOff>
          <xdr:row>36</xdr:row>
          <xdr:rowOff>0</xdr:rowOff>
        </xdr:to>
        <xdr:sp macro="" textlink="">
          <xdr:nvSpPr>
            <xdr:cNvPr id="1456" name="Check Box 432" hidden="1">
              <a:extLst>
                <a:ext uri="{63B3BB69-23CF-44E3-9099-C40C66FF867C}">
                  <a14:compatExt spid="_x0000_s1456"/>
                </a:ext>
                <a:ext uri="{FF2B5EF4-FFF2-40B4-BE49-F238E27FC236}">
                  <a16:creationId xmlns:a16="http://schemas.microsoft.com/office/drawing/2014/main" id="{00000000-0008-0000-0100-0000B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36</xdr:row>
          <xdr:rowOff>104775</xdr:rowOff>
        </xdr:from>
        <xdr:to>
          <xdr:col>4</xdr:col>
          <xdr:colOff>285750</xdr:colOff>
          <xdr:row>36</xdr:row>
          <xdr:rowOff>333375</xdr:rowOff>
        </xdr:to>
        <xdr:sp macro="" textlink="">
          <xdr:nvSpPr>
            <xdr:cNvPr id="1457" name="Check Box 433" hidden="1">
              <a:extLst>
                <a:ext uri="{63B3BB69-23CF-44E3-9099-C40C66FF867C}">
                  <a14:compatExt spid="_x0000_s1457"/>
                </a:ext>
                <a:ext uri="{FF2B5EF4-FFF2-40B4-BE49-F238E27FC236}">
                  <a16:creationId xmlns:a16="http://schemas.microsoft.com/office/drawing/2014/main" id="{00000000-0008-0000-0100-0000B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32</xdr:row>
          <xdr:rowOff>104775</xdr:rowOff>
        </xdr:from>
        <xdr:to>
          <xdr:col>5</xdr:col>
          <xdr:colOff>285750</xdr:colOff>
          <xdr:row>32</xdr:row>
          <xdr:rowOff>333375</xdr:rowOff>
        </xdr:to>
        <xdr:sp macro="" textlink="">
          <xdr:nvSpPr>
            <xdr:cNvPr id="1459" name="Check Box 435" hidden="1">
              <a:extLst>
                <a:ext uri="{63B3BB69-23CF-44E3-9099-C40C66FF867C}">
                  <a14:compatExt spid="_x0000_s1459"/>
                </a:ext>
                <a:ext uri="{FF2B5EF4-FFF2-40B4-BE49-F238E27FC236}">
                  <a16:creationId xmlns:a16="http://schemas.microsoft.com/office/drawing/2014/main" id="{00000000-0008-0000-0100-0000B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33</xdr:row>
          <xdr:rowOff>28575</xdr:rowOff>
        </xdr:from>
        <xdr:to>
          <xdr:col>5</xdr:col>
          <xdr:colOff>285750</xdr:colOff>
          <xdr:row>34</xdr:row>
          <xdr:rowOff>47625</xdr:rowOff>
        </xdr:to>
        <xdr:sp macro="" textlink="">
          <xdr:nvSpPr>
            <xdr:cNvPr id="1460" name="Check Box 436" hidden="1">
              <a:extLst>
                <a:ext uri="{63B3BB69-23CF-44E3-9099-C40C66FF867C}">
                  <a14:compatExt spid="_x0000_s1460"/>
                </a:ext>
                <a:ext uri="{FF2B5EF4-FFF2-40B4-BE49-F238E27FC236}">
                  <a16:creationId xmlns:a16="http://schemas.microsoft.com/office/drawing/2014/main" id="{00000000-0008-0000-0100-0000B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34</xdr:row>
          <xdr:rowOff>104775</xdr:rowOff>
        </xdr:from>
        <xdr:to>
          <xdr:col>5</xdr:col>
          <xdr:colOff>285750</xdr:colOff>
          <xdr:row>34</xdr:row>
          <xdr:rowOff>333375</xdr:rowOff>
        </xdr:to>
        <xdr:sp macro="" textlink="">
          <xdr:nvSpPr>
            <xdr:cNvPr id="1461" name="Check Box 437" hidden="1">
              <a:extLst>
                <a:ext uri="{63B3BB69-23CF-44E3-9099-C40C66FF867C}">
                  <a14:compatExt spid="_x0000_s1461"/>
                </a:ext>
                <a:ext uri="{FF2B5EF4-FFF2-40B4-BE49-F238E27FC236}">
                  <a16:creationId xmlns:a16="http://schemas.microsoft.com/office/drawing/2014/main" id="{00000000-0008-0000-0100-0000B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35</xdr:row>
          <xdr:rowOff>247650</xdr:rowOff>
        </xdr:from>
        <xdr:to>
          <xdr:col>5</xdr:col>
          <xdr:colOff>276225</xdr:colOff>
          <xdr:row>36</xdr:row>
          <xdr:rowOff>0</xdr:rowOff>
        </xdr:to>
        <xdr:sp macro="" textlink="">
          <xdr:nvSpPr>
            <xdr:cNvPr id="1462" name="Check Box 438" hidden="1">
              <a:extLst>
                <a:ext uri="{63B3BB69-23CF-44E3-9099-C40C66FF867C}">
                  <a14:compatExt spid="_x0000_s1462"/>
                </a:ext>
                <a:ext uri="{FF2B5EF4-FFF2-40B4-BE49-F238E27FC236}">
                  <a16:creationId xmlns:a16="http://schemas.microsoft.com/office/drawing/2014/main" id="{00000000-0008-0000-0100-0000B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36</xdr:row>
          <xdr:rowOff>104775</xdr:rowOff>
        </xdr:from>
        <xdr:to>
          <xdr:col>5</xdr:col>
          <xdr:colOff>285750</xdr:colOff>
          <xdr:row>36</xdr:row>
          <xdr:rowOff>333375</xdr:rowOff>
        </xdr:to>
        <xdr:sp macro="" textlink="">
          <xdr:nvSpPr>
            <xdr:cNvPr id="1463" name="Check Box 439" hidden="1">
              <a:extLst>
                <a:ext uri="{63B3BB69-23CF-44E3-9099-C40C66FF867C}">
                  <a14:compatExt spid="_x0000_s1463"/>
                </a:ext>
                <a:ext uri="{FF2B5EF4-FFF2-40B4-BE49-F238E27FC236}">
                  <a16:creationId xmlns:a16="http://schemas.microsoft.com/office/drawing/2014/main" id="{00000000-0008-0000-0100-0000B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32</xdr:row>
          <xdr:rowOff>104775</xdr:rowOff>
        </xdr:from>
        <xdr:to>
          <xdr:col>7</xdr:col>
          <xdr:colOff>0</xdr:colOff>
          <xdr:row>32</xdr:row>
          <xdr:rowOff>333375</xdr:rowOff>
        </xdr:to>
        <xdr:sp macro="" textlink="">
          <xdr:nvSpPr>
            <xdr:cNvPr id="1465" name="Check Box 441" hidden="1">
              <a:extLst>
                <a:ext uri="{63B3BB69-23CF-44E3-9099-C40C66FF867C}">
                  <a14:compatExt spid="_x0000_s1465"/>
                </a:ext>
                <a:ext uri="{FF2B5EF4-FFF2-40B4-BE49-F238E27FC236}">
                  <a16:creationId xmlns:a16="http://schemas.microsoft.com/office/drawing/2014/main" id="{00000000-0008-0000-0100-0000B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33</xdr:row>
          <xdr:rowOff>28575</xdr:rowOff>
        </xdr:from>
        <xdr:to>
          <xdr:col>7</xdr:col>
          <xdr:colOff>0</xdr:colOff>
          <xdr:row>34</xdr:row>
          <xdr:rowOff>47625</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34</xdr:row>
          <xdr:rowOff>104775</xdr:rowOff>
        </xdr:from>
        <xdr:to>
          <xdr:col>7</xdr:col>
          <xdr:colOff>0</xdr:colOff>
          <xdr:row>34</xdr:row>
          <xdr:rowOff>333375</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35</xdr:row>
          <xdr:rowOff>247650</xdr:rowOff>
        </xdr:from>
        <xdr:to>
          <xdr:col>6</xdr:col>
          <xdr:colOff>276225</xdr:colOff>
          <xdr:row>36</xdr:row>
          <xdr:rowOff>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36</xdr:row>
          <xdr:rowOff>104775</xdr:rowOff>
        </xdr:from>
        <xdr:to>
          <xdr:col>7</xdr:col>
          <xdr:colOff>0</xdr:colOff>
          <xdr:row>36</xdr:row>
          <xdr:rowOff>333375</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38</xdr:row>
          <xdr:rowOff>104775</xdr:rowOff>
        </xdr:from>
        <xdr:to>
          <xdr:col>4</xdr:col>
          <xdr:colOff>285750</xdr:colOff>
          <xdr:row>38</xdr:row>
          <xdr:rowOff>333375</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39</xdr:row>
          <xdr:rowOff>104775</xdr:rowOff>
        </xdr:from>
        <xdr:to>
          <xdr:col>4</xdr:col>
          <xdr:colOff>285750</xdr:colOff>
          <xdr:row>39</xdr:row>
          <xdr:rowOff>333375</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40</xdr:row>
          <xdr:rowOff>104775</xdr:rowOff>
        </xdr:from>
        <xdr:to>
          <xdr:col>4</xdr:col>
          <xdr:colOff>285750</xdr:colOff>
          <xdr:row>40</xdr:row>
          <xdr:rowOff>333375</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38</xdr:row>
          <xdr:rowOff>104775</xdr:rowOff>
        </xdr:from>
        <xdr:to>
          <xdr:col>5</xdr:col>
          <xdr:colOff>285750</xdr:colOff>
          <xdr:row>38</xdr:row>
          <xdr:rowOff>333375</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39</xdr:row>
          <xdr:rowOff>104775</xdr:rowOff>
        </xdr:from>
        <xdr:to>
          <xdr:col>5</xdr:col>
          <xdr:colOff>285750</xdr:colOff>
          <xdr:row>39</xdr:row>
          <xdr:rowOff>333375</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40</xdr:row>
          <xdr:rowOff>104775</xdr:rowOff>
        </xdr:from>
        <xdr:to>
          <xdr:col>5</xdr:col>
          <xdr:colOff>285750</xdr:colOff>
          <xdr:row>40</xdr:row>
          <xdr:rowOff>333375</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38</xdr:row>
          <xdr:rowOff>104775</xdr:rowOff>
        </xdr:from>
        <xdr:to>
          <xdr:col>7</xdr:col>
          <xdr:colOff>0</xdr:colOff>
          <xdr:row>38</xdr:row>
          <xdr:rowOff>333375</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39</xdr:row>
          <xdr:rowOff>104775</xdr:rowOff>
        </xdr:from>
        <xdr:to>
          <xdr:col>7</xdr:col>
          <xdr:colOff>0</xdr:colOff>
          <xdr:row>39</xdr:row>
          <xdr:rowOff>333375</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40</xdr:row>
          <xdr:rowOff>104775</xdr:rowOff>
        </xdr:from>
        <xdr:to>
          <xdr:col>7</xdr:col>
          <xdr:colOff>0</xdr:colOff>
          <xdr:row>40</xdr:row>
          <xdr:rowOff>333375</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41</xdr:row>
          <xdr:rowOff>104775</xdr:rowOff>
        </xdr:from>
        <xdr:to>
          <xdr:col>4</xdr:col>
          <xdr:colOff>285750</xdr:colOff>
          <xdr:row>41</xdr:row>
          <xdr:rowOff>333375</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42</xdr:row>
          <xdr:rowOff>104775</xdr:rowOff>
        </xdr:from>
        <xdr:to>
          <xdr:col>4</xdr:col>
          <xdr:colOff>285750</xdr:colOff>
          <xdr:row>42</xdr:row>
          <xdr:rowOff>333375</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43</xdr:row>
          <xdr:rowOff>104775</xdr:rowOff>
        </xdr:from>
        <xdr:to>
          <xdr:col>4</xdr:col>
          <xdr:colOff>285750</xdr:colOff>
          <xdr:row>43</xdr:row>
          <xdr:rowOff>333375</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44</xdr:row>
          <xdr:rowOff>104775</xdr:rowOff>
        </xdr:from>
        <xdr:to>
          <xdr:col>4</xdr:col>
          <xdr:colOff>285750</xdr:colOff>
          <xdr:row>44</xdr:row>
          <xdr:rowOff>333375</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46</xdr:row>
          <xdr:rowOff>104775</xdr:rowOff>
        </xdr:from>
        <xdr:to>
          <xdr:col>4</xdr:col>
          <xdr:colOff>285750</xdr:colOff>
          <xdr:row>46</xdr:row>
          <xdr:rowOff>333375</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47</xdr:row>
          <xdr:rowOff>104775</xdr:rowOff>
        </xdr:from>
        <xdr:to>
          <xdr:col>4</xdr:col>
          <xdr:colOff>285750</xdr:colOff>
          <xdr:row>47</xdr:row>
          <xdr:rowOff>333375</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48</xdr:row>
          <xdr:rowOff>104775</xdr:rowOff>
        </xdr:from>
        <xdr:to>
          <xdr:col>4</xdr:col>
          <xdr:colOff>285750</xdr:colOff>
          <xdr:row>48</xdr:row>
          <xdr:rowOff>333375</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41</xdr:row>
          <xdr:rowOff>104775</xdr:rowOff>
        </xdr:from>
        <xdr:to>
          <xdr:col>5</xdr:col>
          <xdr:colOff>285750</xdr:colOff>
          <xdr:row>41</xdr:row>
          <xdr:rowOff>333375</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42</xdr:row>
          <xdr:rowOff>104775</xdr:rowOff>
        </xdr:from>
        <xdr:to>
          <xdr:col>5</xdr:col>
          <xdr:colOff>285750</xdr:colOff>
          <xdr:row>42</xdr:row>
          <xdr:rowOff>333375</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43</xdr:row>
          <xdr:rowOff>104775</xdr:rowOff>
        </xdr:from>
        <xdr:to>
          <xdr:col>5</xdr:col>
          <xdr:colOff>285750</xdr:colOff>
          <xdr:row>43</xdr:row>
          <xdr:rowOff>333375</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44</xdr:row>
          <xdr:rowOff>104775</xdr:rowOff>
        </xdr:from>
        <xdr:to>
          <xdr:col>5</xdr:col>
          <xdr:colOff>285750</xdr:colOff>
          <xdr:row>44</xdr:row>
          <xdr:rowOff>333375</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46</xdr:row>
          <xdr:rowOff>104775</xdr:rowOff>
        </xdr:from>
        <xdr:to>
          <xdr:col>5</xdr:col>
          <xdr:colOff>285750</xdr:colOff>
          <xdr:row>46</xdr:row>
          <xdr:rowOff>333375</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47</xdr:row>
          <xdr:rowOff>104775</xdr:rowOff>
        </xdr:from>
        <xdr:to>
          <xdr:col>5</xdr:col>
          <xdr:colOff>285750</xdr:colOff>
          <xdr:row>47</xdr:row>
          <xdr:rowOff>333375</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48</xdr:row>
          <xdr:rowOff>104775</xdr:rowOff>
        </xdr:from>
        <xdr:to>
          <xdr:col>5</xdr:col>
          <xdr:colOff>285750</xdr:colOff>
          <xdr:row>48</xdr:row>
          <xdr:rowOff>333375</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41</xdr:row>
          <xdr:rowOff>104775</xdr:rowOff>
        </xdr:from>
        <xdr:to>
          <xdr:col>7</xdr:col>
          <xdr:colOff>0</xdr:colOff>
          <xdr:row>41</xdr:row>
          <xdr:rowOff>333375</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42</xdr:row>
          <xdr:rowOff>104775</xdr:rowOff>
        </xdr:from>
        <xdr:to>
          <xdr:col>7</xdr:col>
          <xdr:colOff>0</xdr:colOff>
          <xdr:row>42</xdr:row>
          <xdr:rowOff>333375</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43</xdr:row>
          <xdr:rowOff>104775</xdr:rowOff>
        </xdr:from>
        <xdr:to>
          <xdr:col>7</xdr:col>
          <xdr:colOff>0</xdr:colOff>
          <xdr:row>43</xdr:row>
          <xdr:rowOff>333375</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44</xdr:row>
          <xdr:rowOff>104775</xdr:rowOff>
        </xdr:from>
        <xdr:to>
          <xdr:col>7</xdr:col>
          <xdr:colOff>0</xdr:colOff>
          <xdr:row>44</xdr:row>
          <xdr:rowOff>333375</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46</xdr:row>
          <xdr:rowOff>104775</xdr:rowOff>
        </xdr:from>
        <xdr:to>
          <xdr:col>7</xdr:col>
          <xdr:colOff>0</xdr:colOff>
          <xdr:row>46</xdr:row>
          <xdr:rowOff>333375</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47</xdr:row>
          <xdr:rowOff>104775</xdr:rowOff>
        </xdr:from>
        <xdr:to>
          <xdr:col>7</xdr:col>
          <xdr:colOff>0</xdr:colOff>
          <xdr:row>47</xdr:row>
          <xdr:rowOff>333375</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48</xdr:row>
          <xdr:rowOff>104775</xdr:rowOff>
        </xdr:from>
        <xdr:to>
          <xdr:col>7</xdr:col>
          <xdr:colOff>0</xdr:colOff>
          <xdr:row>48</xdr:row>
          <xdr:rowOff>333375</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49</xdr:row>
          <xdr:rowOff>104775</xdr:rowOff>
        </xdr:from>
        <xdr:to>
          <xdr:col>4</xdr:col>
          <xdr:colOff>285750</xdr:colOff>
          <xdr:row>49</xdr:row>
          <xdr:rowOff>333375</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49</xdr:row>
          <xdr:rowOff>104775</xdr:rowOff>
        </xdr:from>
        <xdr:to>
          <xdr:col>5</xdr:col>
          <xdr:colOff>285750</xdr:colOff>
          <xdr:row>49</xdr:row>
          <xdr:rowOff>333375</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49</xdr:row>
          <xdr:rowOff>104775</xdr:rowOff>
        </xdr:from>
        <xdr:to>
          <xdr:col>7</xdr:col>
          <xdr:colOff>0</xdr:colOff>
          <xdr:row>49</xdr:row>
          <xdr:rowOff>333375</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50</xdr:row>
          <xdr:rowOff>104775</xdr:rowOff>
        </xdr:from>
        <xdr:to>
          <xdr:col>4</xdr:col>
          <xdr:colOff>285750</xdr:colOff>
          <xdr:row>50</xdr:row>
          <xdr:rowOff>333375</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51</xdr:row>
          <xdr:rowOff>104775</xdr:rowOff>
        </xdr:from>
        <xdr:to>
          <xdr:col>4</xdr:col>
          <xdr:colOff>285750</xdr:colOff>
          <xdr:row>51</xdr:row>
          <xdr:rowOff>333375</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52</xdr:row>
          <xdr:rowOff>104775</xdr:rowOff>
        </xdr:from>
        <xdr:to>
          <xdr:col>4</xdr:col>
          <xdr:colOff>285750</xdr:colOff>
          <xdr:row>52</xdr:row>
          <xdr:rowOff>333375</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53</xdr:row>
          <xdr:rowOff>104775</xdr:rowOff>
        </xdr:from>
        <xdr:to>
          <xdr:col>4</xdr:col>
          <xdr:colOff>285750</xdr:colOff>
          <xdr:row>53</xdr:row>
          <xdr:rowOff>333375</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54</xdr:row>
          <xdr:rowOff>104775</xdr:rowOff>
        </xdr:from>
        <xdr:to>
          <xdr:col>4</xdr:col>
          <xdr:colOff>285750</xdr:colOff>
          <xdr:row>54</xdr:row>
          <xdr:rowOff>333375</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55</xdr:row>
          <xdr:rowOff>104775</xdr:rowOff>
        </xdr:from>
        <xdr:to>
          <xdr:col>4</xdr:col>
          <xdr:colOff>285750</xdr:colOff>
          <xdr:row>55</xdr:row>
          <xdr:rowOff>333375</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56</xdr:row>
          <xdr:rowOff>104775</xdr:rowOff>
        </xdr:from>
        <xdr:to>
          <xdr:col>4</xdr:col>
          <xdr:colOff>285750</xdr:colOff>
          <xdr:row>56</xdr:row>
          <xdr:rowOff>333375</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57</xdr:row>
          <xdr:rowOff>104775</xdr:rowOff>
        </xdr:from>
        <xdr:to>
          <xdr:col>4</xdr:col>
          <xdr:colOff>285750</xdr:colOff>
          <xdr:row>57</xdr:row>
          <xdr:rowOff>333375</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50</xdr:row>
          <xdr:rowOff>104775</xdr:rowOff>
        </xdr:from>
        <xdr:to>
          <xdr:col>5</xdr:col>
          <xdr:colOff>285750</xdr:colOff>
          <xdr:row>50</xdr:row>
          <xdr:rowOff>333375</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51</xdr:row>
          <xdr:rowOff>104775</xdr:rowOff>
        </xdr:from>
        <xdr:to>
          <xdr:col>5</xdr:col>
          <xdr:colOff>285750</xdr:colOff>
          <xdr:row>51</xdr:row>
          <xdr:rowOff>333375</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52</xdr:row>
          <xdr:rowOff>104775</xdr:rowOff>
        </xdr:from>
        <xdr:to>
          <xdr:col>5</xdr:col>
          <xdr:colOff>285750</xdr:colOff>
          <xdr:row>52</xdr:row>
          <xdr:rowOff>333375</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53</xdr:row>
          <xdr:rowOff>104775</xdr:rowOff>
        </xdr:from>
        <xdr:to>
          <xdr:col>5</xdr:col>
          <xdr:colOff>285750</xdr:colOff>
          <xdr:row>53</xdr:row>
          <xdr:rowOff>333375</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54</xdr:row>
          <xdr:rowOff>104775</xdr:rowOff>
        </xdr:from>
        <xdr:to>
          <xdr:col>5</xdr:col>
          <xdr:colOff>285750</xdr:colOff>
          <xdr:row>54</xdr:row>
          <xdr:rowOff>333375</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55</xdr:row>
          <xdr:rowOff>104775</xdr:rowOff>
        </xdr:from>
        <xdr:to>
          <xdr:col>5</xdr:col>
          <xdr:colOff>285750</xdr:colOff>
          <xdr:row>55</xdr:row>
          <xdr:rowOff>333375</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56</xdr:row>
          <xdr:rowOff>104775</xdr:rowOff>
        </xdr:from>
        <xdr:to>
          <xdr:col>5</xdr:col>
          <xdr:colOff>285750</xdr:colOff>
          <xdr:row>56</xdr:row>
          <xdr:rowOff>333375</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57</xdr:row>
          <xdr:rowOff>104775</xdr:rowOff>
        </xdr:from>
        <xdr:to>
          <xdr:col>5</xdr:col>
          <xdr:colOff>285750</xdr:colOff>
          <xdr:row>57</xdr:row>
          <xdr:rowOff>333375</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50</xdr:row>
          <xdr:rowOff>104775</xdr:rowOff>
        </xdr:from>
        <xdr:to>
          <xdr:col>7</xdr:col>
          <xdr:colOff>0</xdr:colOff>
          <xdr:row>50</xdr:row>
          <xdr:rowOff>333375</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51</xdr:row>
          <xdr:rowOff>104775</xdr:rowOff>
        </xdr:from>
        <xdr:to>
          <xdr:col>7</xdr:col>
          <xdr:colOff>0</xdr:colOff>
          <xdr:row>51</xdr:row>
          <xdr:rowOff>333375</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52</xdr:row>
          <xdr:rowOff>104775</xdr:rowOff>
        </xdr:from>
        <xdr:to>
          <xdr:col>7</xdr:col>
          <xdr:colOff>0</xdr:colOff>
          <xdr:row>52</xdr:row>
          <xdr:rowOff>333375</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53</xdr:row>
          <xdr:rowOff>104775</xdr:rowOff>
        </xdr:from>
        <xdr:to>
          <xdr:col>7</xdr:col>
          <xdr:colOff>0</xdr:colOff>
          <xdr:row>53</xdr:row>
          <xdr:rowOff>333375</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54</xdr:row>
          <xdr:rowOff>104775</xdr:rowOff>
        </xdr:from>
        <xdr:to>
          <xdr:col>7</xdr:col>
          <xdr:colOff>0</xdr:colOff>
          <xdr:row>54</xdr:row>
          <xdr:rowOff>333375</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55</xdr:row>
          <xdr:rowOff>104775</xdr:rowOff>
        </xdr:from>
        <xdr:to>
          <xdr:col>7</xdr:col>
          <xdr:colOff>0</xdr:colOff>
          <xdr:row>55</xdr:row>
          <xdr:rowOff>333375</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56</xdr:row>
          <xdr:rowOff>104775</xdr:rowOff>
        </xdr:from>
        <xdr:to>
          <xdr:col>7</xdr:col>
          <xdr:colOff>0</xdr:colOff>
          <xdr:row>56</xdr:row>
          <xdr:rowOff>333375</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57</xdr:row>
          <xdr:rowOff>104775</xdr:rowOff>
        </xdr:from>
        <xdr:to>
          <xdr:col>7</xdr:col>
          <xdr:colOff>0</xdr:colOff>
          <xdr:row>57</xdr:row>
          <xdr:rowOff>333375</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58</xdr:row>
          <xdr:rowOff>104775</xdr:rowOff>
        </xdr:from>
        <xdr:to>
          <xdr:col>4</xdr:col>
          <xdr:colOff>285750</xdr:colOff>
          <xdr:row>58</xdr:row>
          <xdr:rowOff>333375</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59</xdr:row>
          <xdr:rowOff>104775</xdr:rowOff>
        </xdr:from>
        <xdr:to>
          <xdr:col>4</xdr:col>
          <xdr:colOff>285750</xdr:colOff>
          <xdr:row>59</xdr:row>
          <xdr:rowOff>333375</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58</xdr:row>
          <xdr:rowOff>104775</xdr:rowOff>
        </xdr:from>
        <xdr:to>
          <xdr:col>5</xdr:col>
          <xdr:colOff>285750</xdr:colOff>
          <xdr:row>58</xdr:row>
          <xdr:rowOff>333375</xdr:rowOff>
        </xdr:to>
        <xdr:sp macro="" textlink="">
          <xdr:nvSpPr>
            <xdr:cNvPr id="1532" name="Check Box 508" hidden="1">
              <a:extLst>
                <a:ext uri="{63B3BB69-23CF-44E3-9099-C40C66FF867C}">
                  <a14:compatExt spid="_x0000_s1532"/>
                </a:ext>
                <a:ext uri="{FF2B5EF4-FFF2-40B4-BE49-F238E27FC236}">
                  <a16:creationId xmlns:a16="http://schemas.microsoft.com/office/drawing/2014/main" id="{00000000-0008-0000-0100-0000F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59</xdr:row>
          <xdr:rowOff>104775</xdr:rowOff>
        </xdr:from>
        <xdr:to>
          <xdr:col>5</xdr:col>
          <xdr:colOff>285750</xdr:colOff>
          <xdr:row>59</xdr:row>
          <xdr:rowOff>333375</xdr:rowOff>
        </xdr:to>
        <xdr:sp macro="" textlink="">
          <xdr:nvSpPr>
            <xdr:cNvPr id="1533" name="Check Box 509" hidden="1">
              <a:extLst>
                <a:ext uri="{63B3BB69-23CF-44E3-9099-C40C66FF867C}">
                  <a14:compatExt spid="_x0000_s1533"/>
                </a:ext>
                <a:ext uri="{FF2B5EF4-FFF2-40B4-BE49-F238E27FC236}">
                  <a16:creationId xmlns:a16="http://schemas.microsoft.com/office/drawing/2014/main" id="{00000000-0008-0000-0100-0000F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58</xdr:row>
          <xdr:rowOff>104775</xdr:rowOff>
        </xdr:from>
        <xdr:to>
          <xdr:col>7</xdr:col>
          <xdr:colOff>0</xdr:colOff>
          <xdr:row>58</xdr:row>
          <xdr:rowOff>333375</xdr:rowOff>
        </xdr:to>
        <xdr:sp macro="" textlink="">
          <xdr:nvSpPr>
            <xdr:cNvPr id="1536" name="Check Box 512" hidden="1">
              <a:extLst>
                <a:ext uri="{63B3BB69-23CF-44E3-9099-C40C66FF867C}">
                  <a14:compatExt spid="_x0000_s1536"/>
                </a:ext>
                <a:ext uri="{FF2B5EF4-FFF2-40B4-BE49-F238E27FC236}">
                  <a16:creationId xmlns:a16="http://schemas.microsoft.com/office/drawing/2014/main" id="{00000000-0008-0000-0100-000000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59</xdr:row>
          <xdr:rowOff>104775</xdr:rowOff>
        </xdr:from>
        <xdr:to>
          <xdr:col>7</xdr:col>
          <xdr:colOff>0</xdr:colOff>
          <xdr:row>59</xdr:row>
          <xdr:rowOff>333375</xdr:rowOff>
        </xdr:to>
        <xdr:sp macro="" textlink="">
          <xdr:nvSpPr>
            <xdr:cNvPr id="1537" name="Check Box 513" hidden="1">
              <a:extLst>
                <a:ext uri="{63B3BB69-23CF-44E3-9099-C40C66FF867C}">
                  <a14:compatExt spid="_x0000_s1537"/>
                </a:ext>
                <a:ext uri="{FF2B5EF4-FFF2-40B4-BE49-F238E27FC236}">
                  <a16:creationId xmlns:a16="http://schemas.microsoft.com/office/drawing/2014/main" id="{00000000-0008-0000-0100-000001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63</xdr:row>
          <xdr:rowOff>104775</xdr:rowOff>
        </xdr:from>
        <xdr:to>
          <xdr:col>4</xdr:col>
          <xdr:colOff>285750</xdr:colOff>
          <xdr:row>63</xdr:row>
          <xdr:rowOff>333375</xdr:rowOff>
        </xdr:to>
        <xdr:sp macro="" textlink="">
          <xdr:nvSpPr>
            <xdr:cNvPr id="1541" name="Check Box 517" hidden="1">
              <a:extLst>
                <a:ext uri="{63B3BB69-23CF-44E3-9099-C40C66FF867C}">
                  <a14:compatExt spid="_x0000_s1541"/>
                </a:ext>
                <a:ext uri="{FF2B5EF4-FFF2-40B4-BE49-F238E27FC236}">
                  <a16:creationId xmlns:a16="http://schemas.microsoft.com/office/drawing/2014/main" id="{00000000-0008-0000-0100-000005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64</xdr:row>
          <xdr:rowOff>104775</xdr:rowOff>
        </xdr:from>
        <xdr:to>
          <xdr:col>4</xdr:col>
          <xdr:colOff>285750</xdr:colOff>
          <xdr:row>64</xdr:row>
          <xdr:rowOff>333375</xdr:rowOff>
        </xdr:to>
        <xdr:sp macro="" textlink="">
          <xdr:nvSpPr>
            <xdr:cNvPr id="1542" name="Check Box 518" hidden="1">
              <a:extLst>
                <a:ext uri="{63B3BB69-23CF-44E3-9099-C40C66FF867C}">
                  <a14:compatExt spid="_x0000_s1542"/>
                </a:ext>
                <a:ext uri="{FF2B5EF4-FFF2-40B4-BE49-F238E27FC236}">
                  <a16:creationId xmlns:a16="http://schemas.microsoft.com/office/drawing/2014/main" id="{00000000-0008-0000-0100-000006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65</xdr:row>
          <xdr:rowOff>104775</xdr:rowOff>
        </xdr:from>
        <xdr:to>
          <xdr:col>4</xdr:col>
          <xdr:colOff>285750</xdr:colOff>
          <xdr:row>65</xdr:row>
          <xdr:rowOff>333375</xdr:rowOff>
        </xdr:to>
        <xdr:sp macro="" textlink="">
          <xdr:nvSpPr>
            <xdr:cNvPr id="1543" name="Check Box 519" hidden="1">
              <a:extLst>
                <a:ext uri="{63B3BB69-23CF-44E3-9099-C40C66FF867C}">
                  <a14:compatExt spid="_x0000_s1543"/>
                </a:ext>
                <a:ext uri="{FF2B5EF4-FFF2-40B4-BE49-F238E27FC236}">
                  <a16:creationId xmlns:a16="http://schemas.microsoft.com/office/drawing/2014/main" id="{00000000-0008-0000-0100-000007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63</xdr:row>
          <xdr:rowOff>104775</xdr:rowOff>
        </xdr:from>
        <xdr:to>
          <xdr:col>5</xdr:col>
          <xdr:colOff>285750</xdr:colOff>
          <xdr:row>63</xdr:row>
          <xdr:rowOff>333375</xdr:rowOff>
        </xdr:to>
        <xdr:sp macro="" textlink="">
          <xdr:nvSpPr>
            <xdr:cNvPr id="1545" name="Check Box 521" hidden="1">
              <a:extLst>
                <a:ext uri="{63B3BB69-23CF-44E3-9099-C40C66FF867C}">
                  <a14:compatExt spid="_x0000_s1545"/>
                </a:ext>
                <a:ext uri="{FF2B5EF4-FFF2-40B4-BE49-F238E27FC236}">
                  <a16:creationId xmlns:a16="http://schemas.microsoft.com/office/drawing/2014/main" id="{00000000-0008-0000-0100-000009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64</xdr:row>
          <xdr:rowOff>104775</xdr:rowOff>
        </xdr:from>
        <xdr:to>
          <xdr:col>5</xdr:col>
          <xdr:colOff>285750</xdr:colOff>
          <xdr:row>64</xdr:row>
          <xdr:rowOff>333375</xdr:rowOff>
        </xdr:to>
        <xdr:sp macro="" textlink="">
          <xdr:nvSpPr>
            <xdr:cNvPr id="1546" name="Check Box 522" hidden="1">
              <a:extLst>
                <a:ext uri="{63B3BB69-23CF-44E3-9099-C40C66FF867C}">
                  <a14:compatExt spid="_x0000_s1546"/>
                </a:ext>
                <a:ext uri="{FF2B5EF4-FFF2-40B4-BE49-F238E27FC236}">
                  <a16:creationId xmlns:a16="http://schemas.microsoft.com/office/drawing/2014/main" id="{00000000-0008-0000-0100-00000A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65</xdr:row>
          <xdr:rowOff>104775</xdr:rowOff>
        </xdr:from>
        <xdr:to>
          <xdr:col>5</xdr:col>
          <xdr:colOff>285750</xdr:colOff>
          <xdr:row>65</xdr:row>
          <xdr:rowOff>333375</xdr:rowOff>
        </xdr:to>
        <xdr:sp macro="" textlink="">
          <xdr:nvSpPr>
            <xdr:cNvPr id="1547" name="Check Box 523" hidden="1">
              <a:extLst>
                <a:ext uri="{63B3BB69-23CF-44E3-9099-C40C66FF867C}">
                  <a14:compatExt spid="_x0000_s1547"/>
                </a:ext>
                <a:ext uri="{FF2B5EF4-FFF2-40B4-BE49-F238E27FC236}">
                  <a16:creationId xmlns:a16="http://schemas.microsoft.com/office/drawing/2014/main" id="{00000000-0008-0000-0100-00000B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63</xdr:row>
          <xdr:rowOff>104775</xdr:rowOff>
        </xdr:from>
        <xdr:to>
          <xdr:col>7</xdr:col>
          <xdr:colOff>0</xdr:colOff>
          <xdr:row>63</xdr:row>
          <xdr:rowOff>333375</xdr:rowOff>
        </xdr:to>
        <xdr:sp macro="" textlink="">
          <xdr:nvSpPr>
            <xdr:cNvPr id="1549" name="Check Box 525" hidden="1">
              <a:extLst>
                <a:ext uri="{63B3BB69-23CF-44E3-9099-C40C66FF867C}">
                  <a14:compatExt spid="_x0000_s1549"/>
                </a:ext>
                <a:ext uri="{FF2B5EF4-FFF2-40B4-BE49-F238E27FC236}">
                  <a16:creationId xmlns:a16="http://schemas.microsoft.com/office/drawing/2014/main" id="{00000000-0008-0000-0100-00000D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64</xdr:row>
          <xdr:rowOff>104775</xdr:rowOff>
        </xdr:from>
        <xdr:to>
          <xdr:col>7</xdr:col>
          <xdr:colOff>0</xdr:colOff>
          <xdr:row>64</xdr:row>
          <xdr:rowOff>333375</xdr:rowOff>
        </xdr:to>
        <xdr:sp macro="" textlink="">
          <xdr:nvSpPr>
            <xdr:cNvPr id="1550" name="Check Box 526" hidden="1">
              <a:extLst>
                <a:ext uri="{63B3BB69-23CF-44E3-9099-C40C66FF867C}">
                  <a14:compatExt spid="_x0000_s1550"/>
                </a:ext>
                <a:ext uri="{FF2B5EF4-FFF2-40B4-BE49-F238E27FC236}">
                  <a16:creationId xmlns:a16="http://schemas.microsoft.com/office/drawing/2014/main" id="{00000000-0008-0000-0100-00000E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65</xdr:row>
          <xdr:rowOff>104775</xdr:rowOff>
        </xdr:from>
        <xdr:to>
          <xdr:col>7</xdr:col>
          <xdr:colOff>0</xdr:colOff>
          <xdr:row>65</xdr:row>
          <xdr:rowOff>333375</xdr:rowOff>
        </xdr:to>
        <xdr:sp macro="" textlink="">
          <xdr:nvSpPr>
            <xdr:cNvPr id="1551" name="Check Box 527" hidden="1">
              <a:extLst>
                <a:ext uri="{63B3BB69-23CF-44E3-9099-C40C66FF867C}">
                  <a14:compatExt spid="_x0000_s1551"/>
                </a:ext>
                <a:ext uri="{FF2B5EF4-FFF2-40B4-BE49-F238E27FC236}">
                  <a16:creationId xmlns:a16="http://schemas.microsoft.com/office/drawing/2014/main" id="{00000000-0008-0000-0100-00000F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67</xdr:row>
          <xdr:rowOff>104775</xdr:rowOff>
        </xdr:from>
        <xdr:to>
          <xdr:col>4</xdr:col>
          <xdr:colOff>285750</xdr:colOff>
          <xdr:row>67</xdr:row>
          <xdr:rowOff>333375</xdr:rowOff>
        </xdr:to>
        <xdr:sp macro="" textlink="">
          <xdr:nvSpPr>
            <xdr:cNvPr id="1553" name="Check Box 529" hidden="1">
              <a:extLst>
                <a:ext uri="{63B3BB69-23CF-44E3-9099-C40C66FF867C}">
                  <a14:compatExt spid="_x0000_s1553"/>
                </a:ext>
                <a:ext uri="{FF2B5EF4-FFF2-40B4-BE49-F238E27FC236}">
                  <a16:creationId xmlns:a16="http://schemas.microsoft.com/office/drawing/2014/main" id="{00000000-0008-0000-0100-000011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68</xdr:row>
          <xdr:rowOff>104775</xdr:rowOff>
        </xdr:from>
        <xdr:to>
          <xdr:col>4</xdr:col>
          <xdr:colOff>285750</xdr:colOff>
          <xdr:row>68</xdr:row>
          <xdr:rowOff>333375</xdr:rowOff>
        </xdr:to>
        <xdr:sp macro="" textlink="">
          <xdr:nvSpPr>
            <xdr:cNvPr id="1554" name="Check Box 530" hidden="1">
              <a:extLst>
                <a:ext uri="{63B3BB69-23CF-44E3-9099-C40C66FF867C}">
                  <a14:compatExt spid="_x0000_s1554"/>
                </a:ext>
                <a:ext uri="{FF2B5EF4-FFF2-40B4-BE49-F238E27FC236}">
                  <a16:creationId xmlns:a16="http://schemas.microsoft.com/office/drawing/2014/main" id="{00000000-0008-0000-0100-000012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68</xdr:row>
          <xdr:rowOff>342900</xdr:rowOff>
        </xdr:from>
        <xdr:to>
          <xdr:col>4</xdr:col>
          <xdr:colOff>276225</xdr:colOff>
          <xdr:row>69</xdr:row>
          <xdr:rowOff>200025</xdr:rowOff>
        </xdr:to>
        <xdr:sp macro="" textlink="">
          <xdr:nvSpPr>
            <xdr:cNvPr id="1555" name="Check Box 531" hidden="1">
              <a:extLst>
                <a:ext uri="{63B3BB69-23CF-44E3-9099-C40C66FF867C}">
                  <a14:compatExt spid="_x0000_s1555"/>
                </a:ext>
                <a:ext uri="{FF2B5EF4-FFF2-40B4-BE49-F238E27FC236}">
                  <a16:creationId xmlns:a16="http://schemas.microsoft.com/office/drawing/2014/main" id="{00000000-0008-0000-0100-000013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69</xdr:row>
          <xdr:rowOff>342900</xdr:rowOff>
        </xdr:from>
        <xdr:to>
          <xdr:col>4</xdr:col>
          <xdr:colOff>276225</xdr:colOff>
          <xdr:row>70</xdr:row>
          <xdr:rowOff>228600</xdr:rowOff>
        </xdr:to>
        <xdr:sp macro="" textlink="">
          <xdr:nvSpPr>
            <xdr:cNvPr id="1556" name="Check Box 532" hidden="1">
              <a:extLst>
                <a:ext uri="{63B3BB69-23CF-44E3-9099-C40C66FF867C}">
                  <a14:compatExt spid="_x0000_s1556"/>
                </a:ext>
                <a:ext uri="{FF2B5EF4-FFF2-40B4-BE49-F238E27FC236}">
                  <a16:creationId xmlns:a16="http://schemas.microsoft.com/office/drawing/2014/main" id="{00000000-0008-0000-0100-000014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70</xdr:row>
          <xdr:rowOff>342900</xdr:rowOff>
        </xdr:from>
        <xdr:to>
          <xdr:col>4</xdr:col>
          <xdr:colOff>276225</xdr:colOff>
          <xdr:row>71</xdr:row>
          <xdr:rowOff>228600</xdr:rowOff>
        </xdr:to>
        <xdr:sp macro="" textlink="">
          <xdr:nvSpPr>
            <xdr:cNvPr id="1557" name="Check Box 533" hidden="1">
              <a:extLst>
                <a:ext uri="{63B3BB69-23CF-44E3-9099-C40C66FF867C}">
                  <a14:compatExt spid="_x0000_s1557"/>
                </a:ext>
                <a:ext uri="{FF2B5EF4-FFF2-40B4-BE49-F238E27FC236}">
                  <a16:creationId xmlns:a16="http://schemas.microsoft.com/office/drawing/2014/main" id="{00000000-0008-0000-0100-000015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71</xdr:row>
          <xdr:rowOff>342900</xdr:rowOff>
        </xdr:from>
        <xdr:to>
          <xdr:col>4</xdr:col>
          <xdr:colOff>276225</xdr:colOff>
          <xdr:row>72</xdr:row>
          <xdr:rowOff>228600</xdr:rowOff>
        </xdr:to>
        <xdr:sp macro="" textlink="">
          <xdr:nvSpPr>
            <xdr:cNvPr id="1558" name="Check Box 534" hidden="1">
              <a:extLst>
                <a:ext uri="{63B3BB69-23CF-44E3-9099-C40C66FF867C}">
                  <a14:compatExt spid="_x0000_s1558"/>
                </a:ext>
                <a:ext uri="{FF2B5EF4-FFF2-40B4-BE49-F238E27FC236}">
                  <a16:creationId xmlns:a16="http://schemas.microsoft.com/office/drawing/2014/main" id="{00000000-0008-0000-0100-000016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72</xdr:row>
          <xdr:rowOff>342900</xdr:rowOff>
        </xdr:from>
        <xdr:to>
          <xdr:col>4</xdr:col>
          <xdr:colOff>276225</xdr:colOff>
          <xdr:row>73</xdr:row>
          <xdr:rowOff>228600</xdr:rowOff>
        </xdr:to>
        <xdr:sp macro="" textlink="">
          <xdr:nvSpPr>
            <xdr:cNvPr id="1559" name="Check Box 535" hidden="1">
              <a:extLst>
                <a:ext uri="{63B3BB69-23CF-44E3-9099-C40C66FF867C}">
                  <a14:compatExt spid="_x0000_s1559"/>
                </a:ext>
                <a:ext uri="{FF2B5EF4-FFF2-40B4-BE49-F238E27FC236}">
                  <a16:creationId xmlns:a16="http://schemas.microsoft.com/office/drawing/2014/main" id="{00000000-0008-0000-0100-000017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73</xdr:row>
          <xdr:rowOff>342900</xdr:rowOff>
        </xdr:from>
        <xdr:to>
          <xdr:col>4</xdr:col>
          <xdr:colOff>276225</xdr:colOff>
          <xdr:row>74</xdr:row>
          <xdr:rowOff>228600</xdr:rowOff>
        </xdr:to>
        <xdr:sp macro="" textlink="">
          <xdr:nvSpPr>
            <xdr:cNvPr id="1560" name="Check Box 536" hidden="1">
              <a:extLst>
                <a:ext uri="{63B3BB69-23CF-44E3-9099-C40C66FF867C}">
                  <a14:compatExt spid="_x0000_s1560"/>
                </a:ext>
                <a:ext uri="{FF2B5EF4-FFF2-40B4-BE49-F238E27FC236}">
                  <a16:creationId xmlns:a16="http://schemas.microsoft.com/office/drawing/2014/main" id="{00000000-0008-0000-0100-000018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75</xdr:row>
          <xdr:rowOff>342900</xdr:rowOff>
        </xdr:from>
        <xdr:to>
          <xdr:col>4</xdr:col>
          <xdr:colOff>276225</xdr:colOff>
          <xdr:row>76</xdr:row>
          <xdr:rowOff>228600</xdr:rowOff>
        </xdr:to>
        <xdr:sp macro="" textlink="">
          <xdr:nvSpPr>
            <xdr:cNvPr id="1561" name="Check Box 537" hidden="1">
              <a:extLst>
                <a:ext uri="{63B3BB69-23CF-44E3-9099-C40C66FF867C}">
                  <a14:compatExt spid="_x0000_s1561"/>
                </a:ext>
                <a:ext uri="{FF2B5EF4-FFF2-40B4-BE49-F238E27FC236}">
                  <a16:creationId xmlns:a16="http://schemas.microsoft.com/office/drawing/2014/main" id="{00000000-0008-0000-0100-000019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76</xdr:row>
          <xdr:rowOff>342900</xdr:rowOff>
        </xdr:from>
        <xdr:to>
          <xdr:col>4</xdr:col>
          <xdr:colOff>276225</xdr:colOff>
          <xdr:row>78</xdr:row>
          <xdr:rowOff>66675</xdr:rowOff>
        </xdr:to>
        <xdr:sp macro="" textlink="">
          <xdr:nvSpPr>
            <xdr:cNvPr id="1562" name="Check Box 538" hidden="1">
              <a:extLst>
                <a:ext uri="{63B3BB69-23CF-44E3-9099-C40C66FF867C}">
                  <a14:compatExt spid="_x0000_s1562"/>
                </a:ext>
                <a:ext uri="{FF2B5EF4-FFF2-40B4-BE49-F238E27FC236}">
                  <a16:creationId xmlns:a16="http://schemas.microsoft.com/office/drawing/2014/main" id="{00000000-0008-0000-0100-00001A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67</xdr:row>
          <xdr:rowOff>104775</xdr:rowOff>
        </xdr:from>
        <xdr:to>
          <xdr:col>5</xdr:col>
          <xdr:colOff>285750</xdr:colOff>
          <xdr:row>67</xdr:row>
          <xdr:rowOff>333375</xdr:rowOff>
        </xdr:to>
        <xdr:sp macro="" textlink="">
          <xdr:nvSpPr>
            <xdr:cNvPr id="1564" name="Check Box 540" hidden="1">
              <a:extLst>
                <a:ext uri="{63B3BB69-23CF-44E3-9099-C40C66FF867C}">
                  <a14:compatExt spid="_x0000_s1564"/>
                </a:ext>
                <a:ext uri="{FF2B5EF4-FFF2-40B4-BE49-F238E27FC236}">
                  <a16:creationId xmlns:a16="http://schemas.microsoft.com/office/drawing/2014/main" id="{00000000-0008-0000-0100-00001C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68</xdr:row>
          <xdr:rowOff>104775</xdr:rowOff>
        </xdr:from>
        <xdr:to>
          <xdr:col>5</xdr:col>
          <xdr:colOff>285750</xdr:colOff>
          <xdr:row>68</xdr:row>
          <xdr:rowOff>333375</xdr:rowOff>
        </xdr:to>
        <xdr:sp macro="" textlink="">
          <xdr:nvSpPr>
            <xdr:cNvPr id="1565" name="Check Box 541" hidden="1">
              <a:extLst>
                <a:ext uri="{63B3BB69-23CF-44E3-9099-C40C66FF867C}">
                  <a14:compatExt spid="_x0000_s1565"/>
                </a:ext>
                <a:ext uri="{FF2B5EF4-FFF2-40B4-BE49-F238E27FC236}">
                  <a16:creationId xmlns:a16="http://schemas.microsoft.com/office/drawing/2014/main" id="{00000000-0008-0000-0100-00001D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68</xdr:row>
          <xdr:rowOff>342900</xdr:rowOff>
        </xdr:from>
        <xdr:to>
          <xdr:col>5</xdr:col>
          <xdr:colOff>276225</xdr:colOff>
          <xdr:row>69</xdr:row>
          <xdr:rowOff>200025</xdr:rowOff>
        </xdr:to>
        <xdr:sp macro="" textlink="">
          <xdr:nvSpPr>
            <xdr:cNvPr id="1566" name="Check Box 542" hidden="1">
              <a:extLst>
                <a:ext uri="{63B3BB69-23CF-44E3-9099-C40C66FF867C}">
                  <a14:compatExt spid="_x0000_s1566"/>
                </a:ext>
                <a:ext uri="{FF2B5EF4-FFF2-40B4-BE49-F238E27FC236}">
                  <a16:creationId xmlns:a16="http://schemas.microsoft.com/office/drawing/2014/main" id="{00000000-0008-0000-0100-00001E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69</xdr:row>
          <xdr:rowOff>342900</xdr:rowOff>
        </xdr:from>
        <xdr:to>
          <xdr:col>5</xdr:col>
          <xdr:colOff>276225</xdr:colOff>
          <xdr:row>70</xdr:row>
          <xdr:rowOff>228600</xdr:rowOff>
        </xdr:to>
        <xdr:sp macro="" textlink="">
          <xdr:nvSpPr>
            <xdr:cNvPr id="1567" name="Check Box 543" hidden="1">
              <a:extLst>
                <a:ext uri="{63B3BB69-23CF-44E3-9099-C40C66FF867C}">
                  <a14:compatExt spid="_x0000_s1567"/>
                </a:ext>
                <a:ext uri="{FF2B5EF4-FFF2-40B4-BE49-F238E27FC236}">
                  <a16:creationId xmlns:a16="http://schemas.microsoft.com/office/drawing/2014/main" id="{00000000-0008-0000-0100-00001F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70</xdr:row>
          <xdr:rowOff>342900</xdr:rowOff>
        </xdr:from>
        <xdr:to>
          <xdr:col>5</xdr:col>
          <xdr:colOff>276225</xdr:colOff>
          <xdr:row>71</xdr:row>
          <xdr:rowOff>228600</xdr:rowOff>
        </xdr:to>
        <xdr:sp macro="" textlink="">
          <xdr:nvSpPr>
            <xdr:cNvPr id="1568" name="Check Box 544" hidden="1">
              <a:extLst>
                <a:ext uri="{63B3BB69-23CF-44E3-9099-C40C66FF867C}">
                  <a14:compatExt spid="_x0000_s1568"/>
                </a:ext>
                <a:ext uri="{FF2B5EF4-FFF2-40B4-BE49-F238E27FC236}">
                  <a16:creationId xmlns:a16="http://schemas.microsoft.com/office/drawing/2014/main" id="{00000000-0008-0000-0100-000020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71</xdr:row>
          <xdr:rowOff>342900</xdr:rowOff>
        </xdr:from>
        <xdr:to>
          <xdr:col>5</xdr:col>
          <xdr:colOff>276225</xdr:colOff>
          <xdr:row>72</xdr:row>
          <xdr:rowOff>228600</xdr:rowOff>
        </xdr:to>
        <xdr:sp macro="" textlink="">
          <xdr:nvSpPr>
            <xdr:cNvPr id="1569" name="Check Box 545" hidden="1">
              <a:extLst>
                <a:ext uri="{63B3BB69-23CF-44E3-9099-C40C66FF867C}">
                  <a14:compatExt spid="_x0000_s1569"/>
                </a:ext>
                <a:ext uri="{FF2B5EF4-FFF2-40B4-BE49-F238E27FC236}">
                  <a16:creationId xmlns:a16="http://schemas.microsoft.com/office/drawing/2014/main" id="{00000000-0008-0000-0100-000021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72</xdr:row>
          <xdr:rowOff>342900</xdr:rowOff>
        </xdr:from>
        <xdr:to>
          <xdr:col>5</xdr:col>
          <xdr:colOff>276225</xdr:colOff>
          <xdr:row>73</xdr:row>
          <xdr:rowOff>228600</xdr:rowOff>
        </xdr:to>
        <xdr:sp macro="" textlink="">
          <xdr:nvSpPr>
            <xdr:cNvPr id="1570" name="Check Box 546" hidden="1">
              <a:extLst>
                <a:ext uri="{63B3BB69-23CF-44E3-9099-C40C66FF867C}">
                  <a14:compatExt spid="_x0000_s1570"/>
                </a:ext>
                <a:ext uri="{FF2B5EF4-FFF2-40B4-BE49-F238E27FC236}">
                  <a16:creationId xmlns:a16="http://schemas.microsoft.com/office/drawing/2014/main" id="{00000000-0008-0000-0100-000022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73</xdr:row>
          <xdr:rowOff>342900</xdr:rowOff>
        </xdr:from>
        <xdr:to>
          <xdr:col>5</xdr:col>
          <xdr:colOff>276225</xdr:colOff>
          <xdr:row>74</xdr:row>
          <xdr:rowOff>228600</xdr:rowOff>
        </xdr:to>
        <xdr:sp macro="" textlink="">
          <xdr:nvSpPr>
            <xdr:cNvPr id="1571" name="Check Box 547" hidden="1">
              <a:extLst>
                <a:ext uri="{63B3BB69-23CF-44E3-9099-C40C66FF867C}">
                  <a14:compatExt spid="_x0000_s1571"/>
                </a:ext>
                <a:ext uri="{FF2B5EF4-FFF2-40B4-BE49-F238E27FC236}">
                  <a16:creationId xmlns:a16="http://schemas.microsoft.com/office/drawing/2014/main" id="{00000000-0008-0000-0100-000023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75</xdr:row>
          <xdr:rowOff>342900</xdr:rowOff>
        </xdr:from>
        <xdr:to>
          <xdr:col>5</xdr:col>
          <xdr:colOff>276225</xdr:colOff>
          <xdr:row>76</xdr:row>
          <xdr:rowOff>228600</xdr:rowOff>
        </xdr:to>
        <xdr:sp macro="" textlink="">
          <xdr:nvSpPr>
            <xdr:cNvPr id="1572" name="Check Box 548" hidden="1">
              <a:extLst>
                <a:ext uri="{63B3BB69-23CF-44E3-9099-C40C66FF867C}">
                  <a14:compatExt spid="_x0000_s1572"/>
                </a:ext>
                <a:ext uri="{FF2B5EF4-FFF2-40B4-BE49-F238E27FC236}">
                  <a16:creationId xmlns:a16="http://schemas.microsoft.com/office/drawing/2014/main" id="{00000000-0008-0000-0100-000024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76</xdr:row>
          <xdr:rowOff>342900</xdr:rowOff>
        </xdr:from>
        <xdr:to>
          <xdr:col>5</xdr:col>
          <xdr:colOff>276225</xdr:colOff>
          <xdr:row>78</xdr:row>
          <xdr:rowOff>66675</xdr:rowOff>
        </xdr:to>
        <xdr:sp macro="" textlink="">
          <xdr:nvSpPr>
            <xdr:cNvPr id="1573" name="Check Box 549" hidden="1">
              <a:extLst>
                <a:ext uri="{63B3BB69-23CF-44E3-9099-C40C66FF867C}">
                  <a14:compatExt spid="_x0000_s1573"/>
                </a:ext>
                <a:ext uri="{FF2B5EF4-FFF2-40B4-BE49-F238E27FC236}">
                  <a16:creationId xmlns:a16="http://schemas.microsoft.com/office/drawing/2014/main" id="{00000000-0008-0000-0100-000025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67</xdr:row>
          <xdr:rowOff>104775</xdr:rowOff>
        </xdr:from>
        <xdr:to>
          <xdr:col>7</xdr:col>
          <xdr:colOff>0</xdr:colOff>
          <xdr:row>67</xdr:row>
          <xdr:rowOff>333375</xdr:rowOff>
        </xdr:to>
        <xdr:sp macro="" textlink="">
          <xdr:nvSpPr>
            <xdr:cNvPr id="1575" name="Check Box 551" hidden="1">
              <a:extLst>
                <a:ext uri="{63B3BB69-23CF-44E3-9099-C40C66FF867C}">
                  <a14:compatExt spid="_x0000_s1575"/>
                </a:ext>
                <a:ext uri="{FF2B5EF4-FFF2-40B4-BE49-F238E27FC236}">
                  <a16:creationId xmlns:a16="http://schemas.microsoft.com/office/drawing/2014/main" id="{00000000-0008-0000-0100-000027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68</xdr:row>
          <xdr:rowOff>104775</xdr:rowOff>
        </xdr:from>
        <xdr:to>
          <xdr:col>7</xdr:col>
          <xdr:colOff>0</xdr:colOff>
          <xdr:row>68</xdr:row>
          <xdr:rowOff>333375</xdr:rowOff>
        </xdr:to>
        <xdr:sp macro="" textlink="">
          <xdr:nvSpPr>
            <xdr:cNvPr id="1576" name="Check Box 552" hidden="1">
              <a:extLst>
                <a:ext uri="{63B3BB69-23CF-44E3-9099-C40C66FF867C}">
                  <a14:compatExt spid="_x0000_s1576"/>
                </a:ext>
                <a:ext uri="{FF2B5EF4-FFF2-40B4-BE49-F238E27FC236}">
                  <a16:creationId xmlns:a16="http://schemas.microsoft.com/office/drawing/2014/main" id="{00000000-0008-0000-0100-000028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68</xdr:row>
          <xdr:rowOff>342900</xdr:rowOff>
        </xdr:from>
        <xdr:to>
          <xdr:col>6</xdr:col>
          <xdr:colOff>276225</xdr:colOff>
          <xdr:row>69</xdr:row>
          <xdr:rowOff>200025</xdr:rowOff>
        </xdr:to>
        <xdr:sp macro="" textlink="">
          <xdr:nvSpPr>
            <xdr:cNvPr id="1577" name="Check Box 553" hidden="1">
              <a:extLst>
                <a:ext uri="{63B3BB69-23CF-44E3-9099-C40C66FF867C}">
                  <a14:compatExt spid="_x0000_s1577"/>
                </a:ext>
                <a:ext uri="{FF2B5EF4-FFF2-40B4-BE49-F238E27FC236}">
                  <a16:creationId xmlns:a16="http://schemas.microsoft.com/office/drawing/2014/main" id="{00000000-0008-0000-0100-000029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69</xdr:row>
          <xdr:rowOff>342900</xdr:rowOff>
        </xdr:from>
        <xdr:to>
          <xdr:col>6</xdr:col>
          <xdr:colOff>276225</xdr:colOff>
          <xdr:row>70</xdr:row>
          <xdr:rowOff>228600</xdr:rowOff>
        </xdr:to>
        <xdr:sp macro="" textlink="">
          <xdr:nvSpPr>
            <xdr:cNvPr id="1578" name="Check Box 554" hidden="1">
              <a:extLst>
                <a:ext uri="{63B3BB69-23CF-44E3-9099-C40C66FF867C}">
                  <a14:compatExt spid="_x0000_s1578"/>
                </a:ext>
                <a:ext uri="{FF2B5EF4-FFF2-40B4-BE49-F238E27FC236}">
                  <a16:creationId xmlns:a16="http://schemas.microsoft.com/office/drawing/2014/main" id="{00000000-0008-0000-0100-00002A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70</xdr:row>
          <xdr:rowOff>342900</xdr:rowOff>
        </xdr:from>
        <xdr:to>
          <xdr:col>6</xdr:col>
          <xdr:colOff>276225</xdr:colOff>
          <xdr:row>71</xdr:row>
          <xdr:rowOff>228600</xdr:rowOff>
        </xdr:to>
        <xdr:sp macro="" textlink="">
          <xdr:nvSpPr>
            <xdr:cNvPr id="1579" name="Check Box 555" hidden="1">
              <a:extLst>
                <a:ext uri="{63B3BB69-23CF-44E3-9099-C40C66FF867C}">
                  <a14:compatExt spid="_x0000_s1579"/>
                </a:ext>
                <a:ext uri="{FF2B5EF4-FFF2-40B4-BE49-F238E27FC236}">
                  <a16:creationId xmlns:a16="http://schemas.microsoft.com/office/drawing/2014/main" id="{00000000-0008-0000-0100-00002B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71</xdr:row>
          <xdr:rowOff>342900</xdr:rowOff>
        </xdr:from>
        <xdr:to>
          <xdr:col>6</xdr:col>
          <xdr:colOff>276225</xdr:colOff>
          <xdr:row>72</xdr:row>
          <xdr:rowOff>228600</xdr:rowOff>
        </xdr:to>
        <xdr:sp macro="" textlink="">
          <xdr:nvSpPr>
            <xdr:cNvPr id="1580" name="Check Box 556" hidden="1">
              <a:extLst>
                <a:ext uri="{63B3BB69-23CF-44E3-9099-C40C66FF867C}">
                  <a14:compatExt spid="_x0000_s1580"/>
                </a:ext>
                <a:ext uri="{FF2B5EF4-FFF2-40B4-BE49-F238E27FC236}">
                  <a16:creationId xmlns:a16="http://schemas.microsoft.com/office/drawing/2014/main" id="{00000000-0008-0000-0100-00002C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72</xdr:row>
          <xdr:rowOff>342900</xdr:rowOff>
        </xdr:from>
        <xdr:to>
          <xdr:col>6</xdr:col>
          <xdr:colOff>276225</xdr:colOff>
          <xdr:row>73</xdr:row>
          <xdr:rowOff>228600</xdr:rowOff>
        </xdr:to>
        <xdr:sp macro="" textlink="">
          <xdr:nvSpPr>
            <xdr:cNvPr id="1581" name="Check Box 557" hidden="1">
              <a:extLst>
                <a:ext uri="{63B3BB69-23CF-44E3-9099-C40C66FF867C}">
                  <a14:compatExt spid="_x0000_s1581"/>
                </a:ext>
                <a:ext uri="{FF2B5EF4-FFF2-40B4-BE49-F238E27FC236}">
                  <a16:creationId xmlns:a16="http://schemas.microsoft.com/office/drawing/2014/main" id="{00000000-0008-0000-0100-00002D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73</xdr:row>
          <xdr:rowOff>342900</xdr:rowOff>
        </xdr:from>
        <xdr:to>
          <xdr:col>6</xdr:col>
          <xdr:colOff>276225</xdr:colOff>
          <xdr:row>74</xdr:row>
          <xdr:rowOff>228600</xdr:rowOff>
        </xdr:to>
        <xdr:sp macro="" textlink="">
          <xdr:nvSpPr>
            <xdr:cNvPr id="1582" name="Check Box 558" hidden="1">
              <a:extLst>
                <a:ext uri="{63B3BB69-23CF-44E3-9099-C40C66FF867C}">
                  <a14:compatExt spid="_x0000_s1582"/>
                </a:ext>
                <a:ext uri="{FF2B5EF4-FFF2-40B4-BE49-F238E27FC236}">
                  <a16:creationId xmlns:a16="http://schemas.microsoft.com/office/drawing/2014/main" id="{00000000-0008-0000-0100-00002E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75</xdr:row>
          <xdr:rowOff>342900</xdr:rowOff>
        </xdr:from>
        <xdr:to>
          <xdr:col>6</xdr:col>
          <xdr:colOff>276225</xdr:colOff>
          <xdr:row>76</xdr:row>
          <xdr:rowOff>228600</xdr:rowOff>
        </xdr:to>
        <xdr:sp macro="" textlink="">
          <xdr:nvSpPr>
            <xdr:cNvPr id="1583" name="Check Box 559" hidden="1">
              <a:extLst>
                <a:ext uri="{63B3BB69-23CF-44E3-9099-C40C66FF867C}">
                  <a14:compatExt spid="_x0000_s1583"/>
                </a:ext>
                <a:ext uri="{FF2B5EF4-FFF2-40B4-BE49-F238E27FC236}">
                  <a16:creationId xmlns:a16="http://schemas.microsoft.com/office/drawing/2014/main" id="{00000000-0008-0000-0100-00002F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76</xdr:row>
          <xdr:rowOff>342900</xdr:rowOff>
        </xdr:from>
        <xdr:to>
          <xdr:col>6</xdr:col>
          <xdr:colOff>276225</xdr:colOff>
          <xdr:row>78</xdr:row>
          <xdr:rowOff>66675</xdr:rowOff>
        </xdr:to>
        <xdr:sp macro="" textlink="">
          <xdr:nvSpPr>
            <xdr:cNvPr id="1584" name="Check Box 560" hidden="1">
              <a:extLst>
                <a:ext uri="{63B3BB69-23CF-44E3-9099-C40C66FF867C}">
                  <a14:compatExt spid="_x0000_s1584"/>
                </a:ext>
                <a:ext uri="{FF2B5EF4-FFF2-40B4-BE49-F238E27FC236}">
                  <a16:creationId xmlns:a16="http://schemas.microsoft.com/office/drawing/2014/main" id="{00000000-0008-0000-0100-000030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73</xdr:row>
          <xdr:rowOff>342900</xdr:rowOff>
        </xdr:from>
        <xdr:to>
          <xdr:col>4</xdr:col>
          <xdr:colOff>276225</xdr:colOff>
          <xdr:row>74</xdr:row>
          <xdr:rowOff>228600</xdr:rowOff>
        </xdr:to>
        <xdr:sp macro="" textlink="">
          <xdr:nvSpPr>
            <xdr:cNvPr id="1585" name="Check Box 561" hidden="1">
              <a:extLst>
                <a:ext uri="{63B3BB69-23CF-44E3-9099-C40C66FF867C}">
                  <a14:compatExt spid="_x0000_s1585"/>
                </a:ext>
                <a:ext uri="{FF2B5EF4-FFF2-40B4-BE49-F238E27FC236}">
                  <a16:creationId xmlns:a16="http://schemas.microsoft.com/office/drawing/2014/main" id="{00000000-0008-0000-0100-000031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74</xdr:row>
          <xdr:rowOff>342900</xdr:rowOff>
        </xdr:from>
        <xdr:to>
          <xdr:col>4</xdr:col>
          <xdr:colOff>276225</xdr:colOff>
          <xdr:row>75</xdr:row>
          <xdr:rowOff>228600</xdr:rowOff>
        </xdr:to>
        <xdr:sp macro="" textlink="">
          <xdr:nvSpPr>
            <xdr:cNvPr id="1586" name="Check Box 562" hidden="1">
              <a:extLst>
                <a:ext uri="{63B3BB69-23CF-44E3-9099-C40C66FF867C}">
                  <a14:compatExt spid="_x0000_s1586"/>
                </a:ext>
                <a:ext uri="{FF2B5EF4-FFF2-40B4-BE49-F238E27FC236}">
                  <a16:creationId xmlns:a16="http://schemas.microsoft.com/office/drawing/2014/main" id="{00000000-0008-0000-0100-000032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73</xdr:row>
          <xdr:rowOff>342900</xdr:rowOff>
        </xdr:from>
        <xdr:to>
          <xdr:col>5</xdr:col>
          <xdr:colOff>276225</xdr:colOff>
          <xdr:row>74</xdr:row>
          <xdr:rowOff>228600</xdr:rowOff>
        </xdr:to>
        <xdr:sp macro="" textlink="">
          <xdr:nvSpPr>
            <xdr:cNvPr id="1587" name="Check Box 563" hidden="1">
              <a:extLst>
                <a:ext uri="{63B3BB69-23CF-44E3-9099-C40C66FF867C}">
                  <a14:compatExt spid="_x0000_s1587"/>
                </a:ext>
                <a:ext uri="{FF2B5EF4-FFF2-40B4-BE49-F238E27FC236}">
                  <a16:creationId xmlns:a16="http://schemas.microsoft.com/office/drawing/2014/main" id="{00000000-0008-0000-0100-000033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74</xdr:row>
          <xdr:rowOff>342900</xdr:rowOff>
        </xdr:from>
        <xdr:to>
          <xdr:col>5</xdr:col>
          <xdr:colOff>276225</xdr:colOff>
          <xdr:row>75</xdr:row>
          <xdr:rowOff>228600</xdr:rowOff>
        </xdr:to>
        <xdr:sp macro="" textlink="">
          <xdr:nvSpPr>
            <xdr:cNvPr id="1588" name="Check Box 564" hidden="1">
              <a:extLst>
                <a:ext uri="{63B3BB69-23CF-44E3-9099-C40C66FF867C}">
                  <a14:compatExt spid="_x0000_s1588"/>
                </a:ext>
                <a:ext uri="{FF2B5EF4-FFF2-40B4-BE49-F238E27FC236}">
                  <a16:creationId xmlns:a16="http://schemas.microsoft.com/office/drawing/2014/main" id="{00000000-0008-0000-0100-000034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73</xdr:row>
          <xdr:rowOff>342900</xdr:rowOff>
        </xdr:from>
        <xdr:to>
          <xdr:col>6</xdr:col>
          <xdr:colOff>276225</xdr:colOff>
          <xdr:row>74</xdr:row>
          <xdr:rowOff>228600</xdr:rowOff>
        </xdr:to>
        <xdr:sp macro="" textlink="">
          <xdr:nvSpPr>
            <xdr:cNvPr id="1589" name="Check Box 565" hidden="1">
              <a:extLst>
                <a:ext uri="{63B3BB69-23CF-44E3-9099-C40C66FF867C}">
                  <a14:compatExt spid="_x0000_s1589"/>
                </a:ext>
                <a:ext uri="{FF2B5EF4-FFF2-40B4-BE49-F238E27FC236}">
                  <a16:creationId xmlns:a16="http://schemas.microsoft.com/office/drawing/2014/main" id="{00000000-0008-0000-0100-000035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74</xdr:row>
          <xdr:rowOff>342900</xdr:rowOff>
        </xdr:from>
        <xdr:to>
          <xdr:col>6</xdr:col>
          <xdr:colOff>276225</xdr:colOff>
          <xdr:row>75</xdr:row>
          <xdr:rowOff>228600</xdr:rowOff>
        </xdr:to>
        <xdr:sp macro="" textlink="">
          <xdr:nvSpPr>
            <xdr:cNvPr id="1590" name="Check Box 566" hidden="1">
              <a:extLst>
                <a:ext uri="{63B3BB69-23CF-44E3-9099-C40C66FF867C}">
                  <a14:compatExt spid="_x0000_s1590"/>
                </a:ext>
                <a:ext uri="{FF2B5EF4-FFF2-40B4-BE49-F238E27FC236}">
                  <a16:creationId xmlns:a16="http://schemas.microsoft.com/office/drawing/2014/main" id="{00000000-0008-0000-0100-000036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78</xdr:row>
          <xdr:rowOff>104775</xdr:rowOff>
        </xdr:from>
        <xdr:to>
          <xdr:col>4</xdr:col>
          <xdr:colOff>285750</xdr:colOff>
          <xdr:row>78</xdr:row>
          <xdr:rowOff>333375</xdr:rowOff>
        </xdr:to>
        <xdr:sp macro="" textlink="">
          <xdr:nvSpPr>
            <xdr:cNvPr id="1591" name="Check Box 567" hidden="1">
              <a:extLst>
                <a:ext uri="{63B3BB69-23CF-44E3-9099-C40C66FF867C}">
                  <a14:compatExt spid="_x0000_s1591"/>
                </a:ext>
                <a:ext uri="{FF2B5EF4-FFF2-40B4-BE49-F238E27FC236}">
                  <a16:creationId xmlns:a16="http://schemas.microsoft.com/office/drawing/2014/main" id="{00000000-0008-0000-0100-000037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79</xdr:row>
          <xdr:rowOff>257175</xdr:rowOff>
        </xdr:from>
        <xdr:to>
          <xdr:col>4</xdr:col>
          <xdr:colOff>276225</xdr:colOff>
          <xdr:row>79</xdr:row>
          <xdr:rowOff>485775</xdr:rowOff>
        </xdr:to>
        <xdr:sp macro="" textlink="">
          <xdr:nvSpPr>
            <xdr:cNvPr id="1592" name="Check Box 568" hidden="1">
              <a:extLst>
                <a:ext uri="{63B3BB69-23CF-44E3-9099-C40C66FF867C}">
                  <a14:compatExt spid="_x0000_s1592"/>
                </a:ext>
                <a:ext uri="{FF2B5EF4-FFF2-40B4-BE49-F238E27FC236}">
                  <a16:creationId xmlns:a16="http://schemas.microsoft.com/office/drawing/2014/main" id="{00000000-0008-0000-0100-000038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80</xdr:row>
          <xdr:rowOff>276225</xdr:rowOff>
        </xdr:from>
        <xdr:to>
          <xdr:col>4</xdr:col>
          <xdr:colOff>285750</xdr:colOff>
          <xdr:row>80</xdr:row>
          <xdr:rowOff>504825</xdr:rowOff>
        </xdr:to>
        <xdr:sp macro="" textlink="">
          <xdr:nvSpPr>
            <xdr:cNvPr id="1593" name="Check Box 569" hidden="1">
              <a:extLst>
                <a:ext uri="{63B3BB69-23CF-44E3-9099-C40C66FF867C}">
                  <a14:compatExt spid="_x0000_s1593"/>
                </a:ext>
                <a:ext uri="{FF2B5EF4-FFF2-40B4-BE49-F238E27FC236}">
                  <a16:creationId xmlns:a16="http://schemas.microsoft.com/office/drawing/2014/main" id="{00000000-0008-0000-0100-000039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81</xdr:row>
          <xdr:rowOff>342900</xdr:rowOff>
        </xdr:from>
        <xdr:to>
          <xdr:col>4</xdr:col>
          <xdr:colOff>285750</xdr:colOff>
          <xdr:row>81</xdr:row>
          <xdr:rowOff>571500</xdr:rowOff>
        </xdr:to>
        <xdr:sp macro="" textlink="">
          <xdr:nvSpPr>
            <xdr:cNvPr id="1594" name="Check Box 570" hidden="1">
              <a:extLst>
                <a:ext uri="{63B3BB69-23CF-44E3-9099-C40C66FF867C}">
                  <a14:compatExt spid="_x0000_s1594"/>
                </a:ext>
                <a:ext uri="{FF2B5EF4-FFF2-40B4-BE49-F238E27FC236}">
                  <a16:creationId xmlns:a16="http://schemas.microsoft.com/office/drawing/2014/main" id="{00000000-0008-0000-0100-00003A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85</xdr:row>
          <xdr:rowOff>38100</xdr:rowOff>
        </xdr:from>
        <xdr:to>
          <xdr:col>5</xdr:col>
          <xdr:colOff>9525</xdr:colOff>
          <xdr:row>85</xdr:row>
          <xdr:rowOff>266700</xdr:rowOff>
        </xdr:to>
        <xdr:sp macro="" textlink="">
          <xdr:nvSpPr>
            <xdr:cNvPr id="1596" name="Check Box 572" hidden="1">
              <a:extLst>
                <a:ext uri="{63B3BB69-23CF-44E3-9099-C40C66FF867C}">
                  <a14:compatExt spid="_x0000_s1596"/>
                </a:ext>
                <a:ext uri="{FF2B5EF4-FFF2-40B4-BE49-F238E27FC236}">
                  <a16:creationId xmlns:a16="http://schemas.microsoft.com/office/drawing/2014/main" id="{00000000-0008-0000-0100-00003C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86</xdr:row>
          <xdr:rowOff>28575</xdr:rowOff>
        </xdr:from>
        <xdr:to>
          <xdr:col>5</xdr:col>
          <xdr:colOff>19050</xdr:colOff>
          <xdr:row>86</xdr:row>
          <xdr:rowOff>257175</xdr:rowOff>
        </xdr:to>
        <xdr:sp macro="" textlink="">
          <xdr:nvSpPr>
            <xdr:cNvPr id="1597" name="Check Box 573" hidden="1">
              <a:extLst>
                <a:ext uri="{63B3BB69-23CF-44E3-9099-C40C66FF867C}">
                  <a14:compatExt spid="_x0000_s1597"/>
                </a:ext>
                <a:ext uri="{FF2B5EF4-FFF2-40B4-BE49-F238E27FC236}">
                  <a16:creationId xmlns:a16="http://schemas.microsoft.com/office/drawing/2014/main" id="{00000000-0008-0000-0100-00003D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87</xdr:row>
          <xdr:rowOff>352425</xdr:rowOff>
        </xdr:from>
        <xdr:to>
          <xdr:col>5</xdr:col>
          <xdr:colOff>9525</xdr:colOff>
          <xdr:row>87</xdr:row>
          <xdr:rowOff>581025</xdr:rowOff>
        </xdr:to>
        <xdr:sp macro="" textlink="">
          <xdr:nvSpPr>
            <xdr:cNvPr id="1598" name="Check Box 574" hidden="1">
              <a:extLst>
                <a:ext uri="{63B3BB69-23CF-44E3-9099-C40C66FF867C}">
                  <a14:compatExt spid="_x0000_s1598"/>
                </a:ext>
                <a:ext uri="{FF2B5EF4-FFF2-40B4-BE49-F238E27FC236}">
                  <a16:creationId xmlns:a16="http://schemas.microsoft.com/office/drawing/2014/main" id="{00000000-0008-0000-0100-00003E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88</xdr:row>
          <xdr:rowOff>104775</xdr:rowOff>
        </xdr:from>
        <xdr:to>
          <xdr:col>4</xdr:col>
          <xdr:colOff>285750</xdr:colOff>
          <xdr:row>88</xdr:row>
          <xdr:rowOff>333375</xdr:rowOff>
        </xdr:to>
        <xdr:sp macro="" textlink="">
          <xdr:nvSpPr>
            <xdr:cNvPr id="1599" name="Check Box 575" hidden="1">
              <a:extLst>
                <a:ext uri="{63B3BB69-23CF-44E3-9099-C40C66FF867C}">
                  <a14:compatExt spid="_x0000_s1599"/>
                </a:ext>
                <a:ext uri="{FF2B5EF4-FFF2-40B4-BE49-F238E27FC236}">
                  <a16:creationId xmlns:a16="http://schemas.microsoft.com/office/drawing/2014/main" id="{00000000-0008-0000-0100-00003F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89</xdr:row>
          <xdr:rowOff>104775</xdr:rowOff>
        </xdr:from>
        <xdr:to>
          <xdr:col>4</xdr:col>
          <xdr:colOff>285750</xdr:colOff>
          <xdr:row>89</xdr:row>
          <xdr:rowOff>333375</xdr:rowOff>
        </xdr:to>
        <xdr:sp macro="" textlink="">
          <xdr:nvSpPr>
            <xdr:cNvPr id="1600" name="Check Box 576" hidden="1">
              <a:extLst>
                <a:ext uri="{63B3BB69-23CF-44E3-9099-C40C66FF867C}">
                  <a14:compatExt spid="_x0000_s1600"/>
                </a:ext>
                <a:ext uri="{FF2B5EF4-FFF2-40B4-BE49-F238E27FC236}">
                  <a16:creationId xmlns:a16="http://schemas.microsoft.com/office/drawing/2014/main" id="{00000000-0008-0000-0100-000040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90</xdr:row>
          <xdr:rowOff>209550</xdr:rowOff>
        </xdr:from>
        <xdr:to>
          <xdr:col>4</xdr:col>
          <xdr:colOff>285750</xdr:colOff>
          <xdr:row>90</xdr:row>
          <xdr:rowOff>438150</xdr:rowOff>
        </xdr:to>
        <xdr:sp macro="" textlink="">
          <xdr:nvSpPr>
            <xdr:cNvPr id="1601" name="Check Box 577" hidden="1">
              <a:extLst>
                <a:ext uri="{63B3BB69-23CF-44E3-9099-C40C66FF867C}">
                  <a14:compatExt spid="_x0000_s1601"/>
                </a:ext>
                <a:ext uri="{FF2B5EF4-FFF2-40B4-BE49-F238E27FC236}">
                  <a16:creationId xmlns:a16="http://schemas.microsoft.com/office/drawing/2014/main" id="{00000000-0008-0000-0100-000041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92</xdr:row>
          <xdr:rowOff>104775</xdr:rowOff>
        </xdr:from>
        <xdr:to>
          <xdr:col>4</xdr:col>
          <xdr:colOff>285750</xdr:colOff>
          <xdr:row>92</xdr:row>
          <xdr:rowOff>333375</xdr:rowOff>
        </xdr:to>
        <xdr:sp macro="" textlink="">
          <xdr:nvSpPr>
            <xdr:cNvPr id="1602" name="Check Box 578" hidden="1">
              <a:extLst>
                <a:ext uri="{63B3BB69-23CF-44E3-9099-C40C66FF867C}">
                  <a14:compatExt spid="_x0000_s1602"/>
                </a:ext>
                <a:ext uri="{FF2B5EF4-FFF2-40B4-BE49-F238E27FC236}">
                  <a16:creationId xmlns:a16="http://schemas.microsoft.com/office/drawing/2014/main" id="{00000000-0008-0000-0100-000042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93</xdr:row>
          <xdr:rowOff>104775</xdr:rowOff>
        </xdr:from>
        <xdr:to>
          <xdr:col>4</xdr:col>
          <xdr:colOff>285750</xdr:colOff>
          <xdr:row>93</xdr:row>
          <xdr:rowOff>333375</xdr:rowOff>
        </xdr:to>
        <xdr:sp macro="" textlink="">
          <xdr:nvSpPr>
            <xdr:cNvPr id="1603" name="Check Box 579" hidden="1">
              <a:extLst>
                <a:ext uri="{63B3BB69-23CF-44E3-9099-C40C66FF867C}">
                  <a14:compatExt spid="_x0000_s1603"/>
                </a:ext>
                <a:ext uri="{FF2B5EF4-FFF2-40B4-BE49-F238E27FC236}">
                  <a16:creationId xmlns:a16="http://schemas.microsoft.com/office/drawing/2014/main" id="{00000000-0008-0000-0100-000043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94</xdr:row>
          <xdr:rowOff>104775</xdr:rowOff>
        </xdr:from>
        <xdr:to>
          <xdr:col>4</xdr:col>
          <xdr:colOff>285750</xdr:colOff>
          <xdr:row>94</xdr:row>
          <xdr:rowOff>333375</xdr:rowOff>
        </xdr:to>
        <xdr:sp macro="" textlink="">
          <xdr:nvSpPr>
            <xdr:cNvPr id="1604" name="Check Box 580" hidden="1">
              <a:extLst>
                <a:ext uri="{63B3BB69-23CF-44E3-9099-C40C66FF867C}">
                  <a14:compatExt spid="_x0000_s1604"/>
                </a:ext>
                <a:ext uri="{FF2B5EF4-FFF2-40B4-BE49-F238E27FC236}">
                  <a16:creationId xmlns:a16="http://schemas.microsoft.com/office/drawing/2014/main" id="{00000000-0008-0000-0100-000044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95</xdr:row>
          <xdr:rowOff>1057275</xdr:rowOff>
        </xdr:from>
        <xdr:to>
          <xdr:col>4</xdr:col>
          <xdr:colOff>266700</xdr:colOff>
          <xdr:row>96</xdr:row>
          <xdr:rowOff>228600</xdr:rowOff>
        </xdr:to>
        <xdr:sp macro="" textlink="">
          <xdr:nvSpPr>
            <xdr:cNvPr id="1605" name="Check Box 581" hidden="1">
              <a:extLst>
                <a:ext uri="{63B3BB69-23CF-44E3-9099-C40C66FF867C}">
                  <a14:compatExt spid="_x0000_s1605"/>
                </a:ext>
                <a:ext uri="{FF2B5EF4-FFF2-40B4-BE49-F238E27FC236}">
                  <a16:creationId xmlns:a16="http://schemas.microsoft.com/office/drawing/2014/main" id="{00000000-0008-0000-0100-000045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96</xdr:row>
          <xdr:rowOff>1266825</xdr:rowOff>
        </xdr:from>
        <xdr:to>
          <xdr:col>4</xdr:col>
          <xdr:colOff>266700</xdr:colOff>
          <xdr:row>97</xdr:row>
          <xdr:rowOff>228600</xdr:rowOff>
        </xdr:to>
        <xdr:sp macro="" textlink="">
          <xdr:nvSpPr>
            <xdr:cNvPr id="1607" name="Check Box 583" hidden="1">
              <a:extLst>
                <a:ext uri="{63B3BB69-23CF-44E3-9099-C40C66FF867C}">
                  <a14:compatExt spid="_x0000_s1607"/>
                </a:ext>
                <a:ext uri="{FF2B5EF4-FFF2-40B4-BE49-F238E27FC236}">
                  <a16:creationId xmlns:a16="http://schemas.microsoft.com/office/drawing/2014/main" id="{00000000-0008-0000-0100-000047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99</xdr:row>
          <xdr:rowOff>428625</xdr:rowOff>
        </xdr:from>
        <xdr:to>
          <xdr:col>4</xdr:col>
          <xdr:colOff>276225</xdr:colOff>
          <xdr:row>99</xdr:row>
          <xdr:rowOff>657225</xdr:rowOff>
        </xdr:to>
        <xdr:sp macro="" textlink="">
          <xdr:nvSpPr>
            <xdr:cNvPr id="1609" name="Check Box 585" hidden="1">
              <a:extLst>
                <a:ext uri="{63B3BB69-23CF-44E3-9099-C40C66FF867C}">
                  <a14:compatExt spid="_x0000_s1609"/>
                </a:ext>
                <a:ext uri="{FF2B5EF4-FFF2-40B4-BE49-F238E27FC236}">
                  <a16:creationId xmlns:a16="http://schemas.microsoft.com/office/drawing/2014/main" id="{00000000-0008-0000-0100-000049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100</xdr:row>
          <xdr:rowOff>409575</xdr:rowOff>
        </xdr:from>
        <xdr:to>
          <xdr:col>5</xdr:col>
          <xdr:colOff>9525</xdr:colOff>
          <xdr:row>100</xdr:row>
          <xdr:rowOff>638175</xdr:rowOff>
        </xdr:to>
        <xdr:sp macro="" textlink="">
          <xdr:nvSpPr>
            <xdr:cNvPr id="1610" name="Check Box 586" hidden="1">
              <a:extLst>
                <a:ext uri="{63B3BB69-23CF-44E3-9099-C40C66FF867C}">
                  <a14:compatExt spid="_x0000_s1610"/>
                </a:ext>
                <a:ext uri="{FF2B5EF4-FFF2-40B4-BE49-F238E27FC236}">
                  <a16:creationId xmlns:a16="http://schemas.microsoft.com/office/drawing/2014/main" id="{00000000-0008-0000-0100-00004A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101</xdr:row>
          <xdr:rowOff>419100</xdr:rowOff>
        </xdr:from>
        <xdr:to>
          <xdr:col>4</xdr:col>
          <xdr:colOff>285750</xdr:colOff>
          <xdr:row>102</xdr:row>
          <xdr:rowOff>200025</xdr:rowOff>
        </xdr:to>
        <xdr:sp macro="" textlink="">
          <xdr:nvSpPr>
            <xdr:cNvPr id="1611" name="Check Box 587" hidden="1">
              <a:extLst>
                <a:ext uri="{63B3BB69-23CF-44E3-9099-C40C66FF867C}">
                  <a14:compatExt spid="_x0000_s1611"/>
                </a:ext>
                <a:ext uri="{FF2B5EF4-FFF2-40B4-BE49-F238E27FC236}">
                  <a16:creationId xmlns:a16="http://schemas.microsoft.com/office/drawing/2014/main" id="{00000000-0008-0000-0100-00004B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105</xdr:row>
          <xdr:rowOff>104775</xdr:rowOff>
        </xdr:from>
        <xdr:to>
          <xdr:col>4</xdr:col>
          <xdr:colOff>285750</xdr:colOff>
          <xdr:row>105</xdr:row>
          <xdr:rowOff>333375</xdr:rowOff>
        </xdr:to>
        <xdr:sp macro="" textlink="">
          <xdr:nvSpPr>
            <xdr:cNvPr id="1612" name="Check Box 588" hidden="1">
              <a:extLst>
                <a:ext uri="{63B3BB69-23CF-44E3-9099-C40C66FF867C}">
                  <a14:compatExt spid="_x0000_s1612"/>
                </a:ext>
                <a:ext uri="{FF2B5EF4-FFF2-40B4-BE49-F238E27FC236}">
                  <a16:creationId xmlns:a16="http://schemas.microsoft.com/office/drawing/2014/main" id="{00000000-0008-0000-0100-00004C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106</xdr:row>
          <xdr:rowOff>304800</xdr:rowOff>
        </xdr:from>
        <xdr:to>
          <xdr:col>4</xdr:col>
          <xdr:colOff>285750</xdr:colOff>
          <xdr:row>106</xdr:row>
          <xdr:rowOff>533400</xdr:rowOff>
        </xdr:to>
        <xdr:sp macro="" textlink="">
          <xdr:nvSpPr>
            <xdr:cNvPr id="1613" name="Check Box 589" hidden="1">
              <a:extLst>
                <a:ext uri="{63B3BB69-23CF-44E3-9099-C40C66FF867C}">
                  <a14:compatExt spid="_x0000_s1613"/>
                </a:ext>
                <a:ext uri="{FF2B5EF4-FFF2-40B4-BE49-F238E27FC236}">
                  <a16:creationId xmlns:a16="http://schemas.microsoft.com/office/drawing/2014/main" id="{00000000-0008-0000-0100-00004D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107</xdr:row>
          <xdr:rowOff>104775</xdr:rowOff>
        </xdr:from>
        <xdr:to>
          <xdr:col>4</xdr:col>
          <xdr:colOff>285750</xdr:colOff>
          <xdr:row>107</xdr:row>
          <xdr:rowOff>333375</xdr:rowOff>
        </xdr:to>
        <xdr:sp macro="" textlink="">
          <xdr:nvSpPr>
            <xdr:cNvPr id="1614" name="Check Box 590" hidden="1">
              <a:extLst>
                <a:ext uri="{63B3BB69-23CF-44E3-9099-C40C66FF867C}">
                  <a14:compatExt spid="_x0000_s1614"/>
                </a:ext>
                <a:ext uri="{FF2B5EF4-FFF2-40B4-BE49-F238E27FC236}">
                  <a16:creationId xmlns:a16="http://schemas.microsoft.com/office/drawing/2014/main" id="{00000000-0008-0000-0100-00004E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108</xdr:row>
          <xdr:rowOff>104775</xdr:rowOff>
        </xdr:from>
        <xdr:to>
          <xdr:col>4</xdr:col>
          <xdr:colOff>285750</xdr:colOff>
          <xdr:row>108</xdr:row>
          <xdr:rowOff>333375</xdr:rowOff>
        </xdr:to>
        <xdr:sp macro="" textlink="">
          <xdr:nvSpPr>
            <xdr:cNvPr id="1615" name="Check Box 591" hidden="1">
              <a:extLst>
                <a:ext uri="{63B3BB69-23CF-44E3-9099-C40C66FF867C}">
                  <a14:compatExt spid="_x0000_s1615"/>
                </a:ext>
                <a:ext uri="{FF2B5EF4-FFF2-40B4-BE49-F238E27FC236}">
                  <a16:creationId xmlns:a16="http://schemas.microsoft.com/office/drawing/2014/main" id="{00000000-0008-0000-0100-00004F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109</xdr:row>
          <xdr:rowOff>0</xdr:rowOff>
        </xdr:from>
        <xdr:to>
          <xdr:col>4</xdr:col>
          <xdr:colOff>285750</xdr:colOff>
          <xdr:row>109</xdr:row>
          <xdr:rowOff>228600</xdr:rowOff>
        </xdr:to>
        <xdr:sp macro="" textlink="">
          <xdr:nvSpPr>
            <xdr:cNvPr id="1616" name="Check Box 592" hidden="1">
              <a:extLst>
                <a:ext uri="{63B3BB69-23CF-44E3-9099-C40C66FF867C}">
                  <a14:compatExt spid="_x0000_s1616"/>
                </a:ext>
                <a:ext uri="{FF2B5EF4-FFF2-40B4-BE49-F238E27FC236}">
                  <a16:creationId xmlns:a16="http://schemas.microsoft.com/office/drawing/2014/main" id="{00000000-0008-0000-0100-000050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78</xdr:row>
          <xdr:rowOff>104775</xdr:rowOff>
        </xdr:from>
        <xdr:to>
          <xdr:col>5</xdr:col>
          <xdr:colOff>285750</xdr:colOff>
          <xdr:row>78</xdr:row>
          <xdr:rowOff>333375</xdr:rowOff>
        </xdr:to>
        <xdr:sp macro="" textlink="">
          <xdr:nvSpPr>
            <xdr:cNvPr id="1617" name="Check Box 593" hidden="1">
              <a:extLst>
                <a:ext uri="{63B3BB69-23CF-44E3-9099-C40C66FF867C}">
                  <a14:compatExt spid="_x0000_s1617"/>
                </a:ext>
                <a:ext uri="{FF2B5EF4-FFF2-40B4-BE49-F238E27FC236}">
                  <a16:creationId xmlns:a16="http://schemas.microsoft.com/office/drawing/2014/main" id="{00000000-0008-0000-0100-000051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79</xdr:row>
          <xdr:rowOff>257175</xdr:rowOff>
        </xdr:from>
        <xdr:to>
          <xdr:col>5</xdr:col>
          <xdr:colOff>276225</xdr:colOff>
          <xdr:row>79</xdr:row>
          <xdr:rowOff>485775</xdr:rowOff>
        </xdr:to>
        <xdr:sp macro="" textlink="">
          <xdr:nvSpPr>
            <xdr:cNvPr id="1618" name="Check Box 594" hidden="1">
              <a:extLst>
                <a:ext uri="{63B3BB69-23CF-44E3-9099-C40C66FF867C}">
                  <a14:compatExt spid="_x0000_s1618"/>
                </a:ext>
                <a:ext uri="{FF2B5EF4-FFF2-40B4-BE49-F238E27FC236}">
                  <a16:creationId xmlns:a16="http://schemas.microsoft.com/office/drawing/2014/main" id="{00000000-0008-0000-0100-000052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80</xdr:row>
          <xdr:rowOff>276225</xdr:rowOff>
        </xdr:from>
        <xdr:to>
          <xdr:col>5</xdr:col>
          <xdr:colOff>285750</xdr:colOff>
          <xdr:row>80</xdr:row>
          <xdr:rowOff>504825</xdr:rowOff>
        </xdr:to>
        <xdr:sp macro="" textlink="">
          <xdr:nvSpPr>
            <xdr:cNvPr id="1619" name="Check Box 595" hidden="1">
              <a:extLst>
                <a:ext uri="{63B3BB69-23CF-44E3-9099-C40C66FF867C}">
                  <a14:compatExt spid="_x0000_s1619"/>
                </a:ext>
                <a:ext uri="{FF2B5EF4-FFF2-40B4-BE49-F238E27FC236}">
                  <a16:creationId xmlns:a16="http://schemas.microsoft.com/office/drawing/2014/main" id="{00000000-0008-0000-0100-000053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81</xdr:row>
          <xdr:rowOff>342900</xdr:rowOff>
        </xdr:from>
        <xdr:to>
          <xdr:col>5</xdr:col>
          <xdr:colOff>285750</xdr:colOff>
          <xdr:row>81</xdr:row>
          <xdr:rowOff>571500</xdr:rowOff>
        </xdr:to>
        <xdr:sp macro="" textlink="">
          <xdr:nvSpPr>
            <xdr:cNvPr id="1620" name="Check Box 596" hidden="1">
              <a:extLst>
                <a:ext uri="{63B3BB69-23CF-44E3-9099-C40C66FF867C}">
                  <a14:compatExt spid="_x0000_s1620"/>
                </a:ext>
                <a:ext uri="{FF2B5EF4-FFF2-40B4-BE49-F238E27FC236}">
                  <a16:creationId xmlns:a16="http://schemas.microsoft.com/office/drawing/2014/main" id="{00000000-0008-0000-0100-000054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84</xdr:row>
          <xdr:rowOff>257175</xdr:rowOff>
        </xdr:from>
        <xdr:to>
          <xdr:col>6</xdr:col>
          <xdr:colOff>9525</xdr:colOff>
          <xdr:row>84</xdr:row>
          <xdr:rowOff>485775</xdr:rowOff>
        </xdr:to>
        <xdr:sp macro="" textlink="">
          <xdr:nvSpPr>
            <xdr:cNvPr id="1621" name="Check Box 597" hidden="1">
              <a:extLst>
                <a:ext uri="{63B3BB69-23CF-44E3-9099-C40C66FF867C}">
                  <a14:compatExt spid="_x0000_s1621"/>
                </a:ext>
                <a:ext uri="{FF2B5EF4-FFF2-40B4-BE49-F238E27FC236}">
                  <a16:creationId xmlns:a16="http://schemas.microsoft.com/office/drawing/2014/main" id="{00000000-0008-0000-0100-000055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85</xdr:row>
          <xdr:rowOff>38100</xdr:rowOff>
        </xdr:from>
        <xdr:to>
          <xdr:col>6</xdr:col>
          <xdr:colOff>9525</xdr:colOff>
          <xdr:row>85</xdr:row>
          <xdr:rowOff>266700</xdr:rowOff>
        </xdr:to>
        <xdr:sp macro="" textlink="">
          <xdr:nvSpPr>
            <xdr:cNvPr id="1622" name="Check Box 598" hidden="1">
              <a:extLst>
                <a:ext uri="{63B3BB69-23CF-44E3-9099-C40C66FF867C}">
                  <a14:compatExt spid="_x0000_s1622"/>
                </a:ext>
                <a:ext uri="{FF2B5EF4-FFF2-40B4-BE49-F238E27FC236}">
                  <a16:creationId xmlns:a16="http://schemas.microsoft.com/office/drawing/2014/main" id="{00000000-0008-0000-0100-000056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86</xdr:row>
          <xdr:rowOff>28575</xdr:rowOff>
        </xdr:from>
        <xdr:to>
          <xdr:col>6</xdr:col>
          <xdr:colOff>19050</xdr:colOff>
          <xdr:row>86</xdr:row>
          <xdr:rowOff>257175</xdr:rowOff>
        </xdr:to>
        <xdr:sp macro="" textlink="">
          <xdr:nvSpPr>
            <xdr:cNvPr id="1623" name="Check Box 599" hidden="1">
              <a:extLst>
                <a:ext uri="{63B3BB69-23CF-44E3-9099-C40C66FF867C}">
                  <a14:compatExt spid="_x0000_s1623"/>
                </a:ext>
                <a:ext uri="{FF2B5EF4-FFF2-40B4-BE49-F238E27FC236}">
                  <a16:creationId xmlns:a16="http://schemas.microsoft.com/office/drawing/2014/main" id="{00000000-0008-0000-0100-000057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87</xdr:row>
          <xdr:rowOff>352425</xdr:rowOff>
        </xdr:from>
        <xdr:to>
          <xdr:col>6</xdr:col>
          <xdr:colOff>9525</xdr:colOff>
          <xdr:row>87</xdr:row>
          <xdr:rowOff>581025</xdr:rowOff>
        </xdr:to>
        <xdr:sp macro="" textlink="">
          <xdr:nvSpPr>
            <xdr:cNvPr id="1624" name="Check Box 600" hidden="1">
              <a:extLst>
                <a:ext uri="{63B3BB69-23CF-44E3-9099-C40C66FF867C}">
                  <a14:compatExt spid="_x0000_s1624"/>
                </a:ext>
                <a:ext uri="{FF2B5EF4-FFF2-40B4-BE49-F238E27FC236}">
                  <a16:creationId xmlns:a16="http://schemas.microsoft.com/office/drawing/2014/main" id="{00000000-0008-0000-0100-000058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88</xdr:row>
          <xdr:rowOff>104775</xdr:rowOff>
        </xdr:from>
        <xdr:to>
          <xdr:col>5</xdr:col>
          <xdr:colOff>285750</xdr:colOff>
          <xdr:row>88</xdr:row>
          <xdr:rowOff>333375</xdr:rowOff>
        </xdr:to>
        <xdr:sp macro="" textlink="">
          <xdr:nvSpPr>
            <xdr:cNvPr id="1625" name="Check Box 601" hidden="1">
              <a:extLst>
                <a:ext uri="{63B3BB69-23CF-44E3-9099-C40C66FF867C}">
                  <a14:compatExt spid="_x0000_s1625"/>
                </a:ext>
                <a:ext uri="{FF2B5EF4-FFF2-40B4-BE49-F238E27FC236}">
                  <a16:creationId xmlns:a16="http://schemas.microsoft.com/office/drawing/2014/main" id="{00000000-0008-0000-0100-000059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89</xdr:row>
          <xdr:rowOff>104775</xdr:rowOff>
        </xdr:from>
        <xdr:to>
          <xdr:col>5</xdr:col>
          <xdr:colOff>285750</xdr:colOff>
          <xdr:row>89</xdr:row>
          <xdr:rowOff>333375</xdr:rowOff>
        </xdr:to>
        <xdr:sp macro="" textlink="">
          <xdr:nvSpPr>
            <xdr:cNvPr id="1626" name="Check Box 602" hidden="1">
              <a:extLst>
                <a:ext uri="{63B3BB69-23CF-44E3-9099-C40C66FF867C}">
                  <a14:compatExt spid="_x0000_s1626"/>
                </a:ext>
                <a:ext uri="{FF2B5EF4-FFF2-40B4-BE49-F238E27FC236}">
                  <a16:creationId xmlns:a16="http://schemas.microsoft.com/office/drawing/2014/main" id="{00000000-0008-0000-0100-00005A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90</xdr:row>
          <xdr:rowOff>209550</xdr:rowOff>
        </xdr:from>
        <xdr:to>
          <xdr:col>5</xdr:col>
          <xdr:colOff>285750</xdr:colOff>
          <xdr:row>90</xdr:row>
          <xdr:rowOff>438150</xdr:rowOff>
        </xdr:to>
        <xdr:sp macro="" textlink="">
          <xdr:nvSpPr>
            <xdr:cNvPr id="1627" name="Check Box 603" hidden="1">
              <a:extLst>
                <a:ext uri="{63B3BB69-23CF-44E3-9099-C40C66FF867C}">
                  <a14:compatExt spid="_x0000_s1627"/>
                </a:ext>
                <a:ext uri="{FF2B5EF4-FFF2-40B4-BE49-F238E27FC236}">
                  <a16:creationId xmlns:a16="http://schemas.microsoft.com/office/drawing/2014/main" id="{00000000-0008-0000-0100-00005B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92</xdr:row>
          <xdr:rowOff>104775</xdr:rowOff>
        </xdr:from>
        <xdr:to>
          <xdr:col>5</xdr:col>
          <xdr:colOff>285750</xdr:colOff>
          <xdr:row>92</xdr:row>
          <xdr:rowOff>333375</xdr:rowOff>
        </xdr:to>
        <xdr:sp macro="" textlink="">
          <xdr:nvSpPr>
            <xdr:cNvPr id="1628" name="Check Box 604" hidden="1">
              <a:extLst>
                <a:ext uri="{63B3BB69-23CF-44E3-9099-C40C66FF867C}">
                  <a14:compatExt spid="_x0000_s1628"/>
                </a:ext>
                <a:ext uri="{FF2B5EF4-FFF2-40B4-BE49-F238E27FC236}">
                  <a16:creationId xmlns:a16="http://schemas.microsoft.com/office/drawing/2014/main" id="{00000000-0008-0000-0100-00005C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93</xdr:row>
          <xdr:rowOff>104775</xdr:rowOff>
        </xdr:from>
        <xdr:to>
          <xdr:col>5</xdr:col>
          <xdr:colOff>285750</xdr:colOff>
          <xdr:row>93</xdr:row>
          <xdr:rowOff>333375</xdr:rowOff>
        </xdr:to>
        <xdr:sp macro="" textlink="">
          <xdr:nvSpPr>
            <xdr:cNvPr id="1629" name="Check Box 605" hidden="1">
              <a:extLst>
                <a:ext uri="{63B3BB69-23CF-44E3-9099-C40C66FF867C}">
                  <a14:compatExt spid="_x0000_s1629"/>
                </a:ext>
                <a:ext uri="{FF2B5EF4-FFF2-40B4-BE49-F238E27FC236}">
                  <a16:creationId xmlns:a16="http://schemas.microsoft.com/office/drawing/2014/main" id="{00000000-0008-0000-0100-00005D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94</xdr:row>
          <xdr:rowOff>104775</xdr:rowOff>
        </xdr:from>
        <xdr:to>
          <xdr:col>5</xdr:col>
          <xdr:colOff>285750</xdr:colOff>
          <xdr:row>94</xdr:row>
          <xdr:rowOff>333375</xdr:rowOff>
        </xdr:to>
        <xdr:sp macro="" textlink="">
          <xdr:nvSpPr>
            <xdr:cNvPr id="1630" name="Check Box 606" hidden="1">
              <a:extLst>
                <a:ext uri="{63B3BB69-23CF-44E3-9099-C40C66FF867C}">
                  <a14:compatExt spid="_x0000_s1630"/>
                </a:ext>
                <a:ext uri="{FF2B5EF4-FFF2-40B4-BE49-F238E27FC236}">
                  <a16:creationId xmlns:a16="http://schemas.microsoft.com/office/drawing/2014/main" id="{00000000-0008-0000-0100-00005E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95</xdr:row>
          <xdr:rowOff>1057275</xdr:rowOff>
        </xdr:from>
        <xdr:to>
          <xdr:col>5</xdr:col>
          <xdr:colOff>266700</xdr:colOff>
          <xdr:row>96</xdr:row>
          <xdr:rowOff>228600</xdr:rowOff>
        </xdr:to>
        <xdr:sp macro="" textlink="">
          <xdr:nvSpPr>
            <xdr:cNvPr id="1631" name="Check Box 607" hidden="1">
              <a:extLst>
                <a:ext uri="{63B3BB69-23CF-44E3-9099-C40C66FF867C}">
                  <a14:compatExt spid="_x0000_s1631"/>
                </a:ext>
                <a:ext uri="{FF2B5EF4-FFF2-40B4-BE49-F238E27FC236}">
                  <a16:creationId xmlns:a16="http://schemas.microsoft.com/office/drawing/2014/main" id="{00000000-0008-0000-0100-00005F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96</xdr:row>
          <xdr:rowOff>1266825</xdr:rowOff>
        </xdr:from>
        <xdr:to>
          <xdr:col>5</xdr:col>
          <xdr:colOff>266700</xdr:colOff>
          <xdr:row>97</xdr:row>
          <xdr:rowOff>228600</xdr:rowOff>
        </xdr:to>
        <xdr:sp macro="" textlink="">
          <xdr:nvSpPr>
            <xdr:cNvPr id="1633" name="Check Box 609" hidden="1">
              <a:extLst>
                <a:ext uri="{63B3BB69-23CF-44E3-9099-C40C66FF867C}">
                  <a14:compatExt spid="_x0000_s1633"/>
                </a:ext>
                <a:ext uri="{FF2B5EF4-FFF2-40B4-BE49-F238E27FC236}">
                  <a16:creationId xmlns:a16="http://schemas.microsoft.com/office/drawing/2014/main" id="{00000000-0008-0000-0100-000061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99</xdr:row>
          <xdr:rowOff>428625</xdr:rowOff>
        </xdr:from>
        <xdr:to>
          <xdr:col>5</xdr:col>
          <xdr:colOff>276225</xdr:colOff>
          <xdr:row>99</xdr:row>
          <xdr:rowOff>657225</xdr:rowOff>
        </xdr:to>
        <xdr:sp macro="" textlink="">
          <xdr:nvSpPr>
            <xdr:cNvPr id="1635" name="Check Box 611" hidden="1">
              <a:extLst>
                <a:ext uri="{63B3BB69-23CF-44E3-9099-C40C66FF867C}">
                  <a14:compatExt spid="_x0000_s1635"/>
                </a:ext>
                <a:ext uri="{FF2B5EF4-FFF2-40B4-BE49-F238E27FC236}">
                  <a16:creationId xmlns:a16="http://schemas.microsoft.com/office/drawing/2014/main" id="{00000000-0008-0000-0100-000063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100</xdr:row>
          <xdr:rowOff>409575</xdr:rowOff>
        </xdr:from>
        <xdr:to>
          <xdr:col>6</xdr:col>
          <xdr:colOff>9525</xdr:colOff>
          <xdr:row>100</xdr:row>
          <xdr:rowOff>638175</xdr:rowOff>
        </xdr:to>
        <xdr:sp macro="" textlink="">
          <xdr:nvSpPr>
            <xdr:cNvPr id="1636" name="Check Box 612" hidden="1">
              <a:extLst>
                <a:ext uri="{63B3BB69-23CF-44E3-9099-C40C66FF867C}">
                  <a14:compatExt spid="_x0000_s1636"/>
                </a:ext>
                <a:ext uri="{FF2B5EF4-FFF2-40B4-BE49-F238E27FC236}">
                  <a16:creationId xmlns:a16="http://schemas.microsoft.com/office/drawing/2014/main" id="{00000000-0008-0000-0100-000064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101</xdr:row>
          <xdr:rowOff>419100</xdr:rowOff>
        </xdr:from>
        <xdr:to>
          <xdr:col>5</xdr:col>
          <xdr:colOff>285750</xdr:colOff>
          <xdr:row>102</xdr:row>
          <xdr:rowOff>200025</xdr:rowOff>
        </xdr:to>
        <xdr:sp macro="" textlink="">
          <xdr:nvSpPr>
            <xdr:cNvPr id="1637" name="Check Box 613" hidden="1">
              <a:extLst>
                <a:ext uri="{63B3BB69-23CF-44E3-9099-C40C66FF867C}">
                  <a14:compatExt spid="_x0000_s1637"/>
                </a:ext>
                <a:ext uri="{FF2B5EF4-FFF2-40B4-BE49-F238E27FC236}">
                  <a16:creationId xmlns:a16="http://schemas.microsoft.com/office/drawing/2014/main" id="{00000000-0008-0000-0100-000065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105</xdr:row>
          <xdr:rowOff>104775</xdr:rowOff>
        </xdr:from>
        <xdr:to>
          <xdr:col>5</xdr:col>
          <xdr:colOff>285750</xdr:colOff>
          <xdr:row>105</xdr:row>
          <xdr:rowOff>333375</xdr:rowOff>
        </xdr:to>
        <xdr:sp macro="" textlink="">
          <xdr:nvSpPr>
            <xdr:cNvPr id="1638" name="Check Box 614" hidden="1">
              <a:extLst>
                <a:ext uri="{63B3BB69-23CF-44E3-9099-C40C66FF867C}">
                  <a14:compatExt spid="_x0000_s1638"/>
                </a:ext>
                <a:ext uri="{FF2B5EF4-FFF2-40B4-BE49-F238E27FC236}">
                  <a16:creationId xmlns:a16="http://schemas.microsoft.com/office/drawing/2014/main" id="{00000000-0008-0000-0100-000066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106</xdr:row>
          <xdr:rowOff>304800</xdr:rowOff>
        </xdr:from>
        <xdr:to>
          <xdr:col>5</xdr:col>
          <xdr:colOff>285750</xdr:colOff>
          <xdr:row>106</xdr:row>
          <xdr:rowOff>533400</xdr:rowOff>
        </xdr:to>
        <xdr:sp macro="" textlink="">
          <xdr:nvSpPr>
            <xdr:cNvPr id="1639" name="Check Box 615" hidden="1">
              <a:extLst>
                <a:ext uri="{63B3BB69-23CF-44E3-9099-C40C66FF867C}">
                  <a14:compatExt spid="_x0000_s1639"/>
                </a:ext>
                <a:ext uri="{FF2B5EF4-FFF2-40B4-BE49-F238E27FC236}">
                  <a16:creationId xmlns:a16="http://schemas.microsoft.com/office/drawing/2014/main" id="{00000000-0008-0000-0100-000067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107</xdr:row>
          <xdr:rowOff>104775</xdr:rowOff>
        </xdr:from>
        <xdr:to>
          <xdr:col>5</xdr:col>
          <xdr:colOff>285750</xdr:colOff>
          <xdr:row>107</xdr:row>
          <xdr:rowOff>333375</xdr:rowOff>
        </xdr:to>
        <xdr:sp macro="" textlink="">
          <xdr:nvSpPr>
            <xdr:cNvPr id="1640" name="Check Box 616" hidden="1">
              <a:extLst>
                <a:ext uri="{63B3BB69-23CF-44E3-9099-C40C66FF867C}">
                  <a14:compatExt spid="_x0000_s1640"/>
                </a:ext>
                <a:ext uri="{FF2B5EF4-FFF2-40B4-BE49-F238E27FC236}">
                  <a16:creationId xmlns:a16="http://schemas.microsoft.com/office/drawing/2014/main" id="{00000000-0008-0000-0100-000068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108</xdr:row>
          <xdr:rowOff>104775</xdr:rowOff>
        </xdr:from>
        <xdr:to>
          <xdr:col>5</xdr:col>
          <xdr:colOff>285750</xdr:colOff>
          <xdr:row>108</xdr:row>
          <xdr:rowOff>333375</xdr:rowOff>
        </xdr:to>
        <xdr:sp macro="" textlink="">
          <xdr:nvSpPr>
            <xdr:cNvPr id="1641" name="Check Box 617" hidden="1">
              <a:extLst>
                <a:ext uri="{63B3BB69-23CF-44E3-9099-C40C66FF867C}">
                  <a14:compatExt spid="_x0000_s1641"/>
                </a:ext>
                <a:ext uri="{FF2B5EF4-FFF2-40B4-BE49-F238E27FC236}">
                  <a16:creationId xmlns:a16="http://schemas.microsoft.com/office/drawing/2014/main" id="{00000000-0008-0000-0100-000069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109</xdr:row>
          <xdr:rowOff>0</xdr:rowOff>
        </xdr:from>
        <xdr:to>
          <xdr:col>5</xdr:col>
          <xdr:colOff>285750</xdr:colOff>
          <xdr:row>109</xdr:row>
          <xdr:rowOff>228600</xdr:rowOff>
        </xdr:to>
        <xdr:sp macro="" textlink="">
          <xdr:nvSpPr>
            <xdr:cNvPr id="1642" name="Check Box 618" hidden="1">
              <a:extLst>
                <a:ext uri="{63B3BB69-23CF-44E3-9099-C40C66FF867C}">
                  <a14:compatExt spid="_x0000_s1642"/>
                </a:ext>
                <a:ext uri="{FF2B5EF4-FFF2-40B4-BE49-F238E27FC236}">
                  <a16:creationId xmlns:a16="http://schemas.microsoft.com/office/drawing/2014/main" id="{00000000-0008-0000-0100-00006A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78</xdr:row>
          <xdr:rowOff>104775</xdr:rowOff>
        </xdr:from>
        <xdr:to>
          <xdr:col>7</xdr:col>
          <xdr:colOff>0</xdr:colOff>
          <xdr:row>78</xdr:row>
          <xdr:rowOff>333375</xdr:rowOff>
        </xdr:to>
        <xdr:sp macro="" textlink="">
          <xdr:nvSpPr>
            <xdr:cNvPr id="1643" name="Check Box 619" hidden="1">
              <a:extLst>
                <a:ext uri="{63B3BB69-23CF-44E3-9099-C40C66FF867C}">
                  <a14:compatExt spid="_x0000_s1643"/>
                </a:ext>
                <a:ext uri="{FF2B5EF4-FFF2-40B4-BE49-F238E27FC236}">
                  <a16:creationId xmlns:a16="http://schemas.microsoft.com/office/drawing/2014/main" id="{00000000-0008-0000-0100-00006B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79</xdr:row>
          <xdr:rowOff>257175</xdr:rowOff>
        </xdr:from>
        <xdr:to>
          <xdr:col>6</xdr:col>
          <xdr:colOff>276225</xdr:colOff>
          <xdr:row>79</xdr:row>
          <xdr:rowOff>485775</xdr:rowOff>
        </xdr:to>
        <xdr:sp macro="" textlink="">
          <xdr:nvSpPr>
            <xdr:cNvPr id="1644" name="Check Box 620" hidden="1">
              <a:extLst>
                <a:ext uri="{63B3BB69-23CF-44E3-9099-C40C66FF867C}">
                  <a14:compatExt spid="_x0000_s1644"/>
                </a:ext>
                <a:ext uri="{FF2B5EF4-FFF2-40B4-BE49-F238E27FC236}">
                  <a16:creationId xmlns:a16="http://schemas.microsoft.com/office/drawing/2014/main" id="{00000000-0008-0000-0100-00006C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80</xdr:row>
          <xdr:rowOff>276225</xdr:rowOff>
        </xdr:from>
        <xdr:to>
          <xdr:col>7</xdr:col>
          <xdr:colOff>0</xdr:colOff>
          <xdr:row>80</xdr:row>
          <xdr:rowOff>504825</xdr:rowOff>
        </xdr:to>
        <xdr:sp macro="" textlink="">
          <xdr:nvSpPr>
            <xdr:cNvPr id="1645" name="Check Box 621" hidden="1">
              <a:extLst>
                <a:ext uri="{63B3BB69-23CF-44E3-9099-C40C66FF867C}">
                  <a14:compatExt spid="_x0000_s1645"/>
                </a:ext>
                <a:ext uri="{FF2B5EF4-FFF2-40B4-BE49-F238E27FC236}">
                  <a16:creationId xmlns:a16="http://schemas.microsoft.com/office/drawing/2014/main" id="{00000000-0008-0000-0100-00006D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81</xdr:row>
          <xdr:rowOff>342900</xdr:rowOff>
        </xdr:from>
        <xdr:to>
          <xdr:col>7</xdr:col>
          <xdr:colOff>0</xdr:colOff>
          <xdr:row>81</xdr:row>
          <xdr:rowOff>571500</xdr:rowOff>
        </xdr:to>
        <xdr:sp macro="" textlink="">
          <xdr:nvSpPr>
            <xdr:cNvPr id="1646" name="Check Box 622" hidden="1">
              <a:extLst>
                <a:ext uri="{63B3BB69-23CF-44E3-9099-C40C66FF867C}">
                  <a14:compatExt spid="_x0000_s1646"/>
                </a:ext>
                <a:ext uri="{FF2B5EF4-FFF2-40B4-BE49-F238E27FC236}">
                  <a16:creationId xmlns:a16="http://schemas.microsoft.com/office/drawing/2014/main" id="{00000000-0008-0000-0100-00006E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84</xdr:row>
          <xdr:rowOff>257175</xdr:rowOff>
        </xdr:from>
        <xdr:to>
          <xdr:col>7</xdr:col>
          <xdr:colOff>9525</xdr:colOff>
          <xdr:row>84</xdr:row>
          <xdr:rowOff>485775</xdr:rowOff>
        </xdr:to>
        <xdr:sp macro="" textlink="">
          <xdr:nvSpPr>
            <xdr:cNvPr id="1647" name="Check Box 623" hidden="1">
              <a:extLst>
                <a:ext uri="{63B3BB69-23CF-44E3-9099-C40C66FF867C}">
                  <a14:compatExt spid="_x0000_s1647"/>
                </a:ext>
                <a:ext uri="{FF2B5EF4-FFF2-40B4-BE49-F238E27FC236}">
                  <a16:creationId xmlns:a16="http://schemas.microsoft.com/office/drawing/2014/main" id="{00000000-0008-0000-0100-00006F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85</xdr:row>
          <xdr:rowOff>38100</xdr:rowOff>
        </xdr:from>
        <xdr:to>
          <xdr:col>7</xdr:col>
          <xdr:colOff>9525</xdr:colOff>
          <xdr:row>85</xdr:row>
          <xdr:rowOff>266700</xdr:rowOff>
        </xdr:to>
        <xdr:sp macro="" textlink="">
          <xdr:nvSpPr>
            <xdr:cNvPr id="1648" name="Check Box 624" hidden="1">
              <a:extLst>
                <a:ext uri="{63B3BB69-23CF-44E3-9099-C40C66FF867C}">
                  <a14:compatExt spid="_x0000_s1648"/>
                </a:ext>
                <a:ext uri="{FF2B5EF4-FFF2-40B4-BE49-F238E27FC236}">
                  <a16:creationId xmlns:a16="http://schemas.microsoft.com/office/drawing/2014/main" id="{00000000-0008-0000-0100-000070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86</xdr:row>
          <xdr:rowOff>28575</xdr:rowOff>
        </xdr:from>
        <xdr:to>
          <xdr:col>7</xdr:col>
          <xdr:colOff>19050</xdr:colOff>
          <xdr:row>86</xdr:row>
          <xdr:rowOff>257175</xdr:rowOff>
        </xdr:to>
        <xdr:sp macro="" textlink="">
          <xdr:nvSpPr>
            <xdr:cNvPr id="1649" name="Check Box 625" hidden="1">
              <a:extLst>
                <a:ext uri="{63B3BB69-23CF-44E3-9099-C40C66FF867C}">
                  <a14:compatExt spid="_x0000_s1649"/>
                </a:ext>
                <a:ext uri="{FF2B5EF4-FFF2-40B4-BE49-F238E27FC236}">
                  <a16:creationId xmlns:a16="http://schemas.microsoft.com/office/drawing/2014/main" id="{00000000-0008-0000-0100-000071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87</xdr:row>
          <xdr:rowOff>352425</xdr:rowOff>
        </xdr:from>
        <xdr:to>
          <xdr:col>7</xdr:col>
          <xdr:colOff>9525</xdr:colOff>
          <xdr:row>87</xdr:row>
          <xdr:rowOff>581025</xdr:rowOff>
        </xdr:to>
        <xdr:sp macro="" textlink="">
          <xdr:nvSpPr>
            <xdr:cNvPr id="1650" name="Check Box 626" hidden="1">
              <a:extLst>
                <a:ext uri="{63B3BB69-23CF-44E3-9099-C40C66FF867C}">
                  <a14:compatExt spid="_x0000_s1650"/>
                </a:ext>
                <a:ext uri="{FF2B5EF4-FFF2-40B4-BE49-F238E27FC236}">
                  <a16:creationId xmlns:a16="http://schemas.microsoft.com/office/drawing/2014/main" id="{00000000-0008-0000-0100-000072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88</xdr:row>
          <xdr:rowOff>104775</xdr:rowOff>
        </xdr:from>
        <xdr:to>
          <xdr:col>7</xdr:col>
          <xdr:colOff>0</xdr:colOff>
          <xdr:row>88</xdr:row>
          <xdr:rowOff>333375</xdr:rowOff>
        </xdr:to>
        <xdr:sp macro="" textlink="">
          <xdr:nvSpPr>
            <xdr:cNvPr id="1651" name="Check Box 627" hidden="1">
              <a:extLst>
                <a:ext uri="{63B3BB69-23CF-44E3-9099-C40C66FF867C}">
                  <a14:compatExt spid="_x0000_s1651"/>
                </a:ext>
                <a:ext uri="{FF2B5EF4-FFF2-40B4-BE49-F238E27FC236}">
                  <a16:creationId xmlns:a16="http://schemas.microsoft.com/office/drawing/2014/main" id="{00000000-0008-0000-0100-000073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89</xdr:row>
          <xdr:rowOff>104775</xdr:rowOff>
        </xdr:from>
        <xdr:to>
          <xdr:col>7</xdr:col>
          <xdr:colOff>0</xdr:colOff>
          <xdr:row>89</xdr:row>
          <xdr:rowOff>333375</xdr:rowOff>
        </xdr:to>
        <xdr:sp macro="" textlink="">
          <xdr:nvSpPr>
            <xdr:cNvPr id="1652" name="Check Box 628" hidden="1">
              <a:extLst>
                <a:ext uri="{63B3BB69-23CF-44E3-9099-C40C66FF867C}">
                  <a14:compatExt spid="_x0000_s1652"/>
                </a:ext>
                <a:ext uri="{FF2B5EF4-FFF2-40B4-BE49-F238E27FC236}">
                  <a16:creationId xmlns:a16="http://schemas.microsoft.com/office/drawing/2014/main" id="{00000000-0008-0000-0100-000074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90</xdr:row>
          <xdr:rowOff>209550</xdr:rowOff>
        </xdr:from>
        <xdr:to>
          <xdr:col>7</xdr:col>
          <xdr:colOff>0</xdr:colOff>
          <xdr:row>90</xdr:row>
          <xdr:rowOff>438150</xdr:rowOff>
        </xdr:to>
        <xdr:sp macro="" textlink="">
          <xdr:nvSpPr>
            <xdr:cNvPr id="1653" name="Check Box 629" hidden="1">
              <a:extLst>
                <a:ext uri="{63B3BB69-23CF-44E3-9099-C40C66FF867C}">
                  <a14:compatExt spid="_x0000_s1653"/>
                </a:ext>
                <a:ext uri="{FF2B5EF4-FFF2-40B4-BE49-F238E27FC236}">
                  <a16:creationId xmlns:a16="http://schemas.microsoft.com/office/drawing/2014/main" id="{00000000-0008-0000-0100-000075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92</xdr:row>
          <xdr:rowOff>104775</xdr:rowOff>
        </xdr:from>
        <xdr:to>
          <xdr:col>7</xdr:col>
          <xdr:colOff>0</xdr:colOff>
          <xdr:row>92</xdr:row>
          <xdr:rowOff>333375</xdr:rowOff>
        </xdr:to>
        <xdr:sp macro="" textlink="">
          <xdr:nvSpPr>
            <xdr:cNvPr id="1654" name="Check Box 630" hidden="1">
              <a:extLst>
                <a:ext uri="{63B3BB69-23CF-44E3-9099-C40C66FF867C}">
                  <a14:compatExt spid="_x0000_s1654"/>
                </a:ext>
                <a:ext uri="{FF2B5EF4-FFF2-40B4-BE49-F238E27FC236}">
                  <a16:creationId xmlns:a16="http://schemas.microsoft.com/office/drawing/2014/main" id="{00000000-0008-0000-0100-000076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93</xdr:row>
          <xdr:rowOff>104775</xdr:rowOff>
        </xdr:from>
        <xdr:to>
          <xdr:col>7</xdr:col>
          <xdr:colOff>0</xdr:colOff>
          <xdr:row>93</xdr:row>
          <xdr:rowOff>333375</xdr:rowOff>
        </xdr:to>
        <xdr:sp macro="" textlink="">
          <xdr:nvSpPr>
            <xdr:cNvPr id="1655" name="Check Box 631" hidden="1">
              <a:extLst>
                <a:ext uri="{63B3BB69-23CF-44E3-9099-C40C66FF867C}">
                  <a14:compatExt spid="_x0000_s1655"/>
                </a:ext>
                <a:ext uri="{FF2B5EF4-FFF2-40B4-BE49-F238E27FC236}">
                  <a16:creationId xmlns:a16="http://schemas.microsoft.com/office/drawing/2014/main" id="{00000000-0008-0000-0100-000077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94</xdr:row>
          <xdr:rowOff>104775</xdr:rowOff>
        </xdr:from>
        <xdr:to>
          <xdr:col>7</xdr:col>
          <xdr:colOff>0</xdr:colOff>
          <xdr:row>94</xdr:row>
          <xdr:rowOff>333375</xdr:rowOff>
        </xdr:to>
        <xdr:sp macro="" textlink="">
          <xdr:nvSpPr>
            <xdr:cNvPr id="1656" name="Check Box 632" hidden="1">
              <a:extLst>
                <a:ext uri="{63B3BB69-23CF-44E3-9099-C40C66FF867C}">
                  <a14:compatExt spid="_x0000_s1656"/>
                </a:ext>
                <a:ext uri="{FF2B5EF4-FFF2-40B4-BE49-F238E27FC236}">
                  <a16:creationId xmlns:a16="http://schemas.microsoft.com/office/drawing/2014/main" id="{00000000-0008-0000-0100-000078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95</xdr:row>
          <xdr:rowOff>1057275</xdr:rowOff>
        </xdr:from>
        <xdr:to>
          <xdr:col>6</xdr:col>
          <xdr:colOff>266700</xdr:colOff>
          <xdr:row>96</xdr:row>
          <xdr:rowOff>228600</xdr:rowOff>
        </xdr:to>
        <xdr:sp macro="" textlink="">
          <xdr:nvSpPr>
            <xdr:cNvPr id="1657" name="Check Box 633" hidden="1">
              <a:extLst>
                <a:ext uri="{63B3BB69-23CF-44E3-9099-C40C66FF867C}">
                  <a14:compatExt spid="_x0000_s1657"/>
                </a:ext>
                <a:ext uri="{FF2B5EF4-FFF2-40B4-BE49-F238E27FC236}">
                  <a16:creationId xmlns:a16="http://schemas.microsoft.com/office/drawing/2014/main" id="{00000000-0008-0000-0100-000079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96</xdr:row>
          <xdr:rowOff>1266825</xdr:rowOff>
        </xdr:from>
        <xdr:to>
          <xdr:col>6</xdr:col>
          <xdr:colOff>266700</xdr:colOff>
          <xdr:row>97</xdr:row>
          <xdr:rowOff>228600</xdr:rowOff>
        </xdr:to>
        <xdr:sp macro="" textlink="">
          <xdr:nvSpPr>
            <xdr:cNvPr id="1659" name="Check Box 635" hidden="1">
              <a:extLst>
                <a:ext uri="{63B3BB69-23CF-44E3-9099-C40C66FF867C}">
                  <a14:compatExt spid="_x0000_s1659"/>
                </a:ext>
                <a:ext uri="{FF2B5EF4-FFF2-40B4-BE49-F238E27FC236}">
                  <a16:creationId xmlns:a16="http://schemas.microsoft.com/office/drawing/2014/main" id="{00000000-0008-0000-0100-00007B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99</xdr:row>
          <xdr:rowOff>428625</xdr:rowOff>
        </xdr:from>
        <xdr:to>
          <xdr:col>6</xdr:col>
          <xdr:colOff>276225</xdr:colOff>
          <xdr:row>99</xdr:row>
          <xdr:rowOff>657225</xdr:rowOff>
        </xdr:to>
        <xdr:sp macro="" textlink="">
          <xdr:nvSpPr>
            <xdr:cNvPr id="1661" name="Check Box 637" hidden="1">
              <a:extLst>
                <a:ext uri="{63B3BB69-23CF-44E3-9099-C40C66FF867C}">
                  <a14:compatExt spid="_x0000_s1661"/>
                </a:ext>
                <a:ext uri="{FF2B5EF4-FFF2-40B4-BE49-F238E27FC236}">
                  <a16:creationId xmlns:a16="http://schemas.microsoft.com/office/drawing/2014/main" id="{00000000-0008-0000-0100-00007D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100</xdr:row>
          <xdr:rowOff>409575</xdr:rowOff>
        </xdr:from>
        <xdr:to>
          <xdr:col>7</xdr:col>
          <xdr:colOff>9525</xdr:colOff>
          <xdr:row>100</xdr:row>
          <xdr:rowOff>638175</xdr:rowOff>
        </xdr:to>
        <xdr:sp macro="" textlink="">
          <xdr:nvSpPr>
            <xdr:cNvPr id="1662" name="Check Box 638" hidden="1">
              <a:extLst>
                <a:ext uri="{63B3BB69-23CF-44E3-9099-C40C66FF867C}">
                  <a14:compatExt spid="_x0000_s1662"/>
                </a:ext>
                <a:ext uri="{FF2B5EF4-FFF2-40B4-BE49-F238E27FC236}">
                  <a16:creationId xmlns:a16="http://schemas.microsoft.com/office/drawing/2014/main" id="{00000000-0008-0000-0100-00007E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101</xdr:row>
          <xdr:rowOff>419100</xdr:rowOff>
        </xdr:from>
        <xdr:to>
          <xdr:col>7</xdr:col>
          <xdr:colOff>0</xdr:colOff>
          <xdr:row>102</xdr:row>
          <xdr:rowOff>200025</xdr:rowOff>
        </xdr:to>
        <xdr:sp macro="" textlink="">
          <xdr:nvSpPr>
            <xdr:cNvPr id="1663" name="Check Box 639" hidden="1">
              <a:extLst>
                <a:ext uri="{63B3BB69-23CF-44E3-9099-C40C66FF867C}">
                  <a14:compatExt spid="_x0000_s1663"/>
                </a:ext>
                <a:ext uri="{FF2B5EF4-FFF2-40B4-BE49-F238E27FC236}">
                  <a16:creationId xmlns:a16="http://schemas.microsoft.com/office/drawing/2014/main" id="{00000000-0008-0000-0100-00007F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105</xdr:row>
          <xdr:rowOff>104775</xdr:rowOff>
        </xdr:from>
        <xdr:to>
          <xdr:col>7</xdr:col>
          <xdr:colOff>0</xdr:colOff>
          <xdr:row>105</xdr:row>
          <xdr:rowOff>333375</xdr:rowOff>
        </xdr:to>
        <xdr:sp macro="" textlink="">
          <xdr:nvSpPr>
            <xdr:cNvPr id="1664" name="Check Box 640" hidden="1">
              <a:extLst>
                <a:ext uri="{63B3BB69-23CF-44E3-9099-C40C66FF867C}">
                  <a14:compatExt spid="_x0000_s1664"/>
                </a:ext>
                <a:ext uri="{FF2B5EF4-FFF2-40B4-BE49-F238E27FC236}">
                  <a16:creationId xmlns:a16="http://schemas.microsoft.com/office/drawing/2014/main" id="{00000000-0008-0000-0100-000080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106</xdr:row>
          <xdr:rowOff>304800</xdr:rowOff>
        </xdr:from>
        <xdr:to>
          <xdr:col>7</xdr:col>
          <xdr:colOff>0</xdr:colOff>
          <xdr:row>106</xdr:row>
          <xdr:rowOff>533400</xdr:rowOff>
        </xdr:to>
        <xdr:sp macro="" textlink="">
          <xdr:nvSpPr>
            <xdr:cNvPr id="1665" name="Check Box 641" hidden="1">
              <a:extLst>
                <a:ext uri="{63B3BB69-23CF-44E3-9099-C40C66FF867C}">
                  <a14:compatExt spid="_x0000_s1665"/>
                </a:ext>
                <a:ext uri="{FF2B5EF4-FFF2-40B4-BE49-F238E27FC236}">
                  <a16:creationId xmlns:a16="http://schemas.microsoft.com/office/drawing/2014/main" id="{00000000-0008-0000-0100-000081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107</xdr:row>
          <xdr:rowOff>104775</xdr:rowOff>
        </xdr:from>
        <xdr:to>
          <xdr:col>7</xdr:col>
          <xdr:colOff>0</xdr:colOff>
          <xdr:row>107</xdr:row>
          <xdr:rowOff>333375</xdr:rowOff>
        </xdr:to>
        <xdr:sp macro="" textlink="">
          <xdr:nvSpPr>
            <xdr:cNvPr id="1666" name="Check Box 642" hidden="1">
              <a:extLst>
                <a:ext uri="{63B3BB69-23CF-44E3-9099-C40C66FF867C}">
                  <a14:compatExt spid="_x0000_s1666"/>
                </a:ext>
                <a:ext uri="{FF2B5EF4-FFF2-40B4-BE49-F238E27FC236}">
                  <a16:creationId xmlns:a16="http://schemas.microsoft.com/office/drawing/2014/main" id="{00000000-0008-0000-0100-000082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108</xdr:row>
          <xdr:rowOff>104775</xdr:rowOff>
        </xdr:from>
        <xdr:to>
          <xdr:col>7</xdr:col>
          <xdr:colOff>0</xdr:colOff>
          <xdr:row>108</xdr:row>
          <xdr:rowOff>333375</xdr:rowOff>
        </xdr:to>
        <xdr:sp macro="" textlink="">
          <xdr:nvSpPr>
            <xdr:cNvPr id="1667" name="Check Box 643" hidden="1">
              <a:extLst>
                <a:ext uri="{63B3BB69-23CF-44E3-9099-C40C66FF867C}">
                  <a14:compatExt spid="_x0000_s1667"/>
                </a:ext>
                <a:ext uri="{FF2B5EF4-FFF2-40B4-BE49-F238E27FC236}">
                  <a16:creationId xmlns:a16="http://schemas.microsoft.com/office/drawing/2014/main" id="{00000000-0008-0000-0100-000083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109</xdr:row>
          <xdr:rowOff>0</xdr:rowOff>
        </xdr:from>
        <xdr:to>
          <xdr:col>7</xdr:col>
          <xdr:colOff>0</xdr:colOff>
          <xdr:row>109</xdr:row>
          <xdr:rowOff>228600</xdr:rowOff>
        </xdr:to>
        <xdr:sp macro="" textlink="">
          <xdr:nvSpPr>
            <xdr:cNvPr id="1668" name="Check Box 644" hidden="1">
              <a:extLst>
                <a:ext uri="{63B3BB69-23CF-44E3-9099-C40C66FF867C}">
                  <a14:compatExt spid="_x0000_s1668"/>
                </a:ext>
                <a:ext uri="{FF2B5EF4-FFF2-40B4-BE49-F238E27FC236}">
                  <a16:creationId xmlns:a16="http://schemas.microsoft.com/office/drawing/2014/main" id="{00000000-0008-0000-0100-000084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103</xdr:row>
          <xdr:rowOff>123825</xdr:rowOff>
        </xdr:from>
        <xdr:to>
          <xdr:col>4</xdr:col>
          <xdr:colOff>266700</xdr:colOff>
          <xdr:row>103</xdr:row>
          <xdr:rowOff>352425</xdr:rowOff>
        </xdr:to>
        <xdr:sp macro="" textlink="">
          <xdr:nvSpPr>
            <xdr:cNvPr id="1669" name="Check Box 645" hidden="1">
              <a:extLst>
                <a:ext uri="{63B3BB69-23CF-44E3-9099-C40C66FF867C}">
                  <a14:compatExt spid="_x0000_s1669"/>
                </a:ext>
                <a:ext uri="{FF2B5EF4-FFF2-40B4-BE49-F238E27FC236}">
                  <a16:creationId xmlns:a16="http://schemas.microsoft.com/office/drawing/2014/main" id="{00000000-0008-0000-0100-000085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103</xdr:row>
          <xdr:rowOff>133350</xdr:rowOff>
        </xdr:from>
        <xdr:to>
          <xdr:col>5</xdr:col>
          <xdr:colOff>257175</xdr:colOff>
          <xdr:row>103</xdr:row>
          <xdr:rowOff>361950</xdr:rowOff>
        </xdr:to>
        <xdr:sp macro="" textlink="">
          <xdr:nvSpPr>
            <xdr:cNvPr id="1670" name="Check Box 646" hidden="1">
              <a:extLst>
                <a:ext uri="{63B3BB69-23CF-44E3-9099-C40C66FF867C}">
                  <a14:compatExt spid="_x0000_s1670"/>
                </a:ext>
                <a:ext uri="{FF2B5EF4-FFF2-40B4-BE49-F238E27FC236}">
                  <a16:creationId xmlns:a16="http://schemas.microsoft.com/office/drawing/2014/main" id="{00000000-0008-0000-0100-000086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103</xdr:row>
          <xdr:rowOff>123825</xdr:rowOff>
        </xdr:from>
        <xdr:to>
          <xdr:col>6</xdr:col>
          <xdr:colOff>276225</xdr:colOff>
          <xdr:row>103</xdr:row>
          <xdr:rowOff>352425</xdr:rowOff>
        </xdr:to>
        <xdr:sp macro="" textlink="">
          <xdr:nvSpPr>
            <xdr:cNvPr id="1671" name="Check Box 647" hidden="1">
              <a:extLst>
                <a:ext uri="{63B3BB69-23CF-44E3-9099-C40C66FF867C}">
                  <a14:compatExt spid="_x0000_s1671"/>
                </a:ext>
                <a:ext uri="{FF2B5EF4-FFF2-40B4-BE49-F238E27FC236}">
                  <a16:creationId xmlns:a16="http://schemas.microsoft.com/office/drawing/2014/main" id="{00000000-0008-0000-0100-000087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95</xdr:row>
          <xdr:rowOff>104775</xdr:rowOff>
        </xdr:from>
        <xdr:to>
          <xdr:col>4</xdr:col>
          <xdr:colOff>285750</xdr:colOff>
          <xdr:row>95</xdr:row>
          <xdr:rowOff>333375</xdr:rowOff>
        </xdr:to>
        <xdr:sp macro="" textlink="">
          <xdr:nvSpPr>
            <xdr:cNvPr id="1678" name="Check Box 654" hidden="1">
              <a:extLst>
                <a:ext uri="{63B3BB69-23CF-44E3-9099-C40C66FF867C}">
                  <a14:compatExt spid="_x0000_s1678"/>
                </a:ext>
                <a:ext uri="{FF2B5EF4-FFF2-40B4-BE49-F238E27FC236}">
                  <a16:creationId xmlns:a16="http://schemas.microsoft.com/office/drawing/2014/main" id="{00000000-0008-0000-0100-00008E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95</xdr:row>
          <xdr:rowOff>104775</xdr:rowOff>
        </xdr:from>
        <xdr:to>
          <xdr:col>5</xdr:col>
          <xdr:colOff>285750</xdr:colOff>
          <xdr:row>95</xdr:row>
          <xdr:rowOff>333375</xdr:rowOff>
        </xdr:to>
        <xdr:sp macro="" textlink="">
          <xdr:nvSpPr>
            <xdr:cNvPr id="1679" name="Check Box 655" hidden="1">
              <a:extLst>
                <a:ext uri="{63B3BB69-23CF-44E3-9099-C40C66FF867C}">
                  <a14:compatExt spid="_x0000_s1679"/>
                </a:ext>
                <a:ext uri="{FF2B5EF4-FFF2-40B4-BE49-F238E27FC236}">
                  <a16:creationId xmlns:a16="http://schemas.microsoft.com/office/drawing/2014/main" id="{00000000-0008-0000-0100-00008F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95</xdr:row>
          <xdr:rowOff>104775</xdr:rowOff>
        </xdr:from>
        <xdr:to>
          <xdr:col>7</xdr:col>
          <xdr:colOff>0</xdr:colOff>
          <xdr:row>95</xdr:row>
          <xdr:rowOff>333375</xdr:rowOff>
        </xdr:to>
        <xdr:sp macro="" textlink="">
          <xdr:nvSpPr>
            <xdr:cNvPr id="1680" name="Check Box 656" hidden="1">
              <a:extLst>
                <a:ext uri="{63B3BB69-23CF-44E3-9099-C40C66FF867C}">
                  <a14:compatExt spid="_x0000_s1680"/>
                </a:ext>
                <a:ext uri="{FF2B5EF4-FFF2-40B4-BE49-F238E27FC236}">
                  <a16:creationId xmlns:a16="http://schemas.microsoft.com/office/drawing/2014/main" id="{00000000-0008-0000-0100-000090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95</xdr:row>
          <xdr:rowOff>104775</xdr:rowOff>
        </xdr:from>
        <xdr:to>
          <xdr:col>4</xdr:col>
          <xdr:colOff>285750</xdr:colOff>
          <xdr:row>95</xdr:row>
          <xdr:rowOff>333375</xdr:rowOff>
        </xdr:to>
        <xdr:sp macro="" textlink="">
          <xdr:nvSpPr>
            <xdr:cNvPr id="1681" name="Check Box 657" hidden="1">
              <a:extLst>
                <a:ext uri="{63B3BB69-23CF-44E3-9099-C40C66FF867C}">
                  <a14:compatExt spid="_x0000_s1681"/>
                </a:ext>
                <a:ext uri="{FF2B5EF4-FFF2-40B4-BE49-F238E27FC236}">
                  <a16:creationId xmlns:a16="http://schemas.microsoft.com/office/drawing/2014/main" id="{00000000-0008-0000-0100-000091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95</xdr:row>
          <xdr:rowOff>104775</xdr:rowOff>
        </xdr:from>
        <xdr:to>
          <xdr:col>5</xdr:col>
          <xdr:colOff>285750</xdr:colOff>
          <xdr:row>95</xdr:row>
          <xdr:rowOff>333375</xdr:rowOff>
        </xdr:to>
        <xdr:sp macro="" textlink="">
          <xdr:nvSpPr>
            <xdr:cNvPr id="1682" name="Check Box 658" hidden="1">
              <a:extLst>
                <a:ext uri="{63B3BB69-23CF-44E3-9099-C40C66FF867C}">
                  <a14:compatExt spid="_x0000_s1682"/>
                </a:ext>
                <a:ext uri="{FF2B5EF4-FFF2-40B4-BE49-F238E27FC236}">
                  <a16:creationId xmlns:a16="http://schemas.microsoft.com/office/drawing/2014/main" id="{00000000-0008-0000-0100-000092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95</xdr:row>
          <xdr:rowOff>104775</xdr:rowOff>
        </xdr:from>
        <xdr:to>
          <xdr:col>7</xdr:col>
          <xdr:colOff>0</xdr:colOff>
          <xdr:row>95</xdr:row>
          <xdr:rowOff>333375</xdr:rowOff>
        </xdr:to>
        <xdr:sp macro="" textlink="">
          <xdr:nvSpPr>
            <xdr:cNvPr id="1683" name="Check Box 659" hidden="1">
              <a:extLst>
                <a:ext uri="{63B3BB69-23CF-44E3-9099-C40C66FF867C}">
                  <a14:compatExt spid="_x0000_s1683"/>
                </a:ext>
                <a:ext uri="{FF2B5EF4-FFF2-40B4-BE49-F238E27FC236}">
                  <a16:creationId xmlns:a16="http://schemas.microsoft.com/office/drawing/2014/main" id="{00000000-0008-0000-0100-000093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91</xdr:row>
          <xdr:rowOff>209550</xdr:rowOff>
        </xdr:from>
        <xdr:to>
          <xdr:col>4</xdr:col>
          <xdr:colOff>285750</xdr:colOff>
          <xdr:row>91</xdr:row>
          <xdr:rowOff>438150</xdr:rowOff>
        </xdr:to>
        <xdr:sp macro="" textlink="">
          <xdr:nvSpPr>
            <xdr:cNvPr id="1685" name="Check Box 661" hidden="1">
              <a:extLst>
                <a:ext uri="{63B3BB69-23CF-44E3-9099-C40C66FF867C}">
                  <a14:compatExt spid="_x0000_s1685"/>
                </a:ext>
                <a:ext uri="{FF2B5EF4-FFF2-40B4-BE49-F238E27FC236}">
                  <a16:creationId xmlns:a16="http://schemas.microsoft.com/office/drawing/2014/main" id="{00000000-0008-0000-0100-000095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91</xdr:row>
          <xdr:rowOff>209550</xdr:rowOff>
        </xdr:from>
        <xdr:to>
          <xdr:col>5</xdr:col>
          <xdr:colOff>285750</xdr:colOff>
          <xdr:row>91</xdr:row>
          <xdr:rowOff>438150</xdr:rowOff>
        </xdr:to>
        <xdr:sp macro="" textlink="">
          <xdr:nvSpPr>
            <xdr:cNvPr id="1687" name="Check Box 663" hidden="1">
              <a:extLst>
                <a:ext uri="{63B3BB69-23CF-44E3-9099-C40C66FF867C}">
                  <a14:compatExt spid="_x0000_s1687"/>
                </a:ext>
                <a:ext uri="{FF2B5EF4-FFF2-40B4-BE49-F238E27FC236}">
                  <a16:creationId xmlns:a16="http://schemas.microsoft.com/office/drawing/2014/main" id="{00000000-0008-0000-0100-000097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91</xdr:row>
          <xdr:rowOff>209550</xdr:rowOff>
        </xdr:from>
        <xdr:to>
          <xdr:col>7</xdr:col>
          <xdr:colOff>0</xdr:colOff>
          <xdr:row>91</xdr:row>
          <xdr:rowOff>438150</xdr:rowOff>
        </xdr:to>
        <xdr:sp macro="" textlink="">
          <xdr:nvSpPr>
            <xdr:cNvPr id="1688" name="Check Box 664" hidden="1">
              <a:extLst>
                <a:ext uri="{63B3BB69-23CF-44E3-9099-C40C66FF867C}">
                  <a14:compatExt spid="_x0000_s1688"/>
                </a:ext>
                <a:ext uri="{FF2B5EF4-FFF2-40B4-BE49-F238E27FC236}">
                  <a16:creationId xmlns:a16="http://schemas.microsoft.com/office/drawing/2014/main" id="{00000000-0008-0000-0100-000098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37</xdr:row>
          <xdr:rowOff>104775</xdr:rowOff>
        </xdr:from>
        <xdr:to>
          <xdr:col>4</xdr:col>
          <xdr:colOff>285750</xdr:colOff>
          <xdr:row>37</xdr:row>
          <xdr:rowOff>333375</xdr:rowOff>
        </xdr:to>
        <xdr:sp macro="" textlink="">
          <xdr:nvSpPr>
            <xdr:cNvPr id="1689" name="Check Box 665" hidden="1">
              <a:extLst>
                <a:ext uri="{63B3BB69-23CF-44E3-9099-C40C66FF867C}">
                  <a14:compatExt spid="_x0000_s1689"/>
                </a:ext>
                <a:ext uri="{FF2B5EF4-FFF2-40B4-BE49-F238E27FC236}">
                  <a16:creationId xmlns:a16="http://schemas.microsoft.com/office/drawing/2014/main" id="{00000000-0008-0000-0100-000099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37</xdr:row>
          <xdr:rowOff>104775</xdr:rowOff>
        </xdr:from>
        <xdr:to>
          <xdr:col>5</xdr:col>
          <xdr:colOff>285750</xdr:colOff>
          <xdr:row>37</xdr:row>
          <xdr:rowOff>333375</xdr:rowOff>
        </xdr:to>
        <xdr:sp macro="" textlink="">
          <xdr:nvSpPr>
            <xdr:cNvPr id="1691" name="Check Box 667" hidden="1">
              <a:extLst>
                <a:ext uri="{63B3BB69-23CF-44E3-9099-C40C66FF867C}">
                  <a14:compatExt spid="_x0000_s1691"/>
                </a:ext>
                <a:ext uri="{FF2B5EF4-FFF2-40B4-BE49-F238E27FC236}">
                  <a16:creationId xmlns:a16="http://schemas.microsoft.com/office/drawing/2014/main" id="{00000000-0008-0000-0100-00009B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37</xdr:row>
          <xdr:rowOff>104775</xdr:rowOff>
        </xdr:from>
        <xdr:to>
          <xdr:col>7</xdr:col>
          <xdr:colOff>0</xdr:colOff>
          <xdr:row>37</xdr:row>
          <xdr:rowOff>333375</xdr:rowOff>
        </xdr:to>
        <xdr:sp macro="" textlink="">
          <xdr:nvSpPr>
            <xdr:cNvPr id="1693" name="Check Box 669" hidden="1">
              <a:extLst>
                <a:ext uri="{63B3BB69-23CF-44E3-9099-C40C66FF867C}">
                  <a14:compatExt spid="_x0000_s1693"/>
                </a:ext>
                <a:ext uri="{FF2B5EF4-FFF2-40B4-BE49-F238E27FC236}">
                  <a16:creationId xmlns:a16="http://schemas.microsoft.com/office/drawing/2014/main" id="{00000000-0008-0000-0100-00009D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23</xdr:row>
          <xdr:rowOff>438150</xdr:rowOff>
        </xdr:from>
        <xdr:to>
          <xdr:col>5</xdr:col>
          <xdr:colOff>9525</xdr:colOff>
          <xdr:row>23</xdr:row>
          <xdr:rowOff>676275</xdr:rowOff>
        </xdr:to>
        <xdr:sp macro="" textlink="">
          <xdr:nvSpPr>
            <xdr:cNvPr id="1699" name="Check Box 675" hidden="1">
              <a:extLst>
                <a:ext uri="{63B3BB69-23CF-44E3-9099-C40C66FF867C}">
                  <a14:compatExt spid="_x0000_s1699"/>
                </a:ext>
                <a:ext uri="{FF2B5EF4-FFF2-40B4-BE49-F238E27FC236}">
                  <a16:creationId xmlns:a16="http://schemas.microsoft.com/office/drawing/2014/main" id="{00000000-0008-0000-0100-0000A3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23</xdr:row>
          <xdr:rowOff>923925</xdr:rowOff>
        </xdr:from>
        <xdr:to>
          <xdr:col>5</xdr:col>
          <xdr:colOff>19050</xdr:colOff>
          <xdr:row>23</xdr:row>
          <xdr:rowOff>1162050</xdr:rowOff>
        </xdr:to>
        <xdr:sp macro="" textlink="">
          <xdr:nvSpPr>
            <xdr:cNvPr id="1700" name="Check Box 676" hidden="1">
              <a:extLst>
                <a:ext uri="{63B3BB69-23CF-44E3-9099-C40C66FF867C}">
                  <a14:compatExt spid="_x0000_s1700"/>
                </a:ext>
                <a:ext uri="{FF2B5EF4-FFF2-40B4-BE49-F238E27FC236}">
                  <a16:creationId xmlns:a16="http://schemas.microsoft.com/office/drawing/2014/main" id="{00000000-0008-0000-0100-0000A4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23</xdr:row>
          <xdr:rowOff>1485900</xdr:rowOff>
        </xdr:from>
        <xdr:to>
          <xdr:col>5</xdr:col>
          <xdr:colOff>28575</xdr:colOff>
          <xdr:row>23</xdr:row>
          <xdr:rowOff>1724025</xdr:rowOff>
        </xdr:to>
        <xdr:sp macro="" textlink="">
          <xdr:nvSpPr>
            <xdr:cNvPr id="1702" name="Check Box 678" hidden="1">
              <a:extLst>
                <a:ext uri="{63B3BB69-23CF-44E3-9099-C40C66FF867C}">
                  <a14:compatExt spid="_x0000_s1702"/>
                </a:ext>
                <a:ext uri="{FF2B5EF4-FFF2-40B4-BE49-F238E27FC236}">
                  <a16:creationId xmlns:a16="http://schemas.microsoft.com/office/drawing/2014/main" id="{00000000-0008-0000-0100-0000A6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22</xdr:row>
          <xdr:rowOff>209550</xdr:rowOff>
        </xdr:from>
        <xdr:to>
          <xdr:col>5</xdr:col>
          <xdr:colOff>19050</xdr:colOff>
          <xdr:row>23</xdr:row>
          <xdr:rowOff>0</xdr:rowOff>
        </xdr:to>
        <xdr:sp macro="" textlink="">
          <xdr:nvSpPr>
            <xdr:cNvPr id="1703" name="Check Box 679" hidden="1">
              <a:extLst>
                <a:ext uri="{63B3BB69-23CF-44E3-9099-C40C66FF867C}">
                  <a14:compatExt spid="_x0000_s1703"/>
                </a:ext>
                <a:ext uri="{FF2B5EF4-FFF2-40B4-BE49-F238E27FC236}">
                  <a16:creationId xmlns:a16="http://schemas.microsoft.com/office/drawing/2014/main" id="{00000000-0008-0000-0100-0000A7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22</xdr:row>
          <xdr:rowOff>209550</xdr:rowOff>
        </xdr:from>
        <xdr:to>
          <xdr:col>6</xdr:col>
          <xdr:colOff>19050</xdr:colOff>
          <xdr:row>23</xdr:row>
          <xdr:rowOff>0</xdr:rowOff>
        </xdr:to>
        <xdr:sp macro="" textlink="">
          <xdr:nvSpPr>
            <xdr:cNvPr id="1704" name="Check Box 680" hidden="1">
              <a:extLst>
                <a:ext uri="{63B3BB69-23CF-44E3-9099-C40C66FF867C}">
                  <a14:compatExt spid="_x0000_s1704"/>
                </a:ext>
                <a:ext uri="{FF2B5EF4-FFF2-40B4-BE49-F238E27FC236}">
                  <a16:creationId xmlns:a16="http://schemas.microsoft.com/office/drawing/2014/main" id="{00000000-0008-0000-0100-0000A8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22</xdr:row>
          <xdr:rowOff>209550</xdr:rowOff>
        </xdr:from>
        <xdr:to>
          <xdr:col>7</xdr:col>
          <xdr:colOff>19050</xdr:colOff>
          <xdr:row>23</xdr:row>
          <xdr:rowOff>0</xdr:rowOff>
        </xdr:to>
        <xdr:sp macro="" textlink="">
          <xdr:nvSpPr>
            <xdr:cNvPr id="1705" name="Check Box 681" hidden="1">
              <a:extLst>
                <a:ext uri="{63B3BB69-23CF-44E3-9099-C40C66FF867C}">
                  <a14:compatExt spid="_x0000_s1705"/>
                </a:ext>
                <a:ext uri="{FF2B5EF4-FFF2-40B4-BE49-F238E27FC236}">
                  <a16:creationId xmlns:a16="http://schemas.microsoft.com/office/drawing/2014/main" id="{00000000-0008-0000-0100-0000A9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98</xdr:row>
          <xdr:rowOff>0</xdr:rowOff>
        </xdr:from>
        <xdr:to>
          <xdr:col>4</xdr:col>
          <xdr:colOff>266700</xdr:colOff>
          <xdr:row>98</xdr:row>
          <xdr:rowOff>228600</xdr:rowOff>
        </xdr:to>
        <xdr:sp macro="" textlink="">
          <xdr:nvSpPr>
            <xdr:cNvPr id="1706" name="Check Box 682" hidden="1">
              <a:extLst>
                <a:ext uri="{63B3BB69-23CF-44E3-9099-C40C66FF867C}">
                  <a14:compatExt spid="_x0000_s1706"/>
                </a:ext>
                <a:ext uri="{FF2B5EF4-FFF2-40B4-BE49-F238E27FC236}">
                  <a16:creationId xmlns:a16="http://schemas.microsoft.com/office/drawing/2014/main" id="{00000000-0008-0000-0100-0000AA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98</xdr:row>
          <xdr:rowOff>0</xdr:rowOff>
        </xdr:from>
        <xdr:to>
          <xdr:col>5</xdr:col>
          <xdr:colOff>266700</xdr:colOff>
          <xdr:row>98</xdr:row>
          <xdr:rowOff>228600</xdr:rowOff>
        </xdr:to>
        <xdr:sp macro="" textlink="">
          <xdr:nvSpPr>
            <xdr:cNvPr id="1707" name="Check Box 683" hidden="1">
              <a:extLst>
                <a:ext uri="{63B3BB69-23CF-44E3-9099-C40C66FF867C}">
                  <a14:compatExt spid="_x0000_s1707"/>
                </a:ext>
                <a:ext uri="{FF2B5EF4-FFF2-40B4-BE49-F238E27FC236}">
                  <a16:creationId xmlns:a16="http://schemas.microsoft.com/office/drawing/2014/main" id="{00000000-0008-0000-0100-0000AB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98</xdr:row>
          <xdr:rowOff>0</xdr:rowOff>
        </xdr:from>
        <xdr:to>
          <xdr:col>6</xdr:col>
          <xdr:colOff>266700</xdr:colOff>
          <xdr:row>98</xdr:row>
          <xdr:rowOff>228600</xdr:rowOff>
        </xdr:to>
        <xdr:sp macro="" textlink="">
          <xdr:nvSpPr>
            <xdr:cNvPr id="1708" name="Check Box 684" hidden="1">
              <a:extLst>
                <a:ext uri="{63B3BB69-23CF-44E3-9099-C40C66FF867C}">
                  <a14:compatExt spid="_x0000_s1708"/>
                </a:ext>
                <a:ext uri="{FF2B5EF4-FFF2-40B4-BE49-F238E27FC236}">
                  <a16:creationId xmlns:a16="http://schemas.microsoft.com/office/drawing/2014/main" id="{00000000-0008-0000-0100-0000AC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101</xdr:row>
          <xdr:rowOff>0</xdr:rowOff>
        </xdr:from>
        <xdr:to>
          <xdr:col>4</xdr:col>
          <xdr:colOff>266700</xdr:colOff>
          <xdr:row>101</xdr:row>
          <xdr:rowOff>228600</xdr:rowOff>
        </xdr:to>
        <xdr:sp macro="" textlink="">
          <xdr:nvSpPr>
            <xdr:cNvPr id="1709" name="Check Box 685" hidden="1">
              <a:extLst>
                <a:ext uri="{63B3BB69-23CF-44E3-9099-C40C66FF867C}">
                  <a14:compatExt spid="_x0000_s1709"/>
                </a:ext>
                <a:ext uri="{FF2B5EF4-FFF2-40B4-BE49-F238E27FC236}">
                  <a16:creationId xmlns:a16="http://schemas.microsoft.com/office/drawing/2014/main" id="{00000000-0008-0000-0100-0000AD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101</xdr:row>
          <xdr:rowOff>0</xdr:rowOff>
        </xdr:from>
        <xdr:to>
          <xdr:col>5</xdr:col>
          <xdr:colOff>266700</xdr:colOff>
          <xdr:row>101</xdr:row>
          <xdr:rowOff>228600</xdr:rowOff>
        </xdr:to>
        <xdr:sp macro="" textlink="">
          <xdr:nvSpPr>
            <xdr:cNvPr id="1710" name="Check Box 686" hidden="1">
              <a:extLst>
                <a:ext uri="{63B3BB69-23CF-44E3-9099-C40C66FF867C}">
                  <a14:compatExt spid="_x0000_s1710"/>
                </a:ext>
                <a:ext uri="{FF2B5EF4-FFF2-40B4-BE49-F238E27FC236}">
                  <a16:creationId xmlns:a16="http://schemas.microsoft.com/office/drawing/2014/main" id="{00000000-0008-0000-0100-0000AE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101</xdr:row>
          <xdr:rowOff>0</xdr:rowOff>
        </xdr:from>
        <xdr:to>
          <xdr:col>6</xdr:col>
          <xdr:colOff>266700</xdr:colOff>
          <xdr:row>101</xdr:row>
          <xdr:rowOff>228600</xdr:rowOff>
        </xdr:to>
        <xdr:sp macro="" textlink="">
          <xdr:nvSpPr>
            <xdr:cNvPr id="1711" name="Check Box 687" hidden="1">
              <a:extLst>
                <a:ext uri="{63B3BB69-23CF-44E3-9099-C40C66FF867C}">
                  <a14:compatExt spid="_x0000_s1711"/>
                </a:ext>
                <a:ext uri="{FF2B5EF4-FFF2-40B4-BE49-F238E27FC236}">
                  <a16:creationId xmlns:a16="http://schemas.microsoft.com/office/drawing/2014/main" id="{00000000-0008-0000-0100-0000AF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23</xdr:row>
          <xdr:rowOff>438150</xdr:rowOff>
        </xdr:from>
        <xdr:to>
          <xdr:col>6</xdr:col>
          <xdr:colOff>9525</xdr:colOff>
          <xdr:row>23</xdr:row>
          <xdr:rowOff>676275</xdr:rowOff>
        </xdr:to>
        <xdr:sp macro="" textlink="">
          <xdr:nvSpPr>
            <xdr:cNvPr id="1712" name="Check Box 688" hidden="1">
              <a:extLst>
                <a:ext uri="{63B3BB69-23CF-44E3-9099-C40C66FF867C}">
                  <a14:compatExt spid="_x0000_s1712"/>
                </a:ext>
                <a:ext uri="{FF2B5EF4-FFF2-40B4-BE49-F238E27FC236}">
                  <a16:creationId xmlns:a16="http://schemas.microsoft.com/office/drawing/2014/main" id="{00000000-0008-0000-0100-0000B0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23</xdr:row>
          <xdr:rowOff>923925</xdr:rowOff>
        </xdr:from>
        <xdr:to>
          <xdr:col>6</xdr:col>
          <xdr:colOff>19050</xdr:colOff>
          <xdr:row>23</xdr:row>
          <xdr:rowOff>1162050</xdr:rowOff>
        </xdr:to>
        <xdr:sp macro="" textlink="">
          <xdr:nvSpPr>
            <xdr:cNvPr id="1713" name="Check Box 689" hidden="1">
              <a:extLst>
                <a:ext uri="{63B3BB69-23CF-44E3-9099-C40C66FF867C}">
                  <a14:compatExt spid="_x0000_s1713"/>
                </a:ext>
                <a:ext uri="{FF2B5EF4-FFF2-40B4-BE49-F238E27FC236}">
                  <a16:creationId xmlns:a16="http://schemas.microsoft.com/office/drawing/2014/main" id="{00000000-0008-0000-0100-0000B1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23</xdr:row>
          <xdr:rowOff>1485900</xdr:rowOff>
        </xdr:from>
        <xdr:to>
          <xdr:col>6</xdr:col>
          <xdr:colOff>28575</xdr:colOff>
          <xdr:row>23</xdr:row>
          <xdr:rowOff>1724025</xdr:rowOff>
        </xdr:to>
        <xdr:sp macro="" textlink="">
          <xdr:nvSpPr>
            <xdr:cNvPr id="1714" name="Check Box 690" hidden="1">
              <a:extLst>
                <a:ext uri="{63B3BB69-23CF-44E3-9099-C40C66FF867C}">
                  <a14:compatExt spid="_x0000_s1714"/>
                </a:ext>
                <a:ext uri="{FF2B5EF4-FFF2-40B4-BE49-F238E27FC236}">
                  <a16:creationId xmlns:a16="http://schemas.microsoft.com/office/drawing/2014/main" id="{00000000-0008-0000-0100-0000B2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23</xdr:row>
          <xdr:rowOff>438150</xdr:rowOff>
        </xdr:from>
        <xdr:to>
          <xdr:col>7</xdr:col>
          <xdr:colOff>19050</xdr:colOff>
          <xdr:row>23</xdr:row>
          <xdr:rowOff>676275</xdr:rowOff>
        </xdr:to>
        <xdr:sp macro="" textlink="">
          <xdr:nvSpPr>
            <xdr:cNvPr id="1715" name="Check Box 691" hidden="1">
              <a:extLst>
                <a:ext uri="{63B3BB69-23CF-44E3-9099-C40C66FF867C}">
                  <a14:compatExt spid="_x0000_s1715"/>
                </a:ext>
                <a:ext uri="{FF2B5EF4-FFF2-40B4-BE49-F238E27FC236}">
                  <a16:creationId xmlns:a16="http://schemas.microsoft.com/office/drawing/2014/main" id="{00000000-0008-0000-0100-0000B3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23</xdr:row>
          <xdr:rowOff>923925</xdr:rowOff>
        </xdr:from>
        <xdr:to>
          <xdr:col>7</xdr:col>
          <xdr:colOff>28575</xdr:colOff>
          <xdr:row>23</xdr:row>
          <xdr:rowOff>1162050</xdr:rowOff>
        </xdr:to>
        <xdr:sp macro="" textlink="">
          <xdr:nvSpPr>
            <xdr:cNvPr id="1716" name="Check Box 692" hidden="1">
              <a:extLst>
                <a:ext uri="{63B3BB69-23CF-44E3-9099-C40C66FF867C}">
                  <a14:compatExt spid="_x0000_s1716"/>
                </a:ext>
                <a:ext uri="{FF2B5EF4-FFF2-40B4-BE49-F238E27FC236}">
                  <a16:creationId xmlns:a16="http://schemas.microsoft.com/office/drawing/2014/main" id="{00000000-0008-0000-0100-0000B4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23</xdr:row>
          <xdr:rowOff>1485900</xdr:rowOff>
        </xdr:from>
        <xdr:to>
          <xdr:col>7</xdr:col>
          <xdr:colOff>38100</xdr:colOff>
          <xdr:row>23</xdr:row>
          <xdr:rowOff>1724025</xdr:rowOff>
        </xdr:to>
        <xdr:sp macro="" textlink="">
          <xdr:nvSpPr>
            <xdr:cNvPr id="1717" name="Check Box 693" hidden="1">
              <a:extLst>
                <a:ext uri="{63B3BB69-23CF-44E3-9099-C40C66FF867C}">
                  <a14:compatExt spid="_x0000_s1717"/>
                </a:ext>
                <a:ext uri="{FF2B5EF4-FFF2-40B4-BE49-F238E27FC236}">
                  <a16:creationId xmlns:a16="http://schemas.microsoft.com/office/drawing/2014/main" id="{00000000-0008-0000-0100-0000B5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126</xdr:row>
          <xdr:rowOff>104775</xdr:rowOff>
        </xdr:from>
        <xdr:to>
          <xdr:col>5</xdr:col>
          <xdr:colOff>266700</xdr:colOff>
          <xdr:row>126</xdr:row>
          <xdr:rowOff>523875</xdr:rowOff>
        </xdr:to>
        <xdr:sp macro="" textlink="">
          <xdr:nvSpPr>
            <xdr:cNvPr id="1724" name="Check Box 700" hidden="1">
              <a:extLst>
                <a:ext uri="{63B3BB69-23CF-44E3-9099-C40C66FF867C}">
                  <a14:compatExt spid="_x0000_s1724"/>
                </a:ext>
                <a:ext uri="{FF2B5EF4-FFF2-40B4-BE49-F238E27FC236}">
                  <a16:creationId xmlns:a16="http://schemas.microsoft.com/office/drawing/2014/main" id="{00000000-0008-0000-0100-0000BC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127</xdr:row>
          <xdr:rowOff>200025</xdr:rowOff>
        </xdr:from>
        <xdr:to>
          <xdr:col>5</xdr:col>
          <xdr:colOff>276225</xdr:colOff>
          <xdr:row>127</xdr:row>
          <xdr:rowOff>857250</xdr:rowOff>
        </xdr:to>
        <xdr:sp macro="" textlink="">
          <xdr:nvSpPr>
            <xdr:cNvPr id="1725" name="Check Box 701" hidden="1">
              <a:extLst>
                <a:ext uri="{63B3BB69-23CF-44E3-9099-C40C66FF867C}">
                  <a14:compatExt spid="_x0000_s1725"/>
                </a:ext>
                <a:ext uri="{FF2B5EF4-FFF2-40B4-BE49-F238E27FC236}">
                  <a16:creationId xmlns:a16="http://schemas.microsoft.com/office/drawing/2014/main" id="{00000000-0008-0000-0100-0000BD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7</xdr:row>
          <xdr:rowOff>219075</xdr:rowOff>
        </xdr:from>
        <xdr:to>
          <xdr:col>5</xdr:col>
          <xdr:colOff>9525</xdr:colOff>
          <xdr:row>7</xdr:row>
          <xdr:rowOff>457200</xdr:rowOff>
        </xdr:to>
        <xdr:sp macro="" textlink="">
          <xdr:nvSpPr>
            <xdr:cNvPr id="1729" name="Check Box 705" hidden="1">
              <a:extLst>
                <a:ext uri="{63B3BB69-23CF-44E3-9099-C40C66FF867C}">
                  <a14:compatExt spid="_x0000_s1729"/>
                </a:ext>
                <a:ext uri="{FF2B5EF4-FFF2-40B4-BE49-F238E27FC236}">
                  <a16:creationId xmlns:a16="http://schemas.microsoft.com/office/drawing/2014/main" id="{00000000-0008-0000-0100-0000C1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7</xdr:row>
          <xdr:rowOff>219075</xdr:rowOff>
        </xdr:from>
        <xdr:to>
          <xdr:col>6</xdr:col>
          <xdr:colOff>9525</xdr:colOff>
          <xdr:row>7</xdr:row>
          <xdr:rowOff>457200</xdr:rowOff>
        </xdr:to>
        <xdr:sp macro="" textlink="">
          <xdr:nvSpPr>
            <xdr:cNvPr id="1730" name="Check Box 706" hidden="1">
              <a:extLst>
                <a:ext uri="{63B3BB69-23CF-44E3-9099-C40C66FF867C}">
                  <a14:compatExt spid="_x0000_s1730"/>
                </a:ext>
                <a:ext uri="{FF2B5EF4-FFF2-40B4-BE49-F238E27FC236}">
                  <a16:creationId xmlns:a16="http://schemas.microsoft.com/office/drawing/2014/main" id="{00000000-0008-0000-0100-0000C2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7</xdr:row>
          <xdr:rowOff>219075</xdr:rowOff>
        </xdr:from>
        <xdr:to>
          <xdr:col>7</xdr:col>
          <xdr:colOff>19050</xdr:colOff>
          <xdr:row>7</xdr:row>
          <xdr:rowOff>457200</xdr:rowOff>
        </xdr:to>
        <xdr:sp macro="" textlink="">
          <xdr:nvSpPr>
            <xdr:cNvPr id="1731" name="Check Box 707" hidden="1">
              <a:extLst>
                <a:ext uri="{63B3BB69-23CF-44E3-9099-C40C66FF867C}">
                  <a14:compatExt spid="_x0000_s1731"/>
                </a:ext>
                <a:ext uri="{FF2B5EF4-FFF2-40B4-BE49-F238E27FC236}">
                  <a16:creationId xmlns:a16="http://schemas.microsoft.com/office/drawing/2014/main" id="{00000000-0008-0000-0100-0000C3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10</xdr:row>
          <xdr:rowOff>219075</xdr:rowOff>
        </xdr:from>
        <xdr:to>
          <xdr:col>5</xdr:col>
          <xdr:colOff>9525</xdr:colOff>
          <xdr:row>10</xdr:row>
          <xdr:rowOff>457200</xdr:rowOff>
        </xdr:to>
        <xdr:sp macro="" textlink="">
          <xdr:nvSpPr>
            <xdr:cNvPr id="1735" name="Check Box 711" hidden="1">
              <a:extLst>
                <a:ext uri="{63B3BB69-23CF-44E3-9099-C40C66FF867C}">
                  <a14:compatExt spid="_x0000_s1735"/>
                </a:ext>
                <a:ext uri="{FF2B5EF4-FFF2-40B4-BE49-F238E27FC236}">
                  <a16:creationId xmlns:a16="http://schemas.microsoft.com/office/drawing/2014/main" id="{00000000-0008-0000-0100-0000C7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10</xdr:row>
          <xdr:rowOff>219075</xdr:rowOff>
        </xdr:from>
        <xdr:to>
          <xdr:col>6</xdr:col>
          <xdr:colOff>9525</xdr:colOff>
          <xdr:row>10</xdr:row>
          <xdr:rowOff>457200</xdr:rowOff>
        </xdr:to>
        <xdr:sp macro="" textlink="">
          <xdr:nvSpPr>
            <xdr:cNvPr id="1736" name="Check Box 712" hidden="1">
              <a:extLst>
                <a:ext uri="{63B3BB69-23CF-44E3-9099-C40C66FF867C}">
                  <a14:compatExt spid="_x0000_s1736"/>
                </a:ext>
                <a:ext uri="{FF2B5EF4-FFF2-40B4-BE49-F238E27FC236}">
                  <a16:creationId xmlns:a16="http://schemas.microsoft.com/office/drawing/2014/main" id="{00000000-0008-0000-0100-0000C8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10</xdr:row>
          <xdr:rowOff>219075</xdr:rowOff>
        </xdr:from>
        <xdr:to>
          <xdr:col>7</xdr:col>
          <xdr:colOff>19050</xdr:colOff>
          <xdr:row>10</xdr:row>
          <xdr:rowOff>457200</xdr:rowOff>
        </xdr:to>
        <xdr:sp macro="" textlink="">
          <xdr:nvSpPr>
            <xdr:cNvPr id="1737" name="Check Box 713" hidden="1">
              <a:extLst>
                <a:ext uri="{63B3BB69-23CF-44E3-9099-C40C66FF867C}">
                  <a14:compatExt spid="_x0000_s1737"/>
                </a:ext>
                <a:ext uri="{FF2B5EF4-FFF2-40B4-BE49-F238E27FC236}">
                  <a16:creationId xmlns:a16="http://schemas.microsoft.com/office/drawing/2014/main" id="{00000000-0008-0000-0100-0000C9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45</xdr:row>
          <xdr:rowOff>104775</xdr:rowOff>
        </xdr:from>
        <xdr:to>
          <xdr:col>4</xdr:col>
          <xdr:colOff>285750</xdr:colOff>
          <xdr:row>45</xdr:row>
          <xdr:rowOff>333375</xdr:rowOff>
        </xdr:to>
        <xdr:sp macro="" textlink="">
          <xdr:nvSpPr>
            <xdr:cNvPr id="1738" name="Check Box 714" hidden="1">
              <a:extLst>
                <a:ext uri="{63B3BB69-23CF-44E3-9099-C40C66FF867C}">
                  <a14:compatExt spid="_x0000_s1738"/>
                </a:ext>
                <a:ext uri="{FF2B5EF4-FFF2-40B4-BE49-F238E27FC236}">
                  <a16:creationId xmlns:a16="http://schemas.microsoft.com/office/drawing/2014/main" id="{00000000-0008-0000-0100-0000CA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45</xdr:row>
          <xdr:rowOff>104775</xdr:rowOff>
        </xdr:from>
        <xdr:to>
          <xdr:col>5</xdr:col>
          <xdr:colOff>285750</xdr:colOff>
          <xdr:row>45</xdr:row>
          <xdr:rowOff>333375</xdr:rowOff>
        </xdr:to>
        <xdr:sp macro="" textlink="">
          <xdr:nvSpPr>
            <xdr:cNvPr id="1739" name="Check Box 715" hidden="1">
              <a:extLst>
                <a:ext uri="{63B3BB69-23CF-44E3-9099-C40C66FF867C}">
                  <a14:compatExt spid="_x0000_s1739"/>
                </a:ext>
                <a:ext uri="{FF2B5EF4-FFF2-40B4-BE49-F238E27FC236}">
                  <a16:creationId xmlns:a16="http://schemas.microsoft.com/office/drawing/2014/main" id="{00000000-0008-0000-0100-0000CB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45</xdr:row>
          <xdr:rowOff>104775</xdr:rowOff>
        </xdr:from>
        <xdr:to>
          <xdr:col>7</xdr:col>
          <xdr:colOff>0</xdr:colOff>
          <xdr:row>45</xdr:row>
          <xdr:rowOff>333375</xdr:rowOff>
        </xdr:to>
        <xdr:sp macro="" textlink="">
          <xdr:nvSpPr>
            <xdr:cNvPr id="1740" name="Check Box 716" hidden="1">
              <a:extLst>
                <a:ext uri="{63B3BB69-23CF-44E3-9099-C40C66FF867C}">
                  <a14:compatExt spid="_x0000_s1740"/>
                </a:ext>
                <a:ext uri="{FF2B5EF4-FFF2-40B4-BE49-F238E27FC236}">
                  <a16:creationId xmlns:a16="http://schemas.microsoft.com/office/drawing/2014/main" id="{00000000-0008-0000-0100-0000CC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82</xdr:row>
          <xdr:rowOff>342900</xdr:rowOff>
        </xdr:from>
        <xdr:to>
          <xdr:col>4</xdr:col>
          <xdr:colOff>285750</xdr:colOff>
          <xdr:row>82</xdr:row>
          <xdr:rowOff>571500</xdr:rowOff>
        </xdr:to>
        <xdr:sp macro="" textlink="">
          <xdr:nvSpPr>
            <xdr:cNvPr id="1741" name="Check Box 717" hidden="1">
              <a:extLst>
                <a:ext uri="{63B3BB69-23CF-44E3-9099-C40C66FF867C}">
                  <a14:compatExt spid="_x0000_s1741"/>
                </a:ext>
                <a:ext uri="{FF2B5EF4-FFF2-40B4-BE49-F238E27FC236}">
                  <a16:creationId xmlns:a16="http://schemas.microsoft.com/office/drawing/2014/main" id="{00000000-0008-0000-0100-0000CD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82</xdr:row>
          <xdr:rowOff>342900</xdr:rowOff>
        </xdr:from>
        <xdr:to>
          <xdr:col>5</xdr:col>
          <xdr:colOff>285750</xdr:colOff>
          <xdr:row>82</xdr:row>
          <xdr:rowOff>571500</xdr:rowOff>
        </xdr:to>
        <xdr:sp macro="" textlink="">
          <xdr:nvSpPr>
            <xdr:cNvPr id="1742" name="Check Box 718" hidden="1">
              <a:extLst>
                <a:ext uri="{63B3BB69-23CF-44E3-9099-C40C66FF867C}">
                  <a14:compatExt spid="_x0000_s1742"/>
                </a:ext>
                <a:ext uri="{FF2B5EF4-FFF2-40B4-BE49-F238E27FC236}">
                  <a16:creationId xmlns:a16="http://schemas.microsoft.com/office/drawing/2014/main" id="{00000000-0008-0000-0100-0000CE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82</xdr:row>
          <xdr:rowOff>342900</xdr:rowOff>
        </xdr:from>
        <xdr:to>
          <xdr:col>7</xdr:col>
          <xdr:colOff>0</xdr:colOff>
          <xdr:row>82</xdr:row>
          <xdr:rowOff>571500</xdr:rowOff>
        </xdr:to>
        <xdr:sp macro="" textlink="">
          <xdr:nvSpPr>
            <xdr:cNvPr id="1743" name="Check Box 719" hidden="1">
              <a:extLst>
                <a:ext uri="{63B3BB69-23CF-44E3-9099-C40C66FF867C}">
                  <a14:compatExt spid="_x0000_s1743"/>
                </a:ext>
                <a:ext uri="{FF2B5EF4-FFF2-40B4-BE49-F238E27FC236}">
                  <a16:creationId xmlns:a16="http://schemas.microsoft.com/office/drawing/2014/main" id="{00000000-0008-0000-0100-0000CF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83</xdr:row>
          <xdr:rowOff>342900</xdr:rowOff>
        </xdr:from>
        <xdr:to>
          <xdr:col>4</xdr:col>
          <xdr:colOff>285750</xdr:colOff>
          <xdr:row>83</xdr:row>
          <xdr:rowOff>571500</xdr:rowOff>
        </xdr:to>
        <xdr:sp macro="" textlink="">
          <xdr:nvSpPr>
            <xdr:cNvPr id="1744" name="Check Box 720" hidden="1">
              <a:extLst>
                <a:ext uri="{63B3BB69-23CF-44E3-9099-C40C66FF867C}">
                  <a14:compatExt spid="_x0000_s1744"/>
                </a:ext>
                <a:ext uri="{FF2B5EF4-FFF2-40B4-BE49-F238E27FC236}">
                  <a16:creationId xmlns:a16="http://schemas.microsoft.com/office/drawing/2014/main" id="{00000000-0008-0000-0100-0000D0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83</xdr:row>
          <xdr:rowOff>342900</xdr:rowOff>
        </xdr:from>
        <xdr:to>
          <xdr:col>5</xdr:col>
          <xdr:colOff>285750</xdr:colOff>
          <xdr:row>83</xdr:row>
          <xdr:rowOff>571500</xdr:rowOff>
        </xdr:to>
        <xdr:sp macro="" textlink="">
          <xdr:nvSpPr>
            <xdr:cNvPr id="1745" name="Check Box 721" hidden="1">
              <a:extLst>
                <a:ext uri="{63B3BB69-23CF-44E3-9099-C40C66FF867C}">
                  <a14:compatExt spid="_x0000_s1745"/>
                </a:ext>
                <a:ext uri="{FF2B5EF4-FFF2-40B4-BE49-F238E27FC236}">
                  <a16:creationId xmlns:a16="http://schemas.microsoft.com/office/drawing/2014/main" id="{00000000-0008-0000-0100-0000D1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83</xdr:row>
          <xdr:rowOff>342900</xdr:rowOff>
        </xdr:from>
        <xdr:to>
          <xdr:col>7</xdr:col>
          <xdr:colOff>0</xdr:colOff>
          <xdr:row>83</xdr:row>
          <xdr:rowOff>571500</xdr:rowOff>
        </xdr:to>
        <xdr:sp macro="" textlink="">
          <xdr:nvSpPr>
            <xdr:cNvPr id="1746" name="Check Box 722" hidden="1">
              <a:extLst>
                <a:ext uri="{63B3BB69-23CF-44E3-9099-C40C66FF867C}">
                  <a14:compatExt spid="_x0000_s1746"/>
                </a:ext>
                <a:ext uri="{FF2B5EF4-FFF2-40B4-BE49-F238E27FC236}">
                  <a16:creationId xmlns:a16="http://schemas.microsoft.com/office/drawing/2014/main" id="{00000000-0008-0000-0100-0000D2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112</xdr:row>
          <xdr:rowOff>38100</xdr:rowOff>
        </xdr:from>
        <xdr:to>
          <xdr:col>5</xdr:col>
          <xdr:colOff>9525</xdr:colOff>
          <xdr:row>112</xdr:row>
          <xdr:rowOff>276225</xdr:rowOff>
        </xdr:to>
        <xdr:sp macro="" textlink="">
          <xdr:nvSpPr>
            <xdr:cNvPr id="1748" name="Check Box 724" hidden="1">
              <a:extLst>
                <a:ext uri="{63B3BB69-23CF-44E3-9099-C40C66FF867C}">
                  <a14:compatExt spid="_x0000_s1748"/>
                </a:ext>
                <a:ext uri="{FF2B5EF4-FFF2-40B4-BE49-F238E27FC236}">
                  <a16:creationId xmlns:a16="http://schemas.microsoft.com/office/drawing/2014/main" id="{00000000-0008-0000-0100-0000D4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112</xdr:row>
          <xdr:rowOff>38100</xdr:rowOff>
        </xdr:from>
        <xdr:to>
          <xdr:col>6</xdr:col>
          <xdr:colOff>9525</xdr:colOff>
          <xdr:row>112</xdr:row>
          <xdr:rowOff>276225</xdr:rowOff>
        </xdr:to>
        <xdr:sp macro="" textlink="">
          <xdr:nvSpPr>
            <xdr:cNvPr id="1749" name="Check Box 725" hidden="1">
              <a:extLst>
                <a:ext uri="{63B3BB69-23CF-44E3-9099-C40C66FF867C}">
                  <a14:compatExt spid="_x0000_s1749"/>
                </a:ext>
                <a:ext uri="{FF2B5EF4-FFF2-40B4-BE49-F238E27FC236}">
                  <a16:creationId xmlns:a16="http://schemas.microsoft.com/office/drawing/2014/main" id="{00000000-0008-0000-0100-0000D5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112</xdr:row>
          <xdr:rowOff>38100</xdr:rowOff>
        </xdr:from>
        <xdr:to>
          <xdr:col>7</xdr:col>
          <xdr:colOff>19050</xdr:colOff>
          <xdr:row>112</xdr:row>
          <xdr:rowOff>276225</xdr:rowOff>
        </xdr:to>
        <xdr:sp macro="" textlink="">
          <xdr:nvSpPr>
            <xdr:cNvPr id="1750" name="Check Box 726" hidden="1">
              <a:extLst>
                <a:ext uri="{63B3BB69-23CF-44E3-9099-C40C66FF867C}">
                  <a14:compatExt spid="_x0000_s1750"/>
                </a:ext>
                <a:ext uri="{FF2B5EF4-FFF2-40B4-BE49-F238E27FC236}">
                  <a16:creationId xmlns:a16="http://schemas.microsoft.com/office/drawing/2014/main" id="{00000000-0008-0000-0100-0000D6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wef013@city.tsukuba.lg.jp" TargetMode="External"/></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4.xml"/><Relationship Id="rId299" Type="http://schemas.openxmlformats.org/officeDocument/2006/relationships/ctrlProp" Target="../ctrlProps/ctrlProp296.xml"/><Relationship Id="rId21" Type="http://schemas.openxmlformats.org/officeDocument/2006/relationships/ctrlProp" Target="../ctrlProps/ctrlProp18.xml"/><Relationship Id="rId63" Type="http://schemas.openxmlformats.org/officeDocument/2006/relationships/ctrlProp" Target="../ctrlProps/ctrlProp60.xml"/><Relationship Id="rId159" Type="http://schemas.openxmlformats.org/officeDocument/2006/relationships/ctrlProp" Target="../ctrlProps/ctrlProp156.xml"/><Relationship Id="rId324" Type="http://schemas.openxmlformats.org/officeDocument/2006/relationships/ctrlProp" Target="../ctrlProps/ctrlProp321.xml"/><Relationship Id="rId366" Type="http://schemas.openxmlformats.org/officeDocument/2006/relationships/ctrlProp" Target="../ctrlProps/ctrlProp363.xml"/><Relationship Id="rId170" Type="http://schemas.openxmlformats.org/officeDocument/2006/relationships/ctrlProp" Target="../ctrlProps/ctrlProp167.xml"/><Relationship Id="rId226" Type="http://schemas.openxmlformats.org/officeDocument/2006/relationships/ctrlProp" Target="../ctrlProps/ctrlProp223.xml"/><Relationship Id="rId433" Type="http://schemas.openxmlformats.org/officeDocument/2006/relationships/ctrlProp" Target="../ctrlProps/ctrlProp430.xml"/><Relationship Id="rId268" Type="http://schemas.openxmlformats.org/officeDocument/2006/relationships/ctrlProp" Target="../ctrlProps/ctrlProp265.xml"/><Relationship Id="rId32" Type="http://schemas.openxmlformats.org/officeDocument/2006/relationships/ctrlProp" Target="../ctrlProps/ctrlProp29.xml"/><Relationship Id="rId74" Type="http://schemas.openxmlformats.org/officeDocument/2006/relationships/ctrlProp" Target="../ctrlProps/ctrlProp71.xml"/><Relationship Id="rId128" Type="http://schemas.openxmlformats.org/officeDocument/2006/relationships/ctrlProp" Target="../ctrlProps/ctrlProp125.xml"/><Relationship Id="rId335" Type="http://schemas.openxmlformats.org/officeDocument/2006/relationships/ctrlProp" Target="../ctrlProps/ctrlProp332.xml"/><Relationship Id="rId377" Type="http://schemas.openxmlformats.org/officeDocument/2006/relationships/ctrlProp" Target="../ctrlProps/ctrlProp374.xml"/><Relationship Id="rId5" Type="http://schemas.openxmlformats.org/officeDocument/2006/relationships/ctrlProp" Target="../ctrlProps/ctrlProp2.xml"/><Relationship Id="rId181" Type="http://schemas.openxmlformats.org/officeDocument/2006/relationships/ctrlProp" Target="../ctrlProps/ctrlProp178.xml"/><Relationship Id="rId237" Type="http://schemas.openxmlformats.org/officeDocument/2006/relationships/ctrlProp" Target="../ctrlProps/ctrlProp234.xml"/><Relationship Id="rId402" Type="http://schemas.openxmlformats.org/officeDocument/2006/relationships/ctrlProp" Target="../ctrlProps/ctrlProp399.xml"/><Relationship Id="rId279" Type="http://schemas.openxmlformats.org/officeDocument/2006/relationships/ctrlProp" Target="../ctrlProps/ctrlProp276.xml"/><Relationship Id="rId43" Type="http://schemas.openxmlformats.org/officeDocument/2006/relationships/ctrlProp" Target="../ctrlProps/ctrlProp40.xml"/><Relationship Id="rId139" Type="http://schemas.openxmlformats.org/officeDocument/2006/relationships/ctrlProp" Target="../ctrlProps/ctrlProp136.xml"/><Relationship Id="rId290" Type="http://schemas.openxmlformats.org/officeDocument/2006/relationships/ctrlProp" Target="../ctrlProps/ctrlProp287.xml"/><Relationship Id="rId304" Type="http://schemas.openxmlformats.org/officeDocument/2006/relationships/ctrlProp" Target="../ctrlProps/ctrlProp301.xml"/><Relationship Id="rId346" Type="http://schemas.openxmlformats.org/officeDocument/2006/relationships/ctrlProp" Target="../ctrlProps/ctrlProp343.xml"/><Relationship Id="rId388" Type="http://schemas.openxmlformats.org/officeDocument/2006/relationships/ctrlProp" Target="../ctrlProps/ctrlProp385.xml"/><Relationship Id="rId85" Type="http://schemas.openxmlformats.org/officeDocument/2006/relationships/ctrlProp" Target="../ctrlProps/ctrlProp82.xml"/><Relationship Id="rId150" Type="http://schemas.openxmlformats.org/officeDocument/2006/relationships/ctrlProp" Target="../ctrlProps/ctrlProp147.xml"/><Relationship Id="rId192" Type="http://schemas.openxmlformats.org/officeDocument/2006/relationships/ctrlProp" Target="../ctrlProps/ctrlProp189.xml"/><Relationship Id="rId206" Type="http://schemas.openxmlformats.org/officeDocument/2006/relationships/ctrlProp" Target="../ctrlProps/ctrlProp203.xml"/><Relationship Id="rId413" Type="http://schemas.openxmlformats.org/officeDocument/2006/relationships/ctrlProp" Target="../ctrlProps/ctrlProp410.xml"/><Relationship Id="rId248" Type="http://schemas.openxmlformats.org/officeDocument/2006/relationships/ctrlProp" Target="../ctrlProps/ctrlProp245.xml"/><Relationship Id="rId269" Type="http://schemas.openxmlformats.org/officeDocument/2006/relationships/ctrlProp" Target="../ctrlProps/ctrlProp266.xml"/><Relationship Id="rId12" Type="http://schemas.openxmlformats.org/officeDocument/2006/relationships/ctrlProp" Target="../ctrlProps/ctrlProp9.xml"/><Relationship Id="rId33" Type="http://schemas.openxmlformats.org/officeDocument/2006/relationships/ctrlProp" Target="../ctrlProps/ctrlProp30.xml"/><Relationship Id="rId108" Type="http://schemas.openxmlformats.org/officeDocument/2006/relationships/ctrlProp" Target="../ctrlProps/ctrlProp105.xml"/><Relationship Id="rId129" Type="http://schemas.openxmlformats.org/officeDocument/2006/relationships/ctrlProp" Target="../ctrlProps/ctrlProp126.xml"/><Relationship Id="rId280" Type="http://schemas.openxmlformats.org/officeDocument/2006/relationships/ctrlProp" Target="../ctrlProps/ctrlProp277.xml"/><Relationship Id="rId315" Type="http://schemas.openxmlformats.org/officeDocument/2006/relationships/ctrlProp" Target="../ctrlProps/ctrlProp312.xml"/><Relationship Id="rId336" Type="http://schemas.openxmlformats.org/officeDocument/2006/relationships/ctrlProp" Target="../ctrlProps/ctrlProp333.xml"/><Relationship Id="rId357" Type="http://schemas.openxmlformats.org/officeDocument/2006/relationships/ctrlProp" Target="../ctrlProps/ctrlProp354.xml"/><Relationship Id="rId54" Type="http://schemas.openxmlformats.org/officeDocument/2006/relationships/ctrlProp" Target="../ctrlProps/ctrlProp51.xml"/><Relationship Id="rId75" Type="http://schemas.openxmlformats.org/officeDocument/2006/relationships/ctrlProp" Target="../ctrlProps/ctrlProp72.xml"/><Relationship Id="rId96" Type="http://schemas.openxmlformats.org/officeDocument/2006/relationships/ctrlProp" Target="../ctrlProps/ctrlProp93.xml"/><Relationship Id="rId140" Type="http://schemas.openxmlformats.org/officeDocument/2006/relationships/ctrlProp" Target="../ctrlProps/ctrlProp137.xml"/><Relationship Id="rId161" Type="http://schemas.openxmlformats.org/officeDocument/2006/relationships/ctrlProp" Target="../ctrlProps/ctrlProp158.xml"/><Relationship Id="rId182" Type="http://schemas.openxmlformats.org/officeDocument/2006/relationships/ctrlProp" Target="../ctrlProps/ctrlProp179.xml"/><Relationship Id="rId217" Type="http://schemas.openxmlformats.org/officeDocument/2006/relationships/ctrlProp" Target="../ctrlProps/ctrlProp214.xml"/><Relationship Id="rId378" Type="http://schemas.openxmlformats.org/officeDocument/2006/relationships/ctrlProp" Target="../ctrlProps/ctrlProp375.xml"/><Relationship Id="rId399" Type="http://schemas.openxmlformats.org/officeDocument/2006/relationships/ctrlProp" Target="../ctrlProps/ctrlProp396.xml"/><Relationship Id="rId403" Type="http://schemas.openxmlformats.org/officeDocument/2006/relationships/ctrlProp" Target="../ctrlProps/ctrlProp400.xml"/><Relationship Id="rId6" Type="http://schemas.openxmlformats.org/officeDocument/2006/relationships/ctrlProp" Target="../ctrlProps/ctrlProp3.xml"/><Relationship Id="rId238" Type="http://schemas.openxmlformats.org/officeDocument/2006/relationships/ctrlProp" Target="../ctrlProps/ctrlProp235.xml"/><Relationship Id="rId259" Type="http://schemas.openxmlformats.org/officeDocument/2006/relationships/ctrlProp" Target="../ctrlProps/ctrlProp256.xml"/><Relationship Id="rId424" Type="http://schemas.openxmlformats.org/officeDocument/2006/relationships/ctrlProp" Target="../ctrlProps/ctrlProp421.xml"/><Relationship Id="rId23" Type="http://schemas.openxmlformats.org/officeDocument/2006/relationships/ctrlProp" Target="../ctrlProps/ctrlProp20.xml"/><Relationship Id="rId119" Type="http://schemas.openxmlformats.org/officeDocument/2006/relationships/ctrlProp" Target="../ctrlProps/ctrlProp116.xml"/><Relationship Id="rId270" Type="http://schemas.openxmlformats.org/officeDocument/2006/relationships/ctrlProp" Target="../ctrlProps/ctrlProp267.xml"/><Relationship Id="rId291" Type="http://schemas.openxmlformats.org/officeDocument/2006/relationships/ctrlProp" Target="../ctrlProps/ctrlProp288.xml"/><Relationship Id="rId305" Type="http://schemas.openxmlformats.org/officeDocument/2006/relationships/ctrlProp" Target="../ctrlProps/ctrlProp302.xml"/><Relationship Id="rId326" Type="http://schemas.openxmlformats.org/officeDocument/2006/relationships/ctrlProp" Target="../ctrlProps/ctrlProp323.xml"/><Relationship Id="rId347" Type="http://schemas.openxmlformats.org/officeDocument/2006/relationships/ctrlProp" Target="../ctrlProps/ctrlProp344.xml"/><Relationship Id="rId44" Type="http://schemas.openxmlformats.org/officeDocument/2006/relationships/ctrlProp" Target="../ctrlProps/ctrlProp41.xml"/><Relationship Id="rId65" Type="http://schemas.openxmlformats.org/officeDocument/2006/relationships/ctrlProp" Target="../ctrlProps/ctrlProp62.xml"/><Relationship Id="rId86" Type="http://schemas.openxmlformats.org/officeDocument/2006/relationships/ctrlProp" Target="../ctrlProps/ctrlProp83.xml"/><Relationship Id="rId130" Type="http://schemas.openxmlformats.org/officeDocument/2006/relationships/ctrlProp" Target="../ctrlProps/ctrlProp127.xml"/><Relationship Id="rId151" Type="http://schemas.openxmlformats.org/officeDocument/2006/relationships/ctrlProp" Target="../ctrlProps/ctrlProp148.xml"/><Relationship Id="rId368" Type="http://schemas.openxmlformats.org/officeDocument/2006/relationships/ctrlProp" Target="../ctrlProps/ctrlProp365.xml"/><Relationship Id="rId389" Type="http://schemas.openxmlformats.org/officeDocument/2006/relationships/ctrlProp" Target="../ctrlProps/ctrlProp386.xml"/><Relationship Id="rId172" Type="http://schemas.openxmlformats.org/officeDocument/2006/relationships/ctrlProp" Target="../ctrlProps/ctrlProp169.xml"/><Relationship Id="rId193" Type="http://schemas.openxmlformats.org/officeDocument/2006/relationships/ctrlProp" Target="../ctrlProps/ctrlProp190.xml"/><Relationship Id="rId207" Type="http://schemas.openxmlformats.org/officeDocument/2006/relationships/ctrlProp" Target="../ctrlProps/ctrlProp204.xml"/><Relationship Id="rId228" Type="http://schemas.openxmlformats.org/officeDocument/2006/relationships/ctrlProp" Target="../ctrlProps/ctrlProp225.xml"/><Relationship Id="rId249" Type="http://schemas.openxmlformats.org/officeDocument/2006/relationships/ctrlProp" Target="../ctrlProps/ctrlProp246.xml"/><Relationship Id="rId414" Type="http://schemas.openxmlformats.org/officeDocument/2006/relationships/ctrlProp" Target="../ctrlProps/ctrlProp411.xml"/><Relationship Id="rId13" Type="http://schemas.openxmlformats.org/officeDocument/2006/relationships/ctrlProp" Target="../ctrlProps/ctrlProp10.xml"/><Relationship Id="rId109" Type="http://schemas.openxmlformats.org/officeDocument/2006/relationships/ctrlProp" Target="../ctrlProps/ctrlProp106.xml"/><Relationship Id="rId260" Type="http://schemas.openxmlformats.org/officeDocument/2006/relationships/ctrlProp" Target="../ctrlProps/ctrlProp257.xml"/><Relationship Id="rId281" Type="http://schemas.openxmlformats.org/officeDocument/2006/relationships/ctrlProp" Target="../ctrlProps/ctrlProp278.xml"/><Relationship Id="rId316" Type="http://schemas.openxmlformats.org/officeDocument/2006/relationships/ctrlProp" Target="../ctrlProps/ctrlProp313.xml"/><Relationship Id="rId337" Type="http://schemas.openxmlformats.org/officeDocument/2006/relationships/ctrlProp" Target="../ctrlProps/ctrlProp334.xml"/><Relationship Id="rId34" Type="http://schemas.openxmlformats.org/officeDocument/2006/relationships/ctrlProp" Target="../ctrlProps/ctrlProp31.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20" Type="http://schemas.openxmlformats.org/officeDocument/2006/relationships/ctrlProp" Target="../ctrlProps/ctrlProp117.xml"/><Relationship Id="rId141" Type="http://schemas.openxmlformats.org/officeDocument/2006/relationships/ctrlProp" Target="../ctrlProps/ctrlProp138.xml"/><Relationship Id="rId358" Type="http://schemas.openxmlformats.org/officeDocument/2006/relationships/ctrlProp" Target="../ctrlProps/ctrlProp355.xml"/><Relationship Id="rId379" Type="http://schemas.openxmlformats.org/officeDocument/2006/relationships/ctrlProp" Target="../ctrlProps/ctrlProp376.xml"/><Relationship Id="rId7" Type="http://schemas.openxmlformats.org/officeDocument/2006/relationships/ctrlProp" Target="../ctrlProps/ctrlProp4.xml"/><Relationship Id="rId162" Type="http://schemas.openxmlformats.org/officeDocument/2006/relationships/ctrlProp" Target="../ctrlProps/ctrlProp159.xml"/><Relationship Id="rId183" Type="http://schemas.openxmlformats.org/officeDocument/2006/relationships/ctrlProp" Target="../ctrlProps/ctrlProp180.xml"/><Relationship Id="rId218" Type="http://schemas.openxmlformats.org/officeDocument/2006/relationships/ctrlProp" Target="../ctrlProps/ctrlProp215.xml"/><Relationship Id="rId239" Type="http://schemas.openxmlformats.org/officeDocument/2006/relationships/ctrlProp" Target="../ctrlProps/ctrlProp236.xml"/><Relationship Id="rId390" Type="http://schemas.openxmlformats.org/officeDocument/2006/relationships/ctrlProp" Target="../ctrlProps/ctrlProp387.xml"/><Relationship Id="rId404" Type="http://schemas.openxmlformats.org/officeDocument/2006/relationships/ctrlProp" Target="../ctrlProps/ctrlProp401.xml"/><Relationship Id="rId425" Type="http://schemas.openxmlformats.org/officeDocument/2006/relationships/ctrlProp" Target="../ctrlProps/ctrlProp422.xml"/><Relationship Id="rId250" Type="http://schemas.openxmlformats.org/officeDocument/2006/relationships/ctrlProp" Target="../ctrlProps/ctrlProp247.xml"/><Relationship Id="rId271" Type="http://schemas.openxmlformats.org/officeDocument/2006/relationships/ctrlProp" Target="../ctrlProps/ctrlProp268.xml"/><Relationship Id="rId292" Type="http://schemas.openxmlformats.org/officeDocument/2006/relationships/ctrlProp" Target="../ctrlProps/ctrlProp289.xml"/><Relationship Id="rId306" Type="http://schemas.openxmlformats.org/officeDocument/2006/relationships/ctrlProp" Target="../ctrlProps/ctrlProp303.xml"/><Relationship Id="rId24" Type="http://schemas.openxmlformats.org/officeDocument/2006/relationships/ctrlProp" Target="../ctrlProps/ctrlProp21.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31" Type="http://schemas.openxmlformats.org/officeDocument/2006/relationships/ctrlProp" Target="../ctrlProps/ctrlProp128.xml"/><Relationship Id="rId327" Type="http://schemas.openxmlformats.org/officeDocument/2006/relationships/ctrlProp" Target="../ctrlProps/ctrlProp324.xml"/><Relationship Id="rId348" Type="http://schemas.openxmlformats.org/officeDocument/2006/relationships/ctrlProp" Target="../ctrlProps/ctrlProp345.xml"/><Relationship Id="rId369" Type="http://schemas.openxmlformats.org/officeDocument/2006/relationships/ctrlProp" Target="../ctrlProps/ctrlProp366.xml"/><Relationship Id="rId152" Type="http://schemas.openxmlformats.org/officeDocument/2006/relationships/ctrlProp" Target="../ctrlProps/ctrlProp149.xml"/><Relationship Id="rId173" Type="http://schemas.openxmlformats.org/officeDocument/2006/relationships/ctrlProp" Target="../ctrlProps/ctrlProp170.xml"/><Relationship Id="rId194" Type="http://schemas.openxmlformats.org/officeDocument/2006/relationships/ctrlProp" Target="../ctrlProps/ctrlProp191.xml"/><Relationship Id="rId208" Type="http://schemas.openxmlformats.org/officeDocument/2006/relationships/ctrlProp" Target="../ctrlProps/ctrlProp205.xml"/><Relationship Id="rId229" Type="http://schemas.openxmlformats.org/officeDocument/2006/relationships/ctrlProp" Target="../ctrlProps/ctrlProp226.xml"/><Relationship Id="rId380" Type="http://schemas.openxmlformats.org/officeDocument/2006/relationships/ctrlProp" Target="../ctrlProps/ctrlProp377.xml"/><Relationship Id="rId415" Type="http://schemas.openxmlformats.org/officeDocument/2006/relationships/ctrlProp" Target="../ctrlProps/ctrlProp412.xml"/><Relationship Id="rId240" Type="http://schemas.openxmlformats.org/officeDocument/2006/relationships/ctrlProp" Target="../ctrlProps/ctrlProp237.xml"/><Relationship Id="rId261" Type="http://schemas.openxmlformats.org/officeDocument/2006/relationships/ctrlProp" Target="../ctrlProps/ctrlProp258.xml"/><Relationship Id="rId14" Type="http://schemas.openxmlformats.org/officeDocument/2006/relationships/ctrlProp" Target="../ctrlProps/ctrlProp11.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282" Type="http://schemas.openxmlformats.org/officeDocument/2006/relationships/ctrlProp" Target="../ctrlProps/ctrlProp279.xml"/><Relationship Id="rId317" Type="http://schemas.openxmlformats.org/officeDocument/2006/relationships/ctrlProp" Target="../ctrlProps/ctrlProp314.xml"/><Relationship Id="rId338" Type="http://schemas.openxmlformats.org/officeDocument/2006/relationships/ctrlProp" Target="../ctrlProps/ctrlProp335.xml"/><Relationship Id="rId359" Type="http://schemas.openxmlformats.org/officeDocument/2006/relationships/ctrlProp" Target="../ctrlProps/ctrlProp356.xml"/><Relationship Id="rId8" Type="http://schemas.openxmlformats.org/officeDocument/2006/relationships/ctrlProp" Target="../ctrlProps/ctrlProp5.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163" Type="http://schemas.openxmlformats.org/officeDocument/2006/relationships/ctrlProp" Target="../ctrlProps/ctrlProp160.xml"/><Relationship Id="rId184" Type="http://schemas.openxmlformats.org/officeDocument/2006/relationships/ctrlProp" Target="../ctrlProps/ctrlProp181.xml"/><Relationship Id="rId219" Type="http://schemas.openxmlformats.org/officeDocument/2006/relationships/ctrlProp" Target="../ctrlProps/ctrlProp216.xml"/><Relationship Id="rId370" Type="http://schemas.openxmlformats.org/officeDocument/2006/relationships/ctrlProp" Target="../ctrlProps/ctrlProp367.xml"/><Relationship Id="rId391" Type="http://schemas.openxmlformats.org/officeDocument/2006/relationships/ctrlProp" Target="../ctrlProps/ctrlProp388.xml"/><Relationship Id="rId405" Type="http://schemas.openxmlformats.org/officeDocument/2006/relationships/ctrlProp" Target="../ctrlProps/ctrlProp402.xml"/><Relationship Id="rId426" Type="http://schemas.openxmlformats.org/officeDocument/2006/relationships/ctrlProp" Target="../ctrlProps/ctrlProp423.xml"/><Relationship Id="rId230" Type="http://schemas.openxmlformats.org/officeDocument/2006/relationships/ctrlProp" Target="../ctrlProps/ctrlProp227.xml"/><Relationship Id="rId251" Type="http://schemas.openxmlformats.org/officeDocument/2006/relationships/ctrlProp" Target="../ctrlProps/ctrlProp248.x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272" Type="http://schemas.openxmlformats.org/officeDocument/2006/relationships/ctrlProp" Target="../ctrlProps/ctrlProp269.xml"/><Relationship Id="rId293" Type="http://schemas.openxmlformats.org/officeDocument/2006/relationships/ctrlProp" Target="../ctrlProps/ctrlProp290.xml"/><Relationship Id="rId307" Type="http://schemas.openxmlformats.org/officeDocument/2006/relationships/ctrlProp" Target="../ctrlProps/ctrlProp304.xml"/><Relationship Id="rId328" Type="http://schemas.openxmlformats.org/officeDocument/2006/relationships/ctrlProp" Target="../ctrlProps/ctrlProp325.xml"/><Relationship Id="rId349" Type="http://schemas.openxmlformats.org/officeDocument/2006/relationships/ctrlProp" Target="../ctrlProps/ctrlProp346.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3" Type="http://schemas.openxmlformats.org/officeDocument/2006/relationships/ctrlProp" Target="../ctrlProps/ctrlProp150.xml"/><Relationship Id="rId174" Type="http://schemas.openxmlformats.org/officeDocument/2006/relationships/ctrlProp" Target="../ctrlProps/ctrlProp171.xml"/><Relationship Id="rId195" Type="http://schemas.openxmlformats.org/officeDocument/2006/relationships/ctrlProp" Target="../ctrlProps/ctrlProp192.xml"/><Relationship Id="rId209" Type="http://schemas.openxmlformats.org/officeDocument/2006/relationships/ctrlProp" Target="../ctrlProps/ctrlProp206.xml"/><Relationship Id="rId360" Type="http://schemas.openxmlformats.org/officeDocument/2006/relationships/ctrlProp" Target="../ctrlProps/ctrlProp357.xml"/><Relationship Id="rId381" Type="http://schemas.openxmlformats.org/officeDocument/2006/relationships/ctrlProp" Target="../ctrlProps/ctrlProp378.xml"/><Relationship Id="rId416" Type="http://schemas.openxmlformats.org/officeDocument/2006/relationships/ctrlProp" Target="../ctrlProps/ctrlProp413.xml"/><Relationship Id="rId220" Type="http://schemas.openxmlformats.org/officeDocument/2006/relationships/ctrlProp" Target="../ctrlProps/ctrlProp217.xml"/><Relationship Id="rId241" Type="http://schemas.openxmlformats.org/officeDocument/2006/relationships/ctrlProp" Target="../ctrlProps/ctrlProp238.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262" Type="http://schemas.openxmlformats.org/officeDocument/2006/relationships/ctrlProp" Target="../ctrlProps/ctrlProp259.xml"/><Relationship Id="rId283" Type="http://schemas.openxmlformats.org/officeDocument/2006/relationships/ctrlProp" Target="../ctrlProps/ctrlProp280.xml"/><Relationship Id="rId318" Type="http://schemas.openxmlformats.org/officeDocument/2006/relationships/ctrlProp" Target="../ctrlProps/ctrlProp315.xml"/><Relationship Id="rId339" Type="http://schemas.openxmlformats.org/officeDocument/2006/relationships/ctrlProp" Target="../ctrlProps/ctrlProp336.xml"/><Relationship Id="rId78" Type="http://schemas.openxmlformats.org/officeDocument/2006/relationships/ctrlProp" Target="../ctrlProps/ctrlProp75.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43" Type="http://schemas.openxmlformats.org/officeDocument/2006/relationships/ctrlProp" Target="../ctrlProps/ctrlProp140.xml"/><Relationship Id="rId164" Type="http://schemas.openxmlformats.org/officeDocument/2006/relationships/ctrlProp" Target="../ctrlProps/ctrlProp161.xml"/><Relationship Id="rId185" Type="http://schemas.openxmlformats.org/officeDocument/2006/relationships/ctrlProp" Target="../ctrlProps/ctrlProp182.xml"/><Relationship Id="rId350" Type="http://schemas.openxmlformats.org/officeDocument/2006/relationships/ctrlProp" Target="../ctrlProps/ctrlProp347.xml"/><Relationship Id="rId371" Type="http://schemas.openxmlformats.org/officeDocument/2006/relationships/ctrlProp" Target="../ctrlProps/ctrlProp368.xml"/><Relationship Id="rId406" Type="http://schemas.openxmlformats.org/officeDocument/2006/relationships/ctrlProp" Target="../ctrlProps/ctrlProp403.xml"/><Relationship Id="rId9" Type="http://schemas.openxmlformats.org/officeDocument/2006/relationships/ctrlProp" Target="../ctrlProps/ctrlProp6.xml"/><Relationship Id="rId210" Type="http://schemas.openxmlformats.org/officeDocument/2006/relationships/ctrlProp" Target="../ctrlProps/ctrlProp207.xml"/><Relationship Id="rId392" Type="http://schemas.openxmlformats.org/officeDocument/2006/relationships/ctrlProp" Target="../ctrlProps/ctrlProp389.xml"/><Relationship Id="rId427" Type="http://schemas.openxmlformats.org/officeDocument/2006/relationships/ctrlProp" Target="../ctrlProps/ctrlProp424.xml"/><Relationship Id="rId26" Type="http://schemas.openxmlformats.org/officeDocument/2006/relationships/ctrlProp" Target="../ctrlProps/ctrlProp23.xml"/><Relationship Id="rId231" Type="http://schemas.openxmlformats.org/officeDocument/2006/relationships/ctrlProp" Target="../ctrlProps/ctrlProp228.xml"/><Relationship Id="rId252" Type="http://schemas.openxmlformats.org/officeDocument/2006/relationships/ctrlProp" Target="../ctrlProps/ctrlProp249.xml"/><Relationship Id="rId273" Type="http://schemas.openxmlformats.org/officeDocument/2006/relationships/ctrlProp" Target="../ctrlProps/ctrlProp270.xml"/><Relationship Id="rId294" Type="http://schemas.openxmlformats.org/officeDocument/2006/relationships/ctrlProp" Target="../ctrlProps/ctrlProp291.xml"/><Relationship Id="rId308" Type="http://schemas.openxmlformats.org/officeDocument/2006/relationships/ctrlProp" Target="../ctrlProps/ctrlProp305.xml"/><Relationship Id="rId329" Type="http://schemas.openxmlformats.org/officeDocument/2006/relationships/ctrlProp" Target="../ctrlProps/ctrlProp326.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54" Type="http://schemas.openxmlformats.org/officeDocument/2006/relationships/ctrlProp" Target="../ctrlProps/ctrlProp151.xml"/><Relationship Id="rId175" Type="http://schemas.openxmlformats.org/officeDocument/2006/relationships/ctrlProp" Target="../ctrlProps/ctrlProp172.xml"/><Relationship Id="rId340" Type="http://schemas.openxmlformats.org/officeDocument/2006/relationships/ctrlProp" Target="../ctrlProps/ctrlProp337.xml"/><Relationship Id="rId361" Type="http://schemas.openxmlformats.org/officeDocument/2006/relationships/ctrlProp" Target="../ctrlProps/ctrlProp358.xml"/><Relationship Id="rId196" Type="http://schemas.openxmlformats.org/officeDocument/2006/relationships/ctrlProp" Target="../ctrlProps/ctrlProp193.xml"/><Relationship Id="rId200" Type="http://schemas.openxmlformats.org/officeDocument/2006/relationships/ctrlProp" Target="../ctrlProps/ctrlProp197.xml"/><Relationship Id="rId382" Type="http://schemas.openxmlformats.org/officeDocument/2006/relationships/ctrlProp" Target="../ctrlProps/ctrlProp379.xml"/><Relationship Id="rId417" Type="http://schemas.openxmlformats.org/officeDocument/2006/relationships/ctrlProp" Target="../ctrlProps/ctrlProp414.xml"/><Relationship Id="rId16" Type="http://schemas.openxmlformats.org/officeDocument/2006/relationships/ctrlProp" Target="../ctrlProps/ctrlProp13.xml"/><Relationship Id="rId221" Type="http://schemas.openxmlformats.org/officeDocument/2006/relationships/ctrlProp" Target="../ctrlProps/ctrlProp218.xml"/><Relationship Id="rId242" Type="http://schemas.openxmlformats.org/officeDocument/2006/relationships/ctrlProp" Target="../ctrlProps/ctrlProp239.xml"/><Relationship Id="rId263" Type="http://schemas.openxmlformats.org/officeDocument/2006/relationships/ctrlProp" Target="../ctrlProps/ctrlProp260.xml"/><Relationship Id="rId284" Type="http://schemas.openxmlformats.org/officeDocument/2006/relationships/ctrlProp" Target="../ctrlProps/ctrlProp281.xml"/><Relationship Id="rId319" Type="http://schemas.openxmlformats.org/officeDocument/2006/relationships/ctrlProp" Target="../ctrlProps/ctrlProp316.xml"/><Relationship Id="rId37" Type="http://schemas.openxmlformats.org/officeDocument/2006/relationships/ctrlProp" Target="../ctrlProps/ctrlProp34.xml"/><Relationship Id="rId58" Type="http://schemas.openxmlformats.org/officeDocument/2006/relationships/ctrlProp" Target="../ctrlProps/ctrlProp55.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44" Type="http://schemas.openxmlformats.org/officeDocument/2006/relationships/ctrlProp" Target="../ctrlProps/ctrlProp141.xml"/><Relationship Id="rId330" Type="http://schemas.openxmlformats.org/officeDocument/2006/relationships/ctrlProp" Target="../ctrlProps/ctrlProp327.xml"/><Relationship Id="rId90" Type="http://schemas.openxmlformats.org/officeDocument/2006/relationships/ctrlProp" Target="../ctrlProps/ctrlProp87.xml"/><Relationship Id="rId165" Type="http://schemas.openxmlformats.org/officeDocument/2006/relationships/ctrlProp" Target="../ctrlProps/ctrlProp162.xml"/><Relationship Id="rId186" Type="http://schemas.openxmlformats.org/officeDocument/2006/relationships/ctrlProp" Target="../ctrlProps/ctrlProp183.xml"/><Relationship Id="rId351" Type="http://schemas.openxmlformats.org/officeDocument/2006/relationships/ctrlProp" Target="../ctrlProps/ctrlProp348.xml"/><Relationship Id="rId372" Type="http://schemas.openxmlformats.org/officeDocument/2006/relationships/ctrlProp" Target="../ctrlProps/ctrlProp369.xml"/><Relationship Id="rId393" Type="http://schemas.openxmlformats.org/officeDocument/2006/relationships/ctrlProp" Target="../ctrlProps/ctrlProp390.xml"/><Relationship Id="rId407" Type="http://schemas.openxmlformats.org/officeDocument/2006/relationships/ctrlProp" Target="../ctrlProps/ctrlProp404.xml"/><Relationship Id="rId428" Type="http://schemas.openxmlformats.org/officeDocument/2006/relationships/ctrlProp" Target="../ctrlProps/ctrlProp425.xml"/><Relationship Id="rId211" Type="http://schemas.openxmlformats.org/officeDocument/2006/relationships/ctrlProp" Target="../ctrlProps/ctrlProp208.xml"/><Relationship Id="rId232" Type="http://schemas.openxmlformats.org/officeDocument/2006/relationships/ctrlProp" Target="../ctrlProps/ctrlProp229.xml"/><Relationship Id="rId253" Type="http://schemas.openxmlformats.org/officeDocument/2006/relationships/ctrlProp" Target="../ctrlProps/ctrlProp250.xml"/><Relationship Id="rId274" Type="http://schemas.openxmlformats.org/officeDocument/2006/relationships/ctrlProp" Target="../ctrlProps/ctrlProp271.xml"/><Relationship Id="rId295" Type="http://schemas.openxmlformats.org/officeDocument/2006/relationships/ctrlProp" Target="../ctrlProps/ctrlProp292.xml"/><Relationship Id="rId309" Type="http://schemas.openxmlformats.org/officeDocument/2006/relationships/ctrlProp" Target="../ctrlProps/ctrlProp306.xml"/><Relationship Id="rId27" Type="http://schemas.openxmlformats.org/officeDocument/2006/relationships/ctrlProp" Target="../ctrlProps/ctrlProp24.xml"/><Relationship Id="rId48" Type="http://schemas.openxmlformats.org/officeDocument/2006/relationships/ctrlProp" Target="../ctrlProps/ctrlProp45.xml"/><Relationship Id="rId69" Type="http://schemas.openxmlformats.org/officeDocument/2006/relationships/ctrlProp" Target="../ctrlProps/ctrlProp66.xml"/><Relationship Id="rId113" Type="http://schemas.openxmlformats.org/officeDocument/2006/relationships/ctrlProp" Target="../ctrlProps/ctrlProp110.xml"/><Relationship Id="rId134" Type="http://schemas.openxmlformats.org/officeDocument/2006/relationships/ctrlProp" Target="../ctrlProps/ctrlProp131.xml"/><Relationship Id="rId320" Type="http://schemas.openxmlformats.org/officeDocument/2006/relationships/ctrlProp" Target="../ctrlProps/ctrlProp317.xml"/><Relationship Id="rId80" Type="http://schemas.openxmlformats.org/officeDocument/2006/relationships/ctrlProp" Target="../ctrlProps/ctrlProp77.xml"/><Relationship Id="rId155" Type="http://schemas.openxmlformats.org/officeDocument/2006/relationships/ctrlProp" Target="../ctrlProps/ctrlProp152.xml"/><Relationship Id="rId176" Type="http://schemas.openxmlformats.org/officeDocument/2006/relationships/ctrlProp" Target="../ctrlProps/ctrlProp173.xml"/><Relationship Id="rId197" Type="http://schemas.openxmlformats.org/officeDocument/2006/relationships/ctrlProp" Target="../ctrlProps/ctrlProp194.xml"/><Relationship Id="rId341" Type="http://schemas.openxmlformats.org/officeDocument/2006/relationships/ctrlProp" Target="../ctrlProps/ctrlProp338.xml"/><Relationship Id="rId362" Type="http://schemas.openxmlformats.org/officeDocument/2006/relationships/ctrlProp" Target="../ctrlProps/ctrlProp359.xml"/><Relationship Id="rId383" Type="http://schemas.openxmlformats.org/officeDocument/2006/relationships/ctrlProp" Target="../ctrlProps/ctrlProp380.xml"/><Relationship Id="rId418" Type="http://schemas.openxmlformats.org/officeDocument/2006/relationships/ctrlProp" Target="../ctrlProps/ctrlProp415.xml"/><Relationship Id="rId201" Type="http://schemas.openxmlformats.org/officeDocument/2006/relationships/ctrlProp" Target="../ctrlProps/ctrlProp198.xml"/><Relationship Id="rId222" Type="http://schemas.openxmlformats.org/officeDocument/2006/relationships/ctrlProp" Target="../ctrlProps/ctrlProp219.xml"/><Relationship Id="rId243" Type="http://schemas.openxmlformats.org/officeDocument/2006/relationships/ctrlProp" Target="../ctrlProps/ctrlProp240.xml"/><Relationship Id="rId264" Type="http://schemas.openxmlformats.org/officeDocument/2006/relationships/ctrlProp" Target="../ctrlProps/ctrlProp261.xml"/><Relationship Id="rId285" Type="http://schemas.openxmlformats.org/officeDocument/2006/relationships/ctrlProp" Target="../ctrlProps/ctrlProp282.xml"/><Relationship Id="rId17" Type="http://schemas.openxmlformats.org/officeDocument/2006/relationships/ctrlProp" Target="../ctrlProps/ctrlProp14.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24" Type="http://schemas.openxmlformats.org/officeDocument/2006/relationships/ctrlProp" Target="../ctrlProps/ctrlProp121.xml"/><Relationship Id="rId310" Type="http://schemas.openxmlformats.org/officeDocument/2006/relationships/ctrlProp" Target="../ctrlProps/ctrlProp307.xml"/><Relationship Id="rId70" Type="http://schemas.openxmlformats.org/officeDocument/2006/relationships/ctrlProp" Target="../ctrlProps/ctrlProp67.xml"/><Relationship Id="rId91" Type="http://schemas.openxmlformats.org/officeDocument/2006/relationships/ctrlProp" Target="../ctrlProps/ctrlProp88.xml"/><Relationship Id="rId145" Type="http://schemas.openxmlformats.org/officeDocument/2006/relationships/ctrlProp" Target="../ctrlProps/ctrlProp142.xml"/><Relationship Id="rId166" Type="http://schemas.openxmlformats.org/officeDocument/2006/relationships/ctrlProp" Target="../ctrlProps/ctrlProp163.xml"/><Relationship Id="rId187" Type="http://schemas.openxmlformats.org/officeDocument/2006/relationships/ctrlProp" Target="../ctrlProps/ctrlProp184.xml"/><Relationship Id="rId331" Type="http://schemas.openxmlformats.org/officeDocument/2006/relationships/ctrlProp" Target="../ctrlProps/ctrlProp328.xml"/><Relationship Id="rId352" Type="http://schemas.openxmlformats.org/officeDocument/2006/relationships/ctrlProp" Target="../ctrlProps/ctrlProp349.xml"/><Relationship Id="rId373" Type="http://schemas.openxmlformats.org/officeDocument/2006/relationships/ctrlProp" Target="../ctrlProps/ctrlProp370.xml"/><Relationship Id="rId394" Type="http://schemas.openxmlformats.org/officeDocument/2006/relationships/ctrlProp" Target="../ctrlProps/ctrlProp391.xml"/><Relationship Id="rId408" Type="http://schemas.openxmlformats.org/officeDocument/2006/relationships/ctrlProp" Target="../ctrlProps/ctrlProp405.xml"/><Relationship Id="rId429" Type="http://schemas.openxmlformats.org/officeDocument/2006/relationships/ctrlProp" Target="../ctrlProps/ctrlProp426.xml"/><Relationship Id="rId1" Type="http://schemas.openxmlformats.org/officeDocument/2006/relationships/printerSettings" Target="../printerSettings/printerSettings2.bin"/><Relationship Id="rId212" Type="http://schemas.openxmlformats.org/officeDocument/2006/relationships/ctrlProp" Target="../ctrlProps/ctrlProp209.xml"/><Relationship Id="rId233" Type="http://schemas.openxmlformats.org/officeDocument/2006/relationships/ctrlProp" Target="../ctrlProps/ctrlProp230.xml"/><Relationship Id="rId254" Type="http://schemas.openxmlformats.org/officeDocument/2006/relationships/ctrlProp" Target="../ctrlProps/ctrlProp251.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275" Type="http://schemas.openxmlformats.org/officeDocument/2006/relationships/ctrlProp" Target="../ctrlProps/ctrlProp272.xml"/><Relationship Id="rId296" Type="http://schemas.openxmlformats.org/officeDocument/2006/relationships/ctrlProp" Target="../ctrlProps/ctrlProp293.xml"/><Relationship Id="rId300" Type="http://schemas.openxmlformats.org/officeDocument/2006/relationships/ctrlProp" Target="../ctrlProps/ctrlProp297.xml"/><Relationship Id="rId60" Type="http://schemas.openxmlformats.org/officeDocument/2006/relationships/ctrlProp" Target="../ctrlProps/ctrlProp57.xml"/><Relationship Id="rId81" Type="http://schemas.openxmlformats.org/officeDocument/2006/relationships/ctrlProp" Target="../ctrlProps/ctrlProp78.xml"/><Relationship Id="rId135" Type="http://schemas.openxmlformats.org/officeDocument/2006/relationships/ctrlProp" Target="../ctrlProps/ctrlProp132.xml"/><Relationship Id="rId156" Type="http://schemas.openxmlformats.org/officeDocument/2006/relationships/ctrlProp" Target="../ctrlProps/ctrlProp153.xml"/><Relationship Id="rId177" Type="http://schemas.openxmlformats.org/officeDocument/2006/relationships/ctrlProp" Target="../ctrlProps/ctrlProp174.xml"/><Relationship Id="rId198" Type="http://schemas.openxmlformats.org/officeDocument/2006/relationships/ctrlProp" Target="../ctrlProps/ctrlProp195.xml"/><Relationship Id="rId321" Type="http://schemas.openxmlformats.org/officeDocument/2006/relationships/ctrlProp" Target="../ctrlProps/ctrlProp318.xml"/><Relationship Id="rId342" Type="http://schemas.openxmlformats.org/officeDocument/2006/relationships/ctrlProp" Target="../ctrlProps/ctrlProp339.xml"/><Relationship Id="rId363" Type="http://schemas.openxmlformats.org/officeDocument/2006/relationships/ctrlProp" Target="../ctrlProps/ctrlProp360.xml"/><Relationship Id="rId384" Type="http://schemas.openxmlformats.org/officeDocument/2006/relationships/ctrlProp" Target="../ctrlProps/ctrlProp381.xml"/><Relationship Id="rId419" Type="http://schemas.openxmlformats.org/officeDocument/2006/relationships/ctrlProp" Target="../ctrlProps/ctrlProp416.xml"/><Relationship Id="rId202" Type="http://schemas.openxmlformats.org/officeDocument/2006/relationships/ctrlProp" Target="../ctrlProps/ctrlProp199.xml"/><Relationship Id="rId223" Type="http://schemas.openxmlformats.org/officeDocument/2006/relationships/ctrlProp" Target="../ctrlProps/ctrlProp220.xml"/><Relationship Id="rId244" Type="http://schemas.openxmlformats.org/officeDocument/2006/relationships/ctrlProp" Target="../ctrlProps/ctrlProp241.xml"/><Relationship Id="rId430" Type="http://schemas.openxmlformats.org/officeDocument/2006/relationships/ctrlProp" Target="../ctrlProps/ctrlProp427.xml"/><Relationship Id="rId18" Type="http://schemas.openxmlformats.org/officeDocument/2006/relationships/ctrlProp" Target="../ctrlProps/ctrlProp15.xml"/><Relationship Id="rId39" Type="http://schemas.openxmlformats.org/officeDocument/2006/relationships/ctrlProp" Target="../ctrlProps/ctrlProp36.xml"/><Relationship Id="rId265" Type="http://schemas.openxmlformats.org/officeDocument/2006/relationships/ctrlProp" Target="../ctrlProps/ctrlProp262.xml"/><Relationship Id="rId286" Type="http://schemas.openxmlformats.org/officeDocument/2006/relationships/ctrlProp" Target="../ctrlProps/ctrlProp283.xml"/><Relationship Id="rId50" Type="http://schemas.openxmlformats.org/officeDocument/2006/relationships/ctrlProp" Target="../ctrlProps/ctrlProp47.xml"/><Relationship Id="rId104" Type="http://schemas.openxmlformats.org/officeDocument/2006/relationships/ctrlProp" Target="../ctrlProps/ctrlProp101.xml"/><Relationship Id="rId125" Type="http://schemas.openxmlformats.org/officeDocument/2006/relationships/ctrlProp" Target="../ctrlProps/ctrlProp122.xml"/><Relationship Id="rId146" Type="http://schemas.openxmlformats.org/officeDocument/2006/relationships/ctrlProp" Target="../ctrlProps/ctrlProp143.xml"/><Relationship Id="rId167" Type="http://schemas.openxmlformats.org/officeDocument/2006/relationships/ctrlProp" Target="../ctrlProps/ctrlProp164.xml"/><Relationship Id="rId188" Type="http://schemas.openxmlformats.org/officeDocument/2006/relationships/ctrlProp" Target="../ctrlProps/ctrlProp185.xml"/><Relationship Id="rId311" Type="http://schemas.openxmlformats.org/officeDocument/2006/relationships/ctrlProp" Target="../ctrlProps/ctrlProp308.xml"/><Relationship Id="rId332" Type="http://schemas.openxmlformats.org/officeDocument/2006/relationships/ctrlProp" Target="../ctrlProps/ctrlProp329.xml"/><Relationship Id="rId353" Type="http://schemas.openxmlformats.org/officeDocument/2006/relationships/ctrlProp" Target="../ctrlProps/ctrlProp350.xml"/><Relationship Id="rId374" Type="http://schemas.openxmlformats.org/officeDocument/2006/relationships/ctrlProp" Target="../ctrlProps/ctrlProp371.xml"/><Relationship Id="rId395" Type="http://schemas.openxmlformats.org/officeDocument/2006/relationships/ctrlProp" Target="../ctrlProps/ctrlProp392.xml"/><Relationship Id="rId409" Type="http://schemas.openxmlformats.org/officeDocument/2006/relationships/ctrlProp" Target="../ctrlProps/ctrlProp406.xml"/><Relationship Id="rId71" Type="http://schemas.openxmlformats.org/officeDocument/2006/relationships/ctrlProp" Target="../ctrlProps/ctrlProp68.xml"/><Relationship Id="rId92" Type="http://schemas.openxmlformats.org/officeDocument/2006/relationships/ctrlProp" Target="../ctrlProps/ctrlProp89.xml"/><Relationship Id="rId213" Type="http://schemas.openxmlformats.org/officeDocument/2006/relationships/ctrlProp" Target="../ctrlProps/ctrlProp210.xml"/><Relationship Id="rId234" Type="http://schemas.openxmlformats.org/officeDocument/2006/relationships/ctrlProp" Target="../ctrlProps/ctrlProp231.xml"/><Relationship Id="rId420" Type="http://schemas.openxmlformats.org/officeDocument/2006/relationships/ctrlProp" Target="../ctrlProps/ctrlProp417.xml"/><Relationship Id="rId2" Type="http://schemas.openxmlformats.org/officeDocument/2006/relationships/drawing" Target="../drawings/drawing1.xml"/><Relationship Id="rId29" Type="http://schemas.openxmlformats.org/officeDocument/2006/relationships/ctrlProp" Target="../ctrlProps/ctrlProp26.xml"/><Relationship Id="rId255" Type="http://schemas.openxmlformats.org/officeDocument/2006/relationships/ctrlProp" Target="../ctrlProps/ctrlProp252.xml"/><Relationship Id="rId276" Type="http://schemas.openxmlformats.org/officeDocument/2006/relationships/ctrlProp" Target="../ctrlProps/ctrlProp273.xml"/><Relationship Id="rId297" Type="http://schemas.openxmlformats.org/officeDocument/2006/relationships/ctrlProp" Target="../ctrlProps/ctrlProp294.xml"/><Relationship Id="rId40" Type="http://schemas.openxmlformats.org/officeDocument/2006/relationships/ctrlProp" Target="../ctrlProps/ctrlProp37.xml"/><Relationship Id="rId115" Type="http://schemas.openxmlformats.org/officeDocument/2006/relationships/ctrlProp" Target="../ctrlProps/ctrlProp112.xml"/><Relationship Id="rId136" Type="http://schemas.openxmlformats.org/officeDocument/2006/relationships/ctrlProp" Target="../ctrlProps/ctrlProp133.xml"/><Relationship Id="rId157" Type="http://schemas.openxmlformats.org/officeDocument/2006/relationships/ctrlProp" Target="../ctrlProps/ctrlProp154.xml"/><Relationship Id="rId178" Type="http://schemas.openxmlformats.org/officeDocument/2006/relationships/ctrlProp" Target="../ctrlProps/ctrlProp175.xml"/><Relationship Id="rId301" Type="http://schemas.openxmlformats.org/officeDocument/2006/relationships/ctrlProp" Target="../ctrlProps/ctrlProp298.xml"/><Relationship Id="rId322" Type="http://schemas.openxmlformats.org/officeDocument/2006/relationships/ctrlProp" Target="../ctrlProps/ctrlProp319.xml"/><Relationship Id="rId343" Type="http://schemas.openxmlformats.org/officeDocument/2006/relationships/ctrlProp" Target="../ctrlProps/ctrlProp340.xml"/><Relationship Id="rId364" Type="http://schemas.openxmlformats.org/officeDocument/2006/relationships/ctrlProp" Target="../ctrlProps/ctrlProp361.xml"/><Relationship Id="rId61" Type="http://schemas.openxmlformats.org/officeDocument/2006/relationships/ctrlProp" Target="../ctrlProps/ctrlProp58.xml"/><Relationship Id="rId82" Type="http://schemas.openxmlformats.org/officeDocument/2006/relationships/ctrlProp" Target="../ctrlProps/ctrlProp79.xml"/><Relationship Id="rId199" Type="http://schemas.openxmlformats.org/officeDocument/2006/relationships/ctrlProp" Target="../ctrlProps/ctrlProp196.xml"/><Relationship Id="rId203" Type="http://schemas.openxmlformats.org/officeDocument/2006/relationships/ctrlProp" Target="../ctrlProps/ctrlProp200.xml"/><Relationship Id="rId385" Type="http://schemas.openxmlformats.org/officeDocument/2006/relationships/ctrlProp" Target="../ctrlProps/ctrlProp382.xml"/><Relationship Id="rId19" Type="http://schemas.openxmlformats.org/officeDocument/2006/relationships/ctrlProp" Target="../ctrlProps/ctrlProp16.xml"/><Relationship Id="rId224" Type="http://schemas.openxmlformats.org/officeDocument/2006/relationships/ctrlProp" Target="../ctrlProps/ctrlProp221.xml"/><Relationship Id="rId245" Type="http://schemas.openxmlformats.org/officeDocument/2006/relationships/ctrlProp" Target="../ctrlProps/ctrlProp242.xml"/><Relationship Id="rId266" Type="http://schemas.openxmlformats.org/officeDocument/2006/relationships/ctrlProp" Target="../ctrlProps/ctrlProp263.xml"/><Relationship Id="rId287" Type="http://schemas.openxmlformats.org/officeDocument/2006/relationships/ctrlProp" Target="../ctrlProps/ctrlProp284.xml"/><Relationship Id="rId410" Type="http://schemas.openxmlformats.org/officeDocument/2006/relationships/ctrlProp" Target="../ctrlProps/ctrlProp407.xml"/><Relationship Id="rId431" Type="http://schemas.openxmlformats.org/officeDocument/2006/relationships/ctrlProp" Target="../ctrlProps/ctrlProp428.xml"/><Relationship Id="rId30" Type="http://schemas.openxmlformats.org/officeDocument/2006/relationships/ctrlProp" Target="../ctrlProps/ctrlProp2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168" Type="http://schemas.openxmlformats.org/officeDocument/2006/relationships/ctrlProp" Target="../ctrlProps/ctrlProp165.xml"/><Relationship Id="rId312" Type="http://schemas.openxmlformats.org/officeDocument/2006/relationships/ctrlProp" Target="../ctrlProps/ctrlProp309.xml"/><Relationship Id="rId333" Type="http://schemas.openxmlformats.org/officeDocument/2006/relationships/ctrlProp" Target="../ctrlProps/ctrlProp330.xml"/><Relationship Id="rId354" Type="http://schemas.openxmlformats.org/officeDocument/2006/relationships/ctrlProp" Target="../ctrlProps/ctrlProp351.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189" Type="http://schemas.openxmlformats.org/officeDocument/2006/relationships/ctrlProp" Target="../ctrlProps/ctrlProp186.xml"/><Relationship Id="rId375" Type="http://schemas.openxmlformats.org/officeDocument/2006/relationships/ctrlProp" Target="../ctrlProps/ctrlProp372.xml"/><Relationship Id="rId396" Type="http://schemas.openxmlformats.org/officeDocument/2006/relationships/ctrlProp" Target="../ctrlProps/ctrlProp393.xml"/><Relationship Id="rId3" Type="http://schemas.openxmlformats.org/officeDocument/2006/relationships/vmlDrawing" Target="../drawings/vmlDrawing1.vml"/><Relationship Id="rId214" Type="http://schemas.openxmlformats.org/officeDocument/2006/relationships/ctrlProp" Target="../ctrlProps/ctrlProp211.xml"/><Relationship Id="rId235" Type="http://schemas.openxmlformats.org/officeDocument/2006/relationships/ctrlProp" Target="../ctrlProps/ctrlProp232.xml"/><Relationship Id="rId256" Type="http://schemas.openxmlformats.org/officeDocument/2006/relationships/ctrlProp" Target="../ctrlProps/ctrlProp253.xml"/><Relationship Id="rId277" Type="http://schemas.openxmlformats.org/officeDocument/2006/relationships/ctrlProp" Target="../ctrlProps/ctrlProp274.xml"/><Relationship Id="rId298" Type="http://schemas.openxmlformats.org/officeDocument/2006/relationships/ctrlProp" Target="../ctrlProps/ctrlProp295.xml"/><Relationship Id="rId400" Type="http://schemas.openxmlformats.org/officeDocument/2006/relationships/ctrlProp" Target="../ctrlProps/ctrlProp397.xml"/><Relationship Id="rId421" Type="http://schemas.openxmlformats.org/officeDocument/2006/relationships/ctrlProp" Target="../ctrlProps/ctrlProp418.xml"/><Relationship Id="rId116" Type="http://schemas.openxmlformats.org/officeDocument/2006/relationships/ctrlProp" Target="../ctrlProps/ctrlProp113.xml"/><Relationship Id="rId137" Type="http://schemas.openxmlformats.org/officeDocument/2006/relationships/ctrlProp" Target="../ctrlProps/ctrlProp134.xml"/><Relationship Id="rId158" Type="http://schemas.openxmlformats.org/officeDocument/2006/relationships/ctrlProp" Target="../ctrlProps/ctrlProp155.xml"/><Relationship Id="rId302" Type="http://schemas.openxmlformats.org/officeDocument/2006/relationships/ctrlProp" Target="../ctrlProps/ctrlProp299.xml"/><Relationship Id="rId323" Type="http://schemas.openxmlformats.org/officeDocument/2006/relationships/ctrlProp" Target="../ctrlProps/ctrlProp320.xml"/><Relationship Id="rId344" Type="http://schemas.openxmlformats.org/officeDocument/2006/relationships/ctrlProp" Target="../ctrlProps/ctrlProp341.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179" Type="http://schemas.openxmlformats.org/officeDocument/2006/relationships/ctrlProp" Target="../ctrlProps/ctrlProp176.xml"/><Relationship Id="rId365" Type="http://schemas.openxmlformats.org/officeDocument/2006/relationships/ctrlProp" Target="../ctrlProps/ctrlProp362.xml"/><Relationship Id="rId386" Type="http://schemas.openxmlformats.org/officeDocument/2006/relationships/ctrlProp" Target="../ctrlProps/ctrlProp383.xml"/><Relationship Id="rId190" Type="http://schemas.openxmlformats.org/officeDocument/2006/relationships/ctrlProp" Target="../ctrlProps/ctrlProp187.xml"/><Relationship Id="rId204" Type="http://schemas.openxmlformats.org/officeDocument/2006/relationships/ctrlProp" Target="../ctrlProps/ctrlProp201.xml"/><Relationship Id="rId225" Type="http://schemas.openxmlformats.org/officeDocument/2006/relationships/ctrlProp" Target="../ctrlProps/ctrlProp222.xml"/><Relationship Id="rId246" Type="http://schemas.openxmlformats.org/officeDocument/2006/relationships/ctrlProp" Target="../ctrlProps/ctrlProp243.xml"/><Relationship Id="rId267" Type="http://schemas.openxmlformats.org/officeDocument/2006/relationships/ctrlProp" Target="../ctrlProps/ctrlProp264.xml"/><Relationship Id="rId288" Type="http://schemas.openxmlformats.org/officeDocument/2006/relationships/ctrlProp" Target="../ctrlProps/ctrlProp285.xml"/><Relationship Id="rId411" Type="http://schemas.openxmlformats.org/officeDocument/2006/relationships/ctrlProp" Target="../ctrlProps/ctrlProp408.xml"/><Relationship Id="rId432" Type="http://schemas.openxmlformats.org/officeDocument/2006/relationships/ctrlProp" Target="../ctrlProps/ctrlProp429.xml"/><Relationship Id="rId106" Type="http://schemas.openxmlformats.org/officeDocument/2006/relationships/ctrlProp" Target="../ctrlProps/ctrlProp103.xml"/><Relationship Id="rId127" Type="http://schemas.openxmlformats.org/officeDocument/2006/relationships/ctrlProp" Target="../ctrlProps/ctrlProp124.xml"/><Relationship Id="rId313" Type="http://schemas.openxmlformats.org/officeDocument/2006/relationships/ctrlProp" Target="../ctrlProps/ctrlProp310.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94" Type="http://schemas.openxmlformats.org/officeDocument/2006/relationships/ctrlProp" Target="../ctrlProps/ctrlProp91.xml"/><Relationship Id="rId148" Type="http://schemas.openxmlformats.org/officeDocument/2006/relationships/ctrlProp" Target="../ctrlProps/ctrlProp145.xml"/><Relationship Id="rId169" Type="http://schemas.openxmlformats.org/officeDocument/2006/relationships/ctrlProp" Target="../ctrlProps/ctrlProp166.xml"/><Relationship Id="rId334" Type="http://schemas.openxmlformats.org/officeDocument/2006/relationships/ctrlProp" Target="../ctrlProps/ctrlProp331.xml"/><Relationship Id="rId355" Type="http://schemas.openxmlformats.org/officeDocument/2006/relationships/ctrlProp" Target="../ctrlProps/ctrlProp352.xml"/><Relationship Id="rId376" Type="http://schemas.openxmlformats.org/officeDocument/2006/relationships/ctrlProp" Target="../ctrlProps/ctrlProp373.xml"/><Relationship Id="rId397" Type="http://schemas.openxmlformats.org/officeDocument/2006/relationships/ctrlProp" Target="../ctrlProps/ctrlProp394.xml"/><Relationship Id="rId4" Type="http://schemas.openxmlformats.org/officeDocument/2006/relationships/ctrlProp" Target="../ctrlProps/ctrlProp1.xml"/><Relationship Id="rId180" Type="http://schemas.openxmlformats.org/officeDocument/2006/relationships/ctrlProp" Target="../ctrlProps/ctrlProp177.xml"/><Relationship Id="rId215" Type="http://schemas.openxmlformats.org/officeDocument/2006/relationships/ctrlProp" Target="../ctrlProps/ctrlProp212.xml"/><Relationship Id="rId236" Type="http://schemas.openxmlformats.org/officeDocument/2006/relationships/ctrlProp" Target="../ctrlProps/ctrlProp233.xml"/><Relationship Id="rId257" Type="http://schemas.openxmlformats.org/officeDocument/2006/relationships/ctrlProp" Target="../ctrlProps/ctrlProp254.xml"/><Relationship Id="rId278" Type="http://schemas.openxmlformats.org/officeDocument/2006/relationships/ctrlProp" Target="../ctrlProps/ctrlProp275.xml"/><Relationship Id="rId401" Type="http://schemas.openxmlformats.org/officeDocument/2006/relationships/ctrlProp" Target="../ctrlProps/ctrlProp398.xml"/><Relationship Id="rId422" Type="http://schemas.openxmlformats.org/officeDocument/2006/relationships/ctrlProp" Target="../ctrlProps/ctrlProp419.xml"/><Relationship Id="rId303" Type="http://schemas.openxmlformats.org/officeDocument/2006/relationships/ctrlProp" Target="../ctrlProps/ctrlProp300.xml"/><Relationship Id="rId42" Type="http://schemas.openxmlformats.org/officeDocument/2006/relationships/ctrlProp" Target="../ctrlProps/ctrlProp39.xml"/><Relationship Id="rId84" Type="http://schemas.openxmlformats.org/officeDocument/2006/relationships/ctrlProp" Target="../ctrlProps/ctrlProp81.xml"/><Relationship Id="rId138" Type="http://schemas.openxmlformats.org/officeDocument/2006/relationships/ctrlProp" Target="../ctrlProps/ctrlProp135.xml"/><Relationship Id="rId345" Type="http://schemas.openxmlformats.org/officeDocument/2006/relationships/ctrlProp" Target="../ctrlProps/ctrlProp342.xml"/><Relationship Id="rId387" Type="http://schemas.openxmlformats.org/officeDocument/2006/relationships/ctrlProp" Target="../ctrlProps/ctrlProp384.xml"/><Relationship Id="rId191" Type="http://schemas.openxmlformats.org/officeDocument/2006/relationships/ctrlProp" Target="../ctrlProps/ctrlProp188.xml"/><Relationship Id="rId205" Type="http://schemas.openxmlformats.org/officeDocument/2006/relationships/ctrlProp" Target="../ctrlProps/ctrlProp202.xml"/><Relationship Id="rId247" Type="http://schemas.openxmlformats.org/officeDocument/2006/relationships/ctrlProp" Target="../ctrlProps/ctrlProp244.xml"/><Relationship Id="rId412" Type="http://schemas.openxmlformats.org/officeDocument/2006/relationships/ctrlProp" Target="../ctrlProps/ctrlProp409.xml"/><Relationship Id="rId107" Type="http://schemas.openxmlformats.org/officeDocument/2006/relationships/ctrlProp" Target="../ctrlProps/ctrlProp104.xml"/><Relationship Id="rId289" Type="http://schemas.openxmlformats.org/officeDocument/2006/relationships/ctrlProp" Target="../ctrlProps/ctrlProp286.xml"/><Relationship Id="rId11" Type="http://schemas.openxmlformats.org/officeDocument/2006/relationships/ctrlProp" Target="../ctrlProps/ctrlProp8.xml"/><Relationship Id="rId53" Type="http://schemas.openxmlformats.org/officeDocument/2006/relationships/ctrlProp" Target="../ctrlProps/ctrlProp50.xml"/><Relationship Id="rId149" Type="http://schemas.openxmlformats.org/officeDocument/2006/relationships/ctrlProp" Target="../ctrlProps/ctrlProp146.xml"/><Relationship Id="rId314" Type="http://schemas.openxmlformats.org/officeDocument/2006/relationships/ctrlProp" Target="../ctrlProps/ctrlProp311.xml"/><Relationship Id="rId356" Type="http://schemas.openxmlformats.org/officeDocument/2006/relationships/ctrlProp" Target="../ctrlProps/ctrlProp353.xml"/><Relationship Id="rId398" Type="http://schemas.openxmlformats.org/officeDocument/2006/relationships/ctrlProp" Target="../ctrlProps/ctrlProp395.xml"/><Relationship Id="rId95" Type="http://schemas.openxmlformats.org/officeDocument/2006/relationships/ctrlProp" Target="../ctrlProps/ctrlProp92.xml"/><Relationship Id="rId160" Type="http://schemas.openxmlformats.org/officeDocument/2006/relationships/ctrlProp" Target="../ctrlProps/ctrlProp157.xml"/><Relationship Id="rId216" Type="http://schemas.openxmlformats.org/officeDocument/2006/relationships/ctrlProp" Target="../ctrlProps/ctrlProp213.xml"/><Relationship Id="rId423" Type="http://schemas.openxmlformats.org/officeDocument/2006/relationships/ctrlProp" Target="../ctrlProps/ctrlProp420.xml"/><Relationship Id="rId258" Type="http://schemas.openxmlformats.org/officeDocument/2006/relationships/ctrlProp" Target="../ctrlProps/ctrlProp255.xml"/><Relationship Id="rId22" Type="http://schemas.openxmlformats.org/officeDocument/2006/relationships/ctrlProp" Target="../ctrlProps/ctrlProp19.xml"/><Relationship Id="rId64" Type="http://schemas.openxmlformats.org/officeDocument/2006/relationships/ctrlProp" Target="../ctrlProps/ctrlProp61.xml"/><Relationship Id="rId118" Type="http://schemas.openxmlformats.org/officeDocument/2006/relationships/ctrlProp" Target="../ctrlProps/ctrlProp115.xml"/><Relationship Id="rId325" Type="http://schemas.openxmlformats.org/officeDocument/2006/relationships/ctrlProp" Target="../ctrlProps/ctrlProp322.xml"/><Relationship Id="rId367" Type="http://schemas.openxmlformats.org/officeDocument/2006/relationships/ctrlProp" Target="../ctrlProps/ctrlProp364.xml"/><Relationship Id="rId171" Type="http://schemas.openxmlformats.org/officeDocument/2006/relationships/ctrlProp" Target="../ctrlProps/ctrlProp168.xml"/><Relationship Id="rId227" Type="http://schemas.openxmlformats.org/officeDocument/2006/relationships/ctrlProp" Target="../ctrlProps/ctrlProp224.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507FFD-2692-49C5-980A-E6EF4CF3BB88}">
  <dimension ref="A1:I39"/>
  <sheetViews>
    <sheetView tabSelected="1" view="pageBreakPreview" zoomScaleNormal="100" zoomScaleSheetLayoutView="100" workbookViewId="0">
      <selection sqref="A1:I1"/>
    </sheetView>
  </sheetViews>
  <sheetFormatPr defaultColWidth="9" defaultRowHeight="13.5"/>
  <cols>
    <col min="1" max="5" width="10.625" style="180" customWidth="1"/>
    <col min="6" max="16384" width="9" style="180"/>
  </cols>
  <sheetData>
    <row r="1" spans="1:9" ht="18.75">
      <c r="A1" s="344" t="s">
        <v>212</v>
      </c>
      <c r="B1" s="344"/>
      <c r="C1" s="344"/>
      <c r="D1" s="344"/>
      <c r="E1" s="344"/>
      <c r="F1" s="344"/>
      <c r="G1" s="344"/>
      <c r="H1" s="344"/>
      <c r="I1" s="344"/>
    </row>
    <row r="2" spans="1:9" ht="15" customHeight="1">
      <c r="A2" s="181"/>
      <c r="B2" s="181"/>
      <c r="C2" s="181"/>
      <c r="D2" s="181"/>
      <c r="E2" s="181"/>
      <c r="F2" s="182"/>
      <c r="G2" s="182"/>
      <c r="H2" s="182"/>
      <c r="I2" s="182"/>
    </row>
    <row r="3" spans="1:9" ht="24.95" customHeight="1">
      <c r="F3" s="337" t="s">
        <v>427</v>
      </c>
      <c r="G3" s="340"/>
      <c r="H3" s="340"/>
      <c r="I3" s="340"/>
    </row>
    <row r="4" spans="1:9" ht="24.95" customHeight="1">
      <c r="F4" s="337" t="s">
        <v>213</v>
      </c>
      <c r="G4" s="340"/>
      <c r="H4" s="340"/>
      <c r="I4" s="340"/>
    </row>
    <row r="5" spans="1:9" ht="24.95" customHeight="1">
      <c r="F5" s="337" t="s">
        <v>214</v>
      </c>
      <c r="G5" s="340"/>
      <c r="H5" s="340"/>
      <c r="I5" s="340"/>
    </row>
    <row r="6" spans="1:9" ht="24.95" customHeight="1">
      <c r="F6" s="337" t="s">
        <v>215</v>
      </c>
      <c r="G6" s="340"/>
      <c r="H6" s="340"/>
      <c r="I6" s="340"/>
    </row>
    <row r="7" spans="1:9" ht="24.95" customHeight="1">
      <c r="F7" s="337" t="s">
        <v>216</v>
      </c>
      <c r="G7" s="340"/>
      <c r="H7" s="340"/>
      <c r="I7" s="340"/>
    </row>
    <row r="8" spans="1:9" ht="24.95" customHeight="1">
      <c r="F8" s="338" t="s">
        <v>428</v>
      </c>
      <c r="G8" s="340"/>
      <c r="H8" s="340"/>
      <c r="I8" s="340"/>
    </row>
    <row r="10" spans="1:9">
      <c r="A10" s="340" t="s">
        <v>217</v>
      </c>
      <c r="B10" s="340"/>
      <c r="C10" s="340"/>
      <c r="D10" s="340"/>
      <c r="E10" s="340"/>
      <c r="F10" s="340" t="s">
        <v>218</v>
      </c>
      <c r="G10" s="340"/>
      <c r="H10" s="340"/>
      <c r="I10" s="183" t="s">
        <v>219</v>
      </c>
    </row>
    <row r="11" spans="1:9" ht="47.25" customHeight="1">
      <c r="A11" s="341" t="s">
        <v>220</v>
      </c>
      <c r="B11" s="342"/>
      <c r="C11" s="342"/>
      <c r="D11" s="342"/>
      <c r="E11" s="342"/>
      <c r="F11" s="340" t="s">
        <v>221</v>
      </c>
      <c r="G11" s="340"/>
      <c r="H11" s="340"/>
      <c r="I11" s="184"/>
    </row>
    <row r="12" spans="1:9" ht="50.25" customHeight="1">
      <c r="A12" s="341" t="s">
        <v>222</v>
      </c>
      <c r="B12" s="342"/>
      <c r="C12" s="342"/>
      <c r="D12" s="342"/>
      <c r="E12" s="342"/>
      <c r="F12" s="340" t="s">
        <v>221</v>
      </c>
      <c r="G12" s="340"/>
      <c r="H12" s="340"/>
      <c r="I12" s="184"/>
    </row>
    <row r="13" spans="1:9" ht="47.25" customHeight="1">
      <c r="A13" s="341" t="s">
        <v>223</v>
      </c>
      <c r="B13" s="342"/>
      <c r="C13" s="342"/>
      <c r="D13" s="342"/>
      <c r="E13" s="342"/>
      <c r="F13" s="340" t="s">
        <v>221</v>
      </c>
      <c r="G13" s="340"/>
      <c r="H13" s="340"/>
      <c r="I13" s="184"/>
    </row>
    <row r="14" spans="1:9" ht="50.25" customHeight="1">
      <c r="A14" s="341" t="s">
        <v>224</v>
      </c>
      <c r="B14" s="342"/>
      <c r="C14" s="342"/>
      <c r="D14" s="342"/>
      <c r="E14" s="342"/>
      <c r="F14" s="340" t="s">
        <v>221</v>
      </c>
      <c r="G14" s="340"/>
      <c r="H14" s="340"/>
      <c r="I14" s="184"/>
    </row>
    <row r="15" spans="1:9">
      <c r="A15" s="185"/>
      <c r="B15" s="185"/>
      <c r="C15" s="185"/>
      <c r="D15" s="185"/>
      <c r="E15" s="185"/>
      <c r="F15" s="185"/>
      <c r="G15" s="185"/>
      <c r="H15" s="185"/>
      <c r="I15" s="185"/>
    </row>
    <row r="16" spans="1:9">
      <c r="A16" s="185"/>
      <c r="B16" s="185"/>
      <c r="C16" s="185"/>
      <c r="D16" s="185"/>
      <c r="E16" s="185"/>
      <c r="F16" s="185"/>
      <c r="G16" s="185"/>
      <c r="H16" s="185"/>
      <c r="I16" s="185"/>
    </row>
    <row r="20" spans="1:9">
      <c r="A20" s="180" t="s">
        <v>225</v>
      </c>
    </row>
    <row r="21" spans="1:9">
      <c r="A21" s="180" t="s">
        <v>226</v>
      </c>
    </row>
    <row r="22" spans="1:9">
      <c r="A22" s="180" t="s">
        <v>227</v>
      </c>
    </row>
    <row r="23" spans="1:9">
      <c r="A23" s="180" t="s">
        <v>431</v>
      </c>
    </row>
    <row r="24" spans="1:9">
      <c r="A24" s="180" t="s">
        <v>430</v>
      </c>
    </row>
    <row r="25" spans="1:9">
      <c r="A25" s="180" t="s">
        <v>244</v>
      </c>
    </row>
    <row r="26" spans="1:9">
      <c r="A26" s="186" t="s">
        <v>228</v>
      </c>
    </row>
    <row r="27" spans="1:9">
      <c r="A27" s="343"/>
      <c r="B27" s="343"/>
      <c r="C27" s="343"/>
      <c r="D27" s="343"/>
      <c r="E27" s="343"/>
      <c r="F27" s="343"/>
      <c r="G27" s="343"/>
      <c r="H27" s="343"/>
      <c r="I27" s="187"/>
    </row>
    <row r="31" spans="1:9" ht="14.25" customHeight="1">
      <c r="A31" s="190" t="s">
        <v>229</v>
      </c>
      <c r="B31" s="190"/>
      <c r="C31" s="191"/>
    </row>
    <row r="32" spans="1:9" ht="30" customHeight="1">
      <c r="A32" s="188" t="s">
        <v>230</v>
      </c>
      <c r="B32" s="339" t="s">
        <v>231</v>
      </c>
      <c r="C32" s="339"/>
      <c r="D32" s="339"/>
      <c r="E32" s="339"/>
      <c r="F32" s="339"/>
      <c r="G32" s="339"/>
      <c r="H32" s="339"/>
    </row>
    <row r="33" spans="1:8" ht="30" customHeight="1">
      <c r="A33" s="188" t="s">
        <v>232</v>
      </c>
      <c r="B33" s="339" t="s">
        <v>233</v>
      </c>
      <c r="C33" s="339"/>
      <c r="D33" s="339"/>
      <c r="E33" s="339"/>
      <c r="F33" s="339"/>
      <c r="G33" s="339"/>
      <c r="H33" s="339"/>
    </row>
    <row r="34" spans="1:8" ht="30" customHeight="1">
      <c r="A34" s="188" t="s">
        <v>234</v>
      </c>
      <c r="B34" s="339" t="s">
        <v>235</v>
      </c>
      <c r="C34" s="339"/>
      <c r="D34" s="339"/>
      <c r="E34" s="339"/>
      <c r="F34" s="339"/>
      <c r="G34" s="339"/>
      <c r="H34" s="339"/>
    </row>
    <row r="35" spans="1:8" ht="30" customHeight="1">
      <c r="A35" s="189" t="s">
        <v>236</v>
      </c>
      <c r="B35" s="339" t="s">
        <v>237</v>
      </c>
      <c r="C35" s="339"/>
      <c r="D35" s="339"/>
      <c r="E35" s="339"/>
      <c r="F35" s="339"/>
      <c r="G35" s="339"/>
      <c r="H35" s="339"/>
    </row>
    <row r="36" spans="1:8" ht="30" customHeight="1">
      <c r="A36" s="188" t="s">
        <v>238</v>
      </c>
      <c r="B36" s="339" t="s">
        <v>239</v>
      </c>
      <c r="C36" s="339"/>
      <c r="D36" s="339"/>
      <c r="E36" s="339"/>
      <c r="F36" s="339"/>
      <c r="G36" s="339"/>
      <c r="H36" s="339"/>
    </row>
    <row r="37" spans="1:8" ht="30" customHeight="1">
      <c r="A37" s="189" t="s">
        <v>240</v>
      </c>
      <c r="B37" s="339" t="s">
        <v>241</v>
      </c>
      <c r="C37" s="339"/>
      <c r="D37" s="339"/>
      <c r="E37" s="339"/>
      <c r="F37" s="339"/>
      <c r="G37" s="339"/>
      <c r="H37" s="339"/>
    </row>
    <row r="38" spans="1:8" ht="30" customHeight="1">
      <c r="A38" s="189" t="s">
        <v>242</v>
      </c>
      <c r="B38" s="339" t="s">
        <v>243</v>
      </c>
      <c r="C38" s="339"/>
      <c r="D38" s="339"/>
      <c r="E38" s="339"/>
      <c r="F38" s="339"/>
      <c r="G38" s="339"/>
      <c r="H38" s="339"/>
    </row>
    <row r="39" spans="1:8" ht="30" customHeight="1">
      <c r="A39" s="189" t="s">
        <v>275</v>
      </c>
      <c r="B39" s="339" t="s">
        <v>276</v>
      </c>
      <c r="C39" s="339"/>
      <c r="D39" s="339"/>
      <c r="E39" s="339"/>
      <c r="F39" s="339"/>
      <c r="G39" s="339"/>
      <c r="H39" s="339"/>
    </row>
  </sheetData>
  <mergeCells count="27">
    <mergeCell ref="B35:H35"/>
    <mergeCell ref="B36:H36"/>
    <mergeCell ref="B37:H37"/>
    <mergeCell ref="F27:H27"/>
    <mergeCell ref="A1:I1"/>
    <mergeCell ref="G3:I3"/>
    <mergeCell ref="G4:I4"/>
    <mergeCell ref="G5:I5"/>
    <mergeCell ref="G8:I8"/>
    <mergeCell ref="G6:I6"/>
    <mergeCell ref="G7:I7"/>
    <mergeCell ref="B39:H39"/>
    <mergeCell ref="A10:E10"/>
    <mergeCell ref="F10:H10"/>
    <mergeCell ref="B32:H32"/>
    <mergeCell ref="B33:H33"/>
    <mergeCell ref="B34:H34"/>
    <mergeCell ref="A11:E11"/>
    <mergeCell ref="F11:H11"/>
    <mergeCell ref="A12:E12"/>
    <mergeCell ref="F12:H12"/>
    <mergeCell ref="A13:E13"/>
    <mergeCell ref="F13:H13"/>
    <mergeCell ref="A14:E14"/>
    <mergeCell ref="B38:H38"/>
    <mergeCell ref="F14:H14"/>
    <mergeCell ref="A27:E27"/>
  </mergeCells>
  <phoneticPr fontId="4"/>
  <hyperlinks>
    <hyperlink ref="A26" r:id="rId1" xr:uid="{6912B981-CFD3-419A-92B8-77D5DDDC5D3C}"/>
  </hyperlinks>
  <pageMargins left="0.7" right="0.7" top="0.75" bottom="0.75" header="0.3" footer="0.3"/>
  <pageSetup paperSize="9" scale="90" orientation="portrait" verticalDpi="0" r:id="rId2"/>
  <rowBreaks count="1" manualBreakCount="1">
    <brk id="29" max="16383"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128"/>
  <sheetViews>
    <sheetView view="pageBreakPreview" zoomScaleNormal="100" zoomScaleSheetLayoutView="100" workbookViewId="0">
      <selection sqref="A1:H1"/>
    </sheetView>
  </sheetViews>
  <sheetFormatPr defaultRowHeight="11.25"/>
  <cols>
    <col min="1" max="1" width="3.375" style="1" customWidth="1"/>
    <col min="2" max="2" width="9.25" style="140" customWidth="1"/>
    <col min="3" max="3" width="54.75" style="1" customWidth="1"/>
    <col min="4" max="4" width="12.375" style="1" customWidth="1"/>
    <col min="5" max="6" width="3.875" style="1" customWidth="1"/>
    <col min="7" max="7" width="3.75" style="1" customWidth="1"/>
    <col min="8" max="8" width="19.625" style="1" customWidth="1"/>
    <col min="9" max="16384" width="9" style="1"/>
  </cols>
  <sheetData>
    <row r="1" spans="1:8" ht="24" customHeight="1">
      <c r="A1" s="354" t="s">
        <v>246</v>
      </c>
      <c r="B1" s="354"/>
      <c r="C1" s="354"/>
      <c r="D1" s="354"/>
      <c r="E1" s="354"/>
      <c r="F1" s="354"/>
      <c r="G1" s="354"/>
      <c r="H1" s="354"/>
    </row>
    <row r="2" spans="1:8" ht="24" customHeight="1">
      <c r="A2" s="355" t="s">
        <v>373</v>
      </c>
      <c r="B2" s="355"/>
      <c r="C2" s="355"/>
      <c r="D2" s="355"/>
      <c r="E2" s="355"/>
      <c r="F2" s="355"/>
      <c r="G2" s="355"/>
      <c r="H2" s="355"/>
    </row>
    <row r="3" spans="1:8" ht="15.4" customHeight="1">
      <c r="A3" s="356" t="s">
        <v>0</v>
      </c>
      <c r="B3" s="357"/>
      <c r="C3" s="360" t="s">
        <v>1</v>
      </c>
      <c r="D3" s="362" t="s">
        <v>2</v>
      </c>
      <c r="E3" s="364" t="s">
        <v>3</v>
      </c>
      <c r="F3" s="365"/>
      <c r="G3" s="366"/>
      <c r="H3" s="367" t="s">
        <v>4</v>
      </c>
    </row>
    <row r="4" spans="1:8" ht="36.75" customHeight="1">
      <c r="A4" s="358"/>
      <c r="B4" s="359"/>
      <c r="C4" s="361"/>
      <c r="D4" s="363"/>
      <c r="E4" s="2" t="s">
        <v>5</v>
      </c>
      <c r="F4" s="2" t="s">
        <v>6</v>
      </c>
      <c r="G4" s="3" t="s">
        <v>7</v>
      </c>
      <c r="H4" s="368"/>
    </row>
    <row r="5" spans="1:8" ht="25.5" customHeight="1">
      <c r="A5" s="345" t="s">
        <v>245</v>
      </c>
      <c r="B5" s="346"/>
      <c r="C5" s="346"/>
      <c r="D5" s="346"/>
      <c r="E5" s="346"/>
      <c r="F5" s="346"/>
      <c r="G5" s="346"/>
      <c r="H5" s="347"/>
    </row>
    <row r="6" spans="1:8" ht="51.75" customHeight="1">
      <c r="A6" s="4">
        <v>1</v>
      </c>
      <c r="B6" s="5" t="s">
        <v>8</v>
      </c>
      <c r="C6" s="307" t="s">
        <v>374</v>
      </c>
      <c r="D6" s="308" t="s">
        <v>375</v>
      </c>
      <c r="E6" s="7"/>
      <c r="F6" s="7"/>
      <c r="G6" s="7"/>
      <c r="H6" s="8" t="s">
        <v>9</v>
      </c>
    </row>
    <row r="7" spans="1:8" ht="98.25" customHeight="1">
      <c r="A7" s="9"/>
      <c r="B7" s="10"/>
      <c r="C7" s="309" t="s">
        <v>376</v>
      </c>
      <c r="D7" s="310" t="s">
        <v>63</v>
      </c>
      <c r="E7" s="26"/>
      <c r="F7" s="26"/>
      <c r="G7" s="26"/>
      <c r="H7" s="27"/>
    </row>
    <row r="8" spans="1:8" ht="98.25" customHeight="1">
      <c r="A8" s="9"/>
      <c r="B8" s="10"/>
      <c r="C8" s="311" t="s">
        <v>254</v>
      </c>
      <c r="D8" s="308" t="s">
        <v>253</v>
      </c>
      <c r="E8" s="13"/>
      <c r="F8" s="13"/>
      <c r="G8" s="13"/>
      <c r="H8" s="27"/>
    </row>
    <row r="9" spans="1:8" ht="72.75" customHeight="1">
      <c r="A9" s="15"/>
      <c r="B9" s="10"/>
      <c r="C9" s="312" t="s">
        <v>377</v>
      </c>
      <c r="D9" s="50" t="s">
        <v>251</v>
      </c>
      <c r="E9" s="61"/>
      <c r="F9" s="61"/>
      <c r="G9" s="61"/>
      <c r="H9" s="18"/>
    </row>
    <row r="10" spans="1:8" ht="36.75" customHeight="1">
      <c r="A10" s="19">
        <v>2</v>
      </c>
      <c r="B10" s="20" t="s">
        <v>10</v>
      </c>
      <c r="C10" s="21" t="s">
        <v>64</v>
      </c>
      <c r="D10" s="22" t="s">
        <v>187</v>
      </c>
      <c r="E10" s="7"/>
      <c r="F10" s="7"/>
      <c r="G10" s="7"/>
      <c r="H10" s="8" t="s">
        <v>11</v>
      </c>
    </row>
    <row r="11" spans="1:8" ht="53.25" customHeight="1">
      <c r="A11" s="146"/>
      <c r="B11" s="35"/>
      <c r="C11" s="143" t="s">
        <v>378</v>
      </c>
      <c r="D11" s="142" t="s">
        <v>252</v>
      </c>
      <c r="E11" s="46"/>
      <c r="F11" s="46"/>
      <c r="G11" s="46"/>
      <c r="H11" s="194"/>
    </row>
    <row r="12" spans="1:8" ht="60.75" customHeight="1">
      <c r="A12" s="9"/>
      <c r="B12" s="10"/>
      <c r="C12" s="313" t="s">
        <v>255</v>
      </c>
      <c r="D12" s="308" t="s">
        <v>256</v>
      </c>
      <c r="E12" s="26"/>
      <c r="F12" s="26"/>
      <c r="G12" s="26"/>
      <c r="H12" s="27"/>
    </row>
    <row r="13" spans="1:8" ht="25.5" customHeight="1">
      <c r="A13" s="345" t="s">
        <v>247</v>
      </c>
      <c r="B13" s="346"/>
      <c r="C13" s="346"/>
      <c r="D13" s="369"/>
      <c r="E13" s="346"/>
      <c r="F13" s="346"/>
      <c r="G13" s="346"/>
      <c r="H13" s="346"/>
    </row>
    <row r="14" spans="1:8" ht="57" customHeight="1">
      <c r="A14" s="19">
        <v>1</v>
      </c>
      <c r="B14" s="31" t="s">
        <v>12</v>
      </c>
      <c r="C14" s="6" t="s">
        <v>66</v>
      </c>
      <c r="D14" s="5" t="s">
        <v>67</v>
      </c>
      <c r="E14" s="13"/>
      <c r="F14" s="13"/>
      <c r="G14" s="13"/>
      <c r="H14" s="373" t="s">
        <v>13</v>
      </c>
    </row>
    <row r="15" spans="1:8" ht="22.5" customHeight="1">
      <c r="A15" s="9"/>
      <c r="B15" s="10"/>
      <c r="C15" s="32" t="s">
        <v>14</v>
      </c>
      <c r="D15" s="16" t="s">
        <v>188</v>
      </c>
      <c r="E15" s="33"/>
      <c r="F15" s="33"/>
      <c r="G15" s="33"/>
      <c r="H15" s="374"/>
    </row>
    <row r="16" spans="1:8" ht="98.25" customHeight="1">
      <c r="A16" s="9"/>
      <c r="B16" s="10"/>
      <c r="C16" s="29" t="s">
        <v>257</v>
      </c>
      <c r="D16" s="16"/>
      <c r="E16" s="30"/>
      <c r="F16" s="30"/>
      <c r="G16" s="30"/>
      <c r="H16" s="374"/>
    </row>
    <row r="17" spans="1:8" s="37" customFormat="1" ht="18.75" customHeight="1">
      <c r="A17" s="9"/>
      <c r="B17" s="10"/>
      <c r="C17" s="34" t="s">
        <v>65</v>
      </c>
      <c r="D17" s="32"/>
      <c r="E17" s="33"/>
      <c r="F17" s="33"/>
      <c r="G17" s="33"/>
      <c r="H17" s="36"/>
    </row>
    <row r="18" spans="1:8" s="37" customFormat="1" ht="18.75" customHeight="1">
      <c r="A18" s="9"/>
      <c r="B18" s="10"/>
      <c r="C18" s="34" t="s">
        <v>15</v>
      </c>
      <c r="D18" s="32"/>
      <c r="E18" s="33"/>
      <c r="F18" s="33"/>
      <c r="G18" s="33"/>
      <c r="H18" s="36"/>
    </row>
    <row r="19" spans="1:8" s="37" customFormat="1" ht="18.75" customHeight="1">
      <c r="A19" s="9"/>
      <c r="B19" s="38"/>
      <c r="C19" s="34" t="s">
        <v>16</v>
      </c>
      <c r="D19" s="39"/>
      <c r="E19" s="33"/>
      <c r="F19" s="33"/>
      <c r="G19" s="33"/>
      <c r="H19" s="40"/>
    </row>
    <row r="20" spans="1:8" s="37" customFormat="1" ht="18.75" customHeight="1">
      <c r="A20" s="9"/>
      <c r="B20" s="38"/>
      <c r="C20" s="41" t="s">
        <v>17</v>
      </c>
      <c r="D20" s="42"/>
      <c r="E20" s="44"/>
      <c r="F20" s="44"/>
      <c r="G20" s="44"/>
      <c r="H20" s="36"/>
    </row>
    <row r="21" spans="1:8" s="37" customFormat="1" ht="174.75" customHeight="1">
      <c r="A21" s="9"/>
      <c r="B21" s="38"/>
      <c r="C21" s="23" t="s">
        <v>189</v>
      </c>
      <c r="D21" s="24" t="s">
        <v>190</v>
      </c>
      <c r="E21" s="26"/>
      <c r="F21" s="26"/>
      <c r="G21" s="26"/>
      <c r="H21" s="36"/>
    </row>
    <row r="22" spans="1:8" ht="66" customHeight="1">
      <c r="A22" s="9"/>
      <c r="B22" s="38"/>
      <c r="C22" s="11" t="s">
        <v>68</v>
      </c>
      <c r="D22" s="12" t="s">
        <v>69</v>
      </c>
      <c r="E22" s="13"/>
      <c r="F22" s="13"/>
      <c r="G22" s="13"/>
      <c r="H22" s="27"/>
    </row>
    <row r="23" spans="1:8" ht="51" customHeight="1">
      <c r="A23" s="51">
        <v>2</v>
      </c>
      <c r="B23" s="52" t="s">
        <v>18</v>
      </c>
      <c r="C23" s="52" t="s">
        <v>62</v>
      </c>
      <c r="D23" s="53" t="s">
        <v>19</v>
      </c>
      <c r="E23" s="84"/>
      <c r="F23" s="84"/>
      <c r="G23" s="84"/>
      <c r="H23" s="54"/>
    </row>
    <row r="24" spans="1:8" ht="185.25" customHeight="1">
      <c r="A24" s="145" t="s">
        <v>191</v>
      </c>
      <c r="B24" s="83" t="s">
        <v>70</v>
      </c>
      <c r="C24" s="314" t="s">
        <v>379</v>
      </c>
      <c r="D24" s="144" t="s">
        <v>71</v>
      </c>
      <c r="E24" s="84"/>
      <c r="F24" s="84"/>
      <c r="G24" s="84"/>
      <c r="H24" s="54" t="s">
        <v>72</v>
      </c>
    </row>
    <row r="25" spans="1:8" ht="37.5" customHeight="1">
      <c r="A25" s="141">
        <v>4</v>
      </c>
      <c r="B25" s="38" t="s">
        <v>20</v>
      </c>
      <c r="C25" s="38" t="s">
        <v>21</v>
      </c>
      <c r="D25" s="31" t="s">
        <v>196</v>
      </c>
      <c r="E25" s="30"/>
      <c r="F25" s="30"/>
      <c r="G25" s="30"/>
      <c r="H25" s="27" t="s">
        <v>22</v>
      </c>
    </row>
    <row r="26" spans="1:8" ht="22.5">
      <c r="A26" s="9"/>
      <c r="B26" s="38"/>
      <c r="C26" s="38" t="s">
        <v>23</v>
      </c>
      <c r="D26" s="315" t="s">
        <v>380</v>
      </c>
      <c r="E26" s="30"/>
      <c r="F26" s="30"/>
      <c r="G26" s="30"/>
      <c r="H26" s="27"/>
    </row>
    <row r="27" spans="1:8" ht="66" customHeight="1">
      <c r="A27" s="141"/>
      <c r="B27" s="38"/>
      <c r="C27" s="38" t="s">
        <v>24</v>
      </c>
      <c r="D27" s="31"/>
      <c r="E27" s="30"/>
      <c r="F27" s="30"/>
      <c r="G27" s="30"/>
      <c r="H27" s="27"/>
    </row>
    <row r="28" spans="1:8" ht="20.25" customHeight="1">
      <c r="A28" s="9"/>
      <c r="B28" s="38"/>
      <c r="C28" s="38" t="s">
        <v>25</v>
      </c>
      <c r="D28" s="31"/>
      <c r="E28" s="30"/>
      <c r="F28" s="30"/>
      <c r="G28" s="30"/>
      <c r="H28" s="27"/>
    </row>
    <row r="29" spans="1:8" s="14" customFormat="1" ht="52.5" customHeight="1">
      <c r="A29" s="9"/>
      <c r="B29" s="38"/>
      <c r="C29" s="316" t="s">
        <v>381</v>
      </c>
      <c r="D29" s="31"/>
      <c r="E29" s="75"/>
      <c r="F29" s="75"/>
      <c r="G29" s="75"/>
      <c r="H29" s="27"/>
    </row>
    <row r="30" spans="1:8" s="14" customFormat="1" ht="52.5" customHeight="1">
      <c r="A30" s="9"/>
      <c r="B30" s="38"/>
      <c r="C30" s="38" t="s">
        <v>26</v>
      </c>
      <c r="D30" s="31"/>
      <c r="E30" s="75"/>
      <c r="F30" s="75"/>
      <c r="G30" s="75"/>
      <c r="H30" s="27"/>
    </row>
    <row r="31" spans="1:8" s="14" customFormat="1" ht="60.75" customHeight="1">
      <c r="A31" s="9"/>
      <c r="B31" s="38"/>
      <c r="C31" s="316" t="s">
        <v>382</v>
      </c>
      <c r="D31" s="31"/>
      <c r="E31" s="75"/>
      <c r="F31" s="75"/>
      <c r="G31" s="75"/>
      <c r="H31" s="27"/>
    </row>
    <row r="32" spans="1:8" ht="29.25" customHeight="1">
      <c r="A32" s="15"/>
      <c r="B32" s="72"/>
      <c r="C32" s="72" t="s">
        <v>73</v>
      </c>
      <c r="D32" s="48"/>
      <c r="E32" s="17"/>
      <c r="F32" s="17"/>
      <c r="G32" s="17"/>
      <c r="H32" s="27"/>
    </row>
    <row r="33" spans="1:8" ht="66" customHeight="1">
      <c r="A33" s="147">
        <v>5</v>
      </c>
      <c r="B33" s="55" t="s">
        <v>27</v>
      </c>
      <c r="C33" s="38" t="s">
        <v>77</v>
      </c>
      <c r="D33" s="315" t="s">
        <v>383</v>
      </c>
      <c r="E33" s="30"/>
      <c r="F33" s="30"/>
      <c r="G33" s="30"/>
      <c r="H33" s="77" t="s">
        <v>28</v>
      </c>
    </row>
    <row r="34" spans="1:8" s="14" customFormat="1" ht="19.5" customHeight="1">
      <c r="A34" s="9"/>
      <c r="B34" s="38"/>
      <c r="C34" s="38" t="s">
        <v>29</v>
      </c>
      <c r="D34" s="31"/>
      <c r="E34" s="75"/>
      <c r="F34" s="75"/>
      <c r="G34" s="75"/>
      <c r="H34" s="27"/>
    </row>
    <row r="35" spans="1:8" ht="31.5" customHeight="1">
      <c r="A35" s="146"/>
      <c r="B35" s="78"/>
      <c r="C35" s="43" t="s">
        <v>74</v>
      </c>
      <c r="D35" s="45"/>
      <c r="E35" s="46"/>
      <c r="F35" s="46"/>
      <c r="G35" s="46"/>
      <c r="H35" s="27"/>
    </row>
    <row r="36" spans="1:8" ht="58.5" customHeight="1">
      <c r="A36" s="146"/>
      <c r="B36" s="38"/>
      <c r="C36" s="57" t="s">
        <v>78</v>
      </c>
      <c r="D36" s="25" t="s">
        <v>75</v>
      </c>
      <c r="E36" s="26"/>
      <c r="F36" s="26"/>
      <c r="G36" s="26"/>
      <c r="H36" s="27"/>
    </row>
    <row r="37" spans="1:8" ht="58.5" customHeight="1">
      <c r="A37" s="146"/>
      <c r="B37" s="38"/>
      <c r="C37" s="57" t="s">
        <v>79</v>
      </c>
      <c r="D37" s="25" t="s">
        <v>76</v>
      </c>
      <c r="E37" s="26"/>
      <c r="F37" s="26"/>
      <c r="G37" s="26"/>
      <c r="H37" s="63"/>
    </row>
    <row r="38" spans="1:8" ht="72" customHeight="1">
      <c r="A38" s="146"/>
      <c r="B38" s="78"/>
      <c r="C38" s="196" t="s">
        <v>384</v>
      </c>
      <c r="D38" s="50" t="s">
        <v>385</v>
      </c>
      <c r="E38" s="61"/>
      <c r="F38" s="61"/>
      <c r="G38" s="61"/>
      <c r="H38" s="27" t="s">
        <v>30</v>
      </c>
    </row>
    <row r="39" spans="1:8" ht="58.5" customHeight="1">
      <c r="A39" s="147">
        <v>6</v>
      </c>
      <c r="B39" s="20" t="s">
        <v>80</v>
      </c>
      <c r="C39" s="20" t="s">
        <v>258</v>
      </c>
      <c r="D39" s="5" t="s">
        <v>386</v>
      </c>
      <c r="E39" s="150"/>
      <c r="F39" s="150"/>
      <c r="G39" s="150"/>
      <c r="H39" s="77" t="s">
        <v>31</v>
      </c>
    </row>
    <row r="40" spans="1:8" ht="58.5" customHeight="1">
      <c r="A40" s="146"/>
      <c r="B40" s="38"/>
      <c r="C40" s="35" t="s">
        <v>259</v>
      </c>
      <c r="D40" s="16" t="s">
        <v>81</v>
      </c>
      <c r="E40" s="30"/>
      <c r="F40" s="30"/>
      <c r="G40" s="30"/>
      <c r="H40" s="27" t="s">
        <v>32</v>
      </c>
    </row>
    <row r="41" spans="1:8" ht="58.5" customHeight="1">
      <c r="A41" s="148"/>
      <c r="B41" s="72"/>
      <c r="C41" s="59" t="s">
        <v>260</v>
      </c>
      <c r="D41" s="79" t="s">
        <v>82</v>
      </c>
      <c r="E41" s="17"/>
      <c r="F41" s="17"/>
      <c r="G41" s="17"/>
      <c r="H41" s="80"/>
    </row>
    <row r="42" spans="1:8" ht="58.5" customHeight="1">
      <c r="A42" s="146">
        <v>7</v>
      </c>
      <c r="B42" s="38" t="s">
        <v>263</v>
      </c>
      <c r="C42" s="81" t="s">
        <v>261</v>
      </c>
      <c r="D42" s="56" t="s">
        <v>387</v>
      </c>
      <c r="E42" s="7"/>
      <c r="F42" s="7"/>
      <c r="G42" s="7"/>
      <c r="H42" s="82" t="s">
        <v>33</v>
      </c>
    </row>
    <row r="43" spans="1:8" ht="58.5" customHeight="1">
      <c r="A43" s="146"/>
      <c r="B43" s="76"/>
      <c r="C43" s="57" t="s">
        <v>262</v>
      </c>
      <c r="D43" s="25" t="s">
        <v>83</v>
      </c>
      <c r="E43" s="26"/>
      <c r="F43" s="26"/>
      <c r="G43" s="26"/>
      <c r="H43" s="47" t="s">
        <v>34</v>
      </c>
    </row>
    <row r="44" spans="1:8" ht="58.5" customHeight="1">
      <c r="A44" s="146"/>
      <c r="B44" s="38"/>
      <c r="C44" s="49" t="s">
        <v>264</v>
      </c>
      <c r="D44" s="50" t="s">
        <v>84</v>
      </c>
      <c r="E44" s="61"/>
      <c r="F44" s="61"/>
      <c r="G44" s="61"/>
      <c r="H44" s="62" t="s">
        <v>35</v>
      </c>
    </row>
    <row r="45" spans="1:8" ht="90.75" customHeight="1">
      <c r="A45" s="149">
        <v>8</v>
      </c>
      <c r="B45" s="55" t="s">
        <v>36</v>
      </c>
      <c r="C45" s="317" t="s">
        <v>265</v>
      </c>
      <c r="D45" s="318" t="s">
        <v>388</v>
      </c>
      <c r="E45" s="84"/>
      <c r="F45" s="84"/>
      <c r="G45" s="84"/>
      <c r="H45" s="54" t="s">
        <v>37</v>
      </c>
    </row>
    <row r="46" spans="1:8" ht="54.75" customHeight="1">
      <c r="A46" s="146"/>
      <c r="B46" s="38"/>
      <c r="C46" s="317" t="s">
        <v>266</v>
      </c>
      <c r="D46" s="318" t="s">
        <v>389</v>
      </c>
      <c r="E46" s="84"/>
      <c r="F46" s="84"/>
      <c r="G46" s="84"/>
      <c r="H46" s="54"/>
    </row>
    <row r="47" spans="1:8" ht="47.25" customHeight="1">
      <c r="A47" s="147">
        <v>9</v>
      </c>
      <c r="B47" s="55" t="s">
        <v>38</v>
      </c>
      <c r="C47" s="85" t="s">
        <v>192</v>
      </c>
      <c r="D47" s="86" t="s">
        <v>85</v>
      </c>
      <c r="E47" s="7"/>
      <c r="F47" s="7"/>
      <c r="G47" s="7"/>
      <c r="H47" s="370" t="s">
        <v>39</v>
      </c>
    </row>
    <row r="48" spans="1:8" ht="46.5" customHeight="1">
      <c r="A48" s="9"/>
      <c r="B48" s="88"/>
      <c r="C48" s="89" t="s">
        <v>88</v>
      </c>
      <c r="D48" s="90" t="s">
        <v>86</v>
      </c>
      <c r="E48" s="26"/>
      <c r="F48" s="26"/>
      <c r="G48" s="26"/>
      <c r="H48" s="371"/>
    </row>
    <row r="49" spans="1:8" ht="51" customHeight="1">
      <c r="A49" s="148"/>
      <c r="B49" s="91"/>
      <c r="C49" s="92" t="s">
        <v>89</v>
      </c>
      <c r="D49" s="93" t="s">
        <v>87</v>
      </c>
      <c r="E49" s="61"/>
      <c r="F49" s="61"/>
      <c r="G49" s="61"/>
      <c r="H49" s="94"/>
    </row>
    <row r="50" spans="1:8" ht="43.5" customHeight="1">
      <c r="A50" s="146">
        <v>10</v>
      </c>
      <c r="B50" s="35" t="s">
        <v>40</v>
      </c>
      <c r="C50" s="95" t="s">
        <v>90</v>
      </c>
      <c r="D50" s="96" t="s">
        <v>193</v>
      </c>
      <c r="E50" s="30"/>
      <c r="F50" s="30"/>
      <c r="G50" s="30"/>
      <c r="H50" s="27" t="s">
        <v>41</v>
      </c>
    </row>
    <row r="51" spans="1:8" s="102" customFormat="1" ht="90.75" customHeight="1">
      <c r="A51" s="97">
        <v>11</v>
      </c>
      <c r="B51" s="98" t="s">
        <v>42</v>
      </c>
      <c r="C51" s="99" t="s">
        <v>91</v>
      </c>
      <c r="D51" s="319" t="s">
        <v>390</v>
      </c>
      <c r="E51" s="100"/>
      <c r="F51" s="100"/>
      <c r="G51" s="100"/>
      <c r="H51" s="101" t="s">
        <v>43</v>
      </c>
    </row>
    <row r="52" spans="1:8" s="102" customFormat="1" ht="31.5" customHeight="1">
      <c r="A52" s="103"/>
      <c r="B52" s="104"/>
      <c r="C52" s="89" t="s">
        <v>92</v>
      </c>
      <c r="D52" s="320" t="s">
        <v>93</v>
      </c>
      <c r="E52" s="105"/>
      <c r="F52" s="105"/>
      <c r="G52" s="105"/>
      <c r="H52" s="106" t="s">
        <v>44</v>
      </c>
    </row>
    <row r="53" spans="1:8" s="102" customFormat="1" ht="43.5" customHeight="1">
      <c r="A53" s="103"/>
      <c r="B53" s="104"/>
      <c r="C53" s="107" t="s">
        <v>94</v>
      </c>
      <c r="D53" s="320" t="s">
        <v>391</v>
      </c>
      <c r="E53" s="105"/>
      <c r="F53" s="105"/>
      <c r="G53" s="105"/>
      <c r="H53" s="106" t="s">
        <v>45</v>
      </c>
    </row>
    <row r="54" spans="1:8" s="102" customFormat="1" ht="79.5" customHeight="1">
      <c r="A54" s="103"/>
      <c r="B54" s="38"/>
      <c r="C54" s="107" t="s">
        <v>95</v>
      </c>
      <c r="D54" s="108" t="s">
        <v>96</v>
      </c>
      <c r="E54" s="105"/>
      <c r="F54" s="105"/>
      <c r="G54" s="105"/>
      <c r="H54" s="109" t="s">
        <v>47</v>
      </c>
    </row>
    <row r="55" spans="1:8" s="102" customFormat="1" ht="30" customHeight="1">
      <c r="A55" s="103"/>
      <c r="B55" s="104"/>
      <c r="C55" s="107" t="s">
        <v>98</v>
      </c>
      <c r="D55" s="108" t="s">
        <v>97</v>
      </c>
      <c r="E55" s="105"/>
      <c r="F55" s="105"/>
      <c r="G55" s="105"/>
      <c r="H55" s="109"/>
    </row>
    <row r="56" spans="1:8" s="110" customFormat="1" ht="55.5" customHeight="1">
      <c r="A56" s="103"/>
      <c r="B56" s="104"/>
      <c r="C56" s="107" t="s">
        <v>100</v>
      </c>
      <c r="D56" s="108" t="s">
        <v>99</v>
      </c>
      <c r="E56" s="26"/>
      <c r="F56" s="26"/>
      <c r="G56" s="26"/>
      <c r="H56" s="106" t="s">
        <v>48</v>
      </c>
    </row>
    <row r="57" spans="1:8" ht="68.25" customHeight="1">
      <c r="A57" s="111"/>
      <c r="B57" s="64"/>
      <c r="C57" s="321" t="s">
        <v>392</v>
      </c>
      <c r="D57" s="112" t="s">
        <v>101</v>
      </c>
      <c r="E57" s="68"/>
      <c r="F57" s="68"/>
      <c r="G57" s="68"/>
      <c r="H57" s="109"/>
    </row>
    <row r="58" spans="1:8" ht="42" customHeight="1">
      <c r="A58" s="113"/>
      <c r="B58" s="114"/>
      <c r="C58" s="92" t="s">
        <v>103</v>
      </c>
      <c r="D58" s="74" t="s">
        <v>102</v>
      </c>
      <c r="E58" s="116"/>
      <c r="F58" s="116"/>
      <c r="G58" s="116"/>
      <c r="H58" s="117"/>
    </row>
    <row r="59" spans="1:8" ht="45" customHeight="1">
      <c r="A59" s="111">
        <v>12</v>
      </c>
      <c r="B59" s="64" t="s">
        <v>49</v>
      </c>
      <c r="C59" s="118" t="s">
        <v>106</v>
      </c>
      <c r="D59" s="119" t="s">
        <v>104</v>
      </c>
      <c r="E59" s="120"/>
      <c r="F59" s="120"/>
      <c r="G59" s="120"/>
      <c r="H59" s="27" t="s">
        <v>50</v>
      </c>
    </row>
    <row r="60" spans="1:8" ht="31.5" customHeight="1">
      <c r="A60" s="121"/>
      <c r="B60" s="64"/>
      <c r="C60" s="122" t="s">
        <v>107</v>
      </c>
      <c r="D60" s="123" t="s">
        <v>105</v>
      </c>
      <c r="E60" s="105"/>
      <c r="F60" s="105"/>
      <c r="G60" s="105"/>
      <c r="H60" s="124"/>
    </row>
    <row r="61" spans="1:8" ht="44.25" customHeight="1">
      <c r="A61" s="121"/>
      <c r="B61" s="64"/>
      <c r="C61" s="122" t="s">
        <v>108</v>
      </c>
      <c r="D61" s="123" t="s">
        <v>46</v>
      </c>
      <c r="E61" s="105"/>
      <c r="F61" s="105"/>
      <c r="G61" s="105"/>
      <c r="H61" s="124"/>
    </row>
    <row r="62" spans="1:8" ht="31.5" customHeight="1">
      <c r="A62" s="113"/>
      <c r="B62" s="114"/>
      <c r="C62" s="125" t="s">
        <v>51</v>
      </c>
      <c r="D62" s="322" t="s">
        <v>394</v>
      </c>
      <c r="E62" s="116"/>
      <c r="F62" s="116"/>
      <c r="G62" s="116"/>
      <c r="H62" s="126"/>
    </row>
    <row r="63" spans="1:8" ht="66" customHeight="1">
      <c r="A63" s="111">
        <v>13</v>
      </c>
      <c r="B63" s="64" t="s">
        <v>268</v>
      </c>
      <c r="C63" s="118" t="s">
        <v>109</v>
      </c>
      <c r="D63" s="119" t="s">
        <v>393</v>
      </c>
      <c r="E63" s="120"/>
      <c r="F63" s="120"/>
      <c r="G63" s="120"/>
      <c r="H63" s="82" t="s">
        <v>52</v>
      </c>
    </row>
    <row r="64" spans="1:8" ht="52.5" customHeight="1">
      <c r="A64" s="121"/>
      <c r="B64" s="372"/>
      <c r="C64" s="122" t="s">
        <v>267</v>
      </c>
      <c r="D64" s="123" t="s">
        <v>142</v>
      </c>
      <c r="E64" s="127"/>
      <c r="F64" s="127"/>
      <c r="G64" s="127"/>
      <c r="H64" s="128" t="s">
        <v>53</v>
      </c>
    </row>
    <row r="65" spans="1:8" ht="54.75" customHeight="1">
      <c r="A65" s="121"/>
      <c r="B65" s="372"/>
      <c r="C65" s="122" t="s">
        <v>110</v>
      </c>
      <c r="D65" s="123" t="s">
        <v>143</v>
      </c>
      <c r="E65" s="127"/>
      <c r="F65" s="127"/>
      <c r="G65" s="127"/>
      <c r="H65" s="128" t="s">
        <v>32</v>
      </c>
    </row>
    <row r="66" spans="1:8" ht="48.75" customHeight="1">
      <c r="A66" s="113"/>
      <c r="B66" s="64"/>
      <c r="C66" s="125" t="s">
        <v>54</v>
      </c>
      <c r="D66" s="115" t="s">
        <v>144</v>
      </c>
      <c r="E66" s="116"/>
      <c r="F66" s="116"/>
      <c r="G66" s="116"/>
      <c r="H66" s="117"/>
    </row>
    <row r="67" spans="1:8" ht="33" customHeight="1">
      <c r="A67" s="136">
        <v>14</v>
      </c>
      <c r="B67" s="129" t="s">
        <v>55</v>
      </c>
      <c r="C67" s="129" t="s">
        <v>111</v>
      </c>
      <c r="D67" s="130" t="s">
        <v>122</v>
      </c>
      <c r="E67" s="131"/>
      <c r="F67" s="131"/>
      <c r="G67" s="131"/>
      <c r="H67" s="77" t="s">
        <v>56</v>
      </c>
    </row>
    <row r="68" spans="1:8" ht="53.25" customHeight="1">
      <c r="A68" s="111"/>
      <c r="B68" s="64"/>
      <c r="C68" s="132" t="s">
        <v>112</v>
      </c>
      <c r="D68" s="323" t="s">
        <v>429</v>
      </c>
      <c r="E68" s="134"/>
      <c r="F68" s="134"/>
      <c r="G68" s="134"/>
      <c r="H68" s="27" t="s">
        <v>57</v>
      </c>
    </row>
    <row r="69" spans="1:8" ht="29.25" customHeight="1">
      <c r="A69" s="111"/>
      <c r="B69" s="64"/>
      <c r="C69" s="64" t="s">
        <v>113</v>
      </c>
      <c r="D69" s="65"/>
      <c r="E69" s="135"/>
      <c r="F69" s="135"/>
      <c r="G69" s="135"/>
      <c r="H69" s="27"/>
    </row>
    <row r="70" spans="1:8" ht="24.95" customHeight="1">
      <c r="A70" s="111"/>
      <c r="B70" s="64"/>
      <c r="C70" s="64" t="s">
        <v>58</v>
      </c>
      <c r="D70" s="65"/>
      <c r="E70" s="135"/>
      <c r="F70" s="135"/>
      <c r="G70" s="135"/>
      <c r="H70" s="27"/>
    </row>
    <row r="71" spans="1:8" ht="24.95" customHeight="1">
      <c r="A71" s="111"/>
      <c r="B71" s="64"/>
      <c r="C71" s="64" t="s">
        <v>114</v>
      </c>
      <c r="D71" s="65"/>
      <c r="E71" s="135"/>
      <c r="F71" s="135"/>
      <c r="G71" s="135"/>
      <c r="H71" s="124"/>
    </row>
    <row r="72" spans="1:8" ht="24.95" customHeight="1">
      <c r="A72" s="111"/>
      <c r="B72" s="64"/>
      <c r="C72" s="64" t="s">
        <v>115</v>
      </c>
      <c r="D72" s="65"/>
      <c r="E72" s="135"/>
      <c r="F72" s="135"/>
      <c r="G72" s="135"/>
      <c r="H72" s="124"/>
    </row>
    <row r="73" spans="1:8" ht="24.95" customHeight="1">
      <c r="A73" s="111"/>
      <c r="B73" s="64"/>
      <c r="C73" s="64" t="s">
        <v>116</v>
      </c>
      <c r="D73" s="65"/>
      <c r="E73" s="135"/>
      <c r="F73" s="135"/>
      <c r="G73" s="135"/>
      <c r="H73" s="124"/>
    </row>
    <row r="74" spans="1:8" ht="24.95" customHeight="1">
      <c r="A74" s="111"/>
      <c r="B74" s="64"/>
      <c r="C74" s="64" t="s">
        <v>117</v>
      </c>
      <c r="D74" s="65"/>
      <c r="E74" s="135"/>
      <c r="F74" s="135"/>
      <c r="G74" s="135"/>
      <c r="H74" s="124"/>
    </row>
    <row r="75" spans="1:8" ht="24.95" customHeight="1">
      <c r="A75" s="111"/>
      <c r="B75" s="64"/>
      <c r="C75" s="64" t="s">
        <v>118</v>
      </c>
      <c r="D75" s="65"/>
      <c r="E75" s="135"/>
      <c r="F75" s="135"/>
      <c r="G75" s="135"/>
      <c r="H75" s="124"/>
    </row>
    <row r="76" spans="1:8" ht="24.95" customHeight="1">
      <c r="A76" s="111"/>
      <c r="B76" s="64"/>
      <c r="C76" s="64" t="s">
        <v>119</v>
      </c>
      <c r="D76" s="65"/>
      <c r="E76" s="135"/>
      <c r="F76" s="135"/>
      <c r="G76" s="135"/>
      <c r="H76" s="124"/>
    </row>
    <row r="77" spans="1:8" ht="24.95" customHeight="1">
      <c r="A77" s="121"/>
      <c r="B77" s="64"/>
      <c r="C77" s="64" t="s">
        <v>120</v>
      </c>
      <c r="D77" s="65"/>
      <c r="E77" s="135"/>
      <c r="F77" s="135"/>
      <c r="G77" s="135"/>
      <c r="H77" s="124"/>
    </row>
    <row r="78" spans="1:8" ht="24.95" customHeight="1">
      <c r="A78" s="121"/>
      <c r="B78" s="64"/>
      <c r="C78" s="64" t="s">
        <v>121</v>
      </c>
      <c r="D78" s="65"/>
      <c r="E78" s="135"/>
      <c r="F78" s="135"/>
      <c r="G78" s="135"/>
      <c r="H78" s="124"/>
    </row>
    <row r="79" spans="1:8" ht="42.75" customHeight="1">
      <c r="A79" s="147">
        <v>15</v>
      </c>
      <c r="B79" s="55" t="s">
        <v>125</v>
      </c>
      <c r="C79" s="151" t="s">
        <v>126</v>
      </c>
      <c r="D79" s="87" t="s">
        <v>146</v>
      </c>
      <c r="E79" s="7"/>
      <c r="F79" s="7"/>
      <c r="G79" s="7"/>
      <c r="H79" s="82"/>
    </row>
    <row r="80" spans="1:8" ht="46.5" customHeight="1">
      <c r="A80" s="9"/>
      <c r="B80" s="38"/>
      <c r="C80" s="28" t="s">
        <v>127</v>
      </c>
      <c r="D80" s="58" t="s">
        <v>145</v>
      </c>
      <c r="E80" s="26"/>
      <c r="F80" s="26"/>
      <c r="G80" s="26"/>
      <c r="H80" s="47"/>
    </row>
    <row r="81" spans="1:8" ht="44.25" customHeight="1">
      <c r="A81" s="148"/>
      <c r="B81" s="59"/>
      <c r="C81" s="73" t="s">
        <v>128</v>
      </c>
      <c r="D81" s="60" t="s">
        <v>147</v>
      </c>
      <c r="E81" s="61"/>
      <c r="F81" s="61"/>
      <c r="G81" s="61"/>
      <c r="H81" s="62"/>
    </row>
    <row r="82" spans="1:8" ht="53.25" customHeight="1">
      <c r="A82" s="147">
        <v>16</v>
      </c>
      <c r="B82" s="55" t="s">
        <v>129</v>
      </c>
      <c r="C82" s="151" t="s">
        <v>123</v>
      </c>
      <c r="D82" s="87" t="s">
        <v>148</v>
      </c>
      <c r="E82" s="7"/>
      <c r="F82" s="7"/>
      <c r="G82" s="7"/>
      <c r="H82" s="82"/>
    </row>
    <row r="83" spans="1:8" ht="53.25" customHeight="1">
      <c r="A83" s="146"/>
      <c r="B83" s="38"/>
      <c r="C83" s="324" t="s">
        <v>271</v>
      </c>
      <c r="D83" s="325" t="s">
        <v>269</v>
      </c>
      <c r="E83" s="7"/>
      <c r="F83" s="7"/>
      <c r="G83" s="7"/>
      <c r="H83" s="63"/>
    </row>
    <row r="84" spans="1:8" ht="53.25" customHeight="1">
      <c r="A84" s="146"/>
      <c r="B84" s="197"/>
      <c r="C84" s="324" t="s">
        <v>272</v>
      </c>
      <c r="D84" s="325" t="s">
        <v>270</v>
      </c>
      <c r="E84" s="7"/>
      <c r="F84" s="7"/>
      <c r="G84" s="7"/>
      <c r="H84" s="63"/>
    </row>
    <row r="85" spans="1:8" ht="48.75" customHeight="1">
      <c r="A85" s="9"/>
      <c r="B85" s="38"/>
      <c r="C85" s="326" t="s">
        <v>395</v>
      </c>
      <c r="D85" s="327" t="s">
        <v>149</v>
      </c>
      <c r="E85" s="26"/>
      <c r="F85" s="26"/>
      <c r="G85" s="26"/>
      <c r="H85" s="47"/>
    </row>
    <row r="86" spans="1:8" s="66" customFormat="1" ht="62.25" customHeight="1">
      <c r="A86" s="9"/>
      <c r="B86" s="38"/>
      <c r="C86" s="328" t="s">
        <v>396</v>
      </c>
      <c r="D86" s="329" t="s">
        <v>150</v>
      </c>
      <c r="E86" s="127"/>
      <c r="F86" s="127"/>
      <c r="G86" s="127"/>
      <c r="H86" s="152"/>
    </row>
    <row r="87" spans="1:8" s="66" customFormat="1" ht="54.75" customHeight="1">
      <c r="A87" s="9"/>
      <c r="B87" s="38"/>
      <c r="C87" s="328" t="s">
        <v>397</v>
      </c>
      <c r="D87" s="123" t="s">
        <v>151</v>
      </c>
      <c r="E87" s="127"/>
      <c r="F87" s="127"/>
      <c r="G87" s="127"/>
      <c r="H87" s="152"/>
    </row>
    <row r="88" spans="1:8" ht="144" customHeight="1">
      <c r="A88" s="146"/>
      <c r="B88" s="35"/>
      <c r="C88" s="326" t="s">
        <v>398</v>
      </c>
      <c r="D88" s="123" t="s">
        <v>152</v>
      </c>
      <c r="E88" s="26"/>
      <c r="F88" s="26"/>
      <c r="G88" s="26"/>
      <c r="H88" s="47"/>
    </row>
    <row r="89" spans="1:8" ht="34.5" customHeight="1">
      <c r="A89" s="9"/>
      <c r="B89" s="38"/>
      <c r="C89" s="326" t="s">
        <v>399</v>
      </c>
      <c r="D89" s="154" t="s">
        <v>153</v>
      </c>
      <c r="E89" s="26"/>
      <c r="F89" s="26"/>
      <c r="G89" s="26"/>
      <c r="H89" s="47" t="s">
        <v>136</v>
      </c>
    </row>
    <row r="90" spans="1:8" ht="75" customHeight="1">
      <c r="A90" s="9"/>
      <c r="B90" s="38"/>
      <c r="C90" s="326" t="s">
        <v>400</v>
      </c>
      <c r="D90" s="154" t="s">
        <v>154</v>
      </c>
      <c r="E90" s="26"/>
      <c r="F90" s="26"/>
      <c r="G90" s="26"/>
      <c r="H90" s="47"/>
    </row>
    <row r="91" spans="1:8" ht="59.25" customHeight="1">
      <c r="A91" s="9"/>
      <c r="B91" s="38"/>
      <c r="C91" s="330" t="s">
        <v>401</v>
      </c>
      <c r="D91" s="133" t="s">
        <v>155</v>
      </c>
      <c r="E91" s="13"/>
      <c r="F91" s="13"/>
      <c r="G91" s="13"/>
      <c r="H91" s="158" t="s">
        <v>137</v>
      </c>
    </row>
    <row r="92" spans="1:8" ht="91.5" customHeight="1">
      <c r="A92" s="9"/>
      <c r="B92" s="38"/>
      <c r="C92" s="157" t="s">
        <v>174</v>
      </c>
      <c r="D92" s="67"/>
      <c r="E92" s="46"/>
      <c r="F92" s="46"/>
      <c r="G92" s="46"/>
      <c r="H92" s="63"/>
    </row>
    <row r="93" spans="1:8" ht="48" customHeight="1">
      <c r="A93" s="9"/>
      <c r="B93" s="38"/>
      <c r="C93" s="326" t="s">
        <v>402</v>
      </c>
      <c r="D93" s="123" t="s">
        <v>156</v>
      </c>
      <c r="E93" s="26"/>
      <c r="F93" s="26"/>
      <c r="G93" s="26"/>
      <c r="H93" s="47" t="s">
        <v>138</v>
      </c>
    </row>
    <row r="94" spans="1:8" ht="38.25" customHeight="1">
      <c r="A94" s="9"/>
      <c r="B94" s="38"/>
      <c r="C94" s="326" t="s">
        <v>403</v>
      </c>
      <c r="D94" s="123" t="s">
        <v>157</v>
      </c>
      <c r="E94" s="26"/>
      <c r="F94" s="26"/>
      <c r="G94" s="26"/>
      <c r="H94" s="47" t="s">
        <v>136</v>
      </c>
    </row>
    <row r="95" spans="1:8" ht="51" customHeight="1">
      <c r="A95" s="146"/>
      <c r="B95" s="35"/>
      <c r="C95" s="326" t="s">
        <v>404</v>
      </c>
      <c r="D95" s="123" t="s">
        <v>158</v>
      </c>
      <c r="E95" s="26"/>
      <c r="F95" s="26"/>
      <c r="G95" s="26"/>
      <c r="H95" s="47" t="s">
        <v>139</v>
      </c>
    </row>
    <row r="96" spans="1:8" ht="57.75" customHeight="1">
      <c r="A96" s="9"/>
      <c r="B96" s="38"/>
      <c r="C96" s="326" t="s">
        <v>405</v>
      </c>
      <c r="D96" s="123" t="s">
        <v>159</v>
      </c>
      <c r="E96" s="26"/>
      <c r="F96" s="26"/>
      <c r="G96" s="26"/>
      <c r="H96" s="47"/>
    </row>
    <row r="97" spans="1:8" ht="49.5" customHeight="1">
      <c r="A97" s="69"/>
      <c r="B97" s="31"/>
      <c r="C97" s="326" t="s">
        <v>406</v>
      </c>
      <c r="D97" s="123" t="s">
        <v>160</v>
      </c>
      <c r="E97" s="26"/>
      <c r="F97" s="26"/>
      <c r="G97" s="26"/>
      <c r="H97" s="47" t="s">
        <v>194</v>
      </c>
    </row>
    <row r="98" spans="1:8" ht="58.5" customHeight="1">
      <c r="A98" s="9"/>
      <c r="B98" s="38"/>
      <c r="C98" s="326" t="s">
        <v>407</v>
      </c>
      <c r="D98" s="123" t="s">
        <v>175</v>
      </c>
      <c r="E98" s="26"/>
      <c r="F98" s="26"/>
      <c r="G98" s="26"/>
      <c r="H98" s="47"/>
    </row>
    <row r="99" spans="1:8" ht="35.25" customHeight="1">
      <c r="A99" s="146"/>
      <c r="B99" s="35"/>
      <c r="C99" s="326" t="s">
        <v>408</v>
      </c>
      <c r="D99" s="123" t="s">
        <v>161</v>
      </c>
      <c r="E99" s="26"/>
      <c r="F99" s="26"/>
      <c r="G99" s="26"/>
      <c r="H99" s="47"/>
    </row>
    <row r="100" spans="1:8" ht="324.75" customHeight="1">
      <c r="A100" s="9"/>
      <c r="B100" s="38"/>
      <c r="C100" s="326" t="s">
        <v>409</v>
      </c>
      <c r="D100" s="123" t="s">
        <v>162</v>
      </c>
      <c r="E100" s="26"/>
      <c r="F100" s="26"/>
      <c r="G100" s="26"/>
      <c r="H100" s="47" t="s">
        <v>140</v>
      </c>
    </row>
    <row r="101" spans="1:8" ht="102" customHeight="1">
      <c r="A101" s="9"/>
      <c r="B101" s="38"/>
      <c r="C101" s="326" t="s">
        <v>410</v>
      </c>
      <c r="D101" s="123" t="s">
        <v>163</v>
      </c>
      <c r="E101" s="26"/>
      <c r="F101" s="26"/>
      <c r="G101" s="26"/>
      <c r="H101" s="47" t="s">
        <v>141</v>
      </c>
    </row>
    <row r="102" spans="1:8" ht="35.25" customHeight="1">
      <c r="A102" s="9"/>
      <c r="B102" s="38"/>
      <c r="C102" s="326" t="s">
        <v>411</v>
      </c>
      <c r="D102" s="58" t="s">
        <v>176</v>
      </c>
      <c r="E102" s="26"/>
      <c r="F102" s="26"/>
      <c r="G102" s="26"/>
      <c r="H102" s="47"/>
    </row>
    <row r="103" spans="1:8" ht="65.25" customHeight="1">
      <c r="A103" s="9"/>
      <c r="B103" s="38"/>
      <c r="C103" s="326" t="s">
        <v>412</v>
      </c>
      <c r="D103" s="155" t="s">
        <v>164</v>
      </c>
      <c r="E103" s="26"/>
      <c r="F103" s="26"/>
      <c r="G103" s="26"/>
      <c r="H103" s="47"/>
    </row>
    <row r="104" spans="1:8" ht="48.75" customHeight="1">
      <c r="A104" s="9"/>
      <c r="B104" s="38"/>
      <c r="C104" s="326" t="s">
        <v>413</v>
      </c>
      <c r="D104" s="155" t="s">
        <v>165</v>
      </c>
      <c r="E104" s="26"/>
      <c r="F104" s="26"/>
      <c r="G104" s="26"/>
      <c r="H104" s="47"/>
    </row>
    <row r="105" spans="1:8" ht="44.25" customHeight="1">
      <c r="A105" s="9"/>
      <c r="B105" s="38"/>
      <c r="C105" s="326" t="s">
        <v>414</v>
      </c>
      <c r="D105" s="155" t="s">
        <v>166</v>
      </c>
      <c r="E105" s="26"/>
      <c r="F105" s="26"/>
      <c r="G105" s="26"/>
      <c r="H105" s="47"/>
    </row>
    <row r="106" spans="1:8" ht="40.5" customHeight="1">
      <c r="A106" s="9"/>
      <c r="B106" s="38"/>
      <c r="C106" s="326" t="s">
        <v>415</v>
      </c>
      <c r="D106" s="156" t="s">
        <v>195</v>
      </c>
      <c r="E106" s="26"/>
      <c r="F106" s="26"/>
      <c r="G106" s="26"/>
      <c r="H106" s="47"/>
    </row>
    <row r="107" spans="1:8" s="71" customFormat="1" ht="57" customHeight="1">
      <c r="A107" s="9"/>
      <c r="B107" s="38"/>
      <c r="C107" s="331" t="s">
        <v>416</v>
      </c>
      <c r="D107" s="156" t="s">
        <v>167</v>
      </c>
      <c r="E107" s="70"/>
      <c r="F107" s="70"/>
      <c r="G107" s="70"/>
      <c r="H107" s="47"/>
    </row>
    <row r="108" spans="1:8" ht="58.5" customHeight="1">
      <c r="A108" s="9"/>
      <c r="B108" s="38"/>
      <c r="C108" s="326" t="s">
        <v>417</v>
      </c>
      <c r="D108" s="156" t="s">
        <v>168</v>
      </c>
      <c r="E108" s="26"/>
      <c r="F108" s="26"/>
      <c r="G108" s="26"/>
      <c r="H108" s="47"/>
    </row>
    <row r="109" spans="1:8" ht="46.5" customHeight="1">
      <c r="A109" s="9"/>
      <c r="B109" s="38"/>
      <c r="C109" s="326" t="s">
        <v>418</v>
      </c>
      <c r="D109" s="156" t="s">
        <v>169</v>
      </c>
      <c r="E109" s="26"/>
      <c r="F109" s="26"/>
      <c r="G109" s="26"/>
      <c r="H109" s="47"/>
    </row>
    <row r="110" spans="1:8" ht="42" customHeight="1">
      <c r="A110" s="9"/>
      <c r="B110" s="38"/>
      <c r="C110" s="326" t="s">
        <v>419</v>
      </c>
      <c r="D110" s="156" t="s">
        <v>170</v>
      </c>
      <c r="E110" s="26"/>
      <c r="F110" s="26"/>
      <c r="G110" s="26"/>
      <c r="H110" s="47"/>
    </row>
    <row r="111" spans="1:8" ht="58.5" customHeight="1">
      <c r="A111" s="146"/>
      <c r="B111" s="38"/>
      <c r="C111" s="326" t="s">
        <v>420</v>
      </c>
      <c r="D111" s="329" t="s">
        <v>171</v>
      </c>
      <c r="E111" s="26"/>
      <c r="F111" s="26"/>
      <c r="G111" s="26"/>
      <c r="H111" s="47"/>
    </row>
    <row r="112" spans="1:8" ht="39.75" customHeight="1">
      <c r="A112" s="9"/>
      <c r="B112" s="38"/>
      <c r="C112" s="326" t="s">
        <v>421</v>
      </c>
      <c r="D112" s="329" t="s">
        <v>172</v>
      </c>
      <c r="E112" s="26"/>
      <c r="F112" s="26"/>
      <c r="G112" s="26"/>
      <c r="H112" s="47"/>
    </row>
    <row r="113" spans="1:8" ht="39.75" customHeight="1">
      <c r="A113" s="9"/>
      <c r="B113" s="38"/>
      <c r="C113" s="330" t="s">
        <v>422</v>
      </c>
      <c r="D113" s="323" t="s">
        <v>173</v>
      </c>
      <c r="E113" s="13"/>
      <c r="F113" s="13"/>
      <c r="G113" s="13"/>
      <c r="H113" s="158"/>
    </row>
    <row r="114" spans="1:8" ht="49.5" customHeight="1">
      <c r="A114" s="146"/>
      <c r="B114" s="38"/>
      <c r="C114" s="330" t="s">
        <v>273</v>
      </c>
      <c r="D114" s="323" t="s">
        <v>274</v>
      </c>
      <c r="E114" s="13"/>
      <c r="F114" s="13"/>
      <c r="G114" s="13"/>
      <c r="H114" s="158"/>
    </row>
    <row r="115" spans="1:8" ht="61.5" customHeight="1">
      <c r="A115" s="149">
        <v>17</v>
      </c>
      <c r="B115" s="55" t="s">
        <v>177</v>
      </c>
      <c r="C115" s="151" t="s">
        <v>130</v>
      </c>
      <c r="D115" s="87" t="s">
        <v>180</v>
      </c>
      <c r="E115" s="7"/>
      <c r="F115" s="7"/>
      <c r="G115" s="7"/>
      <c r="H115" s="82"/>
    </row>
    <row r="116" spans="1:8" s="14" customFormat="1" ht="42.75" customHeight="1">
      <c r="A116" s="9"/>
      <c r="B116" s="38"/>
      <c r="C116" s="28" t="s">
        <v>124</v>
      </c>
      <c r="D116" s="123" t="s">
        <v>181</v>
      </c>
      <c r="E116" s="70"/>
      <c r="F116" s="70"/>
      <c r="G116" s="70"/>
      <c r="H116" s="47"/>
    </row>
    <row r="117" spans="1:8" s="14" customFormat="1" ht="43.5" customHeight="1">
      <c r="A117" s="9"/>
      <c r="B117" s="38"/>
      <c r="C117" s="28" t="s">
        <v>131</v>
      </c>
      <c r="D117" s="123" t="s">
        <v>182</v>
      </c>
      <c r="E117" s="70"/>
      <c r="F117" s="70"/>
      <c r="G117" s="70"/>
      <c r="H117" s="47"/>
    </row>
    <row r="118" spans="1:8" s="14" customFormat="1" ht="46.5" customHeight="1">
      <c r="A118" s="9"/>
      <c r="B118" s="38"/>
      <c r="C118" s="28" t="s">
        <v>178</v>
      </c>
      <c r="D118" s="123" t="s">
        <v>183</v>
      </c>
      <c r="E118" s="70"/>
      <c r="F118" s="70"/>
      <c r="G118" s="70"/>
      <c r="H118" s="47"/>
    </row>
    <row r="119" spans="1:8" ht="61.5" customHeight="1">
      <c r="A119" s="9"/>
      <c r="B119" s="38"/>
      <c r="C119" s="28" t="s">
        <v>132</v>
      </c>
      <c r="D119" s="123" t="s">
        <v>184</v>
      </c>
      <c r="E119" s="26"/>
      <c r="F119" s="26"/>
      <c r="G119" s="26"/>
      <c r="H119" s="47"/>
    </row>
    <row r="120" spans="1:8" ht="46.5" customHeight="1">
      <c r="A120" s="146"/>
      <c r="B120" s="38"/>
      <c r="C120" s="28" t="s">
        <v>133</v>
      </c>
      <c r="D120" s="123" t="s">
        <v>185</v>
      </c>
      <c r="E120" s="26"/>
      <c r="F120" s="26"/>
      <c r="G120" s="26"/>
      <c r="H120" s="47"/>
    </row>
    <row r="121" spans="1:8" s="14" customFormat="1" ht="35.25" customHeight="1">
      <c r="A121" s="9"/>
      <c r="B121" s="38"/>
      <c r="C121" s="28" t="s">
        <v>134</v>
      </c>
      <c r="D121" s="123" t="s">
        <v>186</v>
      </c>
      <c r="E121" s="70"/>
      <c r="F121" s="70"/>
      <c r="G121" s="70"/>
      <c r="H121" s="47"/>
    </row>
    <row r="122" spans="1:8" ht="36.75" customHeight="1">
      <c r="A122" s="148"/>
      <c r="B122" s="153"/>
      <c r="C122" s="57" t="s">
        <v>135</v>
      </c>
      <c r="D122" s="123" t="s">
        <v>179</v>
      </c>
      <c r="E122" s="26"/>
      <c r="F122" s="26"/>
      <c r="G122" s="26"/>
      <c r="H122" s="47"/>
    </row>
    <row r="123" spans="1:8" ht="17.25">
      <c r="A123" s="345" t="s">
        <v>248</v>
      </c>
      <c r="B123" s="346"/>
      <c r="C123" s="346"/>
      <c r="D123" s="346"/>
      <c r="E123" s="346"/>
      <c r="F123" s="346"/>
      <c r="G123" s="346"/>
      <c r="H123" s="347"/>
    </row>
    <row r="124" spans="1:8" s="66" customFormat="1" ht="45" customHeight="1">
      <c r="A124" s="136">
        <v>1</v>
      </c>
      <c r="B124" s="137" t="s">
        <v>59</v>
      </c>
      <c r="C124" s="332" t="s">
        <v>423</v>
      </c>
      <c r="D124" s="333" t="s">
        <v>424</v>
      </c>
      <c r="E124" s="120"/>
      <c r="F124" s="120"/>
      <c r="G124" s="120"/>
      <c r="H124" s="138" t="s">
        <v>60</v>
      </c>
    </row>
    <row r="125" spans="1:8" ht="62.25" customHeight="1">
      <c r="A125" s="139"/>
      <c r="B125" s="72"/>
      <c r="C125" s="334" t="s">
        <v>61</v>
      </c>
      <c r="D125" s="335" t="s">
        <v>425</v>
      </c>
      <c r="E125" s="61"/>
      <c r="F125" s="61"/>
      <c r="G125" s="61"/>
      <c r="H125" s="80"/>
    </row>
    <row r="126" spans="1:8" ht="17.25">
      <c r="A126" s="345" t="s">
        <v>249</v>
      </c>
      <c r="B126" s="346"/>
      <c r="C126" s="346"/>
      <c r="D126" s="346"/>
      <c r="E126" s="346"/>
      <c r="F126" s="346"/>
      <c r="G126" s="346"/>
      <c r="H126" s="347"/>
    </row>
    <row r="127" spans="1:8" ht="43.5" customHeight="1">
      <c r="A127" s="136">
        <v>1</v>
      </c>
      <c r="B127" s="192" t="s">
        <v>197</v>
      </c>
      <c r="C127" s="192" t="s">
        <v>198</v>
      </c>
      <c r="D127" s="56"/>
      <c r="E127" s="348"/>
      <c r="F127" s="349"/>
      <c r="G127" s="350"/>
      <c r="H127" s="138" t="s">
        <v>250</v>
      </c>
    </row>
    <row r="128" spans="1:8" ht="85.5" customHeight="1">
      <c r="A128" s="139"/>
      <c r="B128" s="192" t="s">
        <v>199</v>
      </c>
      <c r="C128" s="193" t="s">
        <v>200</v>
      </c>
      <c r="D128" s="60"/>
      <c r="E128" s="351"/>
      <c r="F128" s="352"/>
      <c r="G128" s="353"/>
      <c r="H128" s="195" t="s">
        <v>250</v>
      </c>
    </row>
  </sheetData>
  <mergeCells count="16">
    <mergeCell ref="A126:H126"/>
    <mergeCell ref="E127:G127"/>
    <mergeCell ref="E128:G128"/>
    <mergeCell ref="A123:H123"/>
    <mergeCell ref="A1:H1"/>
    <mergeCell ref="A2:H2"/>
    <mergeCell ref="A3:B4"/>
    <mergeCell ref="C3:C4"/>
    <mergeCell ref="D3:D4"/>
    <mergeCell ref="E3:G3"/>
    <mergeCell ref="H3:H4"/>
    <mergeCell ref="A5:H5"/>
    <mergeCell ref="A13:H13"/>
    <mergeCell ref="H47:H48"/>
    <mergeCell ref="B64:B65"/>
    <mergeCell ref="H14:H16"/>
  </mergeCells>
  <phoneticPr fontId="4"/>
  <printOptions horizontalCentered="1"/>
  <pageMargins left="0.39370078740157483" right="0.39370078740157483" top="0.43307086614173229" bottom="0.39370078740157483" header="0.31496062992125984" footer="0.19685039370078741"/>
  <pageSetup paperSize="9" scale="79" fitToHeight="0" orientation="portrait" r:id="rId1"/>
  <headerFooter alignWithMargins="0"/>
  <rowBreaks count="5" manualBreakCount="5">
    <brk id="20" max="7" man="1"/>
    <brk id="32" max="7" man="1"/>
    <brk id="46" max="7" man="1"/>
    <brk id="62" max="7" man="1"/>
    <brk id="111" max="7"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xdr:col>
                    <xdr:colOff>38100</xdr:colOff>
                    <xdr:row>5</xdr:row>
                    <xdr:rowOff>219075</xdr:rowOff>
                  </from>
                  <to>
                    <xdr:col>5</xdr:col>
                    <xdr:colOff>9525</xdr:colOff>
                    <xdr:row>5</xdr:row>
                    <xdr:rowOff>457200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4</xdr:col>
                    <xdr:colOff>38100</xdr:colOff>
                    <xdr:row>6</xdr:row>
                    <xdr:rowOff>219075</xdr:rowOff>
                  </from>
                  <to>
                    <xdr:col>5</xdr:col>
                    <xdr:colOff>9525</xdr:colOff>
                    <xdr:row>6</xdr:row>
                    <xdr:rowOff>457200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4</xdr:col>
                    <xdr:colOff>47625</xdr:colOff>
                    <xdr:row>8</xdr:row>
                    <xdr:rowOff>104775</xdr:rowOff>
                  </from>
                  <to>
                    <xdr:col>5</xdr:col>
                    <xdr:colOff>19050</xdr:colOff>
                    <xdr:row>8</xdr:row>
                    <xdr:rowOff>342900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4</xdr:col>
                    <xdr:colOff>38100</xdr:colOff>
                    <xdr:row>9</xdr:row>
                    <xdr:rowOff>219075</xdr:rowOff>
                  </from>
                  <to>
                    <xdr:col>5</xdr:col>
                    <xdr:colOff>9525</xdr:colOff>
                    <xdr:row>9</xdr:row>
                    <xdr:rowOff>457200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4</xdr:col>
                    <xdr:colOff>38100</xdr:colOff>
                    <xdr:row>11</xdr:row>
                    <xdr:rowOff>219075</xdr:rowOff>
                  </from>
                  <to>
                    <xdr:col>5</xdr:col>
                    <xdr:colOff>9525</xdr:colOff>
                    <xdr:row>11</xdr:row>
                    <xdr:rowOff>457200</xdr:rowOff>
                  </to>
                </anchor>
              </controlPr>
            </control>
          </mc:Choice>
        </mc:AlternateContent>
        <mc:AlternateContent xmlns:mc="http://schemas.openxmlformats.org/markup-compatibility/2006">
          <mc:Choice Requires="x14">
            <control shapeId="1034" r:id="rId9" name="Check Box 10">
              <controlPr defaultSize="0" autoFill="0" autoLine="0" autoPict="0">
                <anchor moveWithCells="1">
                  <from>
                    <xdr:col>5</xdr:col>
                    <xdr:colOff>38100</xdr:colOff>
                    <xdr:row>5</xdr:row>
                    <xdr:rowOff>219075</xdr:rowOff>
                  </from>
                  <to>
                    <xdr:col>6</xdr:col>
                    <xdr:colOff>9525</xdr:colOff>
                    <xdr:row>5</xdr:row>
                    <xdr:rowOff>457200</xdr:rowOff>
                  </to>
                </anchor>
              </controlPr>
            </control>
          </mc:Choice>
        </mc:AlternateContent>
        <mc:AlternateContent xmlns:mc="http://schemas.openxmlformats.org/markup-compatibility/2006">
          <mc:Choice Requires="x14">
            <control shapeId="1035" r:id="rId10" name="Check Box 11">
              <controlPr defaultSize="0" autoFill="0" autoLine="0" autoPict="0">
                <anchor moveWithCells="1">
                  <from>
                    <xdr:col>5</xdr:col>
                    <xdr:colOff>38100</xdr:colOff>
                    <xdr:row>6</xdr:row>
                    <xdr:rowOff>219075</xdr:rowOff>
                  </from>
                  <to>
                    <xdr:col>6</xdr:col>
                    <xdr:colOff>9525</xdr:colOff>
                    <xdr:row>6</xdr:row>
                    <xdr:rowOff>457200</xdr:rowOff>
                  </to>
                </anchor>
              </controlPr>
            </control>
          </mc:Choice>
        </mc:AlternateContent>
        <mc:AlternateContent xmlns:mc="http://schemas.openxmlformats.org/markup-compatibility/2006">
          <mc:Choice Requires="x14">
            <control shapeId="1036" r:id="rId11" name="Check Box 12">
              <controlPr defaultSize="0" autoFill="0" autoLine="0" autoPict="0">
                <anchor moveWithCells="1">
                  <from>
                    <xdr:col>5</xdr:col>
                    <xdr:colOff>38100</xdr:colOff>
                    <xdr:row>8</xdr:row>
                    <xdr:rowOff>104775</xdr:rowOff>
                  </from>
                  <to>
                    <xdr:col>6</xdr:col>
                    <xdr:colOff>0</xdr:colOff>
                    <xdr:row>8</xdr:row>
                    <xdr:rowOff>342900</xdr:rowOff>
                  </to>
                </anchor>
              </controlPr>
            </control>
          </mc:Choice>
        </mc:AlternateContent>
        <mc:AlternateContent xmlns:mc="http://schemas.openxmlformats.org/markup-compatibility/2006">
          <mc:Choice Requires="x14">
            <control shapeId="1037" r:id="rId12" name="Check Box 13">
              <controlPr defaultSize="0" autoFill="0" autoLine="0" autoPict="0">
                <anchor moveWithCells="1">
                  <from>
                    <xdr:col>5</xdr:col>
                    <xdr:colOff>38100</xdr:colOff>
                    <xdr:row>9</xdr:row>
                    <xdr:rowOff>219075</xdr:rowOff>
                  </from>
                  <to>
                    <xdr:col>6</xdr:col>
                    <xdr:colOff>9525</xdr:colOff>
                    <xdr:row>9</xdr:row>
                    <xdr:rowOff>457200</xdr:rowOff>
                  </to>
                </anchor>
              </controlPr>
            </control>
          </mc:Choice>
        </mc:AlternateContent>
        <mc:AlternateContent xmlns:mc="http://schemas.openxmlformats.org/markup-compatibility/2006">
          <mc:Choice Requires="x14">
            <control shapeId="1038" r:id="rId13" name="Check Box 14">
              <controlPr defaultSize="0" autoFill="0" autoLine="0" autoPict="0">
                <anchor moveWithCells="1">
                  <from>
                    <xdr:col>5</xdr:col>
                    <xdr:colOff>38100</xdr:colOff>
                    <xdr:row>11</xdr:row>
                    <xdr:rowOff>219075</xdr:rowOff>
                  </from>
                  <to>
                    <xdr:col>6</xdr:col>
                    <xdr:colOff>9525</xdr:colOff>
                    <xdr:row>11</xdr:row>
                    <xdr:rowOff>457200</xdr:rowOff>
                  </to>
                </anchor>
              </controlPr>
            </control>
          </mc:Choice>
        </mc:AlternateContent>
        <mc:AlternateContent xmlns:mc="http://schemas.openxmlformats.org/markup-compatibility/2006">
          <mc:Choice Requires="x14">
            <control shapeId="1043" r:id="rId14" name="Check Box 19">
              <controlPr defaultSize="0" autoFill="0" autoLine="0" autoPict="0">
                <anchor moveWithCells="1">
                  <from>
                    <xdr:col>6</xdr:col>
                    <xdr:colOff>38100</xdr:colOff>
                    <xdr:row>5</xdr:row>
                    <xdr:rowOff>219075</xdr:rowOff>
                  </from>
                  <to>
                    <xdr:col>7</xdr:col>
                    <xdr:colOff>9525</xdr:colOff>
                    <xdr:row>5</xdr:row>
                    <xdr:rowOff>457200</xdr:rowOff>
                  </to>
                </anchor>
              </controlPr>
            </control>
          </mc:Choice>
        </mc:AlternateContent>
        <mc:AlternateContent xmlns:mc="http://schemas.openxmlformats.org/markup-compatibility/2006">
          <mc:Choice Requires="x14">
            <control shapeId="1044" r:id="rId15" name="Check Box 20">
              <controlPr defaultSize="0" autoFill="0" autoLine="0" autoPict="0">
                <anchor moveWithCells="1">
                  <from>
                    <xdr:col>6</xdr:col>
                    <xdr:colOff>38100</xdr:colOff>
                    <xdr:row>6</xdr:row>
                    <xdr:rowOff>219075</xdr:rowOff>
                  </from>
                  <to>
                    <xdr:col>7</xdr:col>
                    <xdr:colOff>9525</xdr:colOff>
                    <xdr:row>6</xdr:row>
                    <xdr:rowOff>457200</xdr:rowOff>
                  </to>
                </anchor>
              </controlPr>
            </control>
          </mc:Choice>
        </mc:AlternateContent>
        <mc:AlternateContent xmlns:mc="http://schemas.openxmlformats.org/markup-compatibility/2006">
          <mc:Choice Requires="x14">
            <control shapeId="1045" r:id="rId16" name="Check Box 21">
              <controlPr defaultSize="0" autoFill="0" autoLine="0" autoPict="0">
                <anchor moveWithCells="1">
                  <from>
                    <xdr:col>6</xdr:col>
                    <xdr:colOff>38100</xdr:colOff>
                    <xdr:row>8</xdr:row>
                    <xdr:rowOff>104775</xdr:rowOff>
                  </from>
                  <to>
                    <xdr:col>7</xdr:col>
                    <xdr:colOff>9525</xdr:colOff>
                    <xdr:row>8</xdr:row>
                    <xdr:rowOff>342900</xdr:rowOff>
                  </to>
                </anchor>
              </controlPr>
            </control>
          </mc:Choice>
        </mc:AlternateContent>
        <mc:AlternateContent xmlns:mc="http://schemas.openxmlformats.org/markup-compatibility/2006">
          <mc:Choice Requires="x14">
            <control shapeId="1046" r:id="rId17" name="Check Box 22">
              <controlPr defaultSize="0" autoFill="0" autoLine="0" autoPict="0">
                <anchor moveWithCells="1">
                  <from>
                    <xdr:col>6</xdr:col>
                    <xdr:colOff>38100</xdr:colOff>
                    <xdr:row>9</xdr:row>
                    <xdr:rowOff>219075</xdr:rowOff>
                  </from>
                  <to>
                    <xdr:col>7</xdr:col>
                    <xdr:colOff>9525</xdr:colOff>
                    <xdr:row>9</xdr:row>
                    <xdr:rowOff>457200</xdr:rowOff>
                  </to>
                </anchor>
              </controlPr>
            </control>
          </mc:Choice>
        </mc:AlternateContent>
        <mc:AlternateContent xmlns:mc="http://schemas.openxmlformats.org/markup-compatibility/2006">
          <mc:Choice Requires="x14">
            <control shapeId="1047" r:id="rId18" name="Check Box 23">
              <controlPr defaultSize="0" autoFill="0" autoLine="0" autoPict="0">
                <anchor moveWithCells="1">
                  <from>
                    <xdr:col>6</xdr:col>
                    <xdr:colOff>38100</xdr:colOff>
                    <xdr:row>11</xdr:row>
                    <xdr:rowOff>219075</xdr:rowOff>
                  </from>
                  <to>
                    <xdr:col>7</xdr:col>
                    <xdr:colOff>9525</xdr:colOff>
                    <xdr:row>11</xdr:row>
                    <xdr:rowOff>457200</xdr:rowOff>
                  </to>
                </anchor>
              </controlPr>
            </control>
          </mc:Choice>
        </mc:AlternateContent>
        <mc:AlternateContent xmlns:mc="http://schemas.openxmlformats.org/markup-compatibility/2006">
          <mc:Choice Requires="x14">
            <control shapeId="1059" r:id="rId19" name="Check Box 35">
              <controlPr defaultSize="0" autoFill="0" autoLine="0" autoPict="0">
                <anchor moveWithCells="1">
                  <from>
                    <xdr:col>4</xdr:col>
                    <xdr:colOff>38100</xdr:colOff>
                    <xdr:row>26</xdr:row>
                    <xdr:rowOff>133350</xdr:rowOff>
                  </from>
                  <to>
                    <xdr:col>5</xdr:col>
                    <xdr:colOff>9525</xdr:colOff>
                    <xdr:row>26</xdr:row>
                    <xdr:rowOff>371475</xdr:rowOff>
                  </to>
                </anchor>
              </controlPr>
            </control>
          </mc:Choice>
        </mc:AlternateContent>
        <mc:AlternateContent xmlns:mc="http://schemas.openxmlformats.org/markup-compatibility/2006">
          <mc:Choice Requires="x14">
            <control shapeId="1060" r:id="rId20" name="Check Box 36">
              <controlPr defaultSize="0" autoFill="0" autoLine="0" autoPict="0">
                <anchor moveWithCells="1">
                  <from>
                    <xdr:col>4</xdr:col>
                    <xdr:colOff>57150</xdr:colOff>
                    <xdr:row>27</xdr:row>
                    <xdr:rowOff>352425</xdr:rowOff>
                  </from>
                  <to>
                    <xdr:col>5</xdr:col>
                    <xdr:colOff>38100</xdr:colOff>
                    <xdr:row>28</xdr:row>
                    <xdr:rowOff>238125</xdr:rowOff>
                  </to>
                </anchor>
              </controlPr>
            </control>
          </mc:Choice>
        </mc:AlternateContent>
        <mc:AlternateContent xmlns:mc="http://schemas.openxmlformats.org/markup-compatibility/2006">
          <mc:Choice Requires="x14">
            <control shapeId="1061" r:id="rId21" name="Check Box 37">
              <controlPr defaultSize="0" autoFill="0" autoLine="0" autoPict="0">
                <anchor moveWithCells="1">
                  <from>
                    <xdr:col>4</xdr:col>
                    <xdr:colOff>47625</xdr:colOff>
                    <xdr:row>28</xdr:row>
                    <xdr:rowOff>438150</xdr:rowOff>
                  </from>
                  <to>
                    <xdr:col>5</xdr:col>
                    <xdr:colOff>19050</xdr:colOff>
                    <xdr:row>29</xdr:row>
                    <xdr:rowOff>419100</xdr:rowOff>
                  </to>
                </anchor>
              </controlPr>
            </control>
          </mc:Choice>
        </mc:AlternateContent>
        <mc:AlternateContent xmlns:mc="http://schemas.openxmlformats.org/markup-compatibility/2006">
          <mc:Choice Requires="x14">
            <control shapeId="1069" r:id="rId22" name="Check Box 45">
              <controlPr defaultSize="0" autoFill="0" autoLine="0" autoPict="0">
                <anchor moveWithCells="1">
                  <from>
                    <xdr:col>5</xdr:col>
                    <xdr:colOff>38100</xdr:colOff>
                    <xdr:row>26</xdr:row>
                    <xdr:rowOff>133350</xdr:rowOff>
                  </from>
                  <to>
                    <xdr:col>6</xdr:col>
                    <xdr:colOff>9525</xdr:colOff>
                    <xdr:row>26</xdr:row>
                    <xdr:rowOff>371475</xdr:rowOff>
                  </to>
                </anchor>
              </controlPr>
            </control>
          </mc:Choice>
        </mc:AlternateContent>
        <mc:AlternateContent xmlns:mc="http://schemas.openxmlformats.org/markup-compatibility/2006">
          <mc:Choice Requires="x14">
            <control shapeId="1070" r:id="rId23" name="Check Box 46">
              <controlPr defaultSize="0" autoFill="0" autoLine="0" autoPict="0">
                <anchor moveWithCells="1">
                  <from>
                    <xdr:col>5</xdr:col>
                    <xdr:colOff>57150</xdr:colOff>
                    <xdr:row>27</xdr:row>
                    <xdr:rowOff>352425</xdr:rowOff>
                  </from>
                  <to>
                    <xdr:col>6</xdr:col>
                    <xdr:colOff>38100</xdr:colOff>
                    <xdr:row>28</xdr:row>
                    <xdr:rowOff>238125</xdr:rowOff>
                  </to>
                </anchor>
              </controlPr>
            </control>
          </mc:Choice>
        </mc:AlternateContent>
        <mc:AlternateContent xmlns:mc="http://schemas.openxmlformats.org/markup-compatibility/2006">
          <mc:Choice Requires="x14">
            <control shapeId="1071" r:id="rId24" name="Check Box 47">
              <controlPr defaultSize="0" autoFill="0" autoLine="0" autoPict="0">
                <anchor moveWithCells="1">
                  <from>
                    <xdr:col>5</xdr:col>
                    <xdr:colOff>47625</xdr:colOff>
                    <xdr:row>28</xdr:row>
                    <xdr:rowOff>438150</xdr:rowOff>
                  </from>
                  <to>
                    <xdr:col>6</xdr:col>
                    <xdr:colOff>19050</xdr:colOff>
                    <xdr:row>29</xdr:row>
                    <xdr:rowOff>419100</xdr:rowOff>
                  </to>
                </anchor>
              </controlPr>
            </control>
          </mc:Choice>
        </mc:AlternateContent>
        <mc:AlternateContent xmlns:mc="http://schemas.openxmlformats.org/markup-compatibility/2006">
          <mc:Choice Requires="x14">
            <control shapeId="1073" r:id="rId25" name="Check Box 49">
              <controlPr defaultSize="0" autoFill="0" autoLine="0" autoPict="0">
                <anchor moveWithCells="1">
                  <from>
                    <xdr:col>6</xdr:col>
                    <xdr:colOff>38100</xdr:colOff>
                    <xdr:row>26</xdr:row>
                    <xdr:rowOff>133350</xdr:rowOff>
                  </from>
                  <to>
                    <xdr:col>7</xdr:col>
                    <xdr:colOff>9525</xdr:colOff>
                    <xdr:row>26</xdr:row>
                    <xdr:rowOff>371475</xdr:rowOff>
                  </to>
                </anchor>
              </controlPr>
            </control>
          </mc:Choice>
        </mc:AlternateContent>
        <mc:AlternateContent xmlns:mc="http://schemas.openxmlformats.org/markup-compatibility/2006">
          <mc:Choice Requires="x14">
            <control shapeId="1074" r:id="rId26" name="Check Box 50">
              <controlPr defaultSize="0" autoFill="0" autoLine="0" autoPict="0">
                <anchor moveWithCells="1">
                  <from>
                    <xdr:col>6</xdr:col>
                    <xdr:colOff>57150</xdr:colOff>
                    <xdr:row>27</xdr:row>
                    <xdr:rowOff>352425</xdr:rowOff>
                  </from>
                  <to>
                    <xdr:col>7</xdr:col>
                    <xdr:colOff>38100</xdr:colOff>
                    <xdr:row>28</xdr:row>
                    <xdr:rowOff>238125</xdr:rowOff>
                  </to>
                </anchor>
              </controlPr>
            </control>
          </mc:Choice>
        </mc:AlternateContent>
        <mc:AlternateContent xmlns:mc="http://schemas.openxmlformats.org/markup-compatibility/2006">
          <mc:Choice Requires="x14">
            <control shapeId="1075" r:id="rId27" name="Check Box 51">
              <controlPr defaultSize="0" autoFill="0" autoLine="0" autoPict="0">
                <anchor moveWithCells="1">
                  <from>
                    <xdr:col>6</xdr:col>
                    <xdr:colOff>47625</xdr:colOff>
                    <xdr:row>28</xdr:row>
                    <xdr:rowOff>438150</xdr:rowOff>
                  </from>
                  <to>
                    <xdr:col>7</xdr:col>
                    <xdr:colOff>19050</xdr:colOff>
                    <xdr:row>29</xdr:row>
                    <xdr:rowOff>419100</xdr:rowOff>
                  </to>
                </anchor>
              </controlPr>
            </control>
          </mc:Choice>
        </mc:AlternateContent>
        <mc:AlternateContent xmlns:mc="http://schemas.openxmlformats.org/markup-compatibility/2006">
          <mc:Choice Requires="x14">
            <control shapeId="1079" r:id="rId28" name="Check Box 55">
              <controlPr defaultSize="0" autoFill="0" autoLine="0" autoPict="0">
                <anchor moveWithCells="1">
                  <from>
                    <xdr:col>4</xdr:col>
                    <xdr:colOff>38100</xdr:colOff>
                    <xdr:row>59</xdr:row>
                    <xdr:rowOff>485775</xdr:rowOff>
                  </from>
                  <to>
                    <xdr:col>4</xdr:col>
                    <xdr:colOff>266700</xdr:colOff>
                    <xdr:row>60</xdr:row>
                    <xdr:rowOff>228600</xdr:rowOff>
                  </to>
                </anchor>
              </controlPr>
            </control>
          </mc:Choice>
        </mc:AlternateContent>
        <mc:AlternateContent xmlns:mc="http://schemas.openxmlformats.org/markup-compatibility/2006">
          <mc:Choice Requires="x14">
            <control shapeId="1080" r:id="rId29" name="Check Box 56">
              <controlPr defaultSize="0" autoFill="0" autoLine="0" autoPict="0">
                <anchor moveWithCells="1">
                  <from>
                    <xdr:col>4</xdr:col>
                    <xdr:colOff>47625</xdr:colOff>
                    <xdr:row>60</xdr:row>
                    <xdr:rowOff>657225</xdr:rowOff>
                  </from>
                  <to>
                    <xdr:col>4</xdr:col>
                    <xdr:colOff>276225</xdr:colOff>
                    <xdr:row>61</xdr:row>
                    <xdr:rowOff>228600</xdr:rowOff>
                  </to>
                </anchor>
              </controlPr>
            </control>
          </mc:Choice>
        </mc:AlternateContent>
        <mc:AlternateContent xmlns:mc="http://schemas.openxmlformats.org/markup-compatibility/2006">
          <mc:Choice Requires="x14">
            <control shapeId="1081" r:id="rId30" name="Check Box 57">
              <controlPr defaultSize="0" autoFill="0" autoLine="0" autoPict="0">
                <anchor moveWithCells="1">
                  <from>
                    <xdr:col>4</xdr:col>
                    <xdr:colOff>38100</xdr:colOff>
                    <xdr:row>61</xdr:row>
                    <xdr:rowOff>485775</xdr:rowOff>
                  </from>
                  <to>
                    <xdr:col>4</xdr:col>
                    <xdr:colOff>266700</xdr:colOff>
                    <xdr:row>62</xdr:row>
                    <xdr:rowOff>228600</xdr:rowOff>
                  </to>
                </anchor>
              </controlPr>
            </control>
          </mc:Choice>
        </mc:AlternateContent>
        <mc:AlternateContent xmlns:mc="http://schemas.openxmlformats.org/markup-compatibility/2006">
          <mc:Choice Requires="x14">
            <control shapeId="1083" r:id="rId31" name="Check Box 59">
              <controlPr defaultSize="0" autoFill="0" autoLine="0" autoPict="0">
                <anchor moveWithCells="1">
                  <from>
                    <xdr:col>4</xdr:col>
                    <xdr:colOff>57150</xdr:colOff>
                    <xdr:row>63</xdr:row>
                    <xdr:rowOff>104775</xdr:rowOff>
                  </from>
                  <to>
                    <xdr:col>4</xdr:col>
                    <xdr:colOff>285750</xdr:colOff>
                    <xdr:row>63</xdr:row>
                    <xdr:rowOff>333375</xdr:rowOff>
                  </to>
                </anchor>
              </controlPr>
            </control>
          </mc:Choice>
        </mc:AlternateContent>
        <mc:AlternateContent xmlns:mc="http://schemas.openxmlformats.org/markup-compatibility/2006">
          <mc:Choice Requires="x14">
            <control shapeId="1084" r:id="rId32" name="Check Box 60">
              <controlPr defaultSize="0" autoFill="0" autoLine="0" autoPict="0">
                <anchor moveWithCells="1">
                  <from>
                    <xdr:col>4</xdr:col>
                    <xdr:colOff>57150</xdr:colOff>
                    <xdr:row>64</xdr:row>
                    <xdr:rowOff>104775</xdr:rowOff>
                  </from>
                  <to>
                    <xdr:col>4</xdr:col>
                    <xdr:colOff>285750</xdr:colOff>
                    <xdr:row>64</xdr:row>
                    <xdr:rowOff>333375</xdr:rowOff>
                  </to>
                </anchor>
              </controlPr>
            </control>
          </mc:Choice>
        </mc:AlternateContent>
        <mc:AlternateContent xmlns:mc="http://schemas.openxmlformats.org/markup-compatibility/2006">
          <mc:Choice Requires="x14">
            <control shapeId="1085" r:id="rId33" name="Check Box 61">
              <controlPr defaultSize="0" autoFill="0" autoLine="0" autoPict="0">
                <anchor moveWithCells="1">
                  <from>
                    <xdr:col>4</xdr:col>
                    <xdr:colOff>57150</xdr:colOff>
                    <xdr:row>65</xdr:row>
                    <xdr:rowOff>104775</xdr:rowOff>
                  </from>
                  <to>
                    <xdr:col>4</xdr:col>
                    <xdr:colOff>285750</xdr:colOff>
                    <xdr:row>65</xdr:row>
                    <xdr:rowOff>333375</xdr:rowOff>
                  </to>
                </anchor>
              </controlPr>
            </control>
          </mc:Choice>
        </mc:AlternateContent>
        <mc:AlternateContent xmlns:mc="http://schemas.openxmlformats.org/markup-compatibility/2006">
          <mc:Choice Requires="x14">
            <control shapeId="1086" r:id="rId34" name="Check Box 62">
              <controlPr defaultSize="0" autoFill="0" autoLine="0" autoPict="0">
                <anchor moveWithCells="1">
                  <from>
                    <xdr:col>4</xdr:col>
                    <xdr:colOff>47625</xdr:colOff>
                    <xdr:row>66</xdr:row>
                    <xdr:rowOff>0</xdr:rowOff>
                  </from>
                  <to>
                    <xdr:col>4</xdr:col>
                    <xdr:colOff>276225</xdr:colOff>
                    <xdr:row>66</xdr:row>
                    <xdr:rowOff>228600</xdr:rowOff>
                  </to>
                </anchor>
              </controlPr>
            </control>
          </mc:Choice>
        </mc:AlternateContent>
        <mc:AlternateContent xmlns:mc="http://schemas.openxmlformats.org/markup-compatibility/2006">
          <mc:Choice Requires="x14">
            <control shapeId="1089" r:id="rId35" name="Check Box 65">
              <controlPr defaultSize="0" autoFill="0" autoLine="0" autoPict="0">
                <anchor moveWithCells="1">
                  <from>
                    <xdr:col>4</xdr:col>
                    <xdr:colOff>57150</xdr:colOff>
                    <xdr:row>78</xdr:row>
                    <xdr:rowOff>104775</xdr:rowOff>
                  </from>
                  <to>
                    <xdr:col>4</xdr:col>
                    <xdr:colOff>285750</xdr:colOff>
                    <xdr:row>78</xdr:row>
                    <xdr:rowOff>333375</xdr:rowOff>
                  </to>
                </anchor>
              </controlPr>
            </control>
          </mc:Choice>
        </mc:AlternateContent>
        <mc:AlternateContent xmlns:mc="http://schemas.openxmlformats.org/markup-compatibility/2006">
          <mc:Choice Requires="x14">
            <control shapeId="1090" r:id="rId36" name="Check Box 66">
              <controlPr defaultSize="0" autoFill="0" autoLine="0" autoPict="0">
                <anchor moveWithCells="1">
                  <from>
                    <xdr:col>4</xdr:col>
                    <xdr:colOff>47625</xdr:colOff>
                    <xdr:row>79</xdr:row>
                    <xdr:rowOff>257175</xdr:rowOff>
                  </from>
                  <to>
                    <xdr:col>4</xdr:col>
                    <xdr:colOff>276225</xdr:colOff>
                    <xdr:row>79</xdr:row>
                    <xdr:rowOff>485775</xdr:rowOff>
                  </to>
                </anchor>
              </controlPr>
            </control>
          </mc:Choice>
        </mc:AlternateContent>
        <mc:AlternateContent xmlns:mc="http://schemas.openxmlformats.org/markup-compatibility/2006">
          <mc:Choice Requires="x14">
            <control shapeId="1091" r:id="rId37" name="Check Box 67">
              <controlPr defaultSize="0" autoFill="0" autoLine="0" autoPict="0">
                <anchor moveWithCells="1">
                  <from>
                    <xdr:col>4</xdr:col>
                    <xdr:colOff>57150</xdr:colOff>
                    <xdr:row>80</xdr:row>
                    <xdr:rowOff>276225</xdr:rowOff>
                  </from>
                  <to>
                    <xdr:col>4</xdr:col>
                    <xdr:colOff>285750</xdr:colOff>
                    <xdr:row>80</xdr:row>
                    <xdr:rowOff>504825</xdr:rowOff>
                  </to>
                </anchor>
              </controlPr>
            </control>
          </mc:Choice>
        </mc:AlternateContent>
        <mc:AlternateContent xmlns:mc="http://schemas.openxmlformats.org/markup-compatibility/2006">
          <mc:Choice Requires="x14">
            <control shapeId="1093" r:id="rId38" name="Check Box 69">
              <controlPr defaultSize="0" autoFill="0" autoLine="0" autoPict="0">
                <anchor moveWithCells="1">
                  <from>
                    <xdr:col>4</xdr:col>
                    <xdr:colOff>66675</xdr:colOff>
                    <xdr:row>84</xdr:row>
                    <xdr:rowOff>257175</xdr:rowOff>
                  </from>
                  <to>
                    <xdr:col>5</xdr:col>
                    <xdr:colOff>9525</xdr:colOff>
                    <xdr:row>84</xdr:row>
                    <xdr:rowOff>485775</xdr:rowOff>
                  </to>
                </anchor>
              </controlPr>
            </control>
          </mc:Choice>
        </mc:AlternateContent>
        <mc:AlternateContent xmlns:mc="http://schemas.openxmlformats.org/markup-compatibility/2006">
          <mc:Choice Requires="x14">
            <control shapeId="1094" r:id="rId39" name="Check Box 70">
              <controlPr defaultSize="0" autoFill="0" autoLine="0" autoPict="0">
                <anchor moveWithCells="1">
                  <from>
                    <xdr:col>4</xdr:col>
                    <xdr:colOff>66675</xdr:colOff>
                    <xdr:row>85</xdr:row>
                    <xdr:rowOff>38100</xdr:rowOff>
                  </from>
                  <to>
                    <xdr:col>5</xdr:col>
                    <xdr:colOff>9525</xdr:colOff>
                    <xdr:row>85</xdr:row>
                    <xdr:rowOff>266700</xdr:rowOff>
                  </to>
                </anchor>
              </controlPr>
            </control>
          </mc:Choice>
        </mc:AlternateContent>
        <mc:AlternateContent xmlns:mc="http://schemas.openxmlformats.org/markup-compatibility/2006">
          <mc:Choice Requires="x14">
            <control shapeId="1095" r:id="rId40" name="Check Box 71">
              <controlPr defaultSize="0" autoFill="0" autoLine="0" autoPict="0">
                <anchor moveWithCells="1">
                  <from>
                    <xdr:col>4</xdr:col>
                    <xdr:colOff>76200</xdr:colOff>
                    <xdr:row>86</xdr:row>
                    <xdr:rowOff>28575</xdr:rowOff>
                  </from>
                  <to>
                    <xdr:col>5</xdr:col>
                    <xdr:colOff>19050</xdr:colOff>
                    <xdr:row>86</xdr:row>
                    <xdr:rowOff>257175</xdr:rowOff>
                  </to>
                </anchor>
              </controlPr>
            </control>
          </mc:Choice>
        </mc:AlternateContent>
        <mc:AlternateContent xmlns:mc="http://schemas.openxmlformats.org/markup-compatibility/2006">
          <mc:Choice Requires="x14">
            <control shapeId="1096" r:id="rId41" name="Check Box 72">
              <controlPr defaultSize="0" autoFill="0" autoLine="0" autoPict="0">
                <anchor moveWithCells="1">
                  <from>
                    <xdr:col>4</xdr:col>
                    <xdr:colOff>66675</xdr:colOff>
                    <xdr:row>87</xdr:row>
                    <xdr:rowOff>352425</xdr:rowOff>
                  </from>
                  <to>
                    <xdr:col>5</xdr:col>
                    <xdr:colOff>9525</xdr:colOff>
                    <xdr:row>87</xdr:row>
                    <xdr:rowOff>581025</xdr:rowOff>
                  </to>
                </anchor>
              </controlPr>
            </control>
          </mc:Choice>
        </mc:AlternateContent>
        <mc:AlternateContent xmlns:mc="http://schemas.openxmlformats.org/markup-compatibility/2006">
          <mc:Choice Requires="x14">
            <control shapeId="1097" r:id="rId42" name="Check Box 73">
              <controlPr defaultSize="0" autoFill="0" autoLine="0" autoPict="0">
                <anchor moveWithCells="1">
                  <from>
                    <xdr:col>4</xdr:col>
                    <xdr:colOff>57150</xdr:colOff>
                    <xdr:row>88</xdr:row>
                    <xdr:rowOff>104775</xdr:rowOff>
                  </from>
                  <to>
                    <xdr:col>4</xdr:col>
                    <xdr:colOff>285750</xdr:colOff>
                    <xdr:row>88</xdr:row>
                    <xdr:rowOff>333375</xdr:rowOff>
                  </to>
                </anchor>
              </controlPr>
            </control>
          </mc:Choice>
        </mc:AlternateContent>
        <mc:AlternateContent xmlns:mc="http://schemas.openxmlformats.org/markup-compatibility/2006">
          <mc:Choice Requires="x14">
            <control shapeId="1100" r:id="rId43" name="Check Box 76">
              <controlPr defaultSize="0" autoFill="0" autoLine="0" autoPict="0">
                <anchor moveWithCells="1">
                  <from>
                    <xdr:col>4</xdr:col>
                    <xdr:colOff>57150</xdr:colOff>
                    <xdr:row>92</xdr:row>
                    <xdr:rowOff>104775</xdr:rowOff>
                  </from>
                  <to>
                    <xdr:col>4</xdr:col>
                    <xdr:colOff>285750</xdr:colOff>
                    <xdr:row>92</xdr:row>
                    <xdr:rowOff>333375</xdr:rowOff>
                  </to>
                </anchor>
              </controlPr>
            </control>
          </mc:Choice>
        </mc:AlternateContent>
        <mc:AlternateContent xmlns:mc="http://schemas.openxmlformats.org/markup-compatibility/2006">
          <mc:Choice Requires="x14">
            <control shapeId="1101" r:id="rId44" name="Check Box 77">
              <controlPr defaultSize="0" autoFill="0" autoLine="0" autoPict="0">
                <anchor moveWithCells="1">
                  <from>
                    <xdr:col>4</xdr:col>
                    <xdr:colOff>57150</xdr:colOff>
                    <xdr:row>93</xdr:row>
                    <xdr:rowOff>104775</xdr:rowOff>
                  </from>
                  <to>
                    <xdr:col>4</xdr:col>
                    <xdr:colOff>285750</xdr:colOff>
                    <xdr:row>93</xdr:row>
                    <xdr:rowOff>333375</xdr:rowOff>
                  </to>
                </anchor>
              </controlPr>
            </control>
          </mc:Choice>
        </mc:AlternateContent>
        <mc:AlternateContent xmlns:mc="http://schemas.openxmlformats.org/markup-compatibility/2006">
          <mc:Choice Requires="x14">
            <control shapeId="1102" r:id="rId45" name="Check Box 78">
              <controlPr defaultSize="0" autoFill="0" autoLine="0" autoPict="0">
                <anchor moveWithCells="1">
                  <from>
                    <xdr:col>4</xdr:col>
                    <xdr:colOff>57150</xdr:colOff>
                    <xdr:row>94</xdr:row>
                    <xdr:rowOff>104775</xdr:rowOff>
                  </from>
                  <to>
                    <xdr:col>4</xdr:col>
                    <xdr:colOff>285750</xdr:colOff>
                    <xdr:row>94</xdr:row>
                    <xdr:rowOff>333375</xdr:rowOff>
                  </to>
                </anchor>
              </controlPr>
            </control>
          </mc:Choice>
        </mc:AlternateContent>
        <mc:AlternateContent xmlns:mc="http://schemas.openxmlformats.org/markup-compatibility/2006">
          <mc:Choice Requires="x14">
            <control shapeId="1107" r:id="rId46" name="Check Box 83">
              <controlPr defaultSize="0" autoFill="0" autoLine="0" autoPict="0">
                <anchor moveWithCells="1">
                  <from>
                    <xdr:col>4</xdr:col>
                    <xdr:colOff>47625</xdr:colOff>
                    <xdr:row>99</xdr:row>
                    <xdr:rowOff>428625</xdr:rowOff>
                  </from>
                  <to>
                    <xdr:col>4</xdr:col>
                    <xdr:colOff>276225</xdr:colOff>
                    <xdr:row>99</xdr:row>
                    <xdr:rowOff>657225</xdr:rowOff>
                  </to>
                </anchor>
              </controlPr>
            </control>
          </mc:Choice>
        </mc:AlternateContent>
        <mc:AlternateContent xmlns:mc="http://schemas.openxmlformats.org/markup-compatibility/2006">
          <mc:Choice Requires="x14">
            <control shapeId="1108" r:id="rId47" name="Check Box 84">
              <controlPr defaultSize="0" autoFill="0" autoLine="0" autoPict="0">
                <anchor moveWithCells="1">
                  <from>
                    <xdr:col>4</xdr:col>
                    <xdr:colOff>66675</xdr:colOff>
                    <xdr:row>100</xdr:row>
                    <xdr:rowOff>409575</xdr:rowOff>
                  </from>
                  <to>
                    <xdr:col>5</xdr:col>
                    <xdr:colOff>9525</xdr:colOff>
                    <xdr:row>100</xdr:row>
                    <xdr:rowOff>638175</xdr:rowOff>
                  </to>
                </anchor>
              </controlPr>
            </control>
          </mc:Choice>
        </mc:AlternateContent>
        <mc:AlternateContent xmlns:mc="http://schemas.openxmlformats.org/markup-compatibility/2006">
          <mc:Choice Requires="x14">
            <control shapeId="1109" r:id="rId48" name="Check Box 85">
              <controlPr defaultSize="0" autoFill="0" autoLine="0" autoPict="0">
                <anchor moveWithCells="1">
                  <from>
                    <xdr:col>4</xdr:col>
                    <xdr:colOff>57150</xdr:colOff>
                    <xdr:row>101</xdr:row>
                    <xdr:rowOff>419100</xdr:rowOff>
                  </from>
                  <to>
                    <xdr:col>4</xdr:col>
                    <xdr:colOff>285750</xdr:colOff>
                    <xdr:row>102</xdr:row>
                    <xdr:rowOff>200025</xdr:rowOff>
                  </to>
                </anchor>
              </controlPr>
            </control>
          </mc:Choice>
        </mc:AlternateContent>
        <mc:AlternateContent xmlns:mc="http://schemas.openxmlformats.org/markup-compatibility/2006">
          <mc:Choice Requires="x14">
            <control shapeId="1110" r:id="rId49" name="Check Box 86">
              <controlPr defaultSize="0" autoFill="0" autoLine="0" autoPict="0">
                <anchor moveWithCells="1">
                  <from>
                    <xdr:col>4</xdr:col>
                    <xdr:colOff>57150</xdr:colOff>
                    <xdr:row>105</xdr:row>
                    <xdr:rowOff>104775</xdr:rowOff>
                  </from>
                  <to>
                    <xdr:col>4</xdr:col>
                    <xdr:colOff>285750</xdr:colOff>
                    <xdr:row>105</xdr:row>
                    <xdr:rowOff>333375</xdr:rowOff>
                  </to>
                </anchor>
              </controlPr>
            </control>
          </mc:Choice>
        </mc:AlternateContent>
        <mc:AlternateContent xmlns:mc="http://schemas.openxmlformats.org/markup-compatibility/2006">
          <mc:Choice Requires="x14">
            <control shapeId="1111" r:id="rId50" name="Check Box 87">
              <controlPr defaultSize="0" autoFill="0" autoLine="0" autoPict="0">
                <anchor moveWithCells="1">
                  <from>
                    <xdr:col>4</xdr:col>
                    <xdr:colOff>57150</xdr:colOff>
                    <xdr:row>106</xdr:row>
                    <xdr:rowOff>304800</xdr:rowOff>
                  </from>
                  <to>
                    <xdr:col>4</xdr:col>
                    <xdr:colOff>285750</xdr:colOff>
                    <xdr:row>106</xdr:row>
                    <xdr:rowOff>533400</xdr:rowOff>
                  </to>
                </anchor>
              </controlPr>
            </control>
          </mc:Choice>
        </mc:AlternateContent>
        <mc:AlternateContent xmlns:mc="http://schemas.openxmlformats.org/markup-compatibility/2006">
          <mc:Choice Requires="x14">
            <control shapeId="1112" r:id="rId51" name="Check Box 88">
              <controlPr defaultSize="0" autoFill="0" autoLine="0" autoPict="0">
                <anchor moveWithCells="1">
                  <from>
                    <xdr:col>4</xdr:col>
                    <xdr:colOff>57150</xdr:colOff>
                    <xdr:row>107</xdr:row>
                    <xdr:rowOff>104775</xdr:rowOff>
                  </from>
                  <to>
                    <xdr:col>4</xdr:col>
                    <xdr:colOff>285750</xdr:colOff>
                    <xdr:row>107</xdr:row>
                    <xdr:rowOff>333375</xdr:rowOff>
                  </to>
                </anchor>
              </controlPr>
            </control>
          </mc:Choice>
        </mc:AlternateContent>
        <mc:AlternateContent xmlns:mc="http://schemas.openxmlformats.org/markup-compatibility/2006">
          <mc:Choice Requires="x14">
            <control shapeId="1113" r:id="rId52" name="Check Box 89">
              <controlPr defaultSize="0" autoFill="0" autoLine="0" autoPict="0">
                <anchor moveWithCells="1">
                  <from>
                    <xdr:col>4</xdr:col>
                    <xdr:colOff>57150</xdr:colOff>
                    <xdr:row>108</xdr:row>
                    <xdr:rowOff>104775</xdr:rowOff>
                  </from>
                  <to>
                    <xdr:col>4</xdr:col>
                    <xdr:colOff>285750</xdr:colOff>
                    <xdr:row>108</xdr:row>
                    <xdr:rowOff>333375</xdr:rowOff>
                  </to>
                </anchor>
              </controlPr>
            </control>
          </mc:Choice>
        </mc:AlternateContent>
        <mc:AlternateContent xmlns:mc="http://schemas.openxmlformats.org/markup-compatibility/2006">
          <mc:Choice Requires="x14">
            <control shapeId="1115" r:id="rId53" name="Check Box 91">
              <controlPr defaultSize="0" autoFill="0" autoLine="0" autoPict="0">
                <anchor moveWithCells="1">
                  <from>
                    <xdr:col>4</xdr:col>
                    <xdr:colOff>57150</xdr:colOff>
                    <xdr:row>110</xdr:row>
                    <xdr:rowOff>104775</xdr:rowOff>
                  </from>
                  <to>
                    <xdr:col>4</xdr:col>
                    <xdr:colOff>285750</xdr:colOff>
                    <xdr:row>110</xdr:row>
                    <xdr:rowOff>333375</xdr:rowOff>
                  </to>
                </anchor>
              </controlPr>
            </control>
          </mc:Choice>
        </mc:AlternateContent>
        <mc:AlternateContent xmlns:mc="http://schemas.openxmlformats.org/markup-compatibility/2006">
          <mc:Choice Requires="x14">
            <control shapeId="1116" r:id="rId54" name="Check Box 92">
              <controlPr defaultSize="0" autoFill="0" autoLine="0" autoPict="0">
                <anchor moveWithCells="1">
                  <from>
                    <xdr:col>4</xdr:col>
                    <xdr:colOff>66675</xdr:colOff>
                    <xdr:row>111</xdr:row>
                    <xdr:rowOff>38100</xdr:rowOff>
                  </from>
                  <to>
                    <xdr:col>5</xdr:col>
                    <xdr:colOff>9525</xdr:colOff>
                    <xdr:row>111</xdr:row>
                    <xdr:rowOff>276225</xdr:rowOff>
                  </to>
                </anchor>
              </controlPr>
            </control>
          </mc:Choice>
        </mc:AlternateContent>
        <mc:AlternateContent xmlns:mc="http://schemas.openxmlformats.org/markup-compatibility/2006">
          <mc:Choice Requires="x14">
            <control shapeId="1117" r:id="rId55" name="Check Box 93">
              <controlPr defaultSize="0" autoFill="0" autoLine="0" autoPict="0">
                <anchor moveWithCells="1">
                  <from>
                    <xdr:col>4</xdr:col>
                    <xdr:colOff>57150</xdr:colOff>
                    <xdr:row>113</xdr:row>
                    <xdr:rowOff>257175</xdr:rowOff>
                  </from>
                  <to>
                    <xdr:col>4</xdr:col>
                    <xdr:colOff>285750</xdr:colOff>
                    <xdr:row>113</xdr:row>
                    <xdr:rowOff>485775</xdr:rowOff>
                  </to>
                </anchor>
              </controlPr>
            </control>
          </mc:Choice>
        </mc:AlternateContent>
        <mc:AlternateContent xmlns:mc="http://schemas.openxmlformats.org/markup-compatibility/2006">
          <mc:Choice Requires="x14">
            <control shapeId="1118" r:id="rId56" name="Check Box 94">
              <controlPr defaultSize="0" autoFill="0" autoLine="0" autoPict="0">
                <anchor moveWithCells="1">
                  <from>
                    <xdr:col>4</xdr:col>
                    <xdr:colOff>66675</xdr:colOff>
                    <xdr:row>114</xdr:row>
                    <xdr:rowOff>19050</xdr:rowOff>
                  </from>
                  <to>
                    <xdr:col>5</xdr:col>
                    <xdr:colOff>9525</xdr:colOff>
                    <xdr:row>114</xdr:row>
                    <xdr:rowOff>247650</xdr:rowOff>
                  </to>
                </anchor>
              </controlPr>
            </control>
          </mc:Choice>
        </mc:AlternateContent>
        <mc:AlternateContent xmlns:mc="http://schemas.openxmlformats.org/markup-compatibility/2006">
          <mc:Choice Requires="x14">
            <control shapeId="1119" r:id="rId57" name="Check Box 95">
              <controlPr defaultSize="0" autoFill="0" autoLine="0" autoPict="0">
                <anchor moveWithCells="1">
                  <from>
                    <xdr:col>4</xdr:col>
                    <xdr:colOff>57150</xdr:colOff>
                    <xdr:row>115</xdr:row>
                    <xdr:rowOff>209550</xdr:rowOff>
                  </from>
                  <to>
                    <xdr:col>4</xdr:col>
                    <xdr:colOff>285750</xdr:colOff>
                    <xdr:row>115</xdr:row>
                    <xdr:rowOff>438150</xdr:rowOff>
                  </to>
                </anchor>
              </controlPr>
            </control>
          </mc:Choice>
        </mc:AlternateContent>
        <mc:AlternateContent xmlns:mc="http://schemas.openxmlformats.org/markup-compatibility/2006">
          <mc:Choice Requires="x14">
            <control shapeId="1120" r:id="rId58" name="Check Box 96">
              <controlPr defaultSize="0" autoFill="0" autoLine="0" autoPict="0">
                <anchor moveWithCells="1">
                  <from>
                    <xdr:col>4</xdr:col>
                    <xdr:colOff>57150</xdr:colOff>
                    <xdr:row>116</xdr:row>
                    <xdr:rowOff>104775</xdr:rowOff>
                  </from>
                  <to>
                    <xdr:col>4</xdr:col>
                    <xdr:colOff>285750</xdr:colOff>
                    <xdr:row>117</xdr:row>
                    <xdr:rowOff>114300</xdr:rowOff>
                  </to>
                </anchor>
              </controlPr>
            </control>
          </mc:Choice>
        </mc:AlternateContent>
        <mc:AlternateContent xmlns:mc="http://schemas.openxmlformats.org/markup-compatibility/2006">
          <mc:Choice Requires="x14">
            <control shapeId="1121" r:id="rId59" name="Check Box 97">
              <controlPr defaultSize="0" autoFill="0" autoLine="0" autoPict="0">
                <anchor moveWithCells="1">
                  <from>
                    <xdr:col>4</xdr:col>
                    <xdr:colOff>57150</xdr:colOff>
                    <xdr:row>117</xdr:row>
                    <xdr:rowOff>104775</xdr:rowOff>
                  </from>
                  <to>
                    <xdr:col>4</xdr:col>
                    <xdr:colOff>285750</xdr:colOff>
                    <xdr:row>117</xdr:row>
                    <xdr:rowOff>333375</xdr:rowOff>
                  </to>
                </anchor>
              </controlPr>
            </control>
          </mc:Choice>
        </mc:AlternateContent>
        <mc:AlternateContent xmlns:mc="http://schemas.openxmlformats.org/markup-compatibility/2006">
          <mc:Choice Requires="x14">
            <control shapeId="1122" r:id="rId60" name="Check Box 98">
              <controlPr defaultSize="0" autoFill="0" autoLine="0" autoPict="0">
                <anchor moveWithCells="1">
                  <from>
                    <xdr:col>4</xdr:col>
                    <xdr:colOff>57150</xdr:colOff>
                    <xdr:row>118</xdr:row>
                    <xdr:rowOff>104775</xdr:rowOff>
                  </from>
                  <to>
                    <xdr:col>4</xdr:col>
                    <xdr:colOff>285750</xdr:colOff>
                    <xdr:row>118</xdr:row>
                    <xdr:rowOff>371475</xdr:rowOff>
                  </to>
                </anchor>
              </controlPr>
            </control>
          </mc:Choice>
        </mc:AlternateContent>
        <mc:AlternateContent xmlns:mc="http://schemas.openxmlformats.org/markup-compatibility/2006">
          <mc:Choice Requires="x14">
            <control shapeId="1123" r:id="rId61" name="Check Box 99">
              <controlPr defaultSize="0" autoFill="0" autoLine="0" autoPict="0">
                <anchor moveWithCells="1">
                  <from>
                    <xdr:col>4</xdr:col>
                    <xdr:colOff>57150</xdr:colOff>
                    <xdr:row>119</xdr:row>
                    <xdr:rowOff>104775</xdr:rowOff>
                  </from>
                  <to>
                    <xdr:col>4</xdr:col>
                    <xdr:colOff>285750</xdr:colOff>
                    <xdr:row>119</xdr:row>
                    <xdr:rowOff>333375</xdr:rowOff>
                  </to>
                </anchor>
              </controlPr>
            </control>
          </mc:Choice>
        </mc:AlternateContent>
        <mc:AlternateContent xmlns:mc="http://schemas.openxmlformats.org/markup-compatibility/2006">
          <mc:Choice Requires="x14">
            <control shapeId="1124" r:id="rId62" name="Check Box 100">
              <controlPr defaultSize="0" autoFill="0" autoLine="0" autoPict="0">
                <anchor moveWithCells="1">
                  <from>
                    <xdr:col>4</xdr:col>
                    <xdr:colOff>57150</xdr:colOff>
                    <xdr:row>120</xdr:row>
                    <xdr:rowOff>28575</xdr:rowOff>
                  </from>
                  <to>
                    <xdr:col>4</xdr:col>
                    <xdr:colOff>285750</xdr:colOff>
                    <xdr:row>120</xdr:row>
                    <xdr:rowOff>257175</xdr:rowOff>
                  </to>
                </anchor>
              </controlPr>
            </control>
          </mc:Choice>
        </mc:AlternateContent>
        <mc:AlternateContent xmlns:mc="http://schemas.openxmlformats.org/markup-compatibility/2006">
          <mc:Choice Requires="x14">
            <control shapeId="1125" r:id="rId63" name="Check Box 101">
              <controlPr defaultSize="0" autoFill="0" autoLine="0" autoPict="0">
                <anchor moveWithCells="1">
                  <from>
                    <xdr:col>4</xdr:col>
                    <xdr:colOff>57150</xdr:colOff>
                    <xdr:row>121</xdr:row>
                    <xdr:rowOff>104775</xdr:rowOff>
                  </from>
                  <to>
                    <xdr:col>4</xdr:col>
                    <xdr:colOff>285750</xdr:colOff>
                    <xdr:row>121</xdr:row>
                    <xdr:rowOff>333375</xdr:rowOff>
                  </to>
                </anchor>
              </controlPr>
            </control>
          </mc:Choice>
        </mc:AlternateContent>
        <mc:AlternateContent xmlns:mc="http://schemas.openxmlformats.org/markup-compatibility/2006">
          <mc:Choice Requires="x14">
            <control shapeId="1167" r:id="rId64" name="Check Box 143">
              <controlPr defaultSize="0" autoFill="0" autoLine="0" autoPict="0">
                <anchor moveWithCells="1">
                  <from>
                    <xdr:col>4</xdr:col>
                    <xdr:colOff>47625</xdr:colOff>
                    <xdr:row>123</xdr:row>
                    <xdr:rowOff>152400</xdr:rowOff>
                  </from>
                  <to>
                    <xdr:col>4</xdr:col>
                    <xdr:colOff>276225</xdr:colOff>
                    <xdr:row>124</xdr:row>
                    <xdr:rowOff>0</xdr:rowOff>
                  </to>
                </anchor>
              </controlPr>
            </control>
          </mc:Choice>
        </mc:AlternateContent>
        <mc:AlternateContent xmlns:mc="http://schemas.openxmlformats.org/markup-compatibility/2006">
          <mc:Choice Requires="x14">
            <control shapeId="1168" r:id="rId65" name="Check Box 144">
              <controlPr defaultSize="0" autoFill="0" autoLine="0" autoPict="0">
                <anchor moveWithCells="1">
                  <from>
                    <xdr:col>4</xdr:col>
                    <xdr:colOff>66675</xdr:colOff>
                    <xdr:row>124</xdr:row>
                    <xdr:rowOff>133350</xdr:rowOff>
                  </from>
                  <to>
                    <xdr:col>5</xdr:col>
                    <xdr:colOff>9525</xdr:colOff>
                    <xdr:row>125</xdr:row>
                    <xdr:rowOff>0</xdr:rowOff>
                  </to>
                </anchor>
              </controlPr>
            </control>
          </mc:Choice>
        </mc:AlternateContent>
        <mc:AlternateContent xmlns:mc="http://schemas.openxmlformats.org/markup-compatibility/2006">
          <mc:Choice Requires="x14">
            <control shapeId="1169" r:id="rId66" name="Check Box 145">
              <controlPr defaultSize="0" autoFill="0" autoLine="0" autoPict="0">
                <anchor moveWithCells="1">
                  <from>
                    <xdr:col>5</xdr:col>
                    <xdr:colOff>47625</xdr:colOff>
                    <xdr:row>123</xdr:row>
                    <xdr:rowOff>152400</xdr:rowOff>
                  </from>
                  <to>
                    <xdr:col>5</xdr:col>
                    <xdr:colOff>276225</xdr:colOff>
                    <xdr:row>124</xdr:row>
                    <xdr:rowOff>0</xdr:rowOff>
                  </to>
                </anchor>
              </controlPr>
            </control>
          </mc:Choice>
        </mc:AlternateContent>
        <mc:AlternateContent xmlns:mc="http://schemas.openxmlformats.org/markup-compatibility/2006">
          <mc:Choice Requires="x14">
            <control shapeId="1170" r:id="rId67" name="Check Box 146">
              <controlPr defaultSize="0" autoFill="0" autoLine="0" autoPict="0">
                <anchor moveWithCells="1">
                  <from>
                    <xdr:col>5</xdr:col>
                    <xdr:colOff>66675</xdr:colOff>
                    <xdr:row>124</xdr:row>
                    <xdr:rowOff>133350</xdr:rowOff>
                  </from>
                  <to>
                    <xdr:col>6</xdr:col>
                    <xdr:colOff>9525</xdr:colOff>
                    <xdr:row>125</xdr:row>
                    <xdr:rowOff>0</xdr:rowOff>
                  </to>
                </anchor>
              </controlPr>
            </control>
          </mc:Choice>
        </mc:AlternateContent>
        <mc:AlternateContent xmlns:mc="http://schemas.openxmlformats.org/markup-compatibility/2006">
          <mc:Choice Requires="x14">
            <control shapeId="1171" r:id="rId68" name="Check Box 147">
              <controlPr defaultSize="0" autoFill="0" autoLine="0" autoPict="0">
                <anchor moveWithCells="1">
                  <from>
                    <xdr:col>6</xdr:col>
                    <xdr:colOff>47625</xdr:colOff>
                    <xdr:row>123</xdr:row>
                    <xdr:rowOff>152400</xdr:rowOff>
                  </from>
                  <to>
                    <xdr:col>6</xdr:col>
                    <xdr:colOff>276225</xdr:colOff>
                    <xdr:row>124</xdr:row>
                    <xdr:rowOff>0</xdr:rowOff>
                  </to>
                </anchor>
              </controlPr>
            </control>
          </mc:Choice>
        </mc:AlternateContent>
        <mc:AlternateContent xmlns:mc="http://schemas.openxmlformats.org/markup-compatibility/2006">
          <mc:Choice Requires="x14">
            <control shapeId="1172" r:id="rId69" name="Check Box 148">
              <controlPr defaultSize="0" autoFill="0" autoLine="0" autoPict="0">
                <anchor moveWithCells="1">
                  <from>
                    <xdr:col>6</xdr:col>
                    <xdr:colOff>66675</xdr:colOff>
                    <xdr:row>124</xdr:row>
                    <xdr:rowOff>133350</xdr:rowOff>
                  </from>
                  <to>
                    <xdr:col>7</xdr:col>
                    <xdr:colOff>9525</xdr:colOff>
                    <xdr:row>125</xdr:row>
                    <xdr:rowOff>0</xdr:rowOff>
                  </to>
                </anchor>
              </controlPr>
            </control>
          </mc:Choice>
        </mc:AlternateContent>
        <mc:AlternateContent xmlns:mc="http://schemas.openxmlformats.org/markup-compatibility/2006">
          <mc:Choice Requires="x14">
            <control shapeId="1195" r:id="rId70" name="Check Box 171">
              <controlPr defaultSize="0" autoFill="0" autoLine="0" autoPict="0">
                <anchor moveWithCells="1">
                  <from>
                    <xdr:col>5</xdr:col>
                    <xdr:colOff>38100</xdr:colOff>
                    <xdr:row>61</xdr:row>
                    <xdr:rowOff>485775</xdr:rowOff>
                  </from>
                  <to>
                    <xdr:col>5</xdr:col>
                    <xdr:colOff>266700</xdr:colOff>
                    <xdr:row>62</xdr:row>
                    <xdr:rowOff>228600</xdr:rowOff>
                  </to>
                </anchor>
              </controlPr>
            </control>
          </mc:Choice>
        </mc:AlternateContent>
        <mc:AlternateContent xmlns:mc="http://schemas.openxmlformats.org/markup-compatibility/2006">
          <mc:Choice Requires="x14">
            <control shapeId="1197" r:id="rId71" name="Check Box 173">
              <controlPr defaultSize="0" autoFill="0" autoLine="0" autoPict="0">
                <anchor moveWithCells="1">
                  <from>
                    <xdr:col>5</xdr:col>
                    <xdr:colOff>57150</xdr:colOff>
                    <xdr:row>63</xdr:row>
                    <xdr:rowOff>104775</xdr:rowOff>
                  </from>
                  <to>
                    <xdr:col>5</xdr:col>
                    <xdr:colOff>285750</xdr:colOff>
                    <xdr:row>63</xdr:row>
                    <xdr:rowOff>333375</xdr:rowOff>
                  </to>
                </anchor>
              </controlPr>
            </control>
          </mc:Choice>
        </mc:AlternateContent>
        <mc:AlternateContent xmlns:mc="http://schemas.openxmlformats.org/markup-compatibility/2006">
          <mc:Choice Requires="x14">
            <control shapeId="1198" r:id="rId72" name="Check Box 174">
              <controlPr defaultSize="0" autoFill="0" autoLine="0" autoPict="0">
                <anchor moveWithCells="1">
                  <from>
                    <xdr:col>5</xdr:col>
                    <xdr:colOff>57150</xdr:colOff>
                    <xdr:row>64</xdr:row>
                    <xdr:rowOff>104775</xdr:rowOff>
                  </from>
                  <to>
                    <xdr:col>5</xdr:col>
                    <xdr:colOff>285750</xdr:colOff>
                    <xdr:row>64</xdr:row>
                    <xdr:rowOff>333375</xdr:rowOff>
                  </to>
                </anchor>
              </controlPr>
            </control>
          </mc:Choice>
        </mc:AlternateContent>
        <mc:AlternateContent xmlns:mc="http://schemas.openxmlformats.org/markup-compatibility/2006">
          <mc:Choice Requires="x14">
            <control shapeId="1199" r:id="rId73" name="Check Box 175">
              <controlPr defaultSize="0" autoFill="0" autoLine="0" autoPict="0">
                <anchor moveWithCells="1">
                  <from>
                    <xdr:col>5</xdr:col>
                    <xdr:colOff>57150</xdr:colOff>
                    <xdr:row>65</xdr:row>
                    <xdr:rowOff>104775</xdr:rowOff>
                  </from>
                  <to>
                    <xdr:col>5</xdr:col>
                    <xdr:colOff>285750</xdr:colOff>
                    <xdr:row>65</xdr:row>
                    <xdr:rowOff>333375</xdr:rowOff>
                  </to>
                </anchor>
              </controlPr>
            </control>
          </mc:Choice>
        </mc:AlternateContent>
        <mc:AlternateContent xmlns:mc="http://schemas.openxmlformats.org/markup-compatibility/2006">
          <mc:Choice Requires="x14">
            <control shapeId="1200" r:id="rId74" name="Check Box 176">
              <controlPr defaultSize="0" autoFill="0" autoLine="0" autoPict="0">
                <anchor moveWithCells="1">
                  <from>
                    <xdr:col>5</xdr:col>
                    <xdr:colOff>47625</xdr:colOff>
                    <xdr:row>66</xdr:row>
                    <xdr:rowOff>0</xdr:rowOff>
                  </from>
                  <to>
                    <xdr:col>5</xdr:col>
                    <xdr:colOff>276225</xdr:colOff>
                    <xdr:row>66</xdr:row>
                    <xdr:rowOff>228600</xdr:rowOff>
                  </to>
                </anchor>
              </controlPr>
            </control>
          </mc:Choice>
        </mc:AlternateContent>
        <mc:AlternateContent xmlns:mc="http://schemas.openxmlformats.org/markup-compatibility/2006">
          <mc:Choice Requires="x14">
            <control shapeId="1203" r:id="rId75" name="Check Box 179">
              <controlPr defaultSize="0" autoFill="0" autoLine="0" autoPict="0">
                <anchor moveWithCells="1">
                  <from>
                    <xdr:col>5</xdr:col>
                    <xdr:colOff>57150</xdr:colOff>
                    <xdr:row>78</xdr:row>
                    <xdr:rowOff>104775</xdr:rowOff>
                  </from>
                  <to>
                    <xdr:col>5</xdr:col>
                    <xdr:colOff>285750</xdr:colOff>
                    <xdr:row>78</xdr:row>
                    <xdr:rowOff>333375</xdr:rowOff>
                  </to>
                </anchor>
              </controlPr>
            </control>
          </mc:Choice>
        </mc:AlternateContent>
        <mc:AlternateContent xmlns:mc="http://schemas.openxmlformats.org/markup-compatibility/2006">
          <mc:Choice Requires="x14">
            <control shapeId="1204" r:id="rId76" name="Check Box 180">
              <controlPr defaultSize="0" autoFill="0" autoLine="0" autoPict="0">
                <anchor moveWithCells="1">
                  <from>
                    <xdr:col>5</xdr:col>
                    <xdr:colOff>47625</xdr:colOff>
                    <xdr:row>79</xdr:row>
                    <xdr:rowOff>257175</xdr:rowOff>
                  </from>
                  <to>
                    <xdr:col>5</xdr:col>
                    <xdr:colOff>276225</xdr:colOff>
                    <xdr:row>79</xdr:row>
                    <xdr:rowOff>485775</xdr:rowOff>
                  </to>
                </anchor>
              </controlPr>
            </control>
          </mc:Choice>
        </mc:AlternateContent>
        <mc:AlternateContent xmlns:mc="http://schemas.openxmlformats.org/markup-compatibility/2006">
          <mc:Choice Requires="x14">
            <control shapeId="1205" r:id="rId77" name="Check Box 181">
              <controlPr defaultSize="0" autoFill="0" autoLine="0" autoPict="0">
                <anchor moveWithCells="1">
                  <from>
                    <xdr:col>5</xdr:col>
                    <xdr:colOff>57150</xdr:colOff>
                    <xdr:row>80</xdr:row>
                    <xdr:rowOff>276225</xdr:rowOff>
                  </from>
                  <to>
                    <xdr:col>5</xdr:col>
                    <xdr:colOff>285750</xdr:colOff>
                    <xdr:row>80</xdr:row>
                    <xdr:rowOff>504825</xdr:rowOff>
                  </to>
                </anchor>
              </controlPr>
            </control>
          </mc:Choice>
        </mc:AlternateContent>
        <mc:AlternateContent xmlns:mc="http://schemas.openxmlformats.org/markup-compatibility/2006">
          <mc:Choice Requires="x14">
            <control shapeId="1207" r:id="rId78" name="Check Box 183">
              <controlPr defaultSize="0" autoFill="0" autoLine="0" autoPict="0">
                <anchor moveWithCells="1">
                  <from>
                    <xdr:col>5</xdr:col>
                    <xdr:colOff>66675</xdr:colOff>
                    <xdr:row>84</xdr:row>
                    <xdr:rowOff>257175</xdr:rowOff>
                  </from>
                  <to>
                    <xdr:col>6</xdr:col>
                    <xdr:colOff>9525</xdr:colOff>
                    <xdr:row>84</xdr:row>
                    <xdr:rowOff>485775</xdr:rowOff>
                  </to>
                </anchor>
              </controlPr>
            </control>
          </mc:Choice>
        </mc:AlternateContent>
        <mc:AlternateContent xmlns:mc="http://schemas.openxmlformats.org/markup-compatibility/2006">
          <mc:Choice Requires="x14">
            <control shapeId="1208" r:id="rId79" name="Check Box 184">
              <controlPr defaultSize="0" autoFill="0" autoLine="0" autoPict="0">
                <anchor moveWithCells="1">
                  <from>
                    <xdr:col>5</xdr:col>
                    <xdr:colOff>66675</xdr:colOff>
                    <xdr:row>85</xdr:row>
                    <xdr:rowOff>38100</xdr:rowOff>
                  </from>
                  <to>
                    <xdr:col>6</xdr:col>
                    <xdr:colOff>9525</xdr:colOff>
                    <xdr:row>85</xdr:row>
                    <xdr:rowOff>266700</xdr:rowOff>
                  </to>
                </anchor>
              </controlPr>
            </control>
          </mc:Choice>
        </mc:AlternateContent>
        <mc:AlternateContent xmlns:mc="http://schemas.openxmlformats.org/markup-compatibility/2006">
          <mc:Choice Requires="x14">
            <control shapeId="1209" r:id="rId80" name="Check Box 185">
              <controlPr defaultSize="0" autoFill="0" autoLine="0" autoPict="0">
                <anchor moveWithCells="1">
                  <from>
                    <xdr:col>5</xdr:col>
                    <xdr:colOff>76200</xdr:colOff>
                    <xdr:row>86</xdr:row>
                    <xdr:rowOff>28575</xdr:rowOff>
                  </from>
                  <to>
                    <xdr:col>6</xdr:col>
                    <xdr:colOff>19050</xdr:colOff>
                    <xdr:row>86</xdr:row>
                    <xdr:rowOff>257175</xdr:rowOff>
                  </to>
                </anchor>
              </controlPr>
            </control>
          </mc:Choice>
        </mc:AlternateContent>
        <mc:AlternateContent xmlns:mc="http://schemas.openxmlformats.org/markup-compatibility/2006">
          <mc:Choice Requires="x14">
            <control shapeId="1210" r:id="rId81" name="Check Box 186">
              <controlPr defaultSize="0" autoFill="0" autoLine="0" autoPict="0">
                <anchor moveWithCells="1">
                  <from>
                    <xdr:col>5</xdr:col>
                    <xdr:colOff>66675</xdr:colOff>
                    <xdr:row>87</xdr:row>
                    <xdr:rowOff>352425</xdr:rowOff>
                  </from>
                  <to>
                    <xdr:col>6</xdr:col>
                    <xdr:colOff>9525</xdr:colOff>
                    <xdr:row>87</xdr:row>
                    <xdr:rowOff>581025</xdr:rowOff>
                  </to>
                </anchor>
              </controlPr>
            </control>
          </mc:Choice>
        </mc:AlternateContent>
        <mc:AlternateContent xmlns:mc="http://schemas.openxmlformats.org/markup-compatibility/2006">
          <mc:Choice Requires="x14">
            <control shapeId="1211" r:id="rId82" name="Check Box 187">
              <controlPr defaultSize="0" autoFill="0" autoLine="0" autoPict="0">
                <anchor moveWithCells="1">
                  <from>
                    <xdr:col>5</xdr:col>
                    <xdr:colOff>57150</xdr:colOff>
                    <xdr:row>88</xdr:row>
                    <xdr:rowOff>104775</xdr:rowOff>
                  </from>
                  <to>
                    <xdr:col>5</xdr:col>
                    <xdr:colOff>285750</xdr:colOff>
                    <xdr:row>88</xdr:row>
                    <xdr:rowOff>333375</xdr:rowOff>
                  </to>
                </anchor>
              </controlPr>
            </control>
          </mc:Choice>
        </mc:AlternateContent>
        <mc:AlternateContent xmlns:mc="http://schemas.openxmlformats.org/markup-compatibility/2006">
          <mc:Choice Requires="x14">
            <control shapeId="1214" r:id="rId83" name="Check Box 190">
              <controlPr defaultSize="0" autoFill="0" autoLine="0" autoPict="0">
                <anchor moveWithCells="1">
                  <from>
                    <xdr:col>5</xdr:col>
                    <xdr:colOff>57150</xdr:colOff>
                    <xdr:row>92</xdr:row>
                    <xdr:rowOff>104775</xdr:rowOff>
                  </from>
                  <to>
                    <xdr:col>5</xdr:col>
                    <xdr:colOff>285750</xdr:colOff>
                    <xdr:row>92</xdr:row>
                    <xdr:rowOff>333375</xdr:rowOff>
                  </to>
                </anchor>
              </controlPr>
            </control>
          </mc:Choice>
        </mc:AlternateContent>
        <mc:AlternateContent xmlns:mc="http://schemas.openxmlformats.org/markup-compatibility/2006">
          <mc:Choice Requires="x14">
            <control shapeId="1215" r:id="rId84" name="Check Box 191">
              <controlPr defaultSize="0" autoFill="0" autoLine="0" autoPict="0">
                <anchor moveWithCells="1">
                  <from>
                    <xdr:col>5</xdr:col>
                    <xdr:colOff>57150</xdr:colOff>
                    <xdr:row>93</xdr:row>
                    <xdr:rowOff>104775</xdr:rowOff>
                  </from>
                  <to>
                    <xdr:col>5</xdr:col>
                    <xdr:colOff>285750</xdr:colOff>
                    <xdr:row>93</xdr:row>
                    <xdr:rowOff>333375</xdr:rowOff>
                  </to>
                </anchor>
              </controlPr>
            </control>
          </mc:Choice>
        </mc:AlternateContent>
        <mc:AlternateContent xmlns:mc="http://schemas.openxmlformats.org/markup-compatibility/2006">
          <mc:Choice Requires="x14">
            <control shapeId="1216" r:id="rId85" name="Check Box 192">
              <controlPr defaultSize="0" autoFill="0" autoLine="0" autoPict="0">
                <anchor moveWithCells="1">
                  <from>
                    <xdr:col>5</xdr:col>
                    <xdr:colOff>57150</xdr:colOff>
                    <xdr:row>94</xdr:row>
                    <xdr:rowOff>104775</xdr:rowOff>
                  </from>
                  <to>
                    <xdr:col>5</xdr:col>
                    <xdr:colOff>285750</xdr:colOff>
                    <xdr:row>94</xdr:row>
                    <xdr:rowOff>333375</xdr:rowOff>
                  </to>
                </anchor>
              </controlPr>
            </control>
          </mc:Choice>
        </mc:AlternateContent>
        <mc:AlternateContent xmlns:mc="http://schemas.openxmlformats.org/markup-compatibility/2006">
          <mc:Choice Requires="x14">
            <control shapeId="1221" r:id="rId86" name="Check Box 197">
              <controlPr defaultSize="0" autoFill="0" autoLine="0" autoPict="0">
                <anchor moveWithCells="1">
                  <from>
                    <xdr:col>5</xdr:col>
                    <xdr:colOff>47625</xdr:colOff>
                    <xdr:row>99</xdr:row>
                    <xdr:rowOff>428625</xdr:rowOff>
                  </from>
                  <to>
                    <xdr:col>5</xdr:col>
                    <xdr:colOff>276225</xdr:colOff>
                    <xdr:row>99</xdr:row>
                    <xdr:rowOff>657225</xdr:rowOff>
                  </to>
                </anchor>
              </controlPr>
            </control>
          </mc:Choice>
        </mc:AlternateContent>
        <mc:AlternateContent xmlns:mc="http://schemas.openxmlformats.org/markup-compatibility/2006">
          <mc:Choice Requires="x14">
            <control shapeId="1222" r:id="rId87" name="Check Box 198">
              <controlPr defaultSize="0" autoFill="0" autoLine="0" autoPict="0">
                <anchor moveWithCells="1">
                  <from>
                    <xdr:col>5</xdr:col>
                    <xdr:colOff>66675</xdr:colOff>
                    <xdr:row>100</xdr:row>
                    <xdr:rowOff>409575</xdr:rowOff>
                  </from>
                  <to>
                    <xdr:col>6</xdr:col>
                    <xdr:colOff>9525</xdr:colOff>
                    <xdr:row>100</xdr:row>
                    <xdr:rowOff>638175</xdr:rowOff>
                  </to>
                </anchor>
              </controlPr>
            </control>
          </mc:Choice>
        </mc:AlternateContent>
        <mc:AlternateContent xmlns:mc="http://schemas.openxmlformats.org/markup-compatibility/2006">
          <mc:Choice Requires="x14">
            <control shapeId="1223" r:id="rId88" name="Check Box 199">
              <controlPr defaultSize="0" autoFill="0" autoLine="0" autoPict="0">
                <anchor moveWithCells="1">
                  <from>
                    <xdr:col>5</xdr:col>
                    <xdr:colOff>57150</xdr:colOff>
                    <xdr:row>101</xdr:row>
                    <xdr:rowOff>419100</xdr:rowOff>
                  </from>
                  <to>
                    <xdr:col>5</xdr:col>
                    <xdr:colOff>285750</xdr:colOff>
                    <xdr:row>102</xdr:row>
                    <xdr:rowOff>200025</xdr:rowOff>
                  </to>
                </anchor>
              </controlPr>
            </control>
          </mc:Choice>
        </mc:AlternateContent>
        <mc:AlternateContent xmlns:mc="http://schemas.openxmlformats.org/markup-compatibility/2006">
          <mc:Choice Requires="x14">
            <control shapeId="1224" r:id="rId89" name="Check Box 200">
              <controlPr defaultSize="0" autoFill="0" autoLine="0" autoPict="0">
                <anchor moveWithCells="1">
                  <from>
                    <xdr:col>5</xdr:col>
                    <xdr:colOff>57150</xdr:colOff>
                    <xdr:row>105</xdr:row>
                    <xdr:rowOff>104775</xdr:rowOff>
                  </from>
                  <to>
                    <xdr:col>5</xdr:col>
                    <xdr:colOff>285750</xdr:colOff>
                    <xdr:row>105</xdr:row>
                    <xdr:rowOff>333375</xdr:rowOff>
                  </to>
                </anchor>
              </controlPr>
            </control>
          </mc:Choice>
        </mc:AlternateContent>
        <mc:AlternateContent xmlns:mc="http://schemas.openxmlformats.org/markup-compatibility/2006">
          <mc:Choice Requires="x14">
            <control shapeId="1225" r:id="rId90" name="Check Box 201">
              <controlPr defaultSize="0" autoFill="0" autoLine="0" autoPict="0">
                <anchor moveWithCells="1">
                  <from>
                    <xdr:col>5</xdr:col>
                    <xdr:colOff>57150</xdr:colOff>
                    <xdr:row>106</xdr:row>
                    <xdr:rowOff>304800</xdr:rowOff>
                  </from>
                  <to>
                    <xdr:col>5</xdr:col>
                    <xdr:colOff>285750</xdr:colOff>
                    <xdr:row>106</xdr:row>
                    <xdr:rowOff>533400</xdr:rowOff>
                  </to>
                </anchor>
              </controlPr>
            </control>
          </mc:Choice>
        </mc:AlternateContent>
        <mc:AlternateContent xmlns:mc="http://schemas.openxmlformats.org/markup-compatibility/2006">
          <mc:Choice Requires="x14">
            <control shapeId="1226" r:id="rId91" name="Check Box 202">
              <controlPr defaultSize="0" autoFill="0" autoLine="0" autoPict="0">
                <anchor moveWithCells="1">
                  <from>
                    <xdr:col>5</xdr:col>
                    <xdr:colOff>57150</xdr:colOff>
                    <xdr:row>107</xdr:row>
                    <xdr:rowOff>104775</xdr:rowOff>
                  </from>
                  <to>
                    <xdr:col>5</xdr:col>
                    <xdr:colOff>285750</xdr:colOff>
                    <xdr:row>107</xdr:row>
                    <xdr:rowOff>333375</xdr:rowOff>
                  </to>
                </anchor>
              </controlPr>
            </control>
          </mc:Choice>
        </mc:AlternateContent>
        <mc:AlternateContent xmlns:mc="http://schemas.openxmlformats.org/markup-compatibility/2006">
          <mc:Choice Requires="x14">
            <control shapeId="1227" r:id="rId92" name="Check Box 203">
              <controlPr defaultSize="0" autoFill="0" autoLine="0" autoPict="0">
                <anchor moveWithCells="1">
                  <from>
                    <xdr:col>5</xdr:col>
                    <xdr:colOff>57150</xdr:colOff>
                    <xdr:row>108</xdr:row>
                    <xdr:rowOff>104775</xdr:rowOff>
                  </from>
                  <to>
                    <xdr:col>5</xdr:col>
                    <xdr:colOff>285750</xdr:colOff>
                    <xdr:row>108</xdr:row>
                    <xdr:rowOff>333375</xdr:rowOff>
                  </to>
                </anchor>
              </controlPr>
            </control>
          </mc:Choice>
        </mc:AlternateContent>
        <mc:AlternateContent xmlns:mc="http://schemas.openxmlformats.org/markup-compatibility/2006">
          <mc:Choice Requires="x14">
            <control shapeId="1229" r:id="rId93" name="Check Box 205">
              <controlPr defaultSize="0" autoFill="0" autoLine="0" autoPict="0">
                <anchor moveWithCells="1">
                  <from>
                    <xdr:col>5</xdr:col>
                    <xdr:colOff>57150</xdr:colOff>
                    <xdr:row>110</xdr:row>
                    <xdr:rowOff>104775</xdr:rowOff>
                  </from>
                  <to>
                    <xdr:col>5</xdr:col>
                    <xdr:colOff>285750</xdr:colOff>
                    <xdr:row>110</xdr:row>
                    <xdr:rowOff>333375</xdr:rowOff>
                  </to>
                </anchor>
              </controlPr>
            </control>
          </mc:Choice>
        </mc:AlternateContent>
        <mc:AlternateContent xmlns:mc="http://schemas.openxmlformats.org/markup-compatibility/2006">
          <mc:Choice Requires="x14">
            <control shapeId="1230" r:id="rId94" name="Check Box 206">
              <controlPr defaultSize="0" autoFill="0" autoLine="0" autoPict="0">
                <anchor moveWithCells="1">
                  <from>
                    <xdr:col>5</xdr:col>
                    <xdr:colOff>66675</xdr:colOff>
                    <xdr:row>111</xdr:row>
                    <xdr:rowOff>38100</xdr:rowOff>
                  </from>
                  <to>
                    <xdr:col>6</xdr:col>
                    <xdr:colOff>9525</xdr:colOff>
                    <xdr:row>111</xdr:row>
                    <xdr:rowOff>276225</xdr:rowOff>
                  </to>
                </anchor>
              </controlPr>
            </control>
          </mc:Choice>
        </mc:AlternateContent>
        <mc:AlternateContent xmlns:mc="http://schemas.openxmlformats.org/markup-compatibility/2006">
          <mc:Choice Requires="x14">
            <control shapeId="1231" r:id="rId95" name="Check Box 207">
              <controlPr defaultSize="0" autoFill="0" autoLine="0" autoPict="0">
                <anchor moveWithCells="1">
                  <from>
                    <xdr:col>5</xdr:col>
                    <xdr:colOff>57150</xdr:colOff>
                    <xdr:row>113</xdr:row>
                    <xdr:rowOff>257175</xdr:rowOff>
                  </from>
                  <to>
                    <xdr:col>5</xdr:col>
                    <xdr:colOff>285750</xdr:colOff>
                    <xdr:row>113</xdr:row>
                    <xdr:rowOff>485775</xdr:rowOff>
                  </to>
                </anchor>
              </controlPr>
            </control>
          </mc:Choice>
        </mc:AlternateContent>
        <mc:AlternateContent xmlns:mc="http://schemas.openxmlformats.org/markup-compatibility/2006">
          <mc:Choice Requires="x14">
            <control shapeId="1232" r:id="rId96" name="Check Box 208">
              <controlPr defaultSize="0" autoFill="0" autoLine="0" autoPict="0">
                <anchor moveWithCells="1">
                  <from>
                    <xdr:col>5</xdr:col>
                    <xdr:colOff>66675</xdr:colOff>
                    <xdr:row>114</xdr:row>
                    <xdr:rowOff>19050</xdr:rowOff>
                  </from>
                  <to>
                    <xdr:col>6</xdr:col>
                    <xdr:colOff>9525</xdr:colOff>
                    <xdr:row>114</xdr:row>
                    <xdr:rowOff>247650</xdr:rowOff>
                  </to>
                </anchor>
              </controlPr>
            </control>
          </mc:Choice>
        </mc:AlternateContent>
        <mc:AlternateContent xmlns:mc="http://schemas.openxmlformats.org/markup-compatibility/2006">
          <mc:Choice Requires="x14">
            <control shapeId="1233" r:id="rId97" name="Check Box 209">
              <controlPr defaultSize="0" autoFill="0" autoLine="0" autoPict="0">
                <anchor moveWithCells="1">
                  <from>
                    <xdr:col>5</xdr:col>
                    <xdr:colOff>57150</xdr:colOff>
                    <xdr:row>115</xdr:row>
                    <xdr:rowOff>209550</xdr:rowOff>
                  </from>
                  <to>
                    <xdr:col>5</xdr:col>
                    <xdr:colOff>285750</xdr:colOff>
                    <xdr:row>115</xdr:row>
                    <xdr:rowOff>438150</xdr:rowOff>
                  </to>
                </anchor>
              </controlPr>
            </control>
          </mc:Choice>
        </mc:AlternateContent>
        <mc:AlternateContent xmlns:mc="http://schemas.openxmlformats.org/markup-compatibility/2006">
          <mc:Choice Requires="x14">
            <control shapeId="1234" r:id="rId98" name="Check Box 210">
              <controlPr defaultSize="0" autoFill="0" autoLine="0" autoPict="0">
                <anchor moveWithCells="1">
                  <from>
                    <xdr:col>5</xdr:col>
                    <xdr:colOff>57150</xdr:colOff>
                    <xdr:row>116</xdr:row>
                    <xdr:rowOff>104775</xdr:rowOff>
                  </from>
                  <to>
                    <xdr:col>5</xdr:col>
                    <xdr:colOff>285750</xdr:colOff>
                    <xdr:row>117</xdr:row>
                    <xdr:rowOff>114300</xdr:rowOff>
                  </to>
                </anchor>
              </controlPr>
            </control>
          </mc:Choice>
        </mc:AlternateContent>
        <mc:AlternateContent xmlns:mc="http://schemas.openxmlformats.org/markup-compatibility/2006">
          <mc:Choice Requires="x14">
            <control shapeId="1235" r:id="rId99" name="Check Box 211">
              <controlPr defaultSize="0" autoFill="0" autoLine="0" autoPict="0">
                <anchor moveWithCells="1">
                  <from>
                    <xdr:col>5</xdr:col>
                    <xdr:colOff>57150</xdr:colOff>
                    <xdr:row>117</xdr:row>
                    <xdr:rowOff>104775</xdr:rowOff>
                  </from>
                  <to>
                    <xdr:col>5</xdr:col>
                    <xdr:colOff>285750</xdr:colOff>
                    <xdr:row>117</xdr:row>
                    <xdr:rowOff>333375</xdr:rowOff>
                  </to>
                </anchor>
              </controlPr>
            </control>
          </mc:Choice>
        </mc:AlternateContent>
        <mc:AlternateContent xmlns:mc="http://schemas.openxmlformats.org/markup-compatibility/2006">
          <mc:Choice Requires="x14">
            <control shapeId="1236" r:id="rId100" name="Check Box 212">
              <controlPr defaultSize="0" autoFill="0" autoLine="0" autoPict="0">
                <anchor moveWithCells="1">
                  <from>
                    <xdr:col>5</xdr:col>
                    <xdr:colOff>57150</xdr:colOff>
                    <xdr:row>118</xdr:row>
                    <xdr:rowOff>104775</xdr:rowOff>
                  </from>
                  <to>
                    <xdr:col>5</xdr:col>
                    <xdr:colOff>285750</xdr:colOff>
                    <xdr:row>118</xdr:row>
                    <xdr:rowOff>371475</xdr:rowOff>
                  </to>
                </anchor>
              </controlPr>
            </control>
          </mc:Choice>
        </mc:AlternateContent>
        <mc:AlternateContent xmlns:mc="http://schemas.openxmlformats.org/markup-compatibility/2006">
          <mc:Choice Requires="x14">
            <control shapeId="1237" r:id="rId101" name="Check Box 213">
              <controlPr defaultSize="0" autoFill="0" autoLine="0" autoPict="0">
                <anchor moveWithCells="1">
                  <from>
                    <xdr:col>5</xdr:col>
                    <xdr:colOff>57150</xdr:colOff>
                    <xdr:row>119</xdr:row>
                    <xdr:rowOff>104775</xdr:rowOff>
                  </from>
                  <to>
                    <xdr:col>5</xdr:col>
                    <xdr:colOff>285750</xdr:colOff>
                    <xdr:row>119</xdr:row>
                    <xdr:rowOff>333375</xdr:rowOff>
                  </to>
                </anchor>
              </controlPr>
            </control>
          </mc:Choice>
        </mc:AlternateContent>
        <mc:AlternateContent xmlns:mc="http://schemas.openxmlformats.org/markup-compatibility/2006">
          <mc:Choice Requires="x14">
            <control shapeId="1238" r:id="rId102" name="Check Box 214">
              <controlPr defaultSize="0" autoFill="0" autoLine="0" autoPict="0">
                <anchor moveWithCells="1">
                  <from>
                    <xdr:col>5</xdr:col>
                    <xdr:colOff>57150</xdr:colOff>
                    <xdr:row>120</xdr:row>
                    <xdr:rowOff>28575</xdr:rowOff>
                  </from>
                  <to>
                    <xdr:col>5</xdr:col>
                    <xdr:colOff>285750</xdr:colOff>
                    <xdr:row>120</xdr:row>
                    <xdr:rowOff>257175</xdr:rowOff>
                  </to>
                </anchor>
              </controlPr>
            </control>
          </mc:Choice>
        </mc:AlternateContent>
        <mc:AlternateContent xmlns:mc="http://schemas.openxmlformats.org/markup-compatibility/2006">
          <mc:Choice Requires="x14">
            <control shapeId="1239" r:id="rId103" name="Check Box 215">
              <controlPr defaultSize="0" autoFill="0" autoLine="0" autoPict="0">
                <anchor moveWithCells="1">
                  <from>
                    <xdr:col>5</xdr:col>
                    <xdr:colOff>57150</xdr:colOff>
                    <xdr:row>121</xdr:row>
                    <xdr:rowOff>104775</xdr:rowOff>
                  </from>
                  <to>
                    <xdr:col>5</xdr:col>
                    <xdr:colOff>285750</xdr:colOff>
                    <xdr:row>121</xdr:row>
                    <xdr:rowOff>333375</xdr:rowOff>
                  </to>
                </anchor>
              </controlPr>
            </control>
          </mc:Choice>
        </mc:AlternateContent>
        <mc:AlternateContent xmlns:mc="http://schemas.openxmlformats.org/markup-compatibility/2006">
          <mc:Choice Requires="x14">
            <control shapeId="1270" r:id="rId104" name="Check Box 246">
              <controlPr defaultSize="0" autoFill="0" autoLine="0" autoPict="0">
                <anchor moveWithCells="1">
                  <from>
                    <xdr:col>6</xdr:col>
                    <xdr:colOff>38100</xdr:colOff>
                    <xdr:row>61</xdr:row>
                    <xdr:rowOff>485775</xdr:rowOff>
                  </from>
                  <to>
                    <xdr:col>6</xdr:col>
                    <xdr:colOff>266700</xdr:colOff>
                    <xdr:row>62</xdr:row>
                    <xdr:rowOff>228600</xdr:rowOff>
                  </to>
                </anchor>
              </controlPr>
            </control>
          </mc:Choice>
        </mc:AlternateContent>
        <mc:AlternateContent xmlns:mc="http://schemas.openxmlformats.org/markup-compatibility/2006">
          <mc:Choice Requires="x14">
            <control shapeId="1272" r:id="rId105" name="Check Box 248">
              <controlPr defaultSize="0" autoFill="0" autoLine="0" autoPict="0">
                <anchor moveWithCells="1">
                  <from>
                    <xdr:col>6</xdr:col>
                    <xdr:colOff>57150</xdr:colOff>
                    <xdr:row>63</xdr:row>
                    <xdr:rowOff>104775</xdr:rowOff>
                  </from>
                  <to>
                    <xdr:col>7</xdr:col>
                    <xdr:colOff>0</xdr:colOff>
                    <xdr:row>63</xdr:row>
                    <xdr:rowOff>333375</xdr:rowOff>
                  </to>
                </anchor>
              </controlPr>
            </control>
          </mc:Choice>
        </mc:AlternateContent>
        <mc:AlternateContent xmlns:mc="http://schemas.openxmlformats.org/markup-compatibility/2006">
          <mc:Choice Requires="x14">
            <control shapeId="1273" r:id="rId106" name="Check Box 249">
              <controlPr defaultSize="0" autoFill="0" autoLine="0" autoPict="0">
                <anchor moveWithCells="1">
                  <from>
                    <xdr:col>6</xdr:col>
                    <xdr:colOff>57150</xdr:colOff>
                    <xdr:row>64</xdr:row>
                    <xdr:rowOff>104775</xdr:rowOff>
                  </from>
                  <to>
                    <xdr:col>7</xdr:col>
                    <xdr:colOff>0</xdr:colOff>
                    <xdr:row>64</xdr:row>
                    <xdr:rowOff>333375</xdr:rowOff>
                  </to>
                </anchor>
              </controlPr>
            </control>
          </mc:Choice>
        </mc:AlternateContent>
        <mc:AlternateContent xmlns:mc="http://schemas.openxmlformats.org/markup-compatibility/2006">
          <mc:Choice Requires="x14">
            <control shapeId="1274" r:id="rId107" name="Check Box 250">
              <controlPr defaultSize="0" autoFill="0" autoLine="0" autoPict="0">
                <anchor moveWithCells="1">
                  <from>
                    <xdr:col>6</xdr:col>
                    <xdr:colOff>57150</xdr:colOff>
                    <xdr:row>65</xdr:row>
                    <xdr:rowOff>104775</xdr:rowOff>
                  </from>
                  <to>
                    <xdr:col>7</xdr:col>
                    <xdr:colOff>0</xdr:colOff>
                    <xdr:row>65</xdr:row>
                    <xdr:rowOff>333375</xdr:rowOff>
                  </to>
                </anchor>
              </controlPr>
            </control>
          </mc:Choice>
        </mc:AlternateContent>
        <mc:AlternateContent xmlns:mc="http://schemas.openxmlformats.org/markup-compatibility/2006">
          <mc:Choice Requires="x14">
            <control shapeId="1275" r:id="rId108" name="Check Box 251">
              <controlPr defaultSize="0" autoFill="0" autoLine="0" autoPict="0">
                <anchor moveWithCells="1">
                  <from>
                    <xdr:col>6</xdr:col>
                    <xdr:colOff>47625</xdr:colOff>
                    <xdr:row>66</xdr:row>
                    <xdr:rowOff>0</xdr:rowOff>
                  </from>
                  <to>
                    <xdr:col>6</xdr:col>
                    <xdr:colOff>276225</xdr:colOff>
                    <xdr:row>66</xdr:row>
                    <xdr:rowOff>228600</xdr:rowOff>
                  </to>
                </anchor>
              </controlPr>
            </control>
          </mc:Choice>
        </mc:AlternateContent>
        <mc:AlternateContent xmlns:mc="http://schemas.openxmlformats.org/markup-compatibility/2006">
          <mc:Choice Requires="x14">
            <control shapeId="1278" r:id="rId109" name="Check Box 254">
              <controlPr defaultSize="0" autoFill="0" autoLine="0" autoPict="0">
                <anchor moveWithCells="1">
                  <from>
                    <xdr:col>6</xdr:col>
                    <xdr:colOff>57150</xdr:colOff>
                    <xdr:row>78</xdr:row>
                    <xdr:rowOff>104775</xdr:rowOff>
                  </from>
                  <to>
                    <xdr:col>7</xdr:col>
                    <xdr:colOff>0</xdr:colOff>
                    <xdr:row>78</xdr:row>
                    <xdr:rowOff>333375</xdr:rowOff>
                  </to>
                </anchor>
              </controlPr>
            </control>
          </mc:Choice>
        </mc:AlternateContent>
        <mc:AlternateContent xmlns:mc="http://schemas.openxmlformats.org/markup-compatibility/2006">
          <mc:Choice Requires="x14">
            <control shapeId="1279" r:id="rId110" name="Check Box 255">
              <controlPr defaultSize="0" autoFill="0" autoLine="0" autoPict="0">
                <anchor moveWithCells="1">
                  <from>
                    <xdr:col>6</xdr:col>
                    <xdr:colOff>47625</xdr:colOff>
                    <xdr:row>79</xdr:row>
                    <xdr:rowOff>257175</xdr:rowOff>
                  </from>
                  <to>
                    <xdr:col>6</xdr:col>
                    <xdr:colOff>276225</xdr:colOff>
                    <xdr:row>79</xdr:row>
                    <xdr:rowOff>485775</xdr:rowOff>
                  </to>
                </anchor>
              </controlPr>
            </control>
          </mc:Choice>
        </mc:AlternateContent>
        <mc:AlternateContent xmlns:mc="http://schemas.openxmlformats.org/markup-compatibility/2006">
          <mc:Choice Requires="x14">
            <control shapeId="1280" r:id="rId111" name="Check Box 256">
              <controlPr defaultSize="0" autoFill="0" autoLine="0" autoPict="0">
                <anchor moveWithCells="1">
                  <from>
                    <xdr:col>6</xdr:col>
                    <xdr:colOff>57150</xdr:colOff>
                    <xdr:row>80</xdr:row>
                    <xdr:rowOff>276225</xdr:rowOff>
                  </from>
                  <to>
                    <xdr:col>7</xdr:col>
                    <xdr:colOff>0</xdr:colOff>
                    <xdr:row>80</xdr:row>
                    <xdr:rowOff>504825</xdr:rowOff>
                  </to>
                </anchor>
              </controlPr>
            </control>
          </mc:Choice>
        </mc:AlternateContent>
        <mc:AlternateContent xmlns:mc="http://schemas.openxmlformats.org/markup-compatibility/2006">
          <mc:Choice Requires="x14">
            <control shapeId="1282" r:id="rId112" name="Check Box 258">
              <controlPr defaultSize="0" autoFill="0" autoLine="0" autoPict="0">
                <anchor moveWithCells="1">
                  <from>
                    <xdr:col>6</xdr:col>
                    <xdr:colOff>66675</xdr:colOff>
                    <xdr:row>84</xdr:row>
                    <xdr:rowOff>257175</xdr:rowOff>
                  </from>
                  <to>
                    <xdr:col>7</xdr:col>
                    <xdr:colOff>9525</xdr:colOff>
                    <xdr:row>84</xdr:row>
                    <xdr:rowOff>485775</xdr:rowOff>
                  </to>
                </anchor>
              </controlPr>
            </control>
          </mc:Choice>
        </mc:AlternateContent>
        <mc:AlternateContent xmlns:mc="http://schemas.openxmlformats.org/markup-compatibility/2006">
          <mc:Choice Requires="x14">
            <control shapeId="1283" r:id="rId113" name="Check Box 259">
              <controlPr defaultSize="0" autoFill="0" autoLine="0" autoPict="0">
                <anchor moveWithCells="1">
                  <from>
                    <xdr:col>6</xdr:col>
                    <xdr:colOff>66675</xdr:colOff>
                    <xdr:row>85</xdr:row>
                    <xdr:rowOff>38100</xdr:rowOff>
                  </from>
                  <to>
                    <xdr:col>7</xdr:col>
                    <xdr:colOff>9525</xdr:colOff>
                    <xdr:row>85</xdr:row>
                    <xdr:rowOff>266700</xdr:rowOff>
                  </to>
                </anchor>
              </controlPr>
            </control>
          </mc:Choice>
        </mc:AlternateContent>
        <mc:AlternateContent xmlns:mc="http://schemas.openxmlformats.org/markup-compatibility/2006">
          <mc:Choice Requires="x14">
            <control shapeId="1284" r:id="rId114" name="Check Box 260">
              <controlPr defaultSize="0" autoFill="0" autoLine="0" autoPict="0">
                <anchor moveWithCells="1">
                  <from>
                    <xdr:col>6</xdr:col>
                    <xdr:colOff>76200</xdr:colOff>
                    <xdr:row>86</xdr:row>
                    <xdr:rowOff>28575</xdr:rowOff>
                  </from>
                  <to>
                    <xdr:col>7</xdr:col>
                    <xdr:colOff>19050</xdr:colOff>
                    <xdr:row>86</xdr:row>
                    <xdr:rowOff>257175</xdr:rowOff>
                  </to>
                </anchor>
              </controlPr>
            </control>
          </mc:Choice>
        </mc:AlternateContent>
        <mc:AlternateContent xmlns:mc="http://schemas.openxmlformats.org/markup-compatibility/2006">
          <mc:Choice Requires="x14">
            <control shapeId="1285" r:id="rId115" name="Check Box 261">
              <controlPr defaultSize="0" autoFill="0" autoLine="0" autoPict="0">
                <anchor moveWithCells="1">
                  <from>
                    <xdr:col>6</xdr:col>
                    <xdr:colOff>66675</xdr:colOff>
                    <xdr:row>87</xdr:row>
                    <xdr:rowOff>352425</xdr:rowOff>
                  </from>
                  <to>
                    <xdr:col>7</xdr:col>
                    <xdr:colOff>9525</xdr:colOff>
                    <xdr:row>87</xdr:row>
                    <xdr:rowOff>581025</xdr:rowOff>
                  </to>
                </anchor>
              </controlPr>
            </control>
          </mc:Choice>
        </mc:AlternateContent>
        <mc:AlternateContent xmlns:mc="http://schemas.openxmlformats.org/markup-compatibility/2006">
          <mc:Choice Requires="x14">
            <control shapeId="1286" r:id="rId116" name="Check Box 262">
              <controlPr defaultSize="0" autoFill="0" autoLine="0" autoPict="0">
                <anchor moveWithCells="1">
                  <from>
                    <xdr:col>6</xdr:col>
                    <xdr:colOff>57150</xdr:colOff>
                    <xdr:row>88</xdr:row>
                    <xdr:rowOff>104775</xdr:rowOff>
                  </from>
                  <to>
                    <xdr:col>7</xdr:col>
                    <xdr:colOff>0</xdr:colOff>
                    <xdr:row>88</xdr:row>
                    <xdr:rowOff>333375</xdr:rowOff>
                  </to>
                </anchor>
              </controlPr>
            </control>
          </mc:Choice>
        </mc:AlternateContent>
        <mc:AlternateContent xmlns:mc="http://schemas.openxmlformats.org/markup-compatibility/2006">
          <mc:Choice Requires="x14">
            <control shapeId="1289" r:id="rId117" name="Check Box 265">
              <controlPr defaultSize="0" autoFill="0" autoLine="0" autoPict="0">
                <anchor moveWithCells="1">
                  <from>
                    <xdr:col>6</xdr:col>
                    <xdr:colOff>57150</xdr:colOff>
                    <xdr:row>92</xdr:row>
                    <xdr:rowOff>104775</xdr:rowOff>
                  </from>
                  <to>
                    <xdr:col>7</xdr:col>
                    <xdr:colOff>0</xdr:colOff>
                    <xdr:row>92</xdr:row>
                    <xdr:rowOff>333375</xdr:rowOff>
                  </to>
                </anchor>
              </controlPr>
            </control>
          </mc:Choice>
        </mc:AlternateContent>
        <mc:AlternateContent xmlns:mc="http://schemas.openxmlformats.org/markup-compatibility/2006">
          <mc:Choice Requires="x14">
            <control shapeId="1290" r:id="rId118" name="Check Box 266">
              <controlPr defaultSize="0" autoFill="0" autoLine="0" autoPict="0">
                <anchor moveWithCells="1">
                  <from>
                    <xdr:col>6</xdr:col>
                    <xdr:colOff>57150</xdr:colOff>
                    <xdr:row>93</xdr:row>
                    <xdr:rowOff>104775</xdr:rowOff>
                  </from>
                  <to>
                    <xdr:col>7</xdr:col>
                    <xdr:colOff>0</xdr:colOff>
                    <xdr:row>93</xdr:row>
                    <xdr:rowOff>333375</xdr:rowOff>
                  </to>
                </anchor>
              </controlPr>
            </control>
          </mc:Choice>
        </mc:AlternateContent>
        <mc:AlternateContent xmlns:mc="http://schemas.openxmlformats.org/markup-compatibility/2006">
          <mc:Choice Requires="x14">
            <control shapeId="1291" r:id="rId119" name="Check Box 267">
              <controlPr defaultSize="0" autoFill="0" autoLine="0" autoPict="0">
                <anchor moveWithCells="1">
                  <from>
                    <xdr:col>6</xdr:col>
                    <xdr:colOff>57150</xdr:colOff>
                    <xdr:row>94</xdr:row>
                    <xdr:rowOff>104775</xdr:rowOff>
                  </from>
                  <to>
                    <xdr:col>7</xdr:col>
                    <xdr:colOff>0</xdr:colOff>
                    <xdr:row>94</xdr:row>
                    <xdr:rowOff>333375</xdr:rowOff>
                  </to>
                </anchor>
              </controlPr>
            </control>
          </mc:Choice>
        </mc:AlternateContent>
        <mc:AlternateContent xmlns:mc="http://schemas.openxmlformats.org/markup-compatibility/2006">
          <mc:Choice Requires="x14">
            <control shapeId="1296" r:id="rId120" name="Check Box 272">
              <controlPr defaultSize="0" autoFill="0" autoLine="0" autoPict="0">
                <anchor moveWithCells="1">
                  <from>
                    <xdr:col>6</xdr:col>
                    <xdr:colOff>47625</xdr:colOff>
                    <xdr:row>99</xdr:row>
                    <xdr:rowOff>428625</xdr:rowOff>
                  </from>
                  <to>
                    <xdr:col>6</xdr:col>
                    <xdr:colOff>276225</xdr:colOff>
                    <xdr:row>99</xdr:row>
                    <xdr:rowOff>657225</xdr:rowOff>
                  </to>
                </anchor>
              </controlPr>
            </control>
          </mc:Choice>
        </mc:AlternateContent>
        <mc:AlternateContent xmlns:mc="http://schemas.openxmlformats.org/markup-compatibility/2006">
          <mc:Choice Requires="x14">
            <control shapeId="1297" r:id="rId121" name="Check Box 273">
              <controlPr defaultSize="0" autoFill="0" autoLine="0" autoPict="0">
                <anchor moveWithCells="1">
                  <from>
                    <xdr:col>6</xdr:col>
                    <xdr:colOff>66675</xdr:colOff>
                    <xdr:row>100</xdr:row>
                    <xdr:rowOff>409575</xdr:rowOff>
                  </from>
                  <to>
                    <xdr:col>7</xdr:col>
                    <xdr:colOff>9525</xdr:colOff>
                    <xdr:row>100</xdr:row>
                    <xdr:rowOff>638175</xdr:rowOff>
                  </to>
                </anchor>
              </controlPr>
            </control>
          </mc:Choice>
        </mc:AlternateContent>
        <mc:AlternateContent xmlns:mc="http://schemas.openxmlformats.org/markup-compatibility/2006">
          <mc:Choice Requires="x14">
            <control shapeId="1298" r:id="rId122" name="Check Box 274">
              <controlPr defaultSize="0" autoFill="0" autoLine="0" autoPict="0">
                <anchor moveWithCells="1">
                  <from>
                    <xdr:col>6</xdr:col>
                    <xdr:colOff>57150</xdr:colOff>
                    <xdr:row>101</xdr:row>
                    <xdr:rowOff>419100</xdr:rowOff>
                  </from>
                  <to>
                    <xdr:col>7</xdr:col>
                    <xdr:colOff>0</xdr:colOff>
                    <xdr:row>102</xdr:row>
                    <xdr:rowOff>200025</xdr:rowOff>
                  </to>
                </anchor>
              </controlPr>
            </control>
          </mc:Choice>
        </mc:AlternateContent>
        <mc:AlternateContent xmlns:mc="http://schemas.openxmlformats.org/markup-compatibility/2006">
          <mc:Choice Requires="x14">
            <control shapeId="1299" r:id="rId123" name="Check Box 275">
              <controlPr defaultSize="0" autoFill="0" autoLine="0" autoPict="0">
                <anchor moveWithCells="1">
                  <from>
                    <xdr:col>6</xdr:col>
                    <xdr:colOff>57150</xdr:colOff>
                    <xdr:row>105</xdr:row>
                    <xdr:rowOff>104775</xdr:rowOff>
                  </from>
                  <to>
                    <xdr:col>7</xdr:col>
                    <xdr:colOff>0</xdr:colOff>
                    <xdr:row>105</xdr:row>
                    <xdr:rowOff>333375</xdr:rowOff>
                  </to>
                </anchor>
              </controlPr>
            </control>
          </mc:Choice>
        </mc:AlternateContent>
        <mc:AlternateContent xmlns:mc="http://schemas.openxmlformats.org/markup-compatibility/2006">
          <mc:Choice Requires="x14">
            <control shapeId="1300" r:id="rId124" name="Check Box 276">
              <controlPr defaultSize="0" autoFill="0" autoLine="0" autoPict="0">
                <anchor moveWithCells="1">
                  <from>
                    <xdr:col>6</xdr:col>
                    <xdr:colOff>57150</xdr:colOff>
                    <xdr:row>106</xdr:row>
                    <xdr:rowOff>304800</xdr:rowOff>
                  </from>
                  <to>
                    <xdr:col>7</xdr:col>
                    <xdr:colOff>0</xdr:colOff>
                    <xdr:row>106</xdr:row>
                    <xdr:rowOff>533400</xdr:rowOff>
                  </to>
                </anchor>
              </controlPr>
            </control>
          </mc:Choice>
        </mc:AlternateContent>
        <mc:AlternateContent xmlns:mc="http://schemas.openxmlformats.org/markup-compatibility/2006">
          <mc:Choice Requires="x14">
            <control shapeId="1301" r:id="rId125" name="Check Box 277">
              <controlPr defaultSize="0" autoFill="0" autoLine="0" autoPict="0">
                <anchor moveWithCells="1">
                  <from>
                    <xdr:col>6</xdr:col>
                    <xdr:colOff>57150</xdr:colOff>
                    <xdr:row>107</xdr:row>
                    <xdr:rowOff>104775</xdr:rowOff>
                  </from>
                  <to>
                    <xdr:col>7</xdr:col>
                    <xdr:colOff>0</xdr:colOff>
                    <xdr:row>107</xdr:row>
                    <xdr:rowOff>333375</xdr:rowOff>
                  </to>
                </anchor>
              </controlPr>
            </control>
          </mc:Choice>
        </mc:AlternateContent>
        <mc:AlternateContent xmlns:mc="http://schemas.openxmlformats.org/markup-compatibility/2006">
          <mc:Choice Requires="x14">
            <control shapeId="1302" r:id="rId126" name="Check Box 278">
              <controlPr defaultSize="0" autoFill="0" autoLine="0" autoPict="0">
                <anchor moveWithCells="1">
                  <from>
                    <xdr:col>6</xdr:col>
                    <xdr:colOff>57150</xdr:colOff>
                    <xdr:row>108</xdr:row>
                    <xdr:rowOff>104775</xdr:rowOff>
                  </from>
                  <to>
                    <xdr:col>7</xdr:col>
                    <xdr:colOff>0</xdr:colOff>
                    <xdr:row>108</xdr:row>
                    <xdr:rowOff>333375</xdr:rowOff>
                  </to>
                </anchor>
              </controlPr>
            </control>
          </mc:Choice>
        </mc:AlternateContent>
        <mc:AlternateContent xmlns:mc="http://schemas.openxmlformats.org/markup-compatibility/2006">
          <mc:Choice Requires="x14">
            <control shapeId="1304" r:id="rId127" name="Check Box 280">
              <controlPr defaultSize="0" autoFill="0" autoLine="0" autoPict="0">
                <anchor moveWithCells="1">
                  <from>
                    <xdr:col>6</xdr:col>
                    <xdr:colOff>57150</xdr:colOff>
                    <xdr:row>110</xdr:row>
                    <xdr:rowOff>104775</xdr:rowOff>
                  </from>
                  <to>
                    <xdr:col>7</xdr:col>
                    <xdr:colOff>0</xdr:colOff>
                    <xdr:row>110</xdr:row>
                    <xdr:rowOff>333375</xdr:rowOff>
                  </to>
                </anchor>
              </controlPr>
            </control>
          </mc:Choice>
        </mc:AlternateContent>
        <mc:AlternateContent xmlns:mc="http://schemas.openxmlformats.org/markup-compatibility/2006">
          <mc:Choice Requires="x14">
            <control shapeId="1305" r:id="rId128" name="Check Box 281">
              <controlPr defaultSize="0" autoFill="0" autoLine="0" autoPict="0">
                <anchor moveWithCells="1">
                  <from>
                    <xdr:col>6</xdr:col>
                    <xdr:colOff>66675</xdr:colOff>
                    <xdr:row>111</xdr:row>
                    <xdr:rowOff>38100</xdr:rowOff>
                  </from>
                  <to>
                    <xdr:col>7</xdr:col>
                    <xdr:colOff>9525</xdr:colOff>
                    <xdr:row>111</xdr:row>
                    <xdr:rowOff>276225</xdr:rowOff>
                  </to>
                </anchor>
              </controlPr>
            </control>
          </mc:Choice>
        </mc:AlternateContent>
        <mc:AlternateContent xmlns:mc="http://schemas.openxmlformats.org/markup-compatibility/2006">
          <mc:Choice Requires="x14">
            <control shapeId="1306" r:id="rId129" name="Check Box 282">
              <controlPr defaultSize="0" autoFill="0" autoLine="0" autoPict="0">
                <anchor moveWithCells="1">
                  <from>
                    <xdr:col>6</xdr:col>
                    <xdr:colOff>57150</xdr:colOff>
                    <xdr:row>113</xdr:row>
                    <xdr:rowOff>257175</xdr:rowOff>
                  </from>
                  <to>
                    <xdr:col>7</xdr:col>
                    <xdr:colOff>0</xdr:colOff>
                    <xdr:row>113</xdr:row>
                    <xdr:rowOff>485775</xdr:rowOff>
                  </to>
                </anchor>
              </controlPr>
            </control>
          </mc:Choice>
        </mc:AlternateContent>
        <mc:AlternateContent xmlns:mc="http://schemas.openxmlformats.org/markup-compatibility/2006">
          <mc:Choice Requires="x14">
            <control shapeId="1307" r:id="rId130" name="Check Box 283">
              <controlPr defaultSize="0" autoFill="0" autoLine="0" autoPict="0">
                <anchor moveWithCells="1">
                  <from>
                    <xdr:col>6</xdr:col>
                    <xdr:colOff>66675</xdr:colOff>
                    <xdr:row>114</xdr:row>
                    <xdr:rowOff>19050</xdr:rowOff>
                  </from>
                  <to>
                    <xdr:col>7</xdr:col>
                    <xdr:colOff>9525</xdr:colOff>
                    <xdr:row>114</xdr:row>
                    <xdr:rowOff>247650</xdr:rowOff>
                  </to>
                </anchor>
              </controlPr>
            </control>
          </mc:Choice>
        </mc:AlternateContent>
        <mc:AlternateContent xmlns:mc="http://schemas.openxmlformats.org/markup-compatibility/2006">
          <mc:Choice Requires="x14">
            <control shapeId="1308" r:id="rId131" name="Check Box 284">
              <controlPr defaultSize="0" autoFill="0" autoLine="0" autoPict="0">
                <anchor moveWithCells="1">
                  <from>
                    <xdr:col>6</xdr:col>
                    <xdr:colOff>57150</xdr:colOff>
                    <xdr:row>115</xdr:row>
                    <xdr:rowOff>209550</xdr:rowOff>
                  </from>
                  <to>
                    <xdr:col>7</xdr:col>
                    <xdr:colOff>0</xdr:colOff>
                    <xdr:row>115</xdr:row>
                    <xdr:rowOff>438150</xdr:rowOff>
                  </to>
                </anchor>
              </controlPr>
            </control>
          </mc:Choice>
        </mc:AlternateContent>
        <mc:AlternateContent xmlns:mc="http://schemas.openxmlformats.org/markup-compatibility/2006">
          <mc:Choice Requires="x14">
            <control shapeId="1309" r:id="rId132" name="Check Box 285">
              <controlPr defaultSize="0" autoFill="0" autoLine="0" autoPict="0">
                <anchor moveWithCells="1">
                  <from>
                    <xdr:col>6</xdr:col>
                    <xdr:colOff>57150</xdr:colOff>
                    <xdr:row>116</xdr:row>
                    <xdr:rowOff>104775</xdr:rowOff>
                  </from>
                  <to>
                    <xdr:col>7</xdr:col>
                    <xdr:colOff>0</xdr:colOff>
                    <xdr:row>117</xdr:row>
                    <xdr:rowOff>114300</xdr:rowOff>
                  </to>
                </anchor>
              </controlPr>
            </control>
          </mc:Choice>
        </mc:AlternateContent>
        <mc:AlternateContent xmlns:mc="http://schemas.openxmlformats.org/markup-compatibility/2006">
          <mc:Choice Requires="x14">
            <control shapeId="1310" r:id="rId133" name="Check Box 286">
              <controlPr defaultSize="0" autoFill="0" autoLine="0" autoPict="0">
                <anchor moveWithCells="1">
                  <from>
                    <xdr:col>6</xdr:col>
                    <xdr:colOff>57150</xdr:colOff>
                    <xdr:row>117</xdr:row>
                    <xdr:rowOff>104775</xdr:rowOff>
                  </from>
                  <to>
                    <xdr:col>7</xdr:col>
                    <xdr:colOff>0</xdr:colOff>
                    <xdr:row>117</xdr:row>
                    <xdr:rowOff>333375</xdr:rowOff>
                  </to>
                </anchor>
              </controlPr>
            </control>
          </mc:Choice>
        </mc:AlternateContent>
        <mc:AlternateContent xmlns:mc="http://schemas.openxmlformats.org/markup-compatibility/2006">
          <mc:Choice Requires="x14">
            <control shapeId="1311" r:id="rId134" name="Check Box 287">
              <controlPr defaultSize="0" autoFill="0" autoLine="0" autoPict="0">
                <anchor moveWithCells="1">
                  <from>
                    <xdr:col>6</xdr:col>
                    <xdr:colOff>57150</xdr:colOff>
                    <xdr:row>118</xdr:row>
                    <xdr:rowOff>104775</xdr:rowOff>
                  </from>
                  <to>
                    <xdr:col>7</xdr:col>
                    <xdr:colOff>0</xdr:colOff>
                    <xdr:row>118</xdr:row>
                    <xdr:rowOff>371475</xdr:rowOff>
                  </to>
                </anchor>
              </controlPr>
            </control>
          </mc:Choice>
        </mc:AlternateContent>
        <mc:AlternateContent xmlns:mc="http://schemas.openxmlformats.org/markup-compatibility/2006">
          <mc:Choice Requires="x14">
            <control shapeId="1312" r:id="rId135" name="Check Box 288">
              <controlPr defaultSize="0" autoFill="0" autoLine="0" autoPict="0">
                <anchor moveWithCells="1">
                  <from>
                    <xdr:col>6</xdr:col>
                    <xdr:colOff>57150</xdr:colOff>
                    <xdr:row>119</xdr:row>
                    <xdr:rowOff>104775</xdr:rowOff>
                  </from>
                  <to>
                    <xdr:col>7</xdr:col>
                    <xdr:colOff>0</xdr:colOff>
                    <xdr:row>119</xdr:row>
                    <xdr:rowOff>333375</xdr:rowOff>
                  </to>
                </anchor>
              </controlPr>
            </control>
          </mc:Choice>
        </mc:AlternateContent>
        <mc:AlternateContent xmlns:mc="http://schemas.openxmlformats.org/markup-compatibility/2006">
          <mc:Choice Requires="x14">
            <control shapeId="1313" r:id="rId136" name="Check Box 289">
              <controlPr defaultSize="0" autoFill="0" autoLine="0" autoPict="0">
                <anchor moveWithCells="1">
                  <from>
                    <xdr:col>6</xdr:col>
                    <xdr:colOff>57150</xdr:colOff>
                    <xdr:row>120</xdr:row>
                    <xdr:rowOff>28575</xdr:rowOff>
                  </from>
                  <to>
                    <xdr:col>7</xdr:col>
                    <xdr:colOff>0</xdr:colOff>
                    <xdr:row>120</xdr:row>
                    <xdr:rowOff>257175</xdr:rowOff>
                  </to>
                </anchor>
              </controlPr>
            </control>
          </mc:Choice>
        </mc:AlternateContent>
        <mc:AlternateContent xmlns:mc="http://schemas.openxmlformats.org/markup-compatibility/2006">
          <mc:Choice Requires="x14">
            <control shapeId="1314" r:id="rId137" name="Check Box 290">
              <controlPr defaultSize="0" autoFill="0" autoLine="0" autoPict="0">
                <anchor moveWithCells="1">
                  <from>
                    <xdr:col>6</xdr:col>
                    <xdr:colOff>57150</xdr:colOff>
                    <xdr:row>121</xdr:row>
                    <xdr:rowOff>104775</xdr:rowOff>
                  </from>
                  <to>
                    <xdr:col>7</xdr:col>
                    <xdr:colOff>0</xdr:colOff>
                    <xdr:row>121</xdr:row>
                    <xdr:rowOff>333375</xdr:rowOff>
                  </to>
                </anchor>
              </controlPr>
            </control>
          </mc:Choice>
        </mc:AlternateContent>
        <mc:AlternateContent xmlns:mc="http://schemas.openxmlformats.org/markup-compatibility/2006">
          <mc:Choice Requires="x14">
            <control shapeId="1345" r:id="rId138" name="Check Box 321">
              <controlPr defaultSize="0" autoFill="0" autoLine="0" autoPict="0">
                <anchor moveWithCells="1">
                  <from>
                    <xdr:col>5</xdr:col>
                    <xdr:colOff>38100</xdr:colOff>
                    <xdr:row>59</xdr:row>
                    <xdr:rowOff>485775</xdr:rowOff>
                  </from>
                  <to>
                    <xdr:col>5</xdr:col>
                    <xdr:colOff>266700</xdr:colOff>
                    <xdr:row>60</xdr:row>
                    <xdr:rowOff>228600</xdr:rowOff>
                  </to>
                </anchor>
              </controlPr>
            </control>
          </mc:Choice>
        </mc:AlternateContent>
        <mc:AlternateContent xmlns:mc="http://schemas.openxmlformats.org/markup-compatibility/2006">
          <mc:Choice Requires="x14">
            <control shapeId="1346" r:id="rId139" name="Check Box 322">
              <controlPr defaultSize="0" autoFill="0" autoLine="0" autoPict="0">
                <anchor moveWithCells="1">
                  <from>
                    <xdr:col>5</xdr:col>
                    <xdr:colOff>47625</xdr:colOff>
                    <xdr:row>60</xdr:row>
                    <xdr:rowOff>657225</xdr:rowOff>
                  </from>
                  <to>
                    <xdr:col>5</xdr:col>
                    <xdr:colOff>276225</xdr:colOff>
                    <xdr:row>61</xdr:row>
                    <xdr:rowOff>228600</xdr:rowOff>
                  </to>
                </anchor>
              </controlPr>
            </control>
          </mc:Choice>
        </mc:AlternateContent>
        <mc:AlternateContent xmlns:mc="http://schemas.openxmlformats.org/markup-compatibility/2006">
          <mc:Choice Requires="x14">
            <control shapeId="1347" r:id="rId140" name="Check Box 323">
              <controlPr defaultSize="0" autoFill="0" autoLine="0" autoPict="0">
                <anchor moveWithCells="1">
                  <from>
                    <xdr:col>6</xdr:col>
                    <xdr:colOff>38100</xdr:colOff>
                    <xdr:row>59</xdr:row>
                    <xdr:rowOff>485775</xdr:rowOff>
                  </from>
                  <to>
                    <xdr:col>6</xdr:col>
                    <xdr:colOff>266700</xdr:colOff>
                    <xdr:row>60</xdr:row>
                    <xdr:rowOff>228600</xdr:rowOff>
                  </to>
                </anchor>
              </controlPr>
            </control>
          </mc:Choice>
        </mc:AlternateContent>
        <mc:AlternateContent xmlns:mc="http://schemas.openxmlformats.org/markup-compatibility/2006">
          <mc:Choice Requires="x14">
            <control shapeId="1348" r:id="rId141" name="Check Box 324">
              <controlPr defaultSize="0" autoFill="0" autoLine="0" autoPict="0">
                <anchor moveWithCells="1">
                  <from>
                    <xdr:col>6</xdr:col>
                    <xdr:colOff>47625</xdr:colOff>
                    <xdr:row>60</xdr:row>
                    <xdr:rowOff>657225</xdr:rowOff>
                  </from>
                  <to>
                    <xdr:col>6</xdr:col>
                    <xdr:colOff>276225</xdr:colOff>
                    <xdr:row>61</xdr:row>
                    <xdr:rowOff>228600</xdr:rowOff>
                  </to>
                </anchor>
              </controlPr>
            </control>
          </mc:Choice>
        </mc:AlternateContent>
        <mc:AlternateContent xmlns:mc="http://schemas.openxmlformats.org/markup-compatibility/2006">
          <mc:Choice Requires="x14">
            <control shapeId="1354" r:id="rId142" name="Check Box 330">
              <controlPr defaultSize="0" autoFill="0" autoLine="0" autoPict="0">
                <anchor moveWithCells="1">
                  <from>
                    <xdr:col>4</xdr:col>
                    <xdr:colOff>38100</xdr:colOff>
                    <xdr:row>16</xdr:row>
                    <xdr:rowOff>38100</xdr:rowOff>
                  </from>
                  <to>
                    <xdr:col>5</xdr:col>
                    <xdr:colOff>0</xdr:colOff>
                    <xdr:row>17</xdr:row>
                    <xdr:rowOff>38100</xdr:rowOff>
                  </to>
                </anchor>
              </controlPr>
            </control>
          </mc:Choice>
        </mc:AlternateContent>
        <mc:AlternateContent xmlns:mc="http://schemas.openxmlformats.org/markup-compatibility/2006">
          <mc:Choice Requires="x14">
            <control shapeId="1355" r:id="rId143" name="Check Box 331">
              <controlPr defaultSize="0" autoFill="0" autoLine="0" autoPict="0">
                <anchor moveWithCells="1">
                  <from>
                    <xdr:col>4</xdr:col>
                    <xdr:colOff>38100</xdr:colOff>
                    <xdr:row>17</xdr:row>
                    <xdr:rowOff>38100</xdr:rowOff>
                  </from>
                  <to>
                    <xdr:col>5</xdr:col>
                    <xdr:colOff>0</xdr:colOff>
                    <xdr:row>18</xdr:row>
                    <xdr:rowOff>38100</xdr:rowOff>
                  </to>
                </anchor>
              </controlPr>
            </control>
          </mc:Choice>
        </mc:AlternateContent>
        <mc:AlternateContent xmlns:mc="http://schemas.openxmlformats.org/markup-compatibility/2006">
          <mc:Choice Requires="x14">
            <control shapeId="1356" r:id="rId144" name="Check Box 332">
              <controlPr defaultSize="0" autoFill="0" autoLine="0" autoPict="0">
                <anchor moveWithCells="1">
                  <from>
                    <xdr:col>4</xdr:col>
                    <xdr:colOff>38100</xdr:colOff>
                    <xdr:row>17</xdr:row>
                    <xdr:rowOff>38100</xdr:rowOff>
                  </from>
                  <to>
                    <xdr:col>5</xdr:col>
                    <xdr:colOff>0</xdr:colOff>
                    <xdr:row>18</xdr:row>
                    <xdr:rowOff>38100</xdr:rowOff>
                  </to>
                </anchor>
              </controlPr>
            </control>
          </mc:Choice>
        </mc:AlternateContent>
        <mc:AlternateContent xmlns:mc="http://schemas.openxmlformats.org/markup-compatibility/2006">
          <mc:Choice Requires="x14">
            <control shapeId="1357" r:id="rId145" name="Check Box 333">
              <controlPr defaultSize="0" autoFill="0" autoLine="0" autoPict="0">
                <anchor moveWithCells="1">
                  <from>
                    <xdr:col>4</xdr:col>
                    <xdr:colOff>38100</xdr:colOff>
                    <xdr:row>18</xdr:row>
                    <xdr:rowOff>38100</xdr:rowOff>
                  </from>
                  <to>
                    <xdr:col>5</xdr:col>
                    <xdr:colOff>0</xdr:colOff>
                    <xdr:row>19</xdr:row>
                    <xdr:rowOff>38100</xdr:rowOff>
                  </to>
                </anchor>
              </controlPr>
            </control>
          </mc:Choice>
        </mc:AlternateContent>
        <mc:AlternateContent xmlns:mc="http://schemas.openxmlformats.org/markup-compatibility/2006">
          <mc:Choice Requires="x14">
            <control shapeId="1358" r:id="rId146" name="Check Box 334">
              <controlPr defaultSize="0" autoFill="0" autoLine="0" autoPict="0">
                <anchor moveWithCells="1">
                  <from>
                    <xdr:col>4</xdr:col>
                    <xdr:colOff>38100</xdr:colOff>
                    <xdr:row>19</xdr:row>
                    <xdr:rowOff>38100</xdr:rowOff>
                  </from>
                  <to>
                    <xdr:col>5</xdr:col>
                    <xdr:colOff>0</xdr:colOff>
                    <xdr:row>20</xdr:row>
                    <xdr:rowOff>38100</xdr:rowOff>
                  </to>
                </anchor>
              </controlPr>
            </control>
          </mc:Choice>
        </mc:AlternateContent>
        <mc:AlternateContent xmlns:mc="http://schemas.openxmlformats.org/markup-compatibility/2006">
          <mc:Choice Requires="x14">
            <control shapeId="1359" r:id="rId147" name="Check Box 335">
              <controlPr defaultSize="0" autoFill="0" autoLine="0" autoPict="0">
                <anchor moveWithCells="1">
                  <from>
                    <xdr:col>5</xdr:col>
                    <xdr:colOff>38100</xdr:colOff>
                    <xdr:row>16</xdr:row>
                    <xdr:rowOff>38100</xdr:rowOff>
                  </from>
                  <to>
                    <xdr:col>6</xdr:col>
                    <xdr:colOff>0</xdr:colOff>
                    <xdr:row>17</xdr:row>
                    <xdr:rowOff>38100</xdr:rowOff>
                  </to>
                </anchor>
              </controlPr>
            </control>
          </mc:Choice>
        </mc:AlternateContent>
        <mc:AlternateContent xmlns:mc="http://schemas.openxmlformats.org/markup-compatibility/2006">
          <mc:Choice Requires="x14">
            <control shapeId="1360" r:id="rId148" name="Check Box 336">
              <controlPr defaultSize="0" autoFill="0" autoLine="0" autoPict="0">
                <anchor moveWithCells="1">
                  <from>
                    <xdr:col>5</xdr:col>
                    <xdr:colOff>38100</xdr:colOff>
                    <xdr:row>17</xdr:row>
                    <xdr:rowOff>38100</xdr:rowOff>
                  </from>
                  <to>
                    <xdr:col>6</xdr:col>
                    <xdr:colOff>0</xdr:colOff>
                    <xdr:row>18</xdr:row>
                    <xdr:rowOff>38100</xdr:rowOff>
                  </to>
                </anchor>
              </controlPr>
            </control>
          </mc:Choice>
        </mc:AlternateContent>
        <mc:AlternateContent xmlns:mc="http://schemas.openxmlformats.org/markup-compatibility/2006">
          <mc:Choice Requires="x14">
            <control shapeId="1361" r:id="rId149" name="Check Box 337">
              <controlPr defaultSize="0" autoFill="0" autoLine="0" autoPict="0">
                <anchor moveWithCells="1">
                  <from>
                    <xdr:col>5</xdr:col>
                    <xdr:colOff>38100</xdr:colOff>
                    <xdr:row>17</xdr:row>
                    <xdr:rowOff>38100</xdr:rowOff>
                  </from>
                  <to>
                    <xdr:col>6</xdr:col>
                    <xdr:colOff>0</xdr:colOff>
                    <xdr:row>18</xdr:row>
                    <xdr:rowOff>38100</xdr:rowOff>
                  </to>
                </anchor>
              </controlPr>
            </control>
          </mc:Choice>
        </mc:AlternateContent>
        <mc:AlternateContent xmlns:mc="http://schemas.openxmlformats.org/markup-compatibility/2006">
          <mc:Choice Requires="x14">
            <control shapeId="1362" r:id="rId150" name="Check Box 338">
              <controlPr defaultSize="0" autoFill="0" autoLine="0" autoPict="0">
                <anchor moveWithCells="1">
                  <from>
                    <xdr:col>5</xdr:col>
                    <xdr:colOff>38100</xdr:colOff>
                    <xdr:row>18</xdr:row>
                    <xdr:rowOff>38100</xdr:rowOff>
                  </from>
                  <to>
                    <xdr:col>6</xdr:col>
                    <xdr:colOff>0</xdr:colOff>
                    <xdr:row>19</xdr:row>
                    <xdr:rowOff>38100</xdr:rowOff>
                  </to>
                </anchor>
              </controlPr>
            </control>
          </mc:Choice>
        </mc:AlternateContent>
        <mc:AlternateContent xmlns:mc="http://schemas.openxmlformats.org/markup-compatibility/2006">
          <mc:Choice Requires="x14">
            <control shapeId="1363" r:id="rId151" name="Check Box 339">
              <controlPr defaultSize="0" autoFill="0" autoLine="0" autoPict="0">
                <anchor moveWithCells="1">
                  <from>
                    <xdr:col>5</xdr:col>
                    <xdr:colOff>38100</xdr:colOff>
                    <xdr:row>19</xdr:row>
                    <xdr:rowOff>38100</xdr:rowOff>
                  </from>
                  <to>
                    <xdr:col>6</xdr:col>
                    <xdr:colOff>0</xdr:colOff>
                    <xdr:row>20</xdr:row>
                    <xdr:rowOff>38100</xdr:rowOff>
                  </to>
                </anchor>
              </controlPr>
            </control>
          </mc:Choice>
        </mc:AlternateContent>
        <mc:AlternateContent xmlns:mc="http://schemas.openxmlformats.org/markup-compatibility/2006">
          <mc:Choice Requires="x14">
            <control shapeId="1364" r:id="rId152" name="Check Box 340">
              <controlPr defaultSize="0" autoFill="0" autoLine="0" autoPict="0">
                <anchor moveWithCells="1">
                  <from>
                    <xdr:col>6</xdr:col>
                    <xdr:colOff>38100</xdr:colOff>
                    <xdr:row>16</xdr:row>
                    <xdr:rowOff>38100</xdr:rowOff>
                  </from>
                  <to>
                    <xdr:col>7</xdr:col>
                    <xdr:colOff>9525</xdr:colOff>
                    <xdr:row>17</xdr:row>
                    <xdr:rowOff>38100</xdr:rowOff>
                  </to>
                </anchor>
              </controlPr>
            </control>
          </mc:Choice>
        </mc:AlternateContent>
        <mc:AlternateContent xmlns:mc="http://schemas.openxmlformats.org/markup-compatibility/2006">
          <mc:Choice Requires="x14">
            <control shapeId="1365" r:id="rId153" name="Check Box 341">
              <controlPr defaultSize="0" autoFill="0" autoLine="0" autoPict="0">
                <anchor moveWithCells="1">
                  <from>
                    <xdr:col>6</xdr:col>
                    <xdr:colOff>38100</xdr:colOff>
                    <xdr:row>17</xdr:row>
                    <xdr:rowOff>38100</xdr:rowOff>
                  </from>
                  <to>
                    <xdr:col>7</xdr:col>
                    <xdr:colOff>9525</xdr:colOff>
                    <xdr:row>18</xdr:row>
                    <xdr:rowOff>38100</xdr:rowOff>
                  </to>
                </anchor>
              </controlPr>
            </control>
          </mc:Choice>
        </mc:AlternateContent>
        <mc:AlternateContent xmlns:mc="http://schemas.openxmlformats.org/markup-compatibility/2006">
          <mc:Choice Requires="x14">
            <control shapeId="1366" r:id="rId154" name="Check Box 342">
              <controlPr defaultSize="0" autoFill="0" autoLine="0" autoPict="0">
                <anchor moveWithCells="1">
                  <from>
                    <xdr:col>6</xdr:col>
                    <xdr:colOff>38100</xdr:colOff>
                    <xdr:row>17</xdr:row>
                    <xdr:rowOff>38100</xdr:rowOff>
                  </from>
                  <to>
                    <xdr:col>7</xdr:col>
                    <xdr:colOff>9525</xdr:colOff>
                    <xdr:row>18</xdr:row>
                    <xdr:rowOff>38100</xdr:rowOff>
                  </to>
                </anchor>
              </controlPr>
            </control>
          </mc:Choice>
        </mc:AlternateContent>
        <mc:AlternateContent xmlns:mc="http://schemas.openxmlformats.org/markup-compatibility/2006">
          <mc:Choice Requires="x14">
            <control shapeId="1367" r:id="rId155" name="Check Box 343">
              <controlPr defaultSize="0" autoFill="0" autoLine="0" autoPict="0">
                <anchor moveWithCells="1">
                  <from>
                    <xdr:col>6</xdr:col>
                    <xdr:colOff>38100</xdr:colOff>
                    <xdr:row>18</xdr:row>
                    <xdr:rowOff>38100</xdr:rowOff>
                  </from>
                  <to>
                    <xdr:col>7</xdr:col>
                    <xdr:colOff>9525</xdr:colOff>
                    <xdr:row>19</xdr:row>
                    <xdr:rowOff>38100</xdr:rowOff>
                  </to>
                </anchor>
              </controlPr>
            </control>
          </mc:Choice>
        </mc:AlternateContent>
        <mc:AlternateContent xmlns:mc="http://schemas.openxmlformats.org/markup-compatibility/2006">
          <mc:Choice Requires="x14">
            <control shapeId="1368" r:id="rId156" name="Check Box 344">
              <controlPr defaultSize="0" autoFill="0" autoLine="0" autoPict="0">
                <anchor moveWithCells="1">
                  <from>
                    <xdr:col>6</xdr:col>
                    <xdr:colOff>38100</xdr:colOff>
                    <xdr:row>19</xdr:row>
                    <xdr:rowOff>38100</xdr:rowOff>
                  </from>
                  <to>
                    <xdr:col>7</xdr:col>
                    <xdr:colOff>9525</xdr:colOff>
                    <xdr:row>20</xdr:row>
                    <xdr:rowOff>38100</xdr:rowOff>
                  </to>
                </anchor>
              </controlPr>
            </control>
          </mc:Choice>
        </mc:AlternateContent>
        <mc:AlternateContent xmlns:mc="http://schemas.openxmlformats.org/markup-compatibility/2006">
          <mc:Choice Requires="x14">
            <control shapeId="1382" r:id="rId157" name="Check Box 358">
              <controlPr defaultSize="0" autoFill="0" autoLine="0" autoPict="0">
                <anchor moveWithCells="1">
                  <from>
                    <xdr:col>4</xdr:col>
                    <xdr:colOff>38100</xdr:colOff>
                    <xdr:row>104</xdr:row>
                    <xdr:rowOff>28575</xdr:rowOff>
                  </from>
                  <to>
                    <xdr:col>4</xdr:col>
                    <xdr:colOff>266700</xdr:colOff>
                    <xdr:row>104</xdr:row>
                    <xdr:rowOff>304800</xdr:rowOff>
                  </to>
                </anchor>
              </controlPr>
            </control>
          </mc:Choice>
        </mc:AlternateContent>
        <mc:AlternateContent xmlns:mc="http://schemas.openxmlformats.org/markup-compatibility/2006">
          <mc:Choice Requires="x14">
            <control shapeId="1383" r:id="rId158" name="Check Box 359">
              <controlPr defaultSize="0" autoFill="0" autoLine="0" autoPict="0">
                <anchor moveWithCells="1">
                  <from>
                    <xdr:col>5</xdr:col>
                    <xdr:colOff>47625</xdr:colOff>
                    <xdr:row>104</xdr:row>
                    <xdr:rowOff>47625</xdr:rowOff>
                  </from>
                  <to>
                    <xdr:col>5</xdr:col>
                    <xdr:colOff>276225</xdr:colOff>
                    <xdr:row>104</xdr:row>
                    <xdr:rowOff>276225</xdr:rowOff>
                  </to>
                </anchor>
              </controlPr>
            </control>
          </mc:Choice>
        </mc:AlternateContent>
        <mc:AlternateContent xmlns:mc="http://schemas.openxmlformats.org/markup-compatibility/2006">
          <mc:Choice Requires="x14">
            <control shapeId="1384" r:id="rId159" name="Check Box 360">
              <controlPr defaultSize="0" autoFill="0" autoLine="0" autoPict="0">
                <anchor moveWithCells="1">
                  <from>
                    <xdr:col>6</xdr:col>
                    <xdr:colOff>47625</xdr:colOff>
                    <xdr:row>104</xdr:row>
                    <xdr:rowOff>47625</xdr:rowOff>
                  </from>
                  <to>
                    <xdr:col>6</xdr:col>
                    <xdr:colOff>276225</xdr:colOff>
                    <xdr:row>104</xdr:row>
                    <xdr:rowOff>276225</xdr:rowOff>
                  </to>
                </anchor>
              </controlPr>
            </control>
          </mc:Choice>
        </mc:AlternateContent>
        <mc:AlternateContent xmlns:mc="http://schemas.openxmlformats.org/markup-compatibility/2006">
          <mc:Choice Requires="x14">
            <control shapeId="1391" r:id="rId160" name="Check Box 367">
              <controlPr defaultSize="0" autoFill="0" autoLine="0" autoPict="0">
                <anchor moveWithCells="1">
                  <from>
                    <xdr:col>4</xdr:col>
                    <xdr:colOff>38100</xdr:colOff>
                    <xdr:row>13</xdr:row>
                    <xdr:rowOff>219075</xdr:rowOff>
                  </from>
                  <to>
                    <xdr:col>5</xdr:col>
                    <xdr:colOff>9525</xdr:colOff>
                    <xdr:row>13</xdr:row>
                    <xdr:rowOff>457200</xdr:rowOff>
                  </to>
                </anchor>
              </controlPr>
            </control>
          </mc:Choice>
        </mc:AlternateContent>
        <mc:AlternateContent xmlns:mc="http://schemas.openxmlformats.org/markup-compatibility/2006">
          <mc:Choice Requires="x14">
            <control shapeId="1392" r:id="rId161" name="Check Box 368">
              <controlPr defaultSize="0" autoFill="0" autoLine="0" autoPict="0">
                <anchor moveWithCells="1">
                  <from>
                    <xdr:col>5</xdr:col>
                    <xdr:colOff>38100</xdr:colOff>
                    <xdr:row>13</xdr:row>
                    <xdr:rowOff>219075</xdr:rowOff>
                  </from>
                  <to>
                    <xdr:col>6</xdr:col>
                    <xdr:colOff>9525</xdr:colOff>
                    <xdr:row>13</xdr:row>
                    <xdr:rowOff>457200</xdr:rowOff>
                  </to>
                </anchor>
              </controlPr>
            </control>
          </mc:Choice>
        </mc:AlternateContent>
        <mc:AlternateContent xmlns:mc="http://schemas.openxmlformats.org/markup-compatibility/2006">
          <mc:Choice Requires="x14">
            <control shapeId="1393" r:id="rId162" name="Check Box 369">
              <controlPr defaultSize="0" autoFill="0" autoLine="0" autoPict="0">
                <anchor moveWithCells="1">
                  <from>
                    <xdr:col>6</xdr:col>
                    <xdr:colOff>38100</xdr:colOff>
                    <xdr:row>13</xdr:row>
                    <xdr:rowOff>219075</xdr:rowOff>
                  </from>
                  <to>
                    <xdr:col>7</xdr:col>
                    <xdr:colOff>9525</xdr:colOff>
                    <xdr:row>13</xdr:row>
                    <xdr:rowOff>457200</xdr:rowOff>
                  </to>
                </anchor>
              </controlPr>
            </control>
          </mc:Choice>
        </mc:AlternateContent>
        <mc:AlternateContent xmlns:mc="http://schemas.openxmlformats.org/markup-compatibility/2006">
          <mc:Choice Requires="x14">
            <control shapeId="1397" r:id="rId163" name="Check Box 373">
              <controlPr defaultSize="0" autoFill="0" autoLine="0" autoPict="0">
                <anchor moveWithCells="1">
                  <from>
                    <xdr:col>4</xdr:col>
                    <xdr:colOff>38100</xdr:colOff>
                    <xdr:row>15</xdr:row>
                    <xdr:rowOff>219075</xdr:rowOff>
                  </from>
                  <to>
                    <xdr:col>5</xdr:col>
                    <xdr:colOff>9525</xdr:colOff>
                    <xdr:row>15</xdr:row>
                    <xdr:rowOff>457200</xdr:rowOff>
                  </to>
                </anchor>
              </controlPr>
            </control>
          </mc:Choice>
        </mc:AlternateContent>
        <mc:AlternateContent xmlns:mc="http://schemas.openxmlformats.org/markup-compatibility/2006">
          <mc:Choice Requires="x14">
            <control shapeId="1398" r:id="rId164" name="Check Box 374">
              <controlPr defaultSize="0" autoFill="0" autoLine="0" autoPict="0">
                <anchor moveWithCells="1">
                  <from>
                    <xdr:col>5</xdr:col>
                    <xdr:colOff>38100</xdr:colOff>
                    <xdr:row>15</xdr:row>
                    <xdr:rowOff>219075</xdr:rowOff>
                  </from>
                  <to>
                    <xdr:col>6</xdr:col>
                    <xdr:colOff>9525</xdr:colOff>
                    <xdr:row>15</xdr:row>
                    <xdr:rowOff>457200</xdr:rowOff>
                  </to>
                </anchor>
              </controlPr>
            </control>
          </mc:Choice>
        </mc:AlternateContent>
        <mc:AlternateContent xmlns:mc="http://schemas.openxmlformats.org/markup-compatibility/2006">
          <mc:Choice Requires="x14">
            <control shapeId="1399" r:id="rId165" name="Check Box 375">
              <controlPr defaultSize="0" autoFill="0" autoLine="0" autoPict="0">
                <anchor moveWithCells="1">
                  <from>
                    <xdr:col>6</xdr:col>
                    <xdr:colOff>38100</xdr:colOff>
                    <xdr:row>15</xdr:row>
                    <xdr:rowOff>219075</xdr:rowOff>
                  </from>
                  <to>
                    <xdr:col>7</xdr:col>
                    <xdr:colOff>9525</xdr:colOff>
                    <xdr:row>15</xdr:row>
                    <xdr:rowOff>457200</xdr:rowOff>
                  </to>
                </anchor>
              </controlPr>
            </control>
          </mc:Choice>
        </mc:AlternateContent>
        <mc:AlternateContent xmlns:mc="http://schemas.openxmlformats.org/markup-compatibility/2006">
          <mc:Choice Requires="x14">
            <control shapeId="1400" r:id="rId166" name="Check Box 376">
              <controlPr defaultSize="0" autoFill="0" autoLine="0" autoPict="0">
                <anchor moveWithCells="1">
                  <from>
                    <xdr:col>4</xdr:col>
                    <xdr:colOff>38100</xdr:colOff>
                    <xdr:row>20</xdr:row>
                    <xdr:rowOff>219075</xdr:rowOff>
                  </from>
                  <to>
                    <xdr:col>5</xdr:col>
                    <xdr:colOff>9525</xdr:colOff>
                    <xdr:row>20</xdr:row>
                    <xdr:rowOff>457200</xdr:rowOff>
                  </to>
                </anchor>
              </controlPr>
            </control>
          </mc:Choice>
        </mc:AlternateContent>
        <mc:AlternateContent xmlns:mc="http://schemas.openxmlformats.org/markup-compatibility/2006">
          <mc:Choice Requires="x14">
            <control shapeId="1401" r:id="rId167" name="Check Box 377">
              <controlPr defaultSize="0" autoFill="0" autoLine="0" autoPict="0">
                <anchor moveWithCells="1">
                  <from>
                    <xdr:col>5</xdr:col>
                    <xdr:colOff>38100</xdr:colOff>
                    <xdr:row>20</xdr:row>
                    <xdr:rowOff>219075</xdr:rowOff>
                  </from>
                  <to>
                    <xdr:col>6</xdr:col>
                    <xdr:colOff>9525</xdr:colOff>
                    <xdr:row>20</xdr:row>
                    <xdr:rowOff>457200</xdr:rowOff>
                  </to>
                </anchor>
              </controlPr>
            </control>
          </mc:Choice>
        </mc:AlternateContent>
        <mc:AlternateContent xmlns:mc="http://schemas.openxmlformats.org/markup-compatibility/2006">
          <mc:Choice Requires="x14">
            <control shapeId="1402" r:id="rId168" name="Check Box 378">
              <controlPr defaultSize="0" autoFill="0" autoLine="0" autoPict="0">
                <anchor moveWithCells="1">
                  <from>
                    <xdr:col>6</xdr:col>
                    <xdr:colOff>38100</xdr:colOff>
                    <xdr:row>20</xdr:row>
                    <xdr:rowOff>219075</xdr:rowOff>
                  </from>
                  <to>
                    <xdr:col>7</xdr:col>
                    <xdr:colOff>9525</xdr:colOff>
                    <xdr:row>20</xdr:row>
                    <xdr:rowOff>457200</xdr:rowOff>
                  </to>
                </anchor>
              </controlPr>
            </control>
          </mc:Choice>
        </mc:AlternateContent>
        <mc:AlternateContent xmlns:mc="http://schemas.openxmlformats.org/markup-compatibility/2006">
          <mc:Choice Requires="x14">
            <control shapeId="1403" r:id="rId169" name="Check Box 379">
              <controlPr defaultSize="0" autoFill="0" autoLine="0" autoPict="0">
                <anchor moveWithCells="1">
                  <from>
                    <xdr:col>4</xdr:col>
                    <xdr:colOff>38100</xdr:colOff>
                    <xdr:row>21</xdr:row>
                    <xdr:rowOff>219075</xdr:rowOff>
                  </from>
                  <to>
                    <xdr:col>5</xdr:col>
                    <xdr:colOff>9525</xdr:colOff>
                    <xdr:row>21</xdr:row>
                    <xdr:rowOff>457200</xdr:rowOff>
                  </to>
                </anchor>
              </controlPr>
            </control>
          </mc:Choice>
        </mc:AlternateContent>
        <mc:AlternateContent xmlns:mc="http://schemas.openxmlformats.org/markup-compatibility/2006">
          <mc:Choice Requires="x14">
            <control shapeId="1404" r:id="rId170" name="Check Box 380">
              <controlPr defaultSize="0" autoFill="0" autoLine="0" autoPict="0">
                <anchor moveWithCells="1">
                  <from>
                    <xdr:col>5</xdr:col>
                    <xdr:colOff>38100</xdr:colOff>
                    <xdr:row>21</xdr:row>
                    <xdr:rowOff>219075</xdr:rowOff>
                  </from>
                  <to>
                    <xdr:col>6</xdr:col>
                    <xdr:colOff>9525</xdr:colOff>
                    <xdr:row>21</xdr:row>
                    <xdr:rowOff>457200</xdr:rowOff>
                  </to>
                </anchor>
              </controlPr>
            </control>
          </mc:Choice>
        </mc:AlternateContent>
        <mc:AlternateContent xmlns:mc="http://schemas.openxmlformats.org/markup-compatibility/2006">
          <mc:Choice Requires="x14">
            <control shapeId="1405" r:id="rId171" name="Check Box 381">
              <controlPr defaultSize="0" autoFill="0" autoLine="0" autoPict="0">
                <anchor moveWithCells="1">
                  <from>
                    <xdr:col>6</xdr:col>
                    <xdr:colOff>38100</xdr:colOff>
                    <xdr:row>21</xdr:row>
                    <xdr:rowOff>219075</xdr:rowOff>
                  </from>
                  <to>
                    <xdr:col>7</xdr:col>
                    <xdr:colOff>9525</xdr:colOff>
                    <xdr:row>21</xdr:row>
                    <xdr:rowOff>457200</xdr:rowOff>
                  </to>
                </anchor>
              </controlPr>
            </control>
          </mc:Choice>
        </mc:AlternateContent>
        <mc:AlternateContent xmlns:mc="http://schemas.openxmlformats.org/markup-compatibility/2006">
          <mc:Choice Requires="x14">
            <control shapeId="1412" r:id="rId172" name="Check Box 388">
              <controlPr defaultSize="0" autoFill="0" autoLine="0" autoPict="0">
                <anchor moveWithCells="1">
                  <from>
                    <xdr:col>4</xdr:col>
                    <xdr:colOff>57150</xdr:colOff>
                    <xdr:row>24</xdr:row>
                    <xdr:rowOff>104775</xdr:rowOff>
                  </from>
                  <to>
                    <xdr:col>4</xdr:col>
                    <xdr:colOff>285750</xdr:colOff>
                    <xdr:row>24</xdr:row>
                    <xdr:rowOff>333375</xdr:rowOff>
                  </to>
                </anchor>
              </controlPr>
            </control>
          </mc:Choice>
        </mc:AlternateContent>
        <mc:AlternateContent xmlns:mc="http://schemas.openxmlformats.org/markup-compatibility/2006">
          <mc:Choice Requires="x14">
            <control shapeId="1413" r:id="rId173" name="Check Box 389">
              <controlPr defaultSize="0" autoFill="0" autoLine="0" autoPict="0">
                <anchor moveWithCells="1">
                  <from>
                    <xdr:col>4</xdr:col>
                    <xdr:colOff>66675</xdr:colOff>
                    <xdr:row>25</xdr:row>
                    <xdr:rowOff>38100</xdr:rowOff>
                  </from>
                  <to>
                    <xdr:col>5</xdr:col>
                    <xdr:colOff>9525</xdr:colOff>
                    <xdr:row>25</xdr:row>
                    <xdr:rowOff>276225</xdr:rowOff>
                  </to>
                </anchor>
              </controlPr>
            </control>
          </mc:Choice>
        </mc:AlternateContent>
        <mc:AlternateContent xmlns:mc="http://schemas.openxmlformats.org/markup-compatibility/2006">
          <mc:Choice Requires="x14">
            <control shapeId="1415" r:id="rId174" name="Check Box 391">
              <controlPr defaultSize="0" autoFill="0" autoLine="0" autoPict="0">
                <anchor moveWithCells="1">
                  <from>
                    <xdr:col>4</xdr:col>
                    <xdr:colOff>66675</xdr:colOff>
                    <xdr:row>27</xdr:row>
                    <xdr:rowOff>19050</xdr:rowOff>
                  </from>
                  <to>
                    <xdr:col>5</xdr:col>
                    <xdr:colOff>9525</xdr:colOff>
                    <xdr:row>27</xdr:row>
                    <xdr:rowOff>247650</xdr:rowOff>
                  </to>
                </anchor>
              </controlPr>
            </control>
          </mc:Choice>
        </mc:AlternateContent>
        <mc:AlternateContent xmlns:mc="http://schemas.openxmlformats.org/markup-compatibility/2006">
          <mc:Choice Requires="x14">
            <control shapeId="1418" r:id="rId175" name="Check Box 394">
              <controlPr defaultSize="0" autoFill="0" autoLine="0" autoPict="0">
                <anchor moveWithCells="1">
                  <from>
                    <xdr:col>4</xdr:col>
                    <xdr:colOff>57150</xdr:colOff>
                    <xdr:row>30</xdr:row>
                    <xdr:rowOff>104775</xdr:rowOff>
                  </from>
                  <to>
                    <xdr:col>4</xdr:col>
                    <xdr:colOff>285750</xdr:colOff>
                    <xdr:row>30</xdr:row>
                    <xdr:rowOff>333375</xdr:rowOff>
                  </to>
                </anchor>
              </controlPr>
            </control>
          </mc:Choice>
        </mc:AlternateContent>
        <mc:AlternateContent xmlns:mc="http://schemas.openxmlformats.org/markup-compatibility/2006">
          <mc:Choice Requires="x14">
            <control shapeId="1419" r:id="rId176" name="Check Box 395">
              <controlPr defaultSize="0" autoFill="0" autoLine="0" autoPict="0">
                <anchor moveWithCells="1">
                  <from>
                    <xdr:col>4</xdr:col>
                    <xdr:colOff>57150</xdr:colOff>
                    <xdr:row>31</xdr:row>
                    <xdr:rowOff>104775</xdr:rowOff>
                  </from>
                  <to>
                    <xdr:col>4</xdr:col>
                    <xdr:colOff>285750</xdr:colOff>
                    <xdr:row>32</xdr:row>
                    <xdr:rowOff>0</xdr:rowOff>
                  </to>
                </anchor>
              </controlPr>
            </control>
          </mc:Choice>
        </mc:AlternateContent>
        <mc:AlternateContent xmlns:mc="http://schemas.openxmlformats.org/markup-compatibility/2006">
          <mc:Choice Requires="x14">
            <control shapeId="1420" r:id="rId177" name="Check Box 396">
              <controlPr defaultSize="0" autoFill="0" autoLine="0" autoPict="0">
                <anchor moveWithCells="1">
                  <from>
                    <xdr:col>5</xdr:col>
                    <xdr:colOff>57150</xdr:colOff>
                    <xdr:row>24</xdr:row>
                    <xdr:rowOff>104775</xdr:rowOff>
                  </from>
                  <to>
                    <xdr:col>5</xdr:col>
                    <xdr:colOff>285750</xdr:colOff>
                    <xdr:row>24</xdr:row>
                    <xdr:rowOff>333375</xdr:rowOff>
                  </to>
                </anchor>
              </controlPr>
            </control>
          </mc:Choice>
        </mc:AlternateContent>
        <mc:AlternateContent xmlns:mc="http://schemas.openxmlformats.org/markup-compatibility/2006">
          <mc:Choice Requires="x14">
            <control shapeId="1421" r:id="rId178" name="Check Box 397">
              <controlPr defaultSize="0" autoFill="0" autoLine="0" autoPict="0">
                <anchor moveWithCells="1">
                  <from>
                    <xdr:col>5</xdr:col>
                    <xdr:colOff>66675</xdr:colOff>
                    <xdr:row>25</xdr:row>
                    <xdr:rowOff>38100</xdr:rowOff>
                  </from>
                  <to>
                    <xdr:col>6</xdr:col>
                    <xdr:colOff>9525</xdr:colOff>
                    <xdr:row>25</xdr:row>
                    <xdr:rowOff>276225</xdr:rowOff>
                  </to>
                </anchor>
              </controlPr>
            </control>
          </mc:Choice>
        </mc:AlternateContent>
        <mc:AlternateContent xmlns:mc="http://schemas.openxmlformats.org/markup-compatibility/2006">
          <mc:Choice Requires="x14">
            <control shapeId="1423" r:id="rId179" name="Check Box 399">
              <controlPr defaultSize="0" autoFill="0" autoLine="0" autoPict="0">
                <anchor moveWithCells="1">
                  <from>
                    <xdr:col>5</xdr:col>
                    <xdr:colOff>66675</xdr:colOff>
                    <xdr:row>27</xdr:row>
                    <xdr:rowOff>19050</xdr:rowOff>
                  </from>
                  <to>
                    <xdr:col>6</xdr:col>
                    <xdr:colOff>9525</xdr:colOff>
                    <xdr:row>27</xdr:row>
                    <xdr:rowOff>247650</xdr:rowOff>
                  </to>
                </anchor>
              </controlPr>
            </control>
          </mc:Choice>
        </mc:AlternateContent>
        <mc:AlternateContent xmlns:mc="http://schemas.openxmlformats.org/markup-compatibility/2006">
          <mc:Choice Requires="x14">
            <control shapeId="1426" r:id="rId180" name="Check Box 402">
              <controlPr defaultSize="0" autoFill="0" autoLine="0" autoPict="0">
                <anchor moveWithCells="1">
                  <from>
                    <xdr:col>5</xdr:col>
                    <xdr:colOff>57150</xdr:colOff>
                    <xdr:row>30</xdr:row>
                    <xdr:rowOff>104775</xdr:rowOff>
                  </from>
                  <to>
                    <xdr:col>5</xdr:col>
                    <xdr:colOff>285750</xdr:colOff>
                    <xdr:row>30</xdr:row>
                    <xdr:rowOff>333375</xdr:rowOff>
                  </to>
                </anchor>
              </controlPr>
            </control>
          </mc:Choice>
        </mc:AlternateContent>
        <mc:AlternateContent xmlns:mc="http://schemas.openxmlformats.org/markup-compatibility/2006">
          <mc:Choice Requires="x14">
            <control shapeId="1427" r:id="rId181" name="Check Box 403">
              <controlPr defaultSize="0" autoFill="0" autoLine="0" autoPict="0">
                <anchor moveWithCells="1">
                  <from>
                    <xdr:col>5</xdr:col>
                    <xdr:colOff>57150</xdr:colOff>
                    <xdr:row>31</xdr:row>
                    <xdr:rowOff>104775</xdr:rowOff>
                  </from>
                  <to>
                    <xdr:col>5</xdr:col>
                    <xdr:colOff>285750</xdr:colOff>
                    <xdr:row>32</xdr:row>
                    <xdr:rowOff>0</xdr:rowOff>
                  </to>
                </anchor>
              </controlPr>
            </control>
          </mc:Choice>
        </mc:AlternateContent>
        <mc:AlternateContent xmlns:mc="http://schemas.openxmlformats.org/markup-compatibility/2006">
          <mc:Choice Requires="x14">
            <control shapeId="1428" r:id="rId182" name="Check Box 404">
              <controlPr defaultSize="0" autoFill="0" autoLine="0" autoPict="0">
                <anchor moveWithCells="1">
                  <from>
                    <xdr:col>6</xdr:col>
                    <xdr:colOff>57150</xdr:colOff>
                    <xdr:row>24</xdr:row>
                    <xdr:rowOff>104775</xdr:rowOff>
                  </from>
                  <to>
                    <xdr:col>7</xdr:col>
                    <xdr:colOff>0</xdr:colOff>
                    <xdr:row>24</xdr:row>
                    <xdr:rowOff>333375</xdr:rowOff>
                  </to>
                </anchor>
              </controlPr>
            </control>
          </mc:Choice>
        </mc:AlternateContent>
        <mc:AlternateContent xmlns:mc="http://schemas.openxmlformats.org/markup-compatibility/2006">
          <mc:Choice Requires="x14">
            <control shapeId="1429" r:id="rId183" name="Check Box 405">
              <controlPr defaultSize="0" autoFill="0" autoLine="0" autoPict="0">
                <anchor moveWithCells="1">
                  <from>
                    <xdr:col>6</xdr:col>
                    <xdr:colOff>66675</xdr:colOff>
                    <xdr:row>25</xdr:row>
                    <xdr:rowOff>38100</xdr:rowOff>
                  </from>
                  <to>
                    <xdr:col>7</xdr:col>
                    <xdr:colOff>9525</xdr:colOff>
                    <xdr:row>25</xdr:row>
                    <xdr:rowOff>276225</xdr:rowOff>
                  </to>
                </anchor>
              </controlPr>
            </control>
          </mc:Choice>
        </mc:AlternateContent>
        <mc:AlternateContent xmlns:mc="http://schemas.openxmlformats.org/markup-compatibility/2006">
          <mc:Choice Requires="x14">
            <control shapeId="1431" r:id="rId184" name="Check Box 407">
              <controlPr defaultSize="0" autoFill="0" autoLine="0" autoPict="0">
                <anchor moveWithCells="1">
                  <from>
                    <xdr:col>6</xdr:col>
                    <xdr:colOff>66675</xdr:colOff>
                    <xdr:row>27</xdr:row>
                    <xdr:rowOff>19050</xdr:rowOff>
                  </from>
                  <to>
                    <xdr:col>7</xdr:col>
                    <xdr:colOff>9525</xdr:colOff>
                    <xdr:row>27</xdr:row>
                    <xdr:rowOff>247650</xdr:rowOff>
                  </to>
                </anchor>
              </controlPr>
            </control>
          </mc:Choice>
        </mc:AlternateContent>
        <mc:AlternateContent xmlns:mc="http://schemas.openxmlformats.org/markup-compatibility/2006">
          <mc:Choice Requires="x14">
            <control shapeId="1434" r:id="rId185" name="Check Box 410">
              <controlPr defaultSize="0" autoFill="0" autoLine="0" autoPict="0">
                <anchor moveWithCells="1">
                  <from>
                    <xdr:col>6</xdr:col>
                    <xdr:colOff>57150</xdr:colOff>
                    <xdr:row>30</xdr:row>
                    <xdr:rowOff>104775</xdr:rowOff>
                  </from>
                  <to>
                    <xdr:col>7</xdr:col>
                    <xdr:colOff>0</xdr:colOff>
                    <xdr:row>30</xdr:row>
                    <xdr:rowOff>333375</xdr:rowOff>
                  </to>
                </anchor>
              </controlPr>
            </control>
          </mc:Choice>
        </mc:AlternateContent>
        <mc:AlternateContent xmlns:mc="http://schemas.openxmlformats.org/markup-compatibility/2006">
          <mc:Choice Requires="x14">
            <control shapeId="1435" r:id="rId186" name="Check Box 411">
              <controlPr defaultSize="0" autoFill="0" autoLine="0" autoPict="0">
                <anchor moveWithCells="1">
                  <from>
                    <xdr:col>6</xdr:col>
                    <xdr:colOff>57150</xdr:colOff>
                    <xdr:row>31</xdr:row>
                    <xdr:rowOff>104775</xdr:rowOff>
                  </from>
                  <to>
                    <xdr:col>7</xdr:col>
                    <xdr:colOff>0</xdr:colOff>
                    <xdr:row>32</xdr:row>
                    <xdr:rowOff>0</xdr:rowOff>
                  </to>
                </anchor>
              </controlPr>
            </control>
          </mc:Choice>
        </mc:AlternateContent>
        <mc:AlternateContent xmlns:mc="http://schemas.openxmlformats.org/markup-compatibility/2006">
          <mc:Choice Requires="x14">
            <control shapeId="1453" r:id="rId187" name="Check Box 429">
              <controlPr defaultSize="0" autoFill="0" autoLine="0" autoPict="0">
                <anchor moveWithCells="1">
                  <from>
                    <xdr:col>4</xdr:col>
                    <xdr:colOff>57150</xdr:colOff>
                    <xdr:row>32</xdr:row>
                    <xdr:rowOff>104775</xdr:rowOff>
                  </from>
                  <to>
                    <xdr:col>4</xdr:col>
                    <xdr:colOff>285750</xdr:colOff>
                    <xdr:row>32</xdr:row>
                    <xdr:rowOff>333375</xdr:rowOff>
                  </to>
                </anchor>
              </controlPr>
            </control>
          </mc:Choice>
        </mc:AlternateContent>
        <mc:AlternateContent xmlns:mc="http://schemas.openxmlformats.org/markup-compatibility/2006">
          <mc:Choice Requires="x14">
            <control shapeId="1454" r:id="rId188" name="Check Box 430">
              <controlPr defaultSize="0" autoFill="0" autoLine="0" autoPict="0">
                <anchor moveWithCells="1">
                  <from>
                    <xdr:col>4</xdr:col>
                    <xdr:colOff>57150</xdr:colOff>
                    <xdr:row>33</xdr:row>
                    <xdr:rowOff>28575</xdr:rowOff>
                  </from>
                  <to>
                    <xdr:col>4</xdr:col>
                    <xdr:colOff>285750</xdr:colOff>
                    <xdr:row>34</xdr:row>
                    <xdr:rowOff>47625</xdr:rowOff>
                  </to>
                </anchor>
              </controlPr>
            </control>
          </mc:Choice>
        </mc:AlternateContent>
        <mc:AlternateContent xmlns:mc="http://schemas.openxmlformats.org/markup-compatibility/2006">
          <mc:Choice Requires="x14">
            <control shapeId="1455" r:id="rId189" name="Check Box 431">
              <controlPr defaultSize="0" autoFill="0" autoLine="0" autoPict="0">
                <anchor moveWithCells="1">
                  <from>
                    <xdr:col>4</xdr:col>
                    <xdr:colOff>57150</xdr:colOff>
                    <xdr:row>34</xdr:row>
                    <xdr:rowOff>104775</xdr:rowOff>
                  </from>
                  <to>
                    <xdr:col>4</xdr:col>
                    <xdr:colOff>285750</xdr:colOff>
                    <xdr:row>34</xdr:row>
                    <xdr:rowOff>333375</xdr:rowOff>
                  </to>
                </anchor>
              </controlPr>
            </control>
          </mc:Choice>
        </mc:AlternateContent>
        <mc:AlternateContent xmlns:mc="http://schemas.openxmlformats.org/markup-compatibility/2006">
          <mc:Choice Requires="x14">
            <control shapeId="1456" r:id="rId190" name="Check Box 432">
              <controlPr defaultSize="0" autoFill="0" autoLine="0" autoPict="0">
                <anchor moveWithCells="1">
                  <from>
                    <xdr:col>4</xdr:col>
                    <xdr:colOff>47625</xdr:colOff>
                    <xdr:row>35</xdr:row>
                    <xdr:rowOff>247650</xdr:rowOff>
                  </from>
                  <to>
                    <xdr:col>4</xdr:col>
                    <xdr:colOff>276225</xdr:colOff>
                    <xdr:row>36</xdr:row>
                    <xdr:rowOff>0</xdr:rowOff>
                  </to>
                </anchor>
              </controlPr>
            </control>
          </mc:Choice>
        </mc:AlternateContent>
        <mc:AlternateContent xmlns:mc="http://schemas.openxmlformats.org/markup-compatibility/2006">
          <mc:Choice Requires="x14">
            <control shapeId="1457" r:id="rId191" name="Check Box 433">
              <controlPr defaultSize="0" autoFill="0" autoLine="0" autoPict="0">
                <anchor moveWithCells="1">
                  <from>
                    <xdr:col>4</xdr:col>
                    <xdr:colOff>57150</xdr:colOff>
                    <xdr:row>36</xdr:row>
                    <xdr:rowOff>104775</xdr:rowOff>
                  </from>
                  <to>
                    <xdr:col>4</xdr:col>
                    <xdr:colOff>285750</xdr:colOff>
                    <xdr:row>36</xdr:row>
                    <xdr:rowOff>333375</xdr:rowOff>
                  </to>
                </anchor>
              </controlPr>
            </control>
          </mc:Choice>
        </mc:AlternateContent>
        <mc:AlternateContent xmlns:mc="http://schemas.openxmlformats.org/markup-compatibility/2006">
          <mc:Choice Requires="x14">
            <control shapeId="1459" r:id="rId192" name="Check Box 435">
              <controlPr defaultSize="0" autoFill="0" autoLine="0" autoPict="0">
                <anchor moveWithCells="1">
                  <from>
                    <xdr:col>5</xdr:col>
                    <xdr:colOff>57150</xdr:colOff>
                    <xdr:row>32</xdr:row>
                    <xdr:rowOff>104775</xdr:rowOff>
                  </from>
                  <to>
                    <xdr:col>5</xdr:col>
                    <xdr:colOff>285750</xdr:colOff>
                    <xdr:row>32</xdr:row>
                    <xdr:rowOff>333375</xdr:rowOff>
                  </to>
                </anchor>
              </controlPr>
            </control>
          </mc:Choice>
        </mc:AlternateContent>
        <mc:AlternateContent xmlns:mc="http://schemas.openxmlformats.org/markup-compatibility/2006">
          <mc:Choice Requires="x14">
            <control shapeId="1460" r:id="rId193" name="Check Box 436">
              <controlPr defaultSize="0" autoFill="0" autoLine="0" autoPict="0">
                <anchor moveWithCells="1">
                  <from>
                    <xdr:col>5</xdr:col>
                    <xdr:colOff>57150</xdr:colOff>
                    <xdr:row>33</xdr:row>
                    <xdr:rowOff>28575</xdr:rowOff>
                  </from>
                  <to>
                    <xdr:col>5</xdr:col>
                    <xdr:colOff>285750</xdr:colOff>
                    <xdr:row>34</xdr:row>
                    <xdr:rowOff>47625</xdr:rowOff>
                  </to>
                </anchor>
              </controlPr>
            </control>
          </mc:Choice>
        </mc:AlternateContent>
        <mc:AlternateContent xmlns:mc="http://schemas.openxmlformats.org/markup-compatibility/2006">
          <mc:Choice Requires="x14">
            <control shapeId="1461" r:id="rId194" name="Check Box 437">
              <controlPr defaultSize="0" autoFill="0" autoLine="0" autoPict="0">
                <anchor moveWithCells="1">
                  <from>
                    <xdr:col>5</xdr:col>
                    <xdr:colOff>57150</xdr:colOff>
                    <xdr:row>34</xdr:row>
                    <xdr:rowOff>104775</xdr:rowOff>
                  </from>
                  <to>
                    <xdr:col>5</xdr:col>
                    <xdr:colOff>285750</xdr:colOff>
                    <xdr:row>34</xdr:row>
                    <xdr:rowOff>333375</xdr:rowOff>
                  </to>
                </anchor>
              </controlPr>
            </control>
          </mc:Choice>
        </mc:AlternateContent>
        <mc:AlternateContent xmlns:mc="http://schemas.openxmlformats.org/markup-compatibility/2006">
          <mc:Choice Requires="x14">
            <control shapeId="1462" r:id="rId195" name="Check Box 438">
              <controlPr defaultSize="0" autoFill="0" autoLine="0" autoPict="0">
                <anchor moveWithCells="1">
                  <from>
                    <xdr:col>5</xdr:col>
                    <xdr:colOff>47625</xdr:colOff>
                    <xdr:row>35</xdr:row>
                    <xdr:rowOff>247650</xdr:rowOff>
                  </from>
                  <to>
                    <xdr:col>5</xdr:col>
                    <xdr:colOff>276225</xdr:colOff>
                    <xdr:row>36</xdr:row>
                    <xdr:rowOff>0</xdr:rowOff>
                  </to>
                </anchor>
              </controlPr>
            </control>
          </mc:Choice>
        </mc:AlternateContent>
        <mc:AlternateContent xmlns:mc="http://schemas.openxmlformats.org/markup-compatibility/2006">
          <mc:Choice Requires="x14">
            <control shapeId="1463" r:id="rId196" name="Check Box 439">
              <controlPr defaultSize="0" autoFill="0" autoLine="0" autoPict="0">
                <anchor moveWithCells="1">
                  <from>
                    <xdr:col>5</xdr:col>
                    <xdr:colOff>57150</xdr:colOff>
                    <xdr:row>36</xdr:row>
                    <xdr:rowOff>104775</xdr:rowOff>
                  </from>
                  <to>
                    <xdr:col>5</xdr:col>
                    <xdr:colOff>285750</xdr:colOff>
                    <xdr:row>36</xdr:row>
                    <xdr:rowOff>333375</xdr:rowOff>
                  </to>
                </anchor>
              </controlPr>
            </control>
          </mc:Choice>
        </mc:AlternateContent>
        <mc:AlternateContent xmlns:mc="http://schemas.openxmlformats.org/markup-compatibility/2006">
          <mc:Choice Requires="x14">
            <control shapeId="1465" r:id="rId197" name="Check Box 441">
              <controlPr defaultSize="0" autoFill="0" autoLine="0" autoPict="0">
                <anchor moveWithCells="1">
                  <from>
                    <xdr:col>6</xdr:col>
                    <xdr:colOff>57150</xdr:colOff>
                    <xdr:row>32</xdr:row>
                    <xdr:rowOff>104775</xdr:rowOff>
                  </from>
                  <to>
                    <xdr:col>7</xdr:col>
                    <xdr:colOff>0</xdr:colOff>
                    <xdr:row>32</xdr:row>
                    <xdr:rowOff>333375</xdr:rowOff>
                  </to>
                </anchor>
              </controlPr>
            </control>
          </mc:Choice>
        </mc:AlternateContent>
        <mc:AlternateContent xmlns:mc="http://schemas.openxmlformats.org/markup-compatibility/2006">
          <mc:Choice Requires="x14">
            <control shapeId="1466" r:id="rId198" name="Check Box 442">
              <controlPr defaultSize="0" autoFill="0" autoLine="0" autoPict="0">
                <anchor moveWithCells="1">
                  <from>
                    <xdr:col>6</xdr:col>
                    <xdr:colOff>57150</xdr:colOff>
                    <xdr:row>33</xdr:row>
                    <xdr:rowOff>28575</xdr:rowOff>
                  </from>
                  <to>
                    <xdr:col>7</xdr:col>
                    <xdr:colOff>0</xdr:colOff>
                    <xdr:row>34</xdr:row>
                    <xdr:rowOff>47625</xdr:rowOff>
                  </to>
                </anchor>
              </controlPr>
            </control>
          </mc:Choice>
        </mc:AlternateContent>
        <mc:AlternateContent xmlns:mc="http://schemas.openxmlformats.org/markup-compatibility/2006">
          <mc:Choice Requires="x14">
            <control shapeId="1467" r:id="rId199" name="Check Box 443">
              <controlPr defaultSize="0" autoFill="0" autoLine="0" autoPict="0">
                <anchor moveWithCells="1">
                  <from>
                    <xdr:col>6</xdr:col>
                    <xdr:colOff>57150</xdr:colOff>
                    <xdr:row>34</xdr:row>
                    <xdr:rowOff>104775</xdr:rowOff>
                  </from>
                  <to>
                    <xdr:col>7</xdr:col>
                    <xdr:colOff>0</xdr:colOff>
                    <xdr:row>34</xdr:row>
                    <xdr:rowOff>333375</xdr:rowOff>
                  </to>
                </anchor>
              </controlPr>
            </control>
          </mc:Choice>
        </mc:AlternateContent>
        <mc:AlternateContent xmlns:mc="http://schemas.openxmlformats.org/markup-compatibility/2006">
          <mc:Choice Requires="x14">
            <control shapeId="1468" r:id="rId200" name="Check Box 444">
              <controlPr defaultSize="0" autoFill="0" autoLine="0" autoPict="0">
                <anchor moveWithCells="1">
                  <from>
                    <xdr:col>6</xdr:col>
                    <xdr:colOff>47625</xdr:colOff>
                    <xdr:row>35</xdr:row>
                    <xdr:rowOff>247650</xdr:rowOff>
                  </from>
                  <to>
                    <xdr:col>6</xdr:col>
                    <xdr:colOff>276225</xdr:colOff>
                    <xdr:row>36</xdr:row>
                    <xdr:rowOff>0</xdr:rowOff>
                  </to>
                </anchor>
              </controlPr>
            </control>
          </mc:Choice>
        </mc:AlternateContent>
        <mc:AlternateContent xmlns:mc="http://schemas.openxmlformats.org/markup-compatibility/2006">
          <mc:Choice Requires="x14">
            <control shapeId="1469" r:id="rId201" name="Check Box 445">
              <controlPr defaultSize="0" autoFill="0" autoLine="0" autoPict="0">
                <anchor moveWithCells="1">
                  <from>
                    <xdr:col>6</xdr:col>
                    <xdr:colOff>57150</xdr:colOff>
                    <xdr:row>36</xdr:row>
                    <xdr:rowOff>104775</xdr:rowOff>
                  </from>
                  <to>
                    <xdr:col>7</xdr:col>
                    <xdr:colOff>0</xdr:colOff>
                    <xdr:row>36</xdr:row>
                    <xdr:rowOff>333375</xdr:rowOff>
                  </to>
                </anchor>
              </controlPr>
            </control>
          </mc:Choice>
        </mc:AlternateContent>
        <mc:AlternateContent xmlns:mc="http://schemas.openxmlformats.org/markup-compatibility/2006">
          <mc:Choice Requires="x14">
            <control shapeId="1471" r:id="rId202" name="Check Box 447">
              <controlPr defaultSize="0" autoFill="0" autoLine="0" autoPict="0">
                <anchor moveWithCells="1">
                  <from>
                    <xdr:col>4</xdr:col>
                    <xdr:colOff>57150</xdr:colOff>
                    <xdr:row>38</xdr:row>
                    <xdr:rowOff>104775</xdr:rowOff>
                  </from>
                  <to>
                    <xdr:col>4</xdr:col>
                    <xdr:colOff>285750</xdr:colOff>
                    <xdr:row>38</xdr:row>
                    <xdr:rowOff>333375</xdr:rowOff>
                  </to>
                </anchor>
              </controlPr>
            </control>
          </mc:Choice>
        </mc:AlternateContent>
        <mc:AlternateContent xmlns:mc="http://schemas.openxmlformats.org/markup-compatibility/2006">
          <mc:Choice Requires="x14">
            <control shapeId="1472" r:id="rId203" name="Check Box 448">
              <controlPr defaultSize="0" autoFill="0" autoLine="0" autoPict="0">
                <anchor moveWithCells="1">
                  <from>
                    <xdr:col>4</xdr:col>
                    <xdr:colOff>57150</xdr:colOff>
                    <xdr:row>39</xdr:row>
                    <xdr:rowOff>104775</xdr:rowOff>
                  </from>
                  <to>
                    <xdr:col>4</xdr:col>
                    <xdr:colOff>285750</xdr:colOff>
                    <xdr:row>39</xdr:row>
                    <xdr:rowOff>333375</xdr:rowOff>
                  </to>
                </anchor>
              </controlPr>
            </control>
          </mc:Choice>
        </mc:AlternateContent>
        <mc:AlternateContent xmlns:mc="http://schemas.openxmlformats.org/markup-compatibility/2006">
          <mc:Choice Requires="x14">
            <control shapeId="1473" r:id="rId204" name="Check Box 449">
              <controlPr defaultSize="0" autoFill="0" autoLine="0" autoPict="0">
                <anchor moveWithCells="1">
                  <from>
                    <xdr:col>4</xdr:col>
                    <xdr:colOff>57150</xdr:colOff>
                    <xdr:row>40</xdr:row>
                    <xdr:rowOff>104775</xdr:rowOff>
                  </from>
                  <to>
                    <xdr:col>4</xdr:col>
                    <xdr:colOff>285750</xdr:colOff>
                    <xdr:row>40</xdr:row>
                    <xdr:rowOff>333375</xdr:rowOff>
                  </to>
                </anchor>
              </controlPr>
            </control>
          </mc:Choice>
        </mc:AlternateContent>
        <mc:AlternateContent xmlns:mc="http://schemas.openxmlformats.org/markup-compatibility/2006">
          <mc:Choice Requires="x14">
            <control shapeId="1474" r:id="rId205" name="Check Box 450">
              <controlPr defaultSize="0" autoFill="0" autoLine="0" autoPict="0">
                <anchor moveWithCells="1">
                  <from>
                    <xdr:col>5</xdr:col>
                    <xdr:colOff>57150</xdr:colOff>
                    <xdr:row>38</xdr:row>
                    <xdr:rowOff>104775</xdr:rowOff>
                  </from>
                  <to>
                    <xdr:col>5</xdr:col>
                    <xdr:colOff>285750</xdr:colOff>
                    <xdr:row>38</xdr:row>
                    <xdr:rowOff>333375</xdr:rowOff>
                  </to>
                </anchor>
              </controlPr>
            </control>
          </mc:Choice>
        </mc:AlternateContent>
        <mc:AlternateContent xmlns:mc="http://schemas.openxmlformats.org/markup-compatibility/2006">
          <mc:Choice Requires="x14">
            <control shapeId="1475" r:id="rId206" name="Check Box 451">
              <controlPr defaultSize="0" autoFill="0" autoLine="0" autoPict="0">
                <anchor moveWithCells="1">
                  <from>
                    <xdr:col>5</xdr:col>
                    <xdr:colOff>57150</xdr:colOff>
                    <xdr:row>39</xdr:row>
                    <xdr:rowOff>104775</xdr:rowOff>
                  </from>
                  <to>
                    <xdr:col>5</xdr:col>
                    <xdr:colOff>285750</xdr:colOff>
                    <xdr:row>39</xdr:row>
                    <xdr:rowOff>333375</xdr:rowOff>
                  </to>
                </anchor>
              </controlPr>
            </control>
          </mc:Choice>
        </mc:AlternateContent>
        <mc:AlternateContent xmlns:mc="http://schemas.openxmlformats.org/markup-compatibility/2006">
          <mc:Choice Requires="x14">
            <control shapeId="1476" r:id="rId207" name="Check Box 452">
              <controlPr defaultSize="0" autoFill="0" autoLine="0" autoPict="0">
                <anchor moveWithCells="1">
                  <from>
                    <xdr:col>5</xdr:col>
                    <xdr:colOff>57150</xdr:colOff>
                    <xdr:row>40</xdr:row>
                    <xdr:rowOff>104775</xdr:rowOff>
                  </from>
                  <to>
                    <xdr:col>5</xdr:col>
                    <xdr:colOff>285750</xdr:colOff>
                    <xdr:row>40</xdr:row>
                    <xdr:rowOff>333375</xdr:rowOff>
                  </to>
                </anchor>
              </controlPr>
            </control>
          </mc:Choice>
        </mc:AlternateContent>
        <mc:AlternateContent xmlns:mc="http://schemas.openxmlformats.org/markup-compatibility/2006">
          <mc:Choice Requires="x14">
            <control shapeId="1477" r:id="rId208" name="Check Box 453">
              <controlPr defaultSize="0" autoFill="0" autoLine="0" autoPict="0">
                <anchor moveWithCells="1">
                  <from>
                    <xdr:col>6</xdr:col>
                    <xdr:colOff>57150</xdr:colOff>
                    <xdr:row>38</xdr:row>
                    <xdr:rowOff>104775</xdr:rowOff>
                  </from>
                  <to>
                    <xdr:col>7</xdr:col>
                    <xdr:colOff>0</xdr:colOff>
                    <xdr:row>38</xdr:row>
                    <xdr:rowOff>333375</xdr:rowOff>
                  </to>
                </anchor>
              </controlPr>
            </control>
          </mc:Choice>
        </mc:AlternateContent>
        <mc:AlternateContent xmlns:mc="http://schemas.openxmlformats.org/markup-compatibility/2006">
          <mc:Choice Requires="x14">
            <control shapeId="1478" r:id="rId209" name="Check Box 454">
              <controlPr defaultSize="0" autoFill="0" autoLine="0" autoPict="0">
                <anchor moveWithCells="1">
                  <from>
                    <xdr:col>6</xdr:col>
                    <xdr:colOff>57150</xdr:colOff>
                    <xdr:row>39</xdr:row>
                    <xdr:rowOff>104775</xdr:rowOff>
                  </from>
                  <to>
                    <xdr:col>7</xdr:col>
                    <xdr:colOff>0</xdr:colOff>
                    <xdr:row>39</xdr:row>
                    <xdr:rowOff>333375</xdr:rowOff>
                  </to>
                </anchor>
              </controlPr>
            </control>
          </mc:Choice>
        </mc:AlternateContent>
        <mc:AlternateContent xmlns:mc="http://schemas.openxmlformats.org/markup-compatibility/2006">
          <mc:Choice Requires="x14">
            <control shapeId="1479" r:id="rId210" name="Check Box 455">
              <controlPr defaultSize="0" autoFill="0" autoLine="0" autoPict="0">
                <anchor moveWithCells="1">
                  <from>
                    <xdr:col>6</xdr:col>
                    <xdr:colOff>57150</xdr:colOff>
                    <xdr:row>40</xdr:row>
                    <xdr:rowOff>104775</xdr:rowOff>
                  </from>
                  <to>
                    <xdr:col>7</xdr:col>
                    <xdr:colOff>0</xdr:colOff>
                    <xdr:row>40</xdr:row>
                    <xdr:rowOff>333375</xdr:rowOff>
                  </to>
                </anchor>
              </controlPr>
            </control>
          </mc:Choice>
        </mc:AlternateContent>
        <mc:AlternateContent xmlns:mc="http://schemas.openxmlformats.org/markup-compatibility/2006">
          <mc:Choice Requires="x14">
            <control shapeId="1480" r:id="rId211" name="Check Box 456">
              <controlPr defaultSize="0" autoFill="0" autoLine="0" autoPict="0">
                <anchor moveWithCells="1">
                  <from>
                    <xdr:col>4</xdr:col>
                    <xdr:colOff>57150</xdr:colOff>
                    <xdr:row>41</xdr:row>
                    <xdr:rowOff>104775</xdr:rowOff>
                  </from>
                  <to>
                    <xdr:col>4</xdr:col>
                    <xdr:colOff>285750</xdr:colOff>
                    <xdr:row>41</xdr:row>
                    <xdr:rowOff>333375</xdr:rowOff>
                  </to>
                </anchor>
              </controlPr>
            </control>
          </mc:Choice>
        </mc:AlternateContent>
        <mc:AlternateContent xmlns:mc="http://schemas.openxmlformats.org/markup-compatibility/2006">
          <mc:Choice Requires="x14">
            <control shapeId="1481" r:id="rId212" name="Check Box 457">
              <controlPr defaultSize="0" autoFill="0" autoLine="0" autoPict="0">
                <anchor moveWithCells="1">
                  <from>
                    <xdr:col>4</xdr:col>
                    <xdr:colOff>57150</xdr:colOff>
                    <xdr:row>42</xdr:row>
                    <xdr:rowOff>104775</xdr:rowOff>
                  </from>
                  <to>
                    <xdr:col>4</xdr:col>
                    <xdr:colOff>285750</xdr:colOff>
                    <xdr:row>42</xdr:row>
                    <xdr:rowOff>333375</xdr:rowOff>
                  </to>
                </anchor>
              </controlPr>
            </control>
          </mc:Choice>
        </mc:AlternateContent>
        <mc:AlternateContent xmlns:mc="http://schemas.openxmlformats.org/markup-compatibility/2006">
          <mc:Choice Requires="x14">
            <control shapeId="1482" r:id="rId213" name="Check Box 458">
              <controlPr defaultSize="0" autoFill="0" autoLine="0" autoPict="0">
                <anchor moveWithCells="1">
                  <from>
                    <xdr:col>4</xdr:col>
                    <xdr:colOff>57150</xdr:colOff>
                    <xdr:row>43</xdr:row>
                    <xdr:rowOff>104775</xdr:rowOff>
                  </from>
                  <to>
                    <xdr:col>4</xdr:col>
                    <xdr:colOff>285750</xdr:colOff>
                    <xdr:row>43</xdr:row>
                    <xdr:rowOff>333375</xdr:rowOff>
                  </to>
                </anchor>
              </controlPr>
            </control>
          </mc:Choice>
        </mc:AlternateContent>
        <mc:AlternateContent xmlns:mc="http://schemas.openxmlformats.org/markup-compatibility/2006">
          <mc:Choice Requires="x14">
            <control shapeId="1483" r:id="rId214" name="Check Box 459">
              <controlPr defaultSize="0" autoFill="0" autoLine="0" autoPict="0">
                <anchor moveWithCells="1">
                  <from>
                    <xdr:col>4</xdr:col>
                    <xdr:colOff>57150</xdr:colOff>
                    <xdr:row>44</xdr:row>
                    <xdr:rowOff>104775</xdr:rowOff>
                  </from>
                  <to>
                    <xdr:col>4</xdr:col>
                    <xdr:colOff>285750</xdr:colOff>
                    <xdr:row>44</xdr:row>
                    <xdr:rowOff>333375</xdr:rowOff>
                  </to>
                </anchor>
              </controlPr>
            </control>
          </mc:Choice>
        </mc:AlternateContent>
        <mc:AlternateContent xmlns:mc="http://schemas.openxmlformats.org/markup-compatibility/2006">
          <mc:Choice Requires="x14">
            <control shapeId="1484" r:id="rId215" name="Check Box 460">
              <controlPr defaultSize="0" autoFill="0" autoLine="0" autoPict="0">
                <anchor moveWithCells="1">
                  <from>
                    <xdr:col>4</xdr:col>
                    <xdr:colOff>57150</xdr:colOff>
                    <xdr:row>46</xdr:row>
                    <xdr:rowOff>104775</xdr:rowOff>
                  </from>
                  <to>
                    <xdr:col>4</xdr:col>
                    <xdr:colOff>285750</xdr:colOff>
                    <xdr:row>46</xdr:row>
                    <xdr:rowOff>333375</xdr:rowOff>
                  </to>
                </anchor>
              </controlPr>
            </control>
          </mc:Choice>
        </mc:AlternateContent>
        <mc:AlternateContent xmlns:mc="http://schemas.openxmlformats.org/markup-compatibility/2006">
          <mc:Choice Requires="x14">
            <control shapeId="1485" r:id="rId216" name="Check Box 461">
              <controlPr defaultSize="0" autoFill="0" autoLine="0" autoPict="0">
                <anchor moveWithCells="1">
                  <from>
                    <xdr:col>4</xdr:col>
                    <xdr:colOff>57150</xdr:colOff>
                    <xdr:row>47</xdr:row>
                    <xdr:rowOff>104775</xdr:rowOff>
                  </from>
                  <to>
                    <xdr:col>4</xdr:col>
                    <xdr:colOff>285750</xdr:colOff>
                    <xdr:row>47</xdr:row>
                    <xdr:rowOff>333375</xdr:rowOff>
                  </to>
                </anchor>
              </controlPr>
            </control>
          </mc:Choice>
        </mc:AlternateContent>
        <mc:AlternateContent xmlns:mc="http://schemas.openxmlformats.org/markup-compatibility/2006">
          <mc:Choice Requires="x14">
            <control shapeId="1486" r:id="rId217" name="Check Box 462">
              <controlPr defaultSize="0" autoFill="0" autoLine="0" autoPict="0">
                <anchor moveWithCells="1">
                  <from>
                    <xdr:col>4</xdr:col>
                    <xdr:colOff>57150</xdr:colOff>
                    <xdr:row>48</xdr:row>
                    <xdr:rowOff>104775</xdr:rowOff>
                  </from>
                  <to>
                    <xdr:col>4</xdr:col>
                    <xdr:colOff>285750</xdr:colOff>
                    <xdr:row>48</xdr:row>
                    <xdr:rowOff>333375</xdr:rowOff>
                  </to>
                </anchor>
              </controlPr>
            </control>
          </mc:Choice>
        </mc:AlternateContent>
        <mc:AlternateContent xmlns:mc="http://schemas.openxmlformats.org/markup-compatibility/2006">
          <mc:Choice Requires="x14">
            <control shapeId="1487" r:id="rId218" name="Check Box 463">
              <controlPr defaultSize="0" autoFill="0" autoLine="0" autoPict="0">
                <anchor moveWithCells="1">
                  <from>
                    <xdr:col>5</xdr:col>
                    <xdr:colOff>57150</xdr:colOff>
                    <xdr:row>41</xdr:row>
                    <xdr:rowOff>104775</xdr:rowOff>
                  </from>
                  <to>
                    <xdr:col>5</xdr:col>
                    <xdr:colOff>285750</xdr:colOff>
                    <xdr:row>41</xdr:row>
                    <xdr:rowOff>333375</xdr:rowOff>
                  </to>
                </anchor>
              </controlPr>
            </control>
          </mc:Choice>
        </mc:AlternateContent>
        <mc:AlternateContent xmlns:mc="http://schemas.openxmlformats.org/markup-compatibility/2006">
          <mc:Choice Requires="x14">
            <control shapeId="1488" r:id="rId219" name="Check Box 464">
              <controlPr defaultSize="0" autoFill="0" autoLine="0" autoPict="0">
                <anchor moveWithCells="1">
                  <from>
                    <xdr:col>5</xdr:col>
                    <xdr:colOff>57150</xdr:colOff>
                    <xdr:row>42</xdr:row>
                    <xdr:rowOff>104775</xdr:rowOff>
                  </from>
                  <to>
                    <xdr:col>5</xdr:col>
                    <xdr:colOff>285750</xdr:colOff>
                    <xdr:row>42</xdr:row>
                    <xdr:rowOff>333375</xdr:rowOff>
                  </to>
                </anchor>
              </controlPr>
            </control>
          </mc:Choice>
        </mc:AlternateContent>
        <mc:AlternateContent xmlns:mc="http://schemas.openxmlformats.org/markup-compatibility/2006">
          <mc:Choice Requires="x14">
            <control shapeId="1489" r:id="rId220" name="Check Box 465">
              <controlPr defaultSize="0" autoFill="0" autoLine="0" autoPict="0">
                <anchor moveWithCells="1">
                  <from>
                    <xdr:col>5</xdr:col>
                    <xdr:colOff>57150</xdr:colOff>
                    <xdr:row>43</xdr:row>
                    <xdr:rowOff>104775</xdr:rowOff>
                  </from>
                  <to>
                    <xdr:col>5</xdr:col>
                    <xdr:colOff>285750</xdr:colOff>
                    <xdr:row>43</xdr:row>
                    <xdr:rowOff>333375</xdr:rowOff>
                  </to>
                </anchor>
              </controlPr>
            </control>
          </mc:Choice>
        </mc:AlternateContent>
        <mc:AlternateContent xmlns:mc="http://schemas.openxmlformats.org/markup-compatibility/2006">
          <mc:Choice Requires="x14">
            <control shapeId="1490" r:id="rId221" name="Check Box 466">
              <controlPr defaultSize="0" autoFill="0" autoLine="0" autoPict="0">
                <anchor moveWithCells="1">
                  <from>
                    <xdr:col>5</xdr:col>
                    <xdr:colOff>57150</xdr:colOff>
                    <xdr:row>44</xdr:row>
                    <xdr:rowOff>104775</xdr:rowOff>
                  </from>
                  <to>
                    <xdr:col>5</xdr:col>
                    <xdr:colOff>285750</xdr:colOff>
                    <xdr:row>44</xdr:row>
                    <xdr:rowOff>333375</xdr:rowOff>
                  </to>
                </anchor>
              </controlPr>
            </control>
          </mc:Choice>
        </mc:AlternateContent>
        <mc:AlternateContent xmlns:mc="http://schemas.openxmlformats.org/markup-compatibility/2006">
          <mc:Choice Requires="x14">
            <control shapeId="1491" r:id="rId222" name="Check Box 467">
              <controlPr defaultSize="0" autoFill="0" autoLine="0" autoPict="0">
                <anchor moveWithCells="1">
                  <from>
                    <xdr:col>5</xdr:col>
                    <xdr:colOff>57150</xdr:colOff>
                    <xdr:row>46</xdr:row>
                    <xdr:rowOff>104775</xdr:rowOff>
                  </from>
                  <to>
                    <xdr:col>5</xdr:col>
                    <xdr:colOff>285750</xdr:colOff>
                    <xdr:row>46</xdr:row>
                    <xdr:rowOff>333375</xdr:rowOff>
                  </to>
                </anchor>
              </controlPr>
            </control>
          </mc:Choice>
        </mc:AlternateContent>
        <mc:AlternateContent xmlns:mc="http://schemas.openxmlformats.org/markup-compatibility/2006">
          <mc:Choice Requires="x14">
            <control shapeId="1492" r:id="rId223" name="Check Box 468">
              <controlPr defaultSize="0" autoFill="0" autoLine="0" autoPict="0">
                <anchor moveWithCells="1">
                  <from>
                    <xdr:col>5</xdr:col>
                    <xdr:colOff>57150</xdr:colOff>
                    <xdr:row>47</xdr:row>
                    <xdr:rowOff>104775</xdr:rowOff>
                  </from>
                  <to>
                    <xdr:col>5</xdr:col>
                    <xdr:colOff>285750</xdr:colOff>
                    <xdr:row>47</xdr:row>
                    <xdr:rowOff>333375</xdr:rowOff>
                  </to>
                </anchor>
              </controlPr>
            </control>
          </mc:Choice>
        </mc:AlternateContent>
        <mc:AlternateContent xmlns:mc="http://schemas.openxmlformats.org/markup-compatibility/2006">
          <mc:Choice Requires="x14">
            <control shapeId="1493" r:id="rId224" name="Check Box 469">
              <controlPr defaultSize="0" autoFill="0" autoLine="0" autoPict="0">
                <anchor moveWithCells="1">
                  <from>
                    <xdr:col>5</xdr:col>
                    <xdr:colOff>57150</xdr:colOff>
                    <xdr:row>48</xdr:row>
                    <xdr:rowOff>104775</xdr:rowOff>
                  </from>
                  <to>
                    <xdr:col>5</xdr:col>
                    <xdr:colOff>285750</xdr:colOff>
                    <xdr:row>48</xdr:row>
                    <xdr:rowOff>333375</xdr:rowOff>
                  </to>
                </anchor>
              </controlPr>
            </control>
          </mc:Choice>
        </mc:AlternateContent>
        <mc:AlternateContent xmlns:mc="http://schemas.openxmlformats.org/markup-compatibility/2006">
          <mc:Choice Requires="x14">
            <control shapeId="1494" r:id="rId225" name="Check Box 470">
              <controlPr defaultSize="0" autoFill="0" autoLine="0" autoPict="0">
                <anchor moveWithCells="1">
                  <from>
                    <xdr:col>6</xdr:col>
                    <xdr:colOff>57150</xdr:colOff>
                    <xdr:row>41</xdr:row>
                    <xdr:rowOff>104775</xdr:rowOff>
                  </from>
                  <to>
                    <xdr:col>7</xdr:col>
                    <xdr:colOff>0</xdr:colOff>
                    <xdr:row>41</xdr:row>
                    <xdr:rowOff>333375</xdr:rowOff>
                  </to>
                </anchor>
              </controlPr>
            </control>
          </mc:Choice>
        </mc:AlternateContent>
        <mc:AlternateContent xmlns:mc="http://schemas.openxmlformats.org/markup-compatibility/2006">
          <mc:Choice Requires="x14">
            <control shapeId="1495" r:id="rId226" name="Check Box 471">
              <controlPr defaultSize="0" autoFill="0" autoLine="0" autoPict="0">
                <anchor moveWithCells="1">
                  <from>
                    <xdr:col>6</xdr:col>
                    <xdr:colOff>57150</xdr:colOff>
                    <xdr:row>42</xdr:row>
                    <xdr:rowOff>104775</xdr:rowOff>
                  </from>
                  <to>
                    <xdr:col>7</xdr:col>
                    <xdr:colOff>0</xdr:colOff>
                    <xdr:row>42</xdr:row>
                    <xdr:rowOff>333375</xdr:rowOff>
                  </to>
                </anchor>
              </controlPr>
            </control>
          </mc:Choice>
        </mc:AlternateContent>
        <mc:AlternateContent xmlns:mc="http://schemas.openxmlformats.org/markup-compatibility/2006">
          <mc:Choice Requires="x14">
            <control shapeId="1496" r:id="rId227" name="Check Box 472">
              <controlPr defaultSize="0" autoFill="0" autoLine="0" autoPict="0">
                <anchor moveWithCells="1">
                  <from>
                    <xdr:col>6</xdr:col>
                    <xdr:colOff>57150</xdr:colOff>
                    <xdr:row>43</xdr:row>
                    <xdr:rowOff>104775</xdr:rowOff>
                  </from>
                  <to>
                    <xdr:col>7</xdr:col>
                    <xdr:colOff>0</xdr:colOff>
                    <xdr:row>43</xdr:row>
                    <xdr:rowOff>333375</xdr:rowOff>
                  </to>
                </anchor>
              </controlPr>
            </control>
          </mc:Choice>
        </mc:AlternateContent>
        <mc:AlternateContent xmlns:mc="http://schemas.openxmlformats.org/markup-compatibility/2006">
          <mc:Choice Requires="x14">
            <control shapeId="1497" r:id="rId228" name="Check Box 473">
              <controlPr defaultSize="0" autoFill="0" autoLine="0" autoPict="0">
                <anchor moveWithCells="1">
                  <from>
                    <xdr:col>6</xdr:col>
                    <xdr:colOff>57150</xdr:colOff>
                    <xdr:row>44</xdr:row>
                    <xdr:rowOff>104775</xdr:rowOff>
                  </from>
                  <to>
                    <xdr:col>7</xdr:col>
                    <xdr:colOff>0</xdr:colOff>
                    <xdr:row>44</xdr:row>
                    <xdr:rowOff>333375</xdr:rowOff>
                  </to>
                </anchor>
              </controlPr>
            </control>
          </mc:Choice>
        </mc:AlternateContent>
        <mc:AlternateContent xmlns:mc="http://schemas.openxmlformats.org/markup-compatibility/2006">
          <mc:Choice Requires="x14">
            <control shapeId="1498" r:id="rId229" name="Check Box 474">
              <controlPr defaultSize="0" autoFill="0" autoLine="0" autoPict="0">
                <anchor moveWithCells="1">
                  <from>
                    <xdr:col>6</xdr:col>
                    <xdr:colOff>57150</xdr:colOff>
                    <xdr:row>46</xdr:row>
                    <xdr:rowOff>104775</xdr:rowOff>
                  </from>
                  <to>
                    <xdr:col>7</xdr:col>
                    <xdr:colOff>0</xdr:colOff>
                    <xdr:row>46</xdr:row>
                    <xdr:rowOff>333375</xdr:rowOff>
                  </to>
                </anchor>
              </controlPr>
            </control>
          </mc:Choice>
        </mc:AlternateContent>
        <mc:AlternateContent xmlns:mc="http://schemas.openxmlformats.org/markup-compatibility/2006">
          <mc:Choice Requires="x14">
            <control shapeId="1499" r:id="rId230" name="Check Box 475">
              <controlPr defaultSize="0" autoFill="0" autoLine="0" autoPict="0">
                <anchor moveWithCells="1">
                  <from>
                    <xdr:col>6</xdr:col>
                    <xdr:colOff>57150</xdr:colOff>
                    <xdr:row>47</xdr:row>
                    <xdr:rowOff>104775</xdr:rowOff>
                  </from>
                  <to>
                    <xdr:col>7</xdr:col>
                    <xdr:colOff>0</xdr:colOff>
                    <xdr:row>47</xdr:row>
                    <xdr:rowOff>333375</xdr:rowOff>
                  </to>
                </anchor>
              </controlPr>
            </control>
          </mc:Choice>
        </mc:AlternateContent>
        <mc:AlternateContent xmlns:mc="http://schemas.openxmlformats.org/markup-compatibility/2006">
          <mc:Choice Requires="x14">
            <control shapeId="1500" r:id="rId231" name="Check Box 476">
              <controlPr defaultSize="0" autoFill="0" autoLine="0" autoPict="0">
                <anchor moveWithCells="1">
                  <from>
                    <xdr:col>6</xdr:col>
                    <xdr:colOff>57150</xdr:colOff>
                    <xdr:row>48</xdr:row>
                    <xdr:rowOff>104775</xdr:rowOff>
                  </from>
                  <to>
                    <xdr:col>7</xdr:col>
                    <xdr:colOff>0</xdr:colOff>
                    <xdr:row>48</xdr:row>
                    <xdr:rowOff>333375</xdr:rowOff>
                  </to>
                </anchor>
              </controlPr>
            </control>
          </mc:Choice>
        </mc:AlternateContent>
        <mc:AlternateContent xmlns:mc="http://schemas.openxmlformats.org/markup-compatibility/2006">
          <mc:Choice Requires="x14">
            <control shapeId="1501" r:id="rId232" name="Check Box 477">
              <controlPr defaultSize="0" autoFill="0" autoLine="0" autoPict="0">
                <anchor moveWithCells="1">
                  <from>
                    <xdr:col>4</xdr:col>
                    <xdr:colOff>57150</xdr:colOff>
                    <xdr:row>49</xdr:row>
                    <xdr:rowOff>104775</xdr:rowOff>
                  </from>
                  <to>
                    <xdr:col>4</xdr:col>
                    <xdr:colOff>285750</xdr:colOff>
                    <xdr:row>49</xdr:row>
                    <xdr:rowOff>333375</xdr:rowOff>
                  </to>
                </anchor>
              </controlPr>
            </control>
          </mc:Choice>
        </mc:AlternateContent>
        <mc:AlternateContent xmlns:mc="http://schemas.openxmlformats.org/markup-compatibility/2006">
          <mc:Choice Requires="x14">
            <control shapeId="1502" r:id="rId233" name="Check Box 478">
              <controlPr defaultSize="0" autoFill="0" autoLine="0" autoPict="0">
                <anchor moveWithCells="1">
                  <from>
                    <xdr:col>5</xdr:col>
                    <xdr:colOff>57150</xdr:colOff>
                    <xdr:row>49</xdr:row>
                    <xdr:rowOff>104775</xdr:rowOff>
                  </from>
                  <to>
                    <xdr:col>5</xdr:col>
                    <xdr:colOff>285750</xdr:colOff>
                    <xdr:row>49</xdr:row>
                    <xdr:rowOff>333375</xdr:rowOff>
                  </to>
                </anchor>
              </controlPr>
            </control>
          </mc:Choice>
        </mc:AlternateContent>
        <mc:AlternateContent xmlns:mc="http://schemas.openxmlformats.org/markup-compatibility/2006">
          <mc:Choice Requires="x14">
            <control shapeId="1503" r:id="rId234" name="Check Box 479">
              <controlPr defaultSize="0" autoFill="0" autoLine="0" autoPict="0">
                <anchor moveWithCells="1">
                  <from>
                    <xdr:col>6</xdr:col>
                    <xdr:colOff>57150</xdr:colOff>
                    <xdr:row>49</xdr:row>
                    <xdr:rowOff>104775</xdr:rowOff>
                  </from>
                  <to>
                    <xdr:col>7</xdr:col>
                    <xdr:colOff>0</xdr:colOff>
                    <xdr:row>49</xdr:row>
                    <xdr:rowOff>333375</xdr:rowOff>
                  </to>
                </anchor>
              </controlPr>
            </control>
          </mc:Choice>
        </mc:AlternateContent>
        <mc:AlternateContent xmlns:mc="http://schemas.openxmlformats.org/markup-compatibility/2006">
          <mc:Choice Requires="x14">
            <control shapeId="1504" r:id="rId235" name="Check Box 480">
              <controlPr defaultSize="0" autoFill="0" autoLine="0" autoPict="0">
                <anchor moveWithCells="1">
                  <from>
                    <xdr:col>4</xdr:col>
                    <xdr:colOff>57150</xdr:colOff>
                    <xdr:row>50</xdr:row>
                    <xdr:rowOff>104775</xdr:rowOff>
                  </from>
                  <to>
                    <xdr:col>4</xdr:col>
                    <xdr:colOff>285750</xdr:colOff>
                    <xdr:row>50</xdr:row>
                    <xdr:rowOff>333375</xdr:rowOff>
                  </to>
                </anchor>
              </controlPr>
            </control>
          </mc:Choice>
        </mc:AlternateContent>
        <mc:AlternateContent xmlns:mc="http://schemas.openxmlformats.org/markup-compatibility/2006">
          <mc:Choice Requires="x14">
            <control shapeId="1505" r:id="rId236" name="Check Box 481">
              <controlPr defaultSize="0" autoFill="0" autoLine="0" autoPict="0">
                <anchor moveWithCells="1">
                  <from>
                    <xdr:col>4</xdr:col>
                    <xdr:colOff>57150</xdr:colOff>
                    <xdr:row>51</xdr:row>
                    <xdr:rowOff>104775</xdr:rowOff>
                  </from>
                  <to>
                    <xdr:col>4</xdr:col>
                    <xdr:colOff>285750</xdr:colOff>
                    <xdr:row>51</xdr:row>
                    <xdr:rowOff>333375</xdr:rowOff>
                  </to>
                </anchor>
              </controlPr>
            </control>
          </mc:Choice>
        </mc:AlternateContent>
        <mc:AlternateContent xmlns:mc="http://schemas.openxmlformats.org/markup-compatibility/2006">
          <mc:Choice Requires="x14">
            <control shapeId="1506" r:id="rId237" name="Check Box 482">
              <controlPr defaultSize="0" autoFill="0" autoLine="0" autoPict="0">
                <anchor moveWithCells="1">
                  <from>
                    <xdr:col>4</xdr:col>
                    <xdr:colOff>57150</xdr:colOff>
                    <xdr:row>52</xdr:row>
                    <xdr:rowOff>104775</xdr:rowOff>
                  </from>
                  <to>
                    <xdr:col>4</xdr:col>
                    <xdr:colOff>285750</xdr:colOff>
                    <xdr:row>52</xdr:row>
                    <xdr:rowOff>333375</xdr:rowOff>
                  </to>
                </anchor>
              </controlPr>
            </control>
          </mc:Choice>
        </mc:AlternateContent>
        <mc:AlternateContent xmlns:mc="http://schemas.openxmlformats.org/markup-compatibility/2006">
          <mc:Choice Requires="x14">
            <control shapeId="1507" r:id="rId238" name="Check Box 483">
              <controlPr defaultSize="0" autoFill="0" autoLine="0" autoPict="0">
                <anchor moveWithCells="1">
                  <from>
                    <xdr:col>4</xdr:col>
                    <xdr:colOff>57150</xdr:colOff>
                    <xdr:row>53</xdr:row>
                    <xdr:rowOff>104775</xdr:rowOff>
                  </from>
                  <to>
                    <xdr:col>4</xdr:col>
                    <xdr:colOff>285750</xdr:colOff>
                    <xdr:row>53</xdr:row>
                    <xdr:rowOff>333375</xdr:rowOff>
                  </to>
                </anchor>
              </controlPr>
            </control>
          </mc:Choice>
        </mc:AlternateContent>
        <mc:AlternateContent xmlns:mc="http://schemas.openxmlformats.org/markup-compatibility/2006">
          <mc:Choice Requires="x14">
            <control shapeId="1508" r:id="rId239" name="Check Box 484">
              <controlPr defaultSize="0" autoFill="0" autoLine="0" autoPict="0">
                <anchor moveWithCells="1">
                  <from>
                    <xdr:col>4</xdr:col>
                    <xdr:colOff>57150</xdr:colOff>
                    <xdr:row>54</xdr:row>
                    <xdr:rowOff>104775</xdr:rowOff>
                  </from>
                  <to>
                    <xdr:col>4</xdr:col>
                    <xdr:colOff>285750</xdr:colOff>
                    <xdr:row>54</xdr:row>
                    <xdr:rowOff>333375</xdr:rowOff>
                  </to>
                </anchor>
              </controlPr>
            </control>
          </mc:Choice>
        </mc:AlternateContent>
        <mc:AlternateContent xmlns:mc="http://schemas.openxmlformats.org/markup-compatibility/2006">
          <mc:Choice Requires="x14">
            <control shapeId="1509" r:id="rId240" name="Check Box 485">
              <controlPr defaultSize="0" autoFill="0" autoLine="0" autoPict="0">
                <anchor moveWithCells="1">
                  <from>
                    <xdr:col>4</xdr:col>
                    <xdr:colOff>57150</xdr:colOff>
                    <xdr:row>55</xdr:row>
                    <xdr:rowOff>104775</xdr:rowOff>
                  </from>
                  <to>
                    <xdr:col>4</xdr:col>
                    <xdr:colOff>285750</xdr:colOff>
                    <xdr:row>55</xdr:row>
                    <xdr:rowOff>333375</xdr:rowOff>
                  </to>
                </anchor>
              </controlPr>
            </control>
          </mc:Choice>
        </mc:AlternateContent>
        <mc:AlternateContent xmlns:mc="http://schemas.openxmlformats.org/markup-compatibility/2006">
          <mc:Choice Requires="x14">
            <control shapeId="1510" r:id="rId241" name="Check Box 486">
              <controlPr defaultSize="0" autoFill="0" autoLine="0" autoPict="0">
                <anchor moveWithCells="1">
                  <from>
                    <xdr:col>4</xdr:col>
                    <xdr:colOff>57150</xdr:colOff>
                    <xdr:row>56</xdr:row>
                    <xdr:rowOff>104775</xdr:rowOff>
                  </from>
                  <to>
                    <xdr:col>4</xdr:col>
                    <xdr:colOff>285750</xdr:colOff>
                    <xdr:row>56</xdr:row>
                    <xdr:rowOff>333375</xdr:rowOff>
                  </to>
                </anchor>
              </controlPr>
            </control>
          </mc:Choice>
        </mc:AlternateContent>
        <mc:AlternateContent xmlns:mc="http://schemas.openxmlformats.org/markup-compatibility/2006">
          <mc:Choice Requires="x14">
            <control shapeId="1511" r:id="rId242" name="Check Box 487">
              <controlPr defaultSize="0" autoFill="0" autoLine="0" autoPict="0">
                <anchor moveWithCells="1">
                  <from>
                    <xdr:col>4</xdr:col>
                    <xdr:colOff>57150</xdr:colOff>
                    <xdr:row>57</xdr:row>
                    <xdr:rowOff>104775</xdr:rowOff>
                  </from>
                  <to>
                    <xdr:col>4</xdr:col>
                    <xdr:colOff>285750</xdr:colOff>
                    <xdr:row>57</xdr:row>
                    <xdr:rowOff>333375</xdr:rowOff>
                  </to>
                </anchor>
              </controlPr>
            </control>
          </mc:Choice>
        </mc:AlternateContent>
        <mc:AlternateContent xmlns:mc="http://schemas.openxmlformats.org/markup-compatibility/2006">
          <mc:Choice Requires="x14">
            <control shapeId="1512" r:id="rId243" name="Check Box 488">
              <controlPr defaultSize="0" autoFill="0" autoLine="0" autoPict="0">
                <anchor moveWithCells="1">
                  <from>
                    <xdr:col>5</xdr:col>
                    <xdr:colOff>57150</xdr:colOff>
                    <xdr:row>50</xdr:row>
                    <xdr:rowOff>104775</xdr:rowOff>
                  </from>
                  <to>
                    <xdr:col>5</xdr:col>
                    <xdr:colOff>285750</xdr:colOff>
                    <xdr:row>50</xdr:row>
                    <xdr:rowOff>333375</xdr:rowOff>
                  </to>
                </anchor>
              </controlPr>
            </control>
          </mc:Choice>
        </mc:AlternateContent>
        <mc:AlternateContent xmlns:mc="http://schemas.openxmlformats.org/markup-compatibility/2006">
          <mc:Choice Requires="x14">
            <control shapeId="1513" r:id="rId244" name="Check Box 489">
              <controlPr defaultSize="0" autoFill="0" autoLine="0" autoPict="0">
                <anchor moveWithCells="1">
                  <from>
                    <xdr:col>5</xdr:col>
                    <xdr:colOff>57150</xdr:colOff>
                    <xdr:row>51</xdr:row>
                    <xdr:rowOff>104775</xdr:rowOff>
                  </from>
                  <to>
                    <xdr:col>5</xdr:col>
                    <xdr:colOff>285750</xdr:colOff>
                    <xdr:row>51</xdr:row>
                    <xdr:rowOff>333375</xdr:rowOff>
                  </to>
                </anchor>
              </controlPr>
            </control>
          </mc:Choice>
        </mc:AlternateContent>
        <mc:AlternateContent xmlns:mc="http://schemas.openxmlformats.org/markup-compatibility/2006">
          <mc:Choice Requires="x14">
            <control shapeId="1514" r:id="rId245" name="Check Box 490">
              <controlPr defaultSize="0" autoFill="0" autoLine="0" autoPict="0">
                <anchor moveWithCells="1">
                  <from>
                    <xdr:col>5</xdr:col>
                    <xdr:colOff>57150</xdr:colOff>
                    <xdr:row>52</xdr:row>
                    <xdr:rowOff>104775</xdr:rowOff>
                  </from>
                  <to>
                    <xdr:col>5</xdr:col>
                    <xdr:colOff>285750</xdr:colOff>
                    <xdr:row>52</xdr:row>
                    <xdr:rowOff>333375</xdr:rowOff>
                  </to>
                </anchor>
              </controlPr>
            </control>
          </mc:Choice>
        </mc:AlternateContent>
        <mc:AlternateContent xmlns:mc="http://schemas.openxmlformats.org/markup-compatibility/2006">
          <mc:Choice Requires="x14">
            <control shapeId="1515" r:id="rId246" name="Check Box 491">
              <controlPr defaultSize="0" autoFill="0" autoLine="0" autoPict="0">
                <anchor moveWithCells="1">
                  <from>
                    <xdr:col>5</xdr:col>
                    <xdr:colOff>57150</xdr:colOff>
                    <xdr:row>53</xdr:row>
                    <xdr:rowOff>104775</xdr:rowOff>
                  </from>
                  <to>
                    <xdr:col>5</xdr:col>
                    <xdr:colOff>285750</xdr:colOff>
                    <xdr:row>53</xdr:row>
                    <xdr:rowOff>333375</xdr:rowOff>
                  </to>
                </anchor>
              </controlPr>
            </control>
          </mc:Choice>
        </mc:AlternateContent>
        <mc:AlternateContent xmlns:mc="http://schemas.openxmlformats.org/markup-compatibility/2006">
          <mc:Choice Requires="x14">
            <control shapeId="1516" r:id="rId247" name="Check Box 492">
              <controlPr defaultSize="0" autoFill="0" autoLine="0" autoPict="0">
                <anchor moveWithCells="1">
                  <from>
                    <xdr:col>5</xdr:col>
                    <xdr:colOff>57150</xdr:colOff>
                    <xdr:row>54</xdr:row>
                    <xdr:rowOff>104775</xdr:rowOff>
                  </from>
                  <to>
                    <xdr:col>5</xdr:col>
                    <xdr:colOff>285750</xdr:colOff>
                    <xdr:row>54</xdr:row>
                    <xdr:rowOff>333375</xdr:rowOff>
                  </to>
                </anchor>
              </controlPr>
            </control>
          </mc:Choice>
        </mc:AlternateContent>
        <mc:AlternateContent xmlns:mc="http://schemas.openxmlformats.org/markup-compatibility/2006">
          <mc:Choice Requires="x14">
            <control shapeId="1517" r:id="rId248" name="Check Box 493">
              <controlPr defaultSize="0" autoFill="0" autoLine="0" autoPict="0">
                <anchor moveWithCells="1">
                  <from>
                    <xdr:col>5</xdr:col>
                    <xdr:colOff>57150</xdr:colOff>
                    <xdr:row>55</xdr:row>
                    <xdr:rowOff>104775</xdr:rowOff>
                  </from>
                  <to>
                    <xdr:col>5</xdr:col>
                    <xdr:colOff>285750</xdr:colOff>
                    <xdr:row>55</xdr:row>
                    <xdr:rowOff>333375</xdr:rowOff>
                  </to>
                </anchor>
              </controlPr>
            </control>
          </mc:Choice>
        </mc:AlternateContent>
        <mc:AlternateContent xmlns:mc="http://schemas.openxmlformats.org/markup-compatibility/2006">
          <mc:Choice Requires="x14">
            <control shapeId="1518" r:id="rId249" name="Check Box 494">
              <controlPr defaultSize="0" autoFill="0" autoLine="0" autoPict="0">
                <anchor moveWithCells="1">
                  <from>
                    <xdr:col>5</xdr:col>
                    <xdr:colOff>57150</xdr:colOff>
                    <xdr:row>56</xdr:row>
                    <xdr:rowOff>104775</xdr:rowOff>
                  </from>
                  <to>
                    <xdr:col>5</xdr:col>
                    <xdr:colOff>285750</xdr:colOff>
                    <xdr:row>56</xdr:row>
                    <xdr:rowOff>333375</xdr:rowOff>
                  </to>
                </anchor>
              </controlPr>
            </control>
          </mc:Choice>
        </mc:AlternateContent>
        <mc:AlternateContent xmlns:mc="http://schemas.openxmlformats.org/markup-compatibility/2006">
          <mc:Choice Requires="x14">
            <control shapeId="1519" r:id="rId250" name="Check Box 495">
              <controlPr defaultSize="0" autoFill="0" autoLine="0" autoPict="0">
                <anchor moveWithCells="1">
                  <from>
                    <xdr:col>5</xdr:col>
                    <xdr:colOff>57150</xdr:colOff>
                    <xdr:row>57</xdr:row>
                    <xdr:rowOff>104775</xdr:rowOff>
                  </from>
                  <to>
                    <xdr:col>5</xdr:col>
                    <xdr:colOff>285750</xdr:colOff>
                    <xdr:row>57</xdr:row>
                    <xdr:rowOff>333375</xdr:rowOff>
                  </to>
                </anchor>
              </controlPr>
            </control>
          </mc:Choice>
        </mc:AlternateContent>
        <mc:AlternateContent xmlns:mc="http://schemas.openxmlformats.org/markup-compatibility/2006">
          <mc:Choice Requires="x14">
            <control shapeId="1520" r:id="rId251" name="Check Box 496">
              <controlPr defaultSize="0" autoFill="0" autoLine="0" autoPict="0">
                <anchor moveWithCells="1">
                  <from>
                    <xdr:col>6</xdr:col>
                    <xdr:colOff>57150</xdr:colOff>
                    <xdr:row>50</xdr:row>
                    <xdr:rowOff>104775</xdr:rowOff>
                  </from>
                  <to>
                    <xdr:col>7</xdr:col>
                    <xdr:colOff>0</xdr:colOff>
                    <xdr:row>50</xdr:row>
                    <xdr:rowOff>333375</xdr:rowOff>
                  </to>
                </anchor>
              </controlPr>
            </control>
          </mc:Choice>
        </mc:AlternateContent>
        <mc:AlternateContent xmlns:mc="http://schemas.openxmlformats.org/markup-compatibility/2006">
          <mc:Choice Requires="x14">
            <control shapeId="1521" r:id="rId252" name="Check Box 497">
              <controlPr defaultSize="0" autoFill="0" autoLine="0" autoPict="0">
                <anchor moveWithCells="1">
                  <from>
                    <xdr:col>6</xdr:col>
                    <xdr:colOff>57150</xdr:colOff>
                    <xdr:row>51</xdr:row>
                    <xdr:rowOff>104775</xdr:rowOff>
                  </from>
                  <to>
                    <xdr:col>7</xdr:col>
                    <xdr:colOff>0</xdr:colOff>
                    <xdr:row>51</xdr:row>
                    <xdr:rowOff>333375</xdr:rowOff>
                  </to>
                </anchor>
              </controlPr>
            </control>
          </mc:Choice>
        </mc:AlternateContent>
        <mc:AlternateContent xmlns:mc="http://schemas.openxmlformats.org/markup-compatibility/2006">
          <mc:Choice Requires="x14">
            <control shapeId="1522" r:id="rId253" name="Check Box 498">
              <controlPr defaultSize="0" autoFill="0" autoLine="0" autoPict="0">
                <anchor moveWithCells="1">
                  <from>
                    <xdr:col>6</xdr:col>
                    <xdr:colOff>57150</xdr:colOff>
                    <xdr:row>52</xdr:row>
                    <xdr:rowOff>104775</xdr:rowOff>
                  </from>
                  <to>
                    <xdr:col>7</xdr:col>
                    <xdr:colOff>0</xdr:colOff>
                    <xdr:row>52</xdr:row>
                    <xdr:rowOff>333375</xdr:rowOff>
                  </to>
                </anchor>
              </controlPr>
            </control>
          </mc:Choice>
        </mc:AlternateContent>
        <mc:AlternateContent xmlns:mc="http://schemas.openxmlformats.org/markup-compatibility/2006">
          <mc:Choice Requires="x14">
            <control shapeId="1523" r:id="rId254" name="Check Box 499">
              <controlPr defaultSize="0" autoFill="0" autoLine="0" autoPict="0">
                <anchor moveWithCells="1">
                  <from>
                    <xdr:col>6</xdr:col>
                    <xdr:colOff>57150</xdr:colOff>
                    <xdr:row>53</xdr:row>
                    <xdr:rowOff>104775</xdr:rowOff>
                  </from>
                  <to>
                    <xdr:col>7</xdr:col>
                    <xdr:colOff>0</xdr:colOff>
                    <xdr:row>53</xdr:row>
                    <xdr:rowOff>333375</xdr:rowOff>
                  </to>
                </anchor>
              </controlPr>
            </control>
          </mc:Choice>
        </mc:AlternateContent>
        <mc:AlternateContent xmlns:mc="http://schemas.openxmlformats.org/markup-compatibility/2006">
          <mc:Choice Requires="x14">
            <control shapeId="1524" r:id="rId255" name="Check Box 500">
              <controlPr defaultSize="0" autoFill="0" autoLine="0" autoPict="0">
                <anchor moveWithCells="1">
                  <from>
                    <xdr:col>6</xdr:col>
                    <xdr:colOff>57150</xdr:colOff>
                    <xdr:row>54</xdr:row>
                    <xdr:rowOff>104775</xdr:rowOff>
                  </from>
                  <to>
                    <xdr:col>7</xdr:col>
                    <xdr:colOff>0</xdr:colOff>
                    <xdr:row>54</xdr:row>
                    <xdr:rowOff>333375</xdr:rowOff>
                  </to>
                </anchor>
              </controlPr>
            </control>
          </mc:Choice>
        </mc:AlternateContent>
        <mc:AlternateContent xmlns:mc="http://schemas.openxmlformats.org/markup-compatibility/2006">
          <mc:Choice Requires="x14">
            <control shapeId="1525" r:id="rId256" name="Check Box 501">
              <controlPr defaultSize="0" autoFill="0" autoLine="0" autoPict="0">
                <anchor moveWithCells="1">
                  <from>
                    <xdr:col>6</xdr:col>
                    <xdr:colOff>57150</xdr:colOff>
                    <xdr:row>55</xdr:row>
                    <xdr:rowOff>104775</xdr:rowOff>
                  </from>
                  <to>
                    <xdr:col>7</xdr:col>
                    <xdr:colOff>0</xdr:colOff>
                    <xdr:row>55</xdr:row>
                    <xdr:rowOff>333375</xdr:rowOff>
                  </to>
                </anchor>
              </controlPr>
            </control>
          </mc:Choice>
        </mc:AlternateContent>
        <mc:AlternateContent xmlns:mc="http://schemas.openxmlformats.org/markup-compatibility/2006">
          <mc:Choice Requires="x14">
            <control shapeId="1526" r:id="rId257" name="Check Box 502">
              <controlPr defaultSize="0" autoFill="0" autoLine="0" autoPict="0">
                <anchor moveWithCells="1">
                  <from>
                    <xdr:col>6</xdr:col>
                    <xdr:colOff>57150</xdr:colOff>
                    <xdr:row>56</xdr:row>
                    <xdr:rowOff>104775</xdr:rowOff>
                  </from>
                  <to>
                    <xdr:col>7</xdr:col>
                    <xdr:colOff>0</xdr:colOff>
                    <xdr:row>56</xdr:row>
                    <xdr:rowOff>333375</xdr:rowOff>
                  </to>
                </anchor>
              </controlPr>
            </control>
          </mc:Choice>
        </mc:AlternateContent>
        <mc:AlternateContent xmlns:mc="http://schemas.openxmlformats.org/markup-compatibility/2006">
          <mc:Choice Requires="x14">
            <control shapeId="1527" r:id="rId258" name="Check Box 503">
              <controlPr defaultSize="0" autoFill="0" autoLine="0" autoPict="0">
                <anchor moveWithCells="1">
                  <from>
                    <xdr:col>6</xdr:col>
                    <xdr:colOff>57150</xdr:colOff>
                    <xdr:row>57</xdr:row>
                    <xdr:rowOff>104775</xdr:rowOff>
                  </from>
                  <to>
                    <xdr:col>7</xdr:col>
                    <xdr:colOff>0</xdr:colOff>
                    <xdr:row>57</xdr:row>
                    <xdr:rowOff>333375</xdr:rowOff>
                  </to>
                </anchor>
              </controlPr>
            </control>
          </mc:Choice>
        </mc:AlternateContent>
        <mc:AlternateContent xmlns:mc="http://schemas.openxmlformats.org/markup-compatibility/2006">
          <mc:Choice Requires="x14">
            <control shapeId="1528" r:id="rId259" name="Check Box 504">
              <controlPr defaultSize="0" autoFill="0" autoLine="0" autoPict="0">
                <anchor moveWithCells="1">
                  <from>
                    <xdr:col>4</xdr:col>
                    <xdr:colOff>57150</xdr:colOff>
                    <xdr:row>58</xdr:row>
                    <xdr:rowOff>104775</xdr:rowOff>
                  </from>
                  <to>
                    <xdr:col>4</xdr:col>
                    <xdr:colOff>285750</xdr:colOff>
                    <xdr:row>58</xdr:row>
                    <xdr:rowOff>333375</xdr:rowOff>
                  </to>
                </anchor>
              </controlPr>
            </control>
          </mc:Choice>
        </mc:AlternateContent>
        <mc:AlternateContent xmlns:mc="http://schemas.openxmlformats.org/markup-compatibility/2006">
          <mc:Choice Requires="x14">
            <control shapeId="1529" r:id="rId260" name="Check Box 505">
              <controlPr defaultSize="0" autoFill="0" autoLine="0" autoPict="0">
                <anchor moveWithCells="1">
                  <from>
                    <xdr:col>4</xdr:col>
                    <xdr:colOff>57150</xdr:colOff>
                    <xdr:row>59</xdr:row>
                    <xdr:rowOff>104775</xdr:rowOff>
                  </from>
                  <to>
                    <xdr:col>4</xdr:col>
                    <xdr:colOff>285750</xdr:colOff>
                    <xdr:row>59</xdr:row>
                    <xdr:rowOff>333375</xdr:rowOff>
                  </to>
                </anchor>
              </controlPr>
            </control>
          </mc:Choice>
        </mc:AlternateContent>
        <mc:AlternateContent xmlns:mc="http://schemas.openxmlformats.org/markup-compatibility/2006">
          <mc:Choice Requires="x14">
            <control shapeId="1532" r:id="rId261" name="Check Box 508">
              <controlPr defaultSize="0" autoFill="0" autoLine="0" autoPict="0">
                <anchor moveWithCells="1">
                  <from>
                    <xdr:col>5</xdr:col>
                    <xdr:colOff>57150</xdr:colOff>
                    <xdr:row>58</xdr:row>
                    <xdr:rowOff>104775</xdr:rowOff>
                  </from>
                  <to>
                    <xdr:col>5</xdr:col>
                    <xdr:colOff>285750</xdr:colOff>
                    <xdr:row>58</xdr:row>
                    <xdr:rowOff>333375</xdr:rowOff>
                  </to>
                </anchor>
              </controlPr>
            </control>
          </mc:Choice>
        </mc:AlternateContent>
        <mc:AlternateContent xmlns:mc="http://schemas.openxmlformats.org/markup-compatibility/2006">
          <mc:Choice Requires="x14">
            <control shapeId="1533" r:id="rId262" name="Check Box 509">
              <controlPr defaultSize="0" autoFill="0" autoLine="0" autoPict="0">
                <anchor moveWithCells="1">
                  <from>
                    <xdr:col>5</xdr:col>
                    <xdr:colOff>57150</xdr:colOff>
                    <xdr:row>59</xdr:row>
                    <xdr:rowOff>104775</xdr:rowOff>
                  </from>
                  <to>
                    <xdr:col>5</xdr:col>
                    <xdr:colOff>285750</xdr:colOff>
                    <xdr:row>59</xdr:row>
                    <xdr:rowOff>333375</xdr:rowOff>
                  </to>
                </anchor>
              </controlPr>
            </control>
          </mc:Choice>
        </mc:AlternateContent>
        <mc:AlternateContent xmlns:mc="http://schemas.openxmlformats.org/markup-compatibility/2006">
          <mc:Choice Requires="x14">
            <control shapeId="1536" r:id="rId263" name="Check Box 512">
              <controlPr defaultSize="0" autoFill="0" autoLine="0" autoPict="0">
                <anchor moveWithCells="1">
                  <from>
                    <xdr:col>6</xdr:col>
                    <xdr:colOff>57150</xdr:colOff>
                    <xdr:row>58</xdr:row>
                    <xdr:rowOff>104775</xdr:rowOff>
                  </from>
                  <to>
                    <xdr:col>7</xdr:col>
                    <xdr:colOff>0</xdr:colOff>
                    <xdr:row>58</xdr:row>
                    <xdr:rowOff>333375</xdr:rowOff>
                  </to>
                </anchor>
              </controlPr>
            </control>
          </mc:Choice>
        </mc:AlternateContent>
        <mc:AlternateContent xmlns:mc="http://schemas.openxmlformats.org/markup-compatibility/2006">
          <mc:Choice Requires="x14">
            <control shapeId="1537" r:id="rId264" name="Check Box 513">
              <controlPr defaultSize="0" autoFill="0" autoLine="0" autoPict="0">
                <anchor moveWithCells="1">
                  <from>
                    <xdr:col>6</xdr:col>
                    <xdr:colOff>57150</xdr:colOff>
                    <xdr:row>59</xdr:row>
                    <xdr:rowOff>104775</xdr:rowOff>
                  </from>
                  <to>
                    <xdr:col>7</xdr:col>
                    <xdr:colOff>0</xdr:colOff>
                    <xdr:row>59</xdr:row>
                    <xdr:rowOff>333375</xdr:rowOff>
                  </to>
                </anchor>
              </controlPr>
            </control>
          </mc:Choice>
        </mc:AlternateContent>
        <mc:AlternateContent xmlns:mc="http://schemas.openxmlformats.org/markup-compatibility/2006">
          <mc:Choice Requires="x14">
            <control shapeId="1541" r:id="rId265" name="Check Box 517">
              <controlPr defaultSize="0" autoFill="0" autoLine="0" autoPict="0">
                <anchor moveWithCells="1">
                  <from>
                    <xdr:col>4</xdr:col>
                    <xdr:colOff>57150</xdr:colOff>
                    <xdr:row>63</xdr:row>
                    <xdr:rowOff>104775</xdr:rowOff>
                  </from>
                  <to>
                    <xdr:col>4</xdr:col>
                    <xdr:colOff>285750</xdr:colOff>
                    <xdr:row>63</xdr:row>
                    <xdr:rowOff>333375</xdr:rowOff>
                  </to>
                </anchor>
              </controlPr>
            </control>
          </mc:Choice>
        </mc:AlternateContent>
        <mc:AlternateContent xmlns:mc="http://schemas.openxmlformats.org/markup-compatibility/2006">
          <mc:Choice Requires="x14">
            <control shapeId="1542" r:id="rId266" name="Check Box 518">
              <controlPr defaultSize="0" autoFill="0" autoLine="0" autoPict="0">
                <anchor moveWithCells="1">
                  <from>
                    <xdr:col>4</xdr:col>
                    <xdr:colOff>57150</xdr:colOff>
                    <xdr:row>64</xdr:row>
                    <xdr:rowOff>104775</xdr:rowOff>
                  </from>
                  <to>
                    <xdr:col>4</xdr:col>
                    <xdr:colOff>285750</xdr:colOff>
                    <xdr:row>64</xdr:row>
                    <xdr:rowOff>333375</xdr:rowOff>
                  </to>
                </anchor>
              </controlPr>
            </control>
          </mc:Choice>
        </mc:AlternateContent>
        <mc:AlternateContent xmlns:mc="http://schemas.openxmlformats.org/markup-compatibility/2006">
          <mc:Choice Requires="x14">
            <control shapeId="1543" r:id="rId267" name="Check Box 519">
              <controlPr defaultSize="0" autoFill="0" autoLine="0" autoPict="0">
                <anchor moveWithCells="1">
                  <from>
                    <xdr:col>4</xdr:col>
                    <xdr:colOff>57150</xdr:colOff>
                    <xdr:row>65</xdr:row>
                    <xdr:rowOff>104775</xdr:rowOff>
                  </from>
                  <to>
                    <xdr:col>4</xdr:col>
                    <xdr:colOff>285750</xdr:colOff>
                    <xdr:row>65</xdr:row>
                    <xdr:rowOff>333375</xdr:rowOff>
                  </to>
                </anchor>
              </controlPr>
            </control>
          </mc:Choice>
        </mc:AlternateContent>
        <mc:AlternateContent xmlns:mc="http://schemas.openxmlformats.org/markup-compatibility/2006">
          <mc:Choice Requires="x14">
            <control shapeId="1545" r:id="rId268" name="Check Box 521">
              <controlPr defaultSize="0" autoFill="0" autoLine="0" autoPict="0">
                <anchor moveWithCells="1">
                  <from>
                    <xdr:col>5</xdr:col>
                    <xdr:colOff>57150</xdr:colOff>
                    <xdr:row>63</xdr:row>
                    <xdr:rowOff>104775</xdr:rowOff>
                  </from>
                  <to>
                    <xdr:col>5</xdr:col>
                    <xdr:colOff>285750</xdr:colOff>
                    <xdr:row>63</xdr:row>
                    <xdr:rowOff>333375</xdr:rowOff>
                  </to>
                </anchor>
              </controlPr>
            </control>
          </mc:Choice>
        </mc:AlternateContent>
        <mc:AlternateContent xmlns:mc="http://schemas.openxmlformats.org/markup-compatibility/2006">
          <mc:Choice Requires="x14">
            <control shapeId="1546" r:id="rId269" name="Check Box 522">
              <controlPr defaultSize="0" autoFill="0" autoLine="0" autoPict="0">
                <anchor moveWithCells="1">
                  <from>
                    <xdr:col>5</xdr:col>
                    <xdr:colOff>57150</xdr:colOff>
                    <xdr:row>64</xdr:row>
                    <xdr:rowOff>104775</xdr:rowOff>
                  </from>
                  <to>
                    <xdr:col>5</xdr:col>
                    <xdr:colOff>285750</xdr:colOff>
                    <xdr:row>64</xdr:row>
                    <xdr:rowOff>333375</xdr:rowOff>
                  </to>
                </anchor>
              </controlPr>
            </control>
          </mc:Choice>
        </mc:AlternateContent>
        <mc:AlternateContent xmlns:mc="http://schemas.openxmlformats.org/markup-compatibility/2006">
          <mc:Choice Requires="x14">
            <control shapeId="1547" r:id="rId270" name="Check Box 523">
              <controlPr defaultSize="0" autoFill="0" autoLine="0" autoPict="0">
                <anchor moveWithCells="1">
                  <from>
                    <xdr:col>5</xdr:col>
                    <xdr:colOff>57150</xdr:colOff>
                    <xdr:row>65</xdr:row>
                    <xdr:rowOff>104775</xdr:rowOff>
                  </from>
                  <to>
                    <xdr:col>5</xdr:col>
                    <xdr:colOff>285750</xdr:colOff>
                    <xdr:row>65</xdr:row>
                    <xdr:rowOff>333375</xdr:rowOff>
                  </to>
                </anchor>
              </controlPr>
            </control>
          </mc:Choice>
        </mc:AlternateContent>
        <mc:AlternateContent xmlns:mc="http://schemas.openxmlformats.org/markup-compatibility/2006">
          <mc:Choice Requires="x14">
            <control shapeId="1549" r:id="rId271" name="Check Box 525">
              <controlPr defaultSize="0" autoFill="0" autoLine="0" autoPict="0">
                <anchor moveWithCells="1">
                  <from>
                    <xdr:col>6</xdr:col>
                    <xdr:colOff>57150</xdr:colOff>
                    <xdr:row>63</xdr:row>
                    <xdr:rowOff>104775</xdr:rowOff>
                  </from>
                  <to>
                    <xdr:col>7</xdr:col>
                    <xdr:colOff>0</xdr:colOff>
                    <xdr:row>63</xdr:row>
                    <xdr:rowOff>333375</xdr:rowOff>
                  </to>
                </anchor>
              </controlPr>
            </control>
          </mc:Choice>
        </mc:AlternateContent>
        <mc:AlternateContent xmlns:mc="http://schemas.openxmlformats.org/markup-compatibility/2006">
          <mc:Choice Requires="x14">
            <control shapeId="1550" r:id="rId272" name="Check Box 526">
              <controlPr defaultSize="0" autoFill="0" autoLine="0" autoPict="0">
                <anchor moveWithCells="1">
                  <from>
                    <xdr:col>6</xdr:col>
                    <xdr:colOff>57150</xdr:colOff>
                    <xdr:row>64</xdr:row>
                    <xdr:rowOff>104775</xdr:rowOff>
                  </from>
                  <to>
                    <xdr:col>7</xdr:col>
                    <xdr:colOff>0</xdr:colOff>
                    <xdr:row>64</xdr:row>
                    <xdr:rowOff>333375</xdr:rowOff>
                  </to>
                </anchor>
              </controlPr>
            </control>
          </mc:Choice>
        </mc:AlternateContent>
        <mc:AlternateContent xmlns:mc="http://schemas.openxmlformats.org/markup-compatibility/2006">
          <mc:Choice Requires="x14">
            <control shapeId="1551" r:id="rId273" name="Check Box 527">
              <controlPr defaultSize="0" autoFill="0" autoLine="0" autoPict="0">
                <anchor moveWithCells="1">
                  <from>
                    <xdr:col>6</xdr:col>
                    <xdr:colOff>57150</xdr:colOff>
                    <xdr:row>65</xdr:row>
                    <xdr:rowOff>104775</xdr:rowOff>
                  </from>
                  <to>
                    <xdr:col>7</xdr:col>
                    <xdr:colOff>0</xdr:colOff>
                    <xdr:row>65</xdr:row>
                    <xdr:rowOff>333375</xdr:rowOff>
                  </to>
                </anchor>
              </controlPr>
            </control>
          </mc:Choice>
        </mc:AlternateContent>
        <mc:AlternateContent xmlns:mc="http://schemas.openxmlformats.org/markup-compatibility/2006">
          <mc:Choice Requires="x14">
            <control shapeId="1553" r:id="rId274" name="Check Box 529">
              <controlPr defaultSize="0" autoFill="0" autoLine="0" autoPict="0">
                <anchor moveWithCells="1">
                  <from>
                    <xdr:col>4</xdr:col>
                    <xdr:colOff>57150</xdr:colOff>
                    <xdr:row>67</xdr:row>
                    <xdr:rowOff>104775</xdr:rowOff>
                  </from>
                  <to>
                    <xdr:col>4</xdr:col>
                    <xdr:colOff>285750</xdr:colOff>
                    <xdr:row>67</xdr:row>
                    <xdr:rowOff>333375</xdr:rowOff>
                  </to>
                </anchor>
              </controlPr>
            </control>
          </mc:Choice>
        </mc:AlternateContent>
        <mc:AlternateContent xmlns:mc="http://schemas.openxmlformats.org/markup-compatibility/2006">
          <mc:Choice Requires="x14">
            <control shapeId="1554" r:id="rId275" name="Check Box 530">
              <controlPr defaultSize="0" autoFill="0" autoLine="0" autoPict="0">
                <anchor moveWithCells="1">
                  <from>
                    <xdr:col>4</xdr:col>
                    <xdr:colOff>57150</xdr:colOff>
                    <xdr:row>68</xdr:row>
                    <xdr:rowOff>104775</xdr:rowOff>
                  </from>
                  <to>
                    <xdr:col>4</xdr:col>
                    <xdr:colOff>285750</xdr:colOff>
                    <xdr:row>68</xdr:row>
                    <xdr:rowOff>333375</xdr:rowOff>
                  </to>
                </anchor>
              </controlPr>
            </control>
          </mc:Choice>
        </mc:AlternateContent>
        <mc:AlternateContent xmlns:mc="http://schemas.openxmlformats.org/markup-compatibility/2006">
          <mc:Choice Requires="x14">
            <control shapeId="1555" r:id="rId276" name="Check Box 531">
              <controlPr defaultSize="0" autoFill="0" autoLine="0" autoPict="0">
                <anchor moveWithCells="1">
                  <from>
                    <xdr:col>4</xdr:col>
                    <xdr:colOff>47625</xdr:colOff>
                    <xdr:row>68</xdr:row>
                    <xdr:rowOff>342900</xdr:rowOff>
                  </from>
                  <to>
                    <xdr:col>4</xdr:col>
                    <xdr:colOff>276225</xdr:colOff>
                    <xdr:row>69</xdr:row>
                    <xdr:rowOff>200025</xdr:rowOff>
                  </to>
                </anchor>
              </controlPr>
            </control>
          </mc:Choice>
        </mc:AlternateContent>
        <mc:AlternateContent xmlns:mc="http://schemas.openxmlformats.org/markup-compatibility/2006">
          <mc:Choice Requires="x14">
            <control shapeId="1556" r:id="rId277" name="Check Box 532">
              <controlPr defaultSize="0" autoFill="0" autoLine="0" autoPict="0">
                <anchor moveWithCells="1">
                  <from>
                    <xdr:col>4</xdr:col>
                    <xdr:colOff>47625</xdr:colOff>
                    <xdr:row>69</xdr:row>
                    <xdr:rowOff>342900</xdr:rowOff>
                  </from>
                  <to>
                    <xdr:col>4</xdr:col>
                    <xdr:colOff>276225</xdr:colOff>
                    <xdr:row>70</xdr:row>
                    <xdr:rowOff>228600</xdr:rowOff>
                  </to>
                </anchor>
              </controlPr>
            </control>
          </mc:Choice>
        </mc:AlternateContent>
        <mc:AlternateContent xmlns:mc="http://schemas.openxmlformats.org/markup-compatibility/2006">
          <mc:Choice Requires="x14">
            <control shapeId="1557" r:id="rId278" name="Check Box 533">
              <controlPr defaultSize="0" autoFill="0" autoLine="0" autoPict="0">
                <anchor moveWithCells="1">
                  <from>
                    <xdr:col>4</xdr:col>
                    <xdr:colOff>47625</xdr:colOff>
                    <xdr:row>70</xdr:row>
                    <xdr:rowOff>342900</xdr:rowOff>
                  </from>
                  <to>
                    <xdr:col>4</xdr:col>
                    <xdr:colOff>276225</xdr:colOff>
                    <xdr:row>71</xdr:row>
                    <xdr:rowOff>228600</xdr:rowOff>
                  </to>
                </anchor>
              </controlPr>
            </control>
          </mc:Choice>
        </mc:AlternateContent>
        <mc:AlternateContent xmlns:mc="http://schemas.openxmlformats.org/markup-compatibility/2006">
          <mc:Choice Requires="x14">
            <control shapeId="1558" r:id="rId279" name="Check Box 534">
              <controlPr defaultSize="0" autoFill="0" autoLine="0" autoPict="0">
                <anchor moveWithCells="1">
                  <from>
                    <xdr:col>4</xdr:col>
                    <xdr:colOff>47625</xdr:colOff>
                    <xdr:row>71</xdr:row>
                    <xdr:rowOff>342900</xdr:rowOff>
                  </from>
                  <to>
                    <xdr:col>4</xdr:col>
                    <xdr:colOff>276225</xdr:colOff>
                    <xdr:row>72</xdr:row>
                    <xdr:rowOff>228600</xdr:rowOff>
                  </to>
                </anchor>
              </controlPr>
            </control>
          </mc:Choice>
        </mc:AlternateContent>
        <mc:AlternateContent xmlns:mc="http://schemas.openxmlformats.org/markup-compatibility/2006">
          <mc:Choice Requires="x14">
            <control shapeId="1559" r:id="rId280" name="Check Box 535">
              <controlPr defaultSize="0" autoFill="0" autoLine="0" autoPict="0">
                <anchor moveWithCells="1">
                  <from>
                    <xdr:col>4</xdr:col>
                    <xdr:colOff>47625</xdr:colOff>
                    <xdr:row>72</xdr:row>
                    <xdr:rowOff>342900</xdr:rowOff>
                  </from>
                  <to>
                    <xdr:col>4</xdr:col>
                    <xdr:colOff>276225</xdr:colOff>
                    <xdr:row>73</xdr:row>
                    <xdr:rowOff>228600</xdr:rowOff>
                  </to>
                </anchor>
              </controlPr>
            </control>
          </mc:Choice>
        </mc:AlternateContent>
        <mc:AlternateContent xmlns:mc="http://schemas.openxmlformats.org/markup-compatibility/2006">
          <mc:Choice Requires="x14">
            <control shapeId="1560" r:id="rId281" name="Check Box 536">
              <controlPr defaultSize="0" autoFill="0" autoLine="0" autoPict="0">
                <anchor moveWithCells="1">
                  <from>
                    <xdr:col>4</xdr:col>
                    <xdr:colOff>47625</xdr:colOff>
                    <xdr:row>73</xdr:row>
                    <xdr:rowOff>342900</xdr:rowOff>
                  </from>
                  <to>
                    <xdr:col>4</xdr:col>
                    <xdr:colOff>276225</xdr:colOff>
                    <xdr:row>74</xdr:row>
                    <xdr:rowOff>228600</xdr:rowOff>
                  </to>
                </anchor>
              </controlPr>
            </control>
          </mc:Choice>
        </mc:AlternateContent>
        <mc:AlternateContent xmlns:mc="http://schemas.openxmlformats.org/markup-compatibility/2006">
          <mc:Choice Requires="x14">
            <control shapeId="1561" r:id="rId282" name="Check Box 537">
              <controlPr defaultSize="0" autoFill="0" autoLine="0" autoPict="0">
                <anchor moveWithCells="1">
                  <from>
                    <xdr:col>4</xdr:col>
                    <xdr:colOff>47625</xdr:colOff>
                    <xdr:row>75</xdr:row>
                    <xdr:rowOff>342900</xdr:rowOff>
                  </from>
                  <to>
                    <xdr:col>4</xdr:col>
                    <xdr:colOff>276225</xdr:colOff>
                    <xdr:row>76</xdr:row>
                    <xdr:rowOff>228600</xdr:rowOff>
                  </to>
                </anchor>
              </controlPr>
            </control>
          </mc:Choice>
        </mc:AlternateContent>
        <mc:AlternateContent xmlns:mc="http://schemas.openxmlformats.org/markup-compatibility/2006">
          <mc:Choice Requires="x14">
            <control shapeId="1562" r:id="rId283" name="Check Box 538">
              <controlPr defaultSize="0" autoFill="0" autoLine="0" autoPict="0">
                <anchor moveWithCells="1">
                  <from>
                    <xdr:col>4</xdr:col>
                    <xdr:colOff>47625</xdr:colOff>
                    <xdr:row>76</xdr:row>
                    <xdr:rowOff>342900</xdr:rowOff>
                  </from>
                  <to>
                    <xdr:col>4</xdr:col>
                    <xdr:colOff>276225</xdr:colOff>
                    <xdr:row>78</xdr:row>
                    <xdr:rowOff>66675</xdr:rowOff>
                  </to>
                </anchor>
              </controlPr>
            </control>
          </mc:Choice>
        </mc:AlternateContent>
        <mc:AlternateContent xmlns:mc="http://schemas.openxmlformats.org/markup-compatibility/2006">
          <mc:Choice Requires="x14">
            <control shapeId="1564" r:id="rId284" name="Check Box 540">
              <controlPr defaultSize="0" autoFill="0" autoLine="0" autoPict="0">
                <anchor moveWithCells="1">
                  <from>
                    <xdr:col>5</xdr:col>
                    <xdr:colOff>57150</xdr:colOff>
                    <xdr:row>67</xdr:row>
                    <xdr:rowOff>104775</xdr:rowOff>
                  </from>
                  <to>
                    <xdr:col>5</xdr:col>
                    <xdr:colOff>285750</xdr:colOff>
                    <xdr:row>67</xdr:row>
                    <xdr:rowOff>333375</xdr:rowOff>
                  </to>
                </anchor>
              </controlPr>
            </control>
          </mc:Choice>
        </mc:AlternateContent>
        <mc:AlternateContent xmlns:mc="http://schemas.openxmlformats.org/markup-compatibility/2006">
          <mc:Choice Requires="x14">
            <control shapeId="1565" r:id="rId285" name="Check Box 541">
              <controlPr defaultSize="0" autoFill="0" autoLine="0" autoPict="0">
                <anchor moveWithCells="1">
                  <from>
                    <xdr:col>5</xdr:col>
                    <xdr:colOff>57150</xdr:colOff>
                    <xdr:row>68</xdr:row>
                    <xdr:rowOff>104775</xdr:rowOff>
                  </from>
                  <to>
                    <xdr:col>5</xdr:col>
                    <xdr:colOff>285750</xdr:colOff>
                    <xdr:row>68</xdr:row>
                    <xdr:rowOff>333375</xdr:rowOff>
                  </to>
                </anchor>
              </controlPr>
            </control>
          </mc:Choice>
        </mc:AlternateContent>
        <mc:AlternateContent xmlns:mc="http://schemas.openxmlformats.org/markup-compatibility/2006">
          <mc:Choice Requires="x14">
            <control shapeId="1566" r:id="rId286" name="Check Box 542">
              <controlPr defaultSize="0" autoFill="0" autoLine="0" autoPict="0">
                <anchor moveWithCells="1">
                  <from>
                    <xdr:col>5</xdr:col>
                    <xdr:colOff>47625</xdr:colOff>
                    <xdr:row>68</xdr:row>
                    <xdr:rowOff>342900</xdr:rowOff>
                  </from>
                  <to>
                    <xdr:col>5</xdr:col>
                    <xdr:colOff>276225</xdr:colOff>
                    <xdr:row>69</xdr:row>
                    <xdr:rowOff>200025</xdr:rowOff>
                  </to>
                </anchor>
              </controlPr>
            </control>
          </mc:Choice>
        </mc:AlternateContent>
        <mc:AlternateContent xmlns:mc="http://schemas.openxmlformats.org/markup-compatibility/2006">
          <mc:Choice Requires="x14">
            <control shapeId="1567" r:id="rId287" name="Check Box 543">
              <controlPr defaultSize="0" autoFill="0" autoLine="0" autoPict="0">
                <anchor moveWithCells="1">
                  <from>
                    <xdr:col>5</xdr:col>
                    <xdr:colOff>47625</xdr:colOff>
                    <xdr:row>69</xdr:row>
                    <xdr:rowOff>342900</xdr:rowOff>
                  </from>
                  <to>
                    <xdr:col>5</xdr:col>
                    <xdr:colOff>276225</xdr:colOff>
                    <xdr:row>70</xdr:row>
                    <xdr:rowOff>228600</xdr:rowOff>
                  </to>
                </anchor>
              </controlPr>
            </control>
          </mc:Choice>
        </mc:AlternateContent>
        <mc:AlternateContent xmlns:mc="http://schemas.openxmlformats.org/markup-compatibility/2006">
          <mc:Choice Requires="x14">
            <control shapeId="1568" r:id="rId288" name="Check Box 544">
              <controlPr defaultSize="0" autoFill="0" autoLine="0" autoPict="0">
                <anchor moveWithCells="1">
                  <from>
                    <xdr:col>5</xdr:col>
                    <xdr:colOff>47625</xdr:colOff>
                    <xdr:row>70</xdr:row>
                    <xdr:rowOff>342900</xdr:rowOff>
                  </from>
                  <to>
                    <xdr:col>5</xdr:col>
                    <xdr:colOff>276225</xdr:colOff>
                    <xdr:row>71</xdr:row>
                    <xdr:rowOff>228600</xdr:rowOff>
                  </to>
                </anchor>
              </controlPr>
            </control>
          </mc:Choice>
        </mc:AlternateContent>
        <mc:AlternateContent xmlns:mc="http://schemas.openxmlformats.org/markup-compatibility/2006">
          <mc:Choice Requires="x14">
            <control shapeId="1569" r:id="rId289" name="Check Box 545">
              <controlPr defaultSize="0" autoFill="0" autoLine="0" autoPict="0">
                <anchor moveWithCells="1">
                  <from>
                    <xdr:col>5</xdr:col>
                    <xdr:colOff>47625</xdr:colOff>
                    <xdr:row>71</xdr:row>
                    <xdr:rowOff>342900</xdr:rowOff>
                  </from>
                  <to>
                    <xdr:col>5</xdr:col>
                    <xdr:colOff>276225</xdr:colOff>
                    <xdr:row>72</xdr:row>
                    <xdr:rowOff>228600</xdr:rowOff>
                  </to>
                </anchor>
              </controlPr>
            </control>
          </mc:Choice>
        </mc:AlternateContent>
        <mc:AlternateContent xmlns:mc="http://schemas.openxmlformats.org/markup-compatibility/2006">
          <mc:Choice Requires="x14">
            <control shapeId="1570" r:id="rId290" name="Check Box 546">
              <controlPr defaultSize="0" autoFill="0" autoLine="0" autoPict="0">
                <anchor moveWithCells="1">
                  <from>
                    <xdr:col>5</xdr:col>
                    <xdr:colOff>47625</xdr:colOff>
                    <xdr:row>72</xdr:row>
                    <xdr:rowOff>342900</xdr:rowOff>
                  </from>
                  <to>
                    <xdr:col>5</xdr:col>
                    <xdr:colOff>276225</xdr:colOff>
                    <xdr:row>73</xdr:row>
                    <xdr:rowOff>228600</xdr:rowOff>
                  </to>
                </anchor>
              </controlPr>
            </control>
          </mc:Choice>
        </mc:AlternateContent>
        <mc:AlternateContent xmlns:mc="http://schemas.openxmlformats.org/markup-compatibility/2006">
          <mc:Choice Requires="x14">
            <control shapeId="1571" r:id="rId291" name="Check Box 547">
              <controlPr defaultSize="0" autoFill="0" autoLine="0" autoPict="0">
                <anchor moveWithCells="1">
                  <from>
                    <xdr:col>5</xdr:col>
                    <xdr:colOff>47625</xdr:colOff>
                    <xdr:row>73</xdr:row>
                    <xdr:rowOff>342900</xdr:rowOff>
                  </from>
                  <to>
                    <xdr:col>5</xdr:col>
                    <xdr:colOff>276225</xdr:colOff>
                    <xdr:row>74</xdr:row>
                    <xdr:rowOff>228600</xdr:rowOff>
                  </to>
                </anchor>
              </controlPr>
            </control>
          </mc:Choice>
        </mc:AlternateContent>
        <mc:AlternateContent xmlns:mc="http://schemas.openxmlformats.org/markup-compatibility/2006">
          <mc:Choice Requires="x14">
            <control shapeId="1572" r:id="rId292" name="Check Box 548">
              <controlPr defaultSize="0" autoFill="0" autoLine="0" autoPict="0">
                <anchor moveWithCells="1">
                  <from>
                    <xdr:col>5</xdr:col>
                    <xdr:colOff>47625</xdr:colOff>
                    <xdr:row>75</xdr:row>
                    <xdr:rowOff>342900</xdr:rowOff>
                  </from>
                  <to>
                    <xdr:col>5</xdr:col>
                    <xdr:colOff>276225</xdr:colOff>
                    <xdr:row>76</xdr:row>
                    <xdr:rowOff>228600</xdr:rowOff>
                  </to>
                </anchor>
              </controlPr>
            </control>
          </mc:Choice>
        </mc:AlternateContent>
        <mc:AlternateContent xmlns:mc="http://schemas.openxmlformats.org/markup-compatibility/2006">
          <mc:Choice Requires="x14">
            <control shapeId="1573" r:id="rId293" name="Check Box 549">
              <controlPr defaultSize="0" autoFill="0" autoLine="0" autoPict="0">
                <anchor moveWithCells="1">
                  <from>
                    <xdr:col>5</xdr:col>
                    <xdr:colOff>47625</xdr:colOff>
                    <xdr:row>76</xdr:row>
                    <xdr:rowOff>342900</xdr:rowOff>
                  </from>
                  <to>
                    <xdr:col>5</xdr:col>
                    <xdr:colOff>276225</xdr:colOff>
                    <xdr:row>78</xdr:row>
                    <xdr:rowOff>66675</xdr:rowOff>
                  </to>
                </anchor>
              </controlPr>
            </control>
          </mc:Choice>
        </mc:AlternateContent>
        <mc:AlternateContent xmlns:mc="http://schemas.openxmlformats.org/markup-compatibility/2006">
          <mc:Choice Requires="x14">
            <control shapeId="1575" r:id="rId294" name="Check Box 551">
              <controlPr defaultSize="0" autoFill="0" autoLine="0" autoPict="0">
                <anchor moveWithCells="1">
                  <from>
                    <xdr:col>6</xdr:col>
                    <xdr:colOff>57150</xdr:colOff>
                    <xdr:row>67</xdr:row>
                    <xdr:rowOff>104775</xdr:rowOff>
                  </from>
                  <to>
                    <xdr:col>7</xdr:col>
                    <xdr:colOff>0</xdr:colOff>
                    <xdr:row>67</xdr:row>
                    <xdr:rowOff>333375</xdr:rowOff>
                  </to>
                </anchor>
              </controlPr>
            </control>
          </mc:Choice>
        </mc:AlternateContent>
        <mc:AlternateContent xmlns:mc="http://schemas.openxmlformats.org/markup-compatibility/2006">
          <mc:Choice Requires="x14">
            <control shapeId="1576" r:id="rId295" name="Check Box 552">
              <controlPr defaultSize="0" autoFill="0" autoLine="0" autoPict="0">
                <anchor moveWithCells="1">
                  <from>
                    <xdr:col>6</xdr:col>
                    <xdr:colOff>57150</xdr:colOff>
                    <xdr:row>68</xdr:row>
                    <xdr:rowOff>104775</xdr:rowOff>
                  </from>
                  <to>
                    <xdr:col>7</xdr:col>
                    <xdr:colOff>0</xdr:colOff>
                    <xdr:row>68</xdr:row>
                    <xdr:rowOff>333375</xdr:rowOff>
                  </to>
                </anchor>
              </controlPr>
            </control>
          </mc:Choice>
        </mc:AlternateContent>
        <mc:AlternateContent xmlns:mc="http://schemas.openxmlformats.org/markup-compatibility/2006">
          <mc:Choice Requires="x14">
            <control shapeId="1577" r:id="rId296" name="Check Box 553">
              <controlPr defaultSize="0" autoFill="0" autoLine="0" autoPict="0">
                <anchor moveWithCells="1">
                  <from>
                    <xdr:col>6</xdr:col>
                    <xdr:colOff>47625</xdr:colOff>
                    <xdr:row>68</xdr:row>
                    <xdr:rowOff>342900</xdr:rowOff>
                  </from>
                  <to>
                    <xdr:col>6</xdr:col>
                    <xdr:colOff>276225</xdr:colOff>
                    <xdr:row>69</xdr:row>
                    <xdr:rowOff>200025</xdr:rowOff>
                  </to>
                </anchor>
              </controlPr>
            </control>
          </mc:Choice>
        </mc:AlternateContent>
        <mc:AlternateContent xmlns:mc="http://schemas.openxmlformats.org/markup-compatibility/2006">
          <mc:Choice Requires="x14">
            <control shapeId="1578" r:id="rId297" name="Check Box 554">
              <controlPr defaultSize="0" autoFill="0" autoLine="0" autoPict="0">
                <anchor moveWithCells="1">
                  <from>
                    <xdr:col>6</xdr:col>
                    <xdr:colOff>47625</xdr:colOff>
                    <xdr:row>69</xdr:row>
                    <xdr:rowOff>342900</xdr:rowOff>
                  </from>
                  <to>
                    <xdr:col>6</xdr:col>
                    <xdr:colOff>276225</xdr:colOff>
                    <xdr:row>70</xdr:row>
                    <xdr:rowOff>228600</xdr:rowOff>
                  </to>
                </anchor>
              </controlPr>
            </control>
          </mc:Choice>
        </mc:AlternateContent>
        <mc:AlternateContent xmlns:mc="http://schemas.openxmlformats.org/markup-compatibility/2006">
          <mc:Choice Requires="x14">
            <control shapeId="1579" r:id="rId298" name="Check Box 555">
              <controlPr defaultSize="0" autoFill="0" autoLine="0" autoPict="0">
                <anchor moveWithCells="1">
                  <from>
                    <xdr:col>6</xdr:col>
                    <xdr:colOff>47625</xdr:colOff>
                    <xdr:row>70</xdr:row>
                    <xdr:rowOff>342900</xdr:rowOff>
                  </from>
                  <to>
                    <xdr:col>6</xdr:col>
                    <xdr:colOff>276225</xdr:colOff>
                    <xdr:row>71</xdr:row>
                    <xdr:rowOff>228600</xdr:rowOff>
                  </to>
                </anchor>
              </controlPr>
            </control>
          </mc:Choice>
        </mc:AlternateContent>
        <mc:AlternateContent xmlns:mc="http://schemas.openxmlformats.org/markup-compatibility/2006">
          <mc:Choice Requires="x14">
            <control shapeId="1580" r:id="rId299" name="Check Box 556">
              <controlPr defaultSize="0" autoFill="0" autoLine="0" autoPict="0">
                <anchor moveWithCells="1">
                  <from>
                    <xdr:col>6</xdr:col>
                    <xdr:colOff>47625</xdr:colOff>
                    <xdr:row>71</xdr:row>
                    <xdr:rowOff>342900</xdr:rowOff>
                  </from>
                  <to>
                    <xdr:col>6</xdr:col>
                    <xdr:colOff>276225</xdr:colOff>
                    <xdr:row>72</xdr:row>
                    <xdr:rowOff>228600</xdr:rowOff>
                  </to>
                </anchor>
              </controlPr>
            </control>
          </mc:Choice>
        </mc:AlternateContent>
        <mc:AlternateContent xmlns:mc="http://schemas.openxmlformats.org/markup-compatibility/2006">
          <mc:Choice Requires="x14">
            <control shapeId="1581" r:id="rId300" name="Check Box 557">
              <controlPr defaultSize="0" autoFill="0" autoLine="0" autoPict="0">
                <anchor moveWithCells="1">
                  <from>
                    <xdr:col>6</xdr:col>
                    <xdr:colOff>47625</xdr:colOff>
                    <xdr:row>72</xdr:row>
                    <xdr:rowOff>342900</xdr:rowOff>
                  </from>
                  <to>
                    <xdr:col>6</xdr:col>
                    <xdr:colOff>276225</xdr:colOff>
                    <xdr:row>73</xdr:row>
                    <xdr:rowOff>228600</xdr:rowOff>
                  </to>
                </anchor>
              </controlPr>
            </control>
          </mc:Choice>
        </mc:AlternateContent>
        <mc:AlternateContent xmlns:mc="http://schemas.openxmlformats.org/markup-compatibility/2006">
          <mc:Choice Requires="x14">
            <control shapeId="1582" r:id="rId301" name="Check Box 558">
              <controlPr defaultSize="0" autoFill="0" autoLine="0" autoPict="0">
                <anchor moveWithCells="1">
                  <from>
                    <xdr:col>6</xdr:col>
                    <xdr:colOff>47625</xdr:colOff>
                    <xdr:row>73</xdr:row>
                    <xdr:rowOff>342900</xdr:rowOff>
                  </from>
                  <to>
                    <xdr:col>6</xdr:col>
                    <xdr:colOff>276225</xdr:colOff>
                    <xdr:row>74</xdr:row>
                    <xdr:rowOff>228600</xdr:rowOff>
                  </to>
                </anchor>
              </controlPr>
            </control>
          </mc:Choice>
        </mc:AlternateContent>
        <mc:AlternateContent xmlns:mc="http://schemas.openxmlformats.org/markup-compatibility/2006">
          <mc:Choice Requires="x14">
            <control shapeId="1583" r:id="rId302" name="Check Box 559">
              <controlPr defaultSize="0" autoFill="0" autoLine="0" autoPict="0">
                <anchor moveWithCells="1">
                  <from>
                    <xdr:col>6</xdr:col>
                    <xdr:colOff>47625</xdr:colOff>
                    <xdr:row>75</xdr:row>
                    <xdr:rowOff>342900</xdr:rowOff>
                  </from>
                  <to>
                    <xdr:col>6</xdr:col>
                    <xdr:colOff>276225</xdr:colOff>
                    <xdr:row>76</xdr:row>
                    <xdr:rowOff>228600</xdr:rowOff>
                  </to>
                </anchor>
              </controlPr>
            </control>
          </mc:Choice>
        </mc:AlternateContent>
        <mc:AlternateContent xmlns:mc="http://schemas.openxmlformats.org/markup-compatibility/2006">
          <mc:Choice Requires="x14">
            <control shapeId="1584" r:id="rId303" name="Check Box 560">
              <controlPr defaultSize="0" autoFill="0" autoLine="0" autoPict="0">
                <anchor moveWithCells="1">
                  <from>
                    <xdr:col>6</xdr:col>
                    <xdr:colOff>47625</xdr:colOff>
                    <xdr:row>76</xdr:row>
                    <xdr:rowOff>342900</xdr:rowOff>
                  </from>
                  <to>
                    <xdr:col>6</xdr:col>
                    <xdr:colOff>276225</xdr:colOff>
                    <xdr:row>78</xdr:row>
                    <xdr:rowOff>66675</xdr:rowOff>
                  </to>
                </anchor>
              </controlPr>
            </control>
          </mc:Choice>
        </mc:AlternateContent>
        <mc:AlternateContent xmlns:mc="http://schemas.openxmlformats.org/markup-compatibility/2006">
          <mc:Choice Requires="x14">
            <control shapeId="1585" r:id="rId304" name="Check Box 561">
              <controlPr defaultSize="0" autoFill="0" autoLine="0" autoPict="0">
                <anchor moveWithCells="1">
                  <from>
                    <xdr:col>4</xdr:col>
                    <xdr:colOff>47625</xdr:colOff>
                    <xdr:row>73</xdr:row>
                    <xdr:rowOff>342900</xdr:rowOff>
                  </from>
                  <to>
                    <xdr:col>4</xdr:col>
                    <xdr:colOff>276225</xdr:colOff>
                    <xdr:row>74</xdr:row>
                    <xdr:rowOff>228600</xdr:rowOff>
                  </to>
                </anchor>
              </controlPr>
            </control>
          </mc:Choice>
        </mc:AlternateContent>
        <mc:AlternateContent xmlns:mc="http://schemas.openxmlformats.org/markup-compatibility/2006">
          <mc:Choice Requires="x14">
            <control shapeId="1586" r:id="rId305" name="Check Box 562">
              <controlPr defaultSize="0" autoFill="0" autoLine="0" autoPict="0">
                <anchor moveWithCells="1">
                  <from>
                    <xdr:col>4</xdr:col>
                    <xdr:colOff>47625</xdr:colOff>
                    <xdr:row>74</xdr:row>
                    <xdr:rowOff>342900</xdr:rowOff>
                  </from>
                  <to>
                    <xdr:col>4</xdr:col>
                    <xdr:colOff>276225</xdr:colOff>
                    <xdr:row>75</xdr:row>
                    <xdr:rowOff>228600</xdr:rowOff>
                  </to>
                </anchor>
              </controlPr>
            </control>
          </mc:Choice>
        </mc:AlternateContent>
        <mc:AlternateContent xmlns:mc="http://schemas.openxmlformats.org/markup-compatibility/2006">
          <mc:Choice Requires="x14">
            <control shapeId="1587" r:id="rId306" name="Check Box 563">
              <controlPr defaultSize="0" autoFill="0" autoLine="0" autoPict="0">
                <anchor moveWithCells="1">
                  <from>
                    <xdr:col>5</xdr:col>
                    <xdr:colOff>47625</xdr:colOff>
                    <xdr:row>73</xdr:row>
                    <xdr:rowOff>342900</xdr:rowOff>
                  </from>
                  <to>
                    <xdr:col>5</xdr:col>
                    <xdr:colOff>276225</xdr:colOff>
                    <xdr:row>74</xdr:row>
                    <xdr:rowOff>228600</xdr:rowOff>
                  </to>
                </anchor>
              </controlPr>
            </control>
          </mc:Choice>
        </mc:AlternateContent>
        <mc:AlternateContent xmlns:mc="http://schemas.openxmlformats.org/markup-compatibility/2006">
          <mc:Choice Requires="x14">
            <control shapeId="1588" r:id="rId307" name="Check Box 564">
              <controlPr defaultSize="0" autoFill="0" autoLine="0" autoPict="0">
                <anchor moveWithCells="1">
                  <from>
                    <xdr:col>5</xdr:col>
                    <xdr:colOff>47625</xdr:colOff>
                    <xdr:row>74</xdr:row>
                    <xdr:rowOff>342900</xdr:rowOff>
                  </from>
                  <to>
                    <xdr:col>5</xdr:col>
                    <xdr:colOff>276225</xdr:colOff>
                    <xdr:row>75</xdr:row>
                    <xdr:rowOff>228600</xdr:rowOff>
                  </to>
                </anchor>
              </controlPr>
            </control>
          </mc:Choice>
        </mc:AlternateContent>
        <mc:AlternateContent xmlns:mc="http://schemas.openxmlformats.org/markup-compatibility/2006">
          <mc:Choice Requires="x14">
            <control shapeId="1589" r:id="rId308" name="Check Box 565">
              <controlPr defaultSize="0" autoFill="0" autoLine="0" autoPict="0">
                <anchor moveWithCells="1">
                  <from>
                    <xdr:col>6</xdr:col>
                    <xdr:colOff>47625</xdr:colOff>
                    <xdr:row>73</xdr:row>
                    <xdr:rowOff>342900</xdr:rowOff>
                  </from>
                  <to>
                    <xdr:col>6</xdr:col>
                    <xdr:colOff>276225</xdr:colOff>
                    <xdr:row>74</xdr:row>
                    <xdr:rowOff>228600</xdr:rowOff>
                  </to>
                </anchor>
              </controlPr>
            </control>
          </mc:Choice>
        </mc:AlternateContent>
        <mc:AlternateContent xmlns:mc="http://schemas.openxmlformats.org/markup-compatibility/2006">
          <mc:Choice Requires="x14">
            <control shapeId="1590" r:id="rId309" name="Check Box 566">
              <controlPr defaultSize="0" autoFill="0" autoLine="0" autoPict="0">
                <anchor moveWithCells="1">
                  <from>
                    <xdr:col>6</xdr:col>
                    <xdr:colOff>47625</xdr:colOff>
                    <xdr:row>74</xdr:row>
                    <xdr:rowOff>342900</xdr:rowOff>
                  </from>
                  <to>
                    <xdr:col>6</xdr:col>
                    <xdr:colOff>276225</xdr:colOff>
                    <xdr:row>75</xdr:row>
                    <xdr:rowOff>228600</xdr:rowOff>
                  </to>
                </anchor>
              </controlPr>
            </control>
          </mc:Choice>
        </mc:AlternateContent>
        <mc:AlternateContent xmlns:mc="http://schemas.openxmlformats.org/markup-compatibility/2006">
          <mc:Choice Requires="x14">
            <control shapeId="1591" r:id="rId310" name="Check Box 567">
              <controlPr defaultSize="0" autoFill="0" autoLine="0" autoPict="0">
                <anchor moveWithCells="1">
                  <from>
                    <xdr:col>4</xdr:col>
                    <xdr:colOff>57150</xdr:colOff>
                    <xdr:row>78</xdr:row>
                    <xdr:rowOff>104775</xdr:rowOff>
                  </from>
                  <to>
                    <xdr:col>4</xdr:col>
                    <xdr:colOff>285750</xdr:colOff>
                    <xdr:row>78</xdr:row>
                    <xdr:rowOff>333375</xdr:rowOff>
                  </to>
                </anchor>
              </controlPr>
            </control>
          </mc:Choice>
        </mc:AlternateContent>
        <mc:AlternateContent xmlns:mc="http://schemas.openxmlformats.org/markup-compatibility/2006">
          <mc:Choice Requires="x14">
            <control shapeId="1592" r:id="rId311" name="Check Box 568">
              <controlPr defaultSize="0" autoFill="0" autoLine="0" autoPict="0">
                <anchor moveWithCells="1">
                  <from>
                    <xdr:col>4</xdr:col>
                    <xdr:colOff>47625</xdr:colOff>
                    <xdr:row>79</xdr:row>
                    <xdr:rowOff>257175</xdr:rowOff>
                  </from>
                  <to>
                    <xdr:col>4</xdr:col>
                    <xdr:colOff>276225</xdr:colOff>
                    <xdr:row>79</xdr:row>
                    <xdr:rowOff>485775</xdr:rowOff>
                  </to>
                </anchor>
              </controlPr>
            </control>
          </mc:Choice>
        </mc:AlternateContent>
        <mc:AlternateContent xmlns:mc="http://schemas.openxmlformats.org/markup-compatibility/2006">
          <mc:Choice Requires="x14">
            <control shapeId="1593" r:id="rId312" name="Check Box 569">
              <controlPr defaultSize="0" autoFill="0" autoLine="0" autoPict="0">
                <anchor moveWithCells="1">
                  <from>
                    <xdr:col>4</xdr:col>
                    <xdr:colOff>57150</xdr:colOff>
                    <xdr:row>80</xdr:row>
                    <xdr:rowOff>276225</xdr:rowOff>
                  </from>
                  <to>
                    <xdr:col>4</xdr:col>
                    <xdr:colOff>285750</xdr:colOff>
                    <xdr:row>80</xdr:row>
                    <xdr:rowOff>504825</xdr:rowOff>
                  </to>
                </anchor>
              </controlPr>
            </control>
          </mc:Choice>
        </mc:AlternateContent>
        <mc:AlternateContent xmlns:mc="http://schemas.openxmlformats.org/markup-compatibility/2006">
          <mc:Choice Requires="x14">
            <control shapeId="1594" r:id="rId313" name="Check Box 570">
              <controlPr defaultSize="0" autoFill="0" autoLine="0" autoPict="0">
                <anchor moveWithCells="1">
                  <from>
                    <xdr:col>4</xdr:col>
                    <xdr:colOff>57150</xdr:colOff>
                    <xdr:row>81</xdr:row>
                    <xdr:rowOff>342900</xdr:rowOff>
                  </from>
                  <to>
                    <xdr:col>4</xdr:col>
                    <xdr:colOff>285750</xdr:colOff>
                    <xdr:row>81</xdr:row>
                    <xdr:rowOff>571500</xdr:rowOff>
                  </to>
                </anchor>
              </controlPr>
            </control>
          </mc:Choice>
        </mc:AlternateContent>
        <mc:AlternateContent xmlns:mc="http://schemas.openxmlformats.org/markup-compatibility/2006">
          <mc:Choice Requires="x14">
            <control shapeId="1596" r:id="rId314" name="Check Box 572">
              <controlPr defaultSize="0" autoFill="0" autoLine="0" autoPict="0">
                <anchor moveWithCells="1">
                  <from>
                    <xdr:col>4</xdr:col>
                    <xdr:colOff>66675</xdr:colOff>
                    <xdr:row>85</xdr:row>
                    <xdr:rowOff>38100</xdr:rowOff>
                  </from>
                  <to>
                    <xdr:col>5</xdr:col>
                    <xdr:colOff>9525</xdr:colOff>
                    <xdr:row>85</xdr:row>
                    <xdr:rowOff>266700</xdr:rowOff>
                  </to>
                </anchor>
              </controlPr>
            </control>
          </mc:Choice>
        </mc:AlternateContent>
        <mc:AlternateContent xmlns:mc="http://schemas.openxmlformats.org/markup-compatibility/2006">
          <mc:Choice Requires="x14">
            <control shapeId="1597" r:id="rId315" name="Check Box 573">
              <controlPr defaultSize="0" autoFill="0" autoLine="0" autoPict="0">
                <anchor moveWithCells="1">
                  <from>
                    <xdr:col>4</xdr:col>
                    <xdr:colOff>76200</xdr:colOff>
                    <xdr:row>86</xdr:row>
                    <xdr:rowOff>28575</xdr:rowOff>
                  </from>
                  <to>
                    <xdr:col>5</xdr:col>
                    <xdr:colOff>19050</xdr:colOff>
                    <xdr:row>86</xdr:row>
                    <xdr:rowOff>257175</xdr:rowOff>
                  </to>
                </anchor>
              </controlPr>
            </control>
          </mc:Choice>
        </mc:AlternateContent>
        <mc:AlternateContent xmlns:mc="http://schemas.openxmlformats.org/markup-compatibility/2006">
          <mc:Choice Requires="x14">
            <control shapeId="1598" r:id="rId316" name="Check Box 574">
              <controlPr defaultSize="0" autoFill="0" autoLine="0" autoPict="0">
                <anchor moveWithCells="1">
                  <from>
                    <xdr:col>4</xdr:col>
                    <xdr:colOff>66675</xdr:colOff>
                    <xdr:row>87</xdr:row>
                    <xdr:rowOff>352425</xdr:rowOff>
                  </from>
                  <to>
                    <xdr:col>5</xdr:col>
                    <xdr:colOff>9525</xdr:colOff>
                    <xdr:row>87</xdr:row>
                    <xdr:rowOff>581025</xdr:rowOff>
                  </to>
                </anchor>
              </controlPr>
            </control>
          </mc:Choice>
        </mc:AlternateContent>
        <mc:AlternateContent xmlns:mc="http://schemas.openxmlformats.org/markup-compatibility/2006">
          <mc:Choice Requires="x14">
            <control shapeId="1599" r:id="rId317" name="Check Box 575">
              <controlPr defaultSize="0" autoFill="0" autoLine="0" autoPict="0">
                <anchor moveWithCells="1">
                  <from>
                    <xdr:col>4</xdr:col>
                    <xdr:colOff>57150</xdr:colOff>
                    <xdr:row>88</xdr:row>
                    <xdr:rowOff>104775</xdr:rowOff>
                  </from>
                  <to>
                    <xdr:col>4</xdr:col>
                    <xdr:colOff>285750</xdr:colOff>
                    <xdr:row>88</xdr:row>
                    <xdr:rowOff>333375</xdr:rowOff>
                  </to>
                </anchor>
              </controlPr>
            </control>
          </mc:Choice>
        </mc:AlternateContent>
        <mc:AlternateContent xmlns:mc="http://schemas.openxmlformats.org/markup-compatibility/2006">
          <mc:Choice Requires="x14">
            <control shapeId="1600" r:id="rId318" name="Check Box 576">
              <controlPr defaultSize="0" autoFill="0" autoLine="0" autoPict="0">
                <anchor moveWithCells="1">
                  <from>
                    <xdr:col>4</xdr:col>
                    <xdr:colOff>57150</xdr:colOff>
                    <xdr:row>89</xdr:row>
                    <xdr:rowOff>104775</xdr:rowOff>
                  </from>
                  <to>
                    <xdr:col>4</xdr:col>
                    <xdr:colOff>285750</xdr:colOff>
                    <xdr:row>89</xdr:row>
                    <xdr:rowOff>333375</xdr:rowOff>
                  </to>
                </anchor>
              </controlPr>
            </control>
          </mc:Choice>
        </mc:AlternateContent>
        <mc:AlternateContent xmlns:mc="http://schemas.openxmlformats.org/markup-compatibility/2006">
          <mc:Choice Requires="x14">
            <control shapeId="1601" r:id="rId319" name="Check Box 577">
              <controlPr defaultSize="0" autoFill="0" autoLine="0" autoPict="0">
                <anchor moveWithCells="1">
                  <from>
                    <xdr:col>4</xdr:col>
                    <xdr:colOff>57150</xdr:colOff>
                    <xdr:row>90</xdr:row>
                    <xdr:rowOff>209550</xdr:rowOff>
                  </from>
                  <to>
                    <xdr:col>4</xdr:col>
                    <xdr:colOff>285750</xdr:colOff>
                    <xdr:row>90</xdr:row>
                    <xdr:rowOff>438150</xdr:rowOff>
                  </to>
                </anchor>
              </controlPr>
            </control>
          </mc:Choice>
        </mc:AlternateContent>
        <mc:AlternateContent xmlns:mc="http://schemas.openxmlformats.org/markup-compatibility/2006">
          <mc:Choice Requires="x14">
            <control shapeId="1602" r:id="rId320" name="Check Box 578">
              <controlPr defaultSize="0" autoFill="0" autoLine="0" autoPict="0">
                <anchor moveWithCells="1">
                  <from>
                    <xdr:col>4</xdr:col>
                    <xdr:colOff>57150</xdr:colOff>
                    <xdr:row>92</xdr:row>
                    <xdr:rowOff>104775</xdr:rowOff>
                  </from>
                  <to>
                    <xdr:col>4</xdr:col>
                    <xdr:colOff>285750</xdr:colOff>
                    <xdr:row>92</xdr:row>
                    <xdr:rowOff>333375</xdr:rowOff>
                  </to>
                </anchor>
              </controlPr>
            </control>
          </mc:Choice>
        </mc:AlternateContent>
        <mc:AlternateContent xmlns:mc="http://schemas.openxmlformats.org/markup-compatibility/2006">
          <mc:Choice Requires="x14">
            <control shapeId="1603" r:id="rId321" name="Check Box 579">
              <controlPr defaultSize="0" autoFill="0" autoLine="0" autoPict="0">
                <anchor moveWithCells="1">
                  <from>
                    <xdr:col>4</xdr:col>
                    <xdr:colOff>57150</xdr:colOff>
                    <xdr:row>93</xdr:row>
                    <xdr:rowOff>104775</xdr:rowOff>
                  </from>
                  <to>
                    <xdr:col>4</xdr:col>
                    <xdr:colOff>285750</xdr:colOff>
                    <xdr:row>93</xdr:row>
                    <xdr:rowOff>333375</xdr:rowOff>
                  </to>
                </anchor>
              </controlPr>
            </control>
          </mc:Choice>
        </mc:AlternateContent>
        <mc:AlternateContent xmlns:mc="http://schemas.openxmlformats.org/markup-compatibility/2006">
          <mc:Choice Requires="x14">
            <control shapeId="1604" r:id="rId322" name="Check Box 580">
              <controlPr defaultSize="0" autoFill="0" autoLine="0" autoPict="0">
                <anchor moveWithCells="1">
                  <from>
                    <xdr:col>4</xdr:col>
                    <xdr:colOff>57150</xdr:colOff>
                    <xdr:row>94</xdr:row>
                    <xdr:rowOff>104775</xdr:rowOff>
                  </from>
                  <to>
                    <xdr:col>4</xdr:col>
                    <xdr:colOff>285750</xdr:colOff>
                    <xdr:row>94</xdr:row>
                    <xdr:rowOff>333375</xdr:rowOff>
                  </to>
                </anchor>
              </controlPr>
            </control>
          </mc:Choice>
        </mc:AlternateContent>
        <mc:AlternateContent xmlns:mc="http://schemas.openxmlformats.org/markup-compatibility/2006">
          <mc:Choice Requires="x14">
            <control shapeId="1605" r:id="rId323" name="Check Box 581">
              <controlPr defaultSize="0" autoFill="0" autoLine="0" autoPict="0">
                <anchor moveWithCells="1">
                  <from>
                    <xdr:col>4</xdr:col>
                    <xdr:colOff>38100</xdr:colOff>
                    <xdr:row>95</xdr:row>
                    <xdr:rowOff>1057275</xdr:rowOff>
                  </from>
                  <to>
                    <xdr:col>4</xdr:col>
                    <xdr:colOff>266700</xdr:colOff>
                    <xdr:row>96</xdr:row>
                    <xdr:rowOff>228600</xdr:rowOff>
                  </to>
                </anchor>
              </controlPr>
            </control>
          </mc:Choice>
        </mc:AlternateContent>
        <mc:AlternateContent xmlns:mc="http://schemas.openxmlformats.org/markup-compatibility/2006">
          <mc:Choice Requires="x14">
            <control shapeId="1607" r:id="rId324" name="Check Box 583">
              <controlPr defaultSize="0" autoFill="0" autoLine="0" autoPict="0">
                <anchor moveWithCells="1">
                  <from>
                    <xdr:col>4</xdr:col>
                    <xdr:colOff>38100</xdr:colOff>
                    <xdr:row>96</xdr:row>
                    <xdr:rowOff>1266825</xdr:rowOff>
                  </from>
                  <to>
                    <xdr:col>4</xdr:col>
                    <xdr:colOff>266700</xdr:colOff>
                    <xdr:row>97</xdr:row>
                    <xdr:rowOff>228600</xdr:rowOff>
                  </to>
                </anchor>
              </controlPr>
            </control>
          </mc:Choice>
        </mc:AlternateContent>
        <mc:AlternateContent xmlns:mc="http://schemas.openxmlformats.org/markup-compatibility/2006">
          <mc:Choice Requires="x14">
            <control shapeId="1609" r:id="rId325" name="Check Box 585">
              <controlPr defaultSize="0" autoFill="0" autoLine="0" autoPict="0">
                <anchor moveWithCells="1">
                  <from>
                    <xdr:col>4</xdr:col>
                    <xdr:colOff>47625</xdr:colOff>
                    <xdr:row>99</xdr:row>
                    <xdr:rowOff>428625</xdr:rowOff>
                  </from>
                  <to>
                    <xdr:col>4</xdr:col>
                    <xdr:colOff>276225</xdr:colOff>
                    <xdr:row>99</xdr:row>
                    <xdr:rowOff>657225</xdr:rowOff>
                  </to>
                </anchor>
              </controlPr>
            </control>
          </mc:Choice>
        </mc:AlternateContent>
        <mc:AlternateContent xmlns:mc="http://schemas.openxmlformats.org/markup-compatibility/2006">
          <mc:Choice Requires="x14">
            <control shapeId="1610" r:id="rId326" name="Check Box 586">
              <controlPr defaultSize="0" autoFill="0" autoLine="0" autoPict="0">
                <anchor moveWithCells="1">
                  <from>
                    <xdr:col>4</xdr:col>
                    <xdr:colOff>66675</xdr:colOff>
                    <xdr:row>100</xdr:row>
                    <xdr:rowOff>409575</xdr:rowOff>
                  </from>
                  <to>
                    <xdr:col>5</xdr:col>
                    <xdr:colOff>9525</xdr:colOff>
                    <xdr:row>100</xdr:row>
                    <xdr:rowOff>638175</xdr:rowOff>
                  </to>
                </anchor>
              </controlPr>
            </control>
          </mc:Choice>
        </mc:AlternateContent>
        <mc:AlternateContent xmlns:mc="http://schemas.openxmlformats.org/markup-compatibility/2006">
          <mc:Choice Requires="x14">
            <control shapeId="1611" r:id="rId327" name="Check Box 587">
              <controlPr defaultSize="0" autoFill="0" autoLine="0" autoPict="0">
                <anchor moveWithCells="1">
                  <from>
                    <xdr:col>4</xdr:col>
                    <xdr:colOff>57150</xdr:colOff>
                    <xdr:row>101</xdr:row>
                    <xdr:rowOff>419100</xdr:rowOff>
                  </from>
                  <to>
                    <xdr:col>4</xdr:col>
                    <xdr:colOff>285750</xdr:colOff>
                    <xdr:row>102</xdr:row>
                    <xdr:rowOff>200025</xdr:rowOff>
                  </to>
                </anchor>
              </controlPr>
            </control>
          </mc:Choice>
        </mc:AlternateContent>
        <mc:AlternateContent xmlns:mc="http://schemas.openxmlformats.org/markup-compatibility/2006">
          <mc:Choice Requires="x14">
            <control shapeId="1612" r:id="rId328" name="Check Box 588">
              <controlPr defaultSize="0" autoFill="0" autoLine="0" autoPict="0">
                <anchor moveWithCells="1">
                  <from>
                    <xdr:col>4</xdr:col>
                    <xdr:colOff>57150</xdr:colOff>
                    <xdr:row>105</xdr:row>
                    <xdr:rowOff>104775</xdr:rowOff>
                  </from>
                  <to>
                    <xdr:col>4</xdr:col>
                    <xdr:colOff>285750</xdr:colOff>
                    <xdr:row>105</xdr:row>
                    <xdr:rowOff>333375</xdr:rowOff>
                  </to>
                </anchor>
              </controlPr>
            </control>
          </mc:Choice>
        </mc:AlternateContent>
        <mc:AlternateContent xmlns:mc="http://schemas.openxmlformats.org/markup-compatibility/2006">
          <mc:Choice Requires="x14">
            <control shapeId="1613" r:id="rId329" name="Check Box 589">
              <controlPr defaultSize="0" autoFill="0" autoLine="0" autoPict="0">
                <anchor moveWithCells="1">
                  <from>
                    <xdr:col>4</xdr:col>
                    <xdr:colOff>57150</xdr:colOff>
                    <xdr:row>106</xdr:row>
                    <xdr:rowOff>304800</xdr:rowOff>
                  </from>
                  <to>
                    <xdr:col>4</xdr:col>
                    <xdr:colOff>285750</xdr:colOff>
                    <xdr:row>106</xdr:row>
                    <xdr:rowOff>533400</xdr:rowOff>
                  </to>
                </anchor>
              </controlPr>
            </control>
          </mc:Choice>
        </mc:AlternateContent>
        <mc:AlternateContent xmlns:mc="http://schemas.openxmlformats.org/markup-compatibility/2006">
          <mc:Choice Requires="x14">
            <control shapeId="1614" r:id="rId330" name="Check Box 590">
              <controlPr defaultSize="0" autoFill="0" autoLine="0" autoPict="0">
                <anchor moveWithCells="1">
                  <from>
                    <xdr:col>4</xdr:col>
                    <xdr:colOff>57150</xdr:colOff>
                    <xdr:row>107</xdr:row>
                    <xdr:rowOff>104775</xdr:rowOff>
                  </from>
                  <to>
                    <xdr:col>4</xdr:col>
                    <xdr:colOff>285750</xdr:colOff>
                    <xdr:row>107</xdr:row>
                    <xdr:rowOff>333375</xdr:rowOff>
                  </to>
                </anchor>
              </controlPr>
            </control>
          </mc:Choice>
        </mc:AlternateContent>
        <mc:AlternateContent xmlns:mc="http://schemas.openxmlformats.org/markup-compatibility/2006">
          <mc:Choice Requires="x14">
            <control shapeId="1615" r:id="rId331" name="Check Box 591">
              <controlPr defaultSize="0" autoFill="0" autoLine="0" autoPict="0">
                <anchor moveWithCells="1">
                  <from>
                    <xdr:col>4</xdr:col>
                    <xdr:colOff>57150</xdr:colOff>
                    <xdr:row>108</xdr:row>
                    <xdr:rowOff>104775</xdr:rowOff>
                  </from>
                  <to>
                    <xdr:col>4</xdr:col>
                    <xdr:colOff>285750</xdr:colOff>
                    <xdr:row>108</xdr:row>
                    <xdr:rowOff>333375</xdr:rowOff>
                  </to>
                </anchor>
              </controlPr>
            </control>
          </mc:Choice>
        </mc:AlternateContent>
        <mc:AlternateContent xmlns:mc="http://schemas.openxmlformats.org/markup-compatibility/2006">
          <mc:Choice Requires="x14">
            <control shapeId="1616" r:id="rId332" name="Check Box 592">
              <controlPr defaultSize="0" autoFill="0" autoLine="0" autoPict="0">
                <anchor moveWithCells="1">
                  <from>
                    <xdr:col>4</xdr:col>
                    <xdr:colOff>57150</xdr:colOff>
                    <xdr:row>109</xdr:row>
                    <xdr:rowOff>0</xdr:rowOff>
                  </from>
                  <to>
                    <xdr:col>4</xdr:col>
                    <xdr:colOff>285750</xdr:colOff>
                    <xdr:row>109</xdr:row>
                    <xdr:rowOff>228600</xdr:rowOff>
                  </to>
                </anchor>
              </controlPr>
            </control>
          </mc:Choice>
        </mc:AlternateContent>
        <mc:AlternateContent xmlns:mc="http://schemas.openxmlformats.org/markup-compatibility/2006">
          <mc:Choice Requires="x14">
            <control shapeId="1617" r:id="rId333" name="Check Box 593">
              <controlPr defaultSize="0" autoFill="0" autoLine="0" autoPict="0">
                <anchor moveWithCells="1">
                  <from>
                    <xdr:col>5</xdr:col>
                    <xdr:colOff>57150</xdr:colOff>
                    <xdr:row>78</xdr:row>
                    <xdr:rowOff>104775</xdr:rowOff>
                  </from>
                  <to>
                    <xdr:col>5</xdr:col>
                    <xdr:colOff>285750</xdr:colOff>
                    <xdr:row>78</xdr:row>
                    <xdr:rowOff>333375</xdr:rowOff>
                  </to>
                </anchor>
              </controlPr>
            </control>
          </mc:Choice>
        </mc:AlternateContent>
        <mc:AlternateContent xmlns:mc="http://schemas.openxmlformats.org/markup-compatibility/2006">
          <mc:Choice Requires="x14">
            <control shapeId="1618" r:id="rId334" name="Check Box 594">
              <controlPr defaultSize="0" autoFill="0" autoLine="0" autoPict="0">
                <anchor moveWithCells="1">
                  <from>
                    <xdr:col>5</xdr:col>
                    <xdr:colOff>47625</xdr:colOff>
                    <xdr:row>79</xdr:row>
                    <xdr:rowOff>257175</xdr:rowOff>
                  </from>
                  <to>
                    <xdr:col>5</xdr:col>
                    <xdr:colOff>276225</xdr:colOff>
                    <xdr:row>79</xdr:row>
                    <xdr:rowOff>485775</xdr:rowOff>
                  </to>
                </anchor>
              </controlPr>
            </control>
          </mc:Choice>
        </mc:AlternateContent>
        <mc:AlternateContent xmlns:mc="http://schemas.openxmlformats.org/markup-compatibility/2006">
          <mc:Choice Requires="x14">
            <control shapeId="1619" r:id="rId335" name="Check Box 595">
              <controlPr defaultSize="0" autoFill="0" autoLine="0" autoPict="0">
                <anchor moveWithCells="1">
                  <from>
                    <xdr:col>5</xdr:col>
                    <xdr:colOff>57150</xdr:colOff>
                    <xdr:row>80</xdr:row>
                    <xdr:rowOff>276225</xdr:rowOff>
                  </from>
                  <to>
                    <xdr:col>5</xdr:col>
                    <xdr:colOff>285750</xdr:colOff>
                    <xdr:row>80</xdr:row>
                    <xdr:rowOff>504825</xdr:rowOff>
                  </to>
                </anchor>
              </controlPr>
            </control>
          </mc:Choice>
        </mc:AlternateContent>
        <mc:AlternateContent xmlns:mc="http://schemas.openxmlformats.org/markup-compatibility/2006">
          <mc:Choice Requires="x14">
            <control shapeId="1620" r:id="rId336" name="Check Box 596">
              <controlPr defaultSize="0" autoFill="0" autoLine="0" autoPict="0">
                <anchor moveWithCells="1">
                  <from>
                    <xdr:col>5</xdr:col>
                    <xdr:colOff>57150</xdr:colOff>
                    <xdr:row>81</xdr:row>
                    <xdr:rowOff>342900</xdr:rowOff>
                  </from>
                  <to>
                    <xdr:col>5</xdr:col>
                    <xdr:colOff>285750</xdr:colOff>
                    <xdr:row>81</xdr:row>
                    <xdr:rowOff>571500</xdr:rowOff>
                  </to>
                </anchor>
              </controlPr>
            </control>
          </mc:Choice>
        </mc:AlternateContent>
        <mc:AlternateContent xmlns:mc="http://schemas.openxmlformats.org/markup-compatibility/2006">
          <mc:Choice Requires="x14">
            <control shapeId="1621" r:id="rId337" name="Check Box 597">
              <controlPr defaultSize="0" autoFill="0" autoLine="0" autoPict="0">
                <anchor moveWithCells="1">
                  <from>
                    <xdr:col>5</xdr:col>
                    <xdr:colOff>66675</xdr:colOff>
                    <xdr:row>84</xdr:row>
                    <xdr:rowOff>257175</xdr:rowOff>
                  </from>
                  <to>
                    <xdr:col>6</xdr:col>
                    <xdr:colOff>9525</xdr:colOff>
                    <xdr:row>84</xdr:row>
                    <xdr:rowOff>485775</xdr:rowOff>
                  </to>
                </anchor>
              </controlPr>
            </control>
          </mc:Choice>
        </mc:AlternateContent>
        <mc:AlternateContent xmlns:mc="http://schemas.openxmlformats.org/markup-compatibility/2006">
          <mc:Choice Requires="x14">
            <control shapeId="1622" r:id="rId338" name="Check Box 598">
              <controlPr defaultSize="0" autoFill="0" autoLine="0" autoPict="0">
                <anchor moveWithCells="1">
                  <from>
                    <xdr:col>5</xdr:col>
                    <xdr:colOff>66675</xdr:colOff>
                    <xdr:row>85</xdr:row>
                    <xdr:rowOff>38100</xdr:rowOff>
                  </from>
                  <to>
                    <xdr:col>6</xdr:col>
                    <xdr:colOff>9525</xdr:colOff>
                    <xdr:row>85</xdr:row>
                    <xdr:rowOff>266700</xdr:rowOff>
                  </to>
                </anchor>
              </controlPr>
            </control>
          </mc:Choice>
        </mc:AlternateContent>
        <mc:AlternateContent xmlns:mc="http://schemas.openxmlformats.org/markup-compatibility/2006">
          <mc:Choice Requires="x14">
            <control shapeId="1623" r:id="rId339" name="Check Box 599">
              <controlPr defaultSize="0" autoFill="0" autoLine="0" autoPict="0">
                <anchor moveWithCells="1">
                  <from>
                    <xdr:col>5</xdr:col>
                    <xdr:colOff>76200</xdr:colOff>
                    <xdr:row>86</xdr:row>
                    <xdr:rowOff>28575</xdr:rowOff>
                  </from>
                  <to>
                    <xdr:col>6</xdr:col>
                    <xdr:colOff>19050</xdr:colOff>
                    <xdr:row>86</xdr:row>
                    <xdr:rowOff>257175</xdr:rowOff>
                  </to>
                </anchor>
              </controlPr>
            </control>
          </mc:Choice>
        </mc:AlternateContent>
        <mc:AlternateContent xmlns:mc="http://schemas.openxmlformats.org/markup-compatibility/2006">
          <mc:Choice Requires="x14">
            <control shapeId="1624" r:id="rId340" name="Check Box 600">
              <controlPr defaultSize="0" autoFill="0" autoLine="0" autoPict="0">
                <anchor moveWithCells="1">
                  <from>
                    <xdr:col>5</xdr:col>
                    <xdr:colOff>66675</xdr:colOff>
                    <xdr:row>87</xdr:row>
                    <xdr:rowOff>352425</xdr:rowOff>
                  </from>
                  <to>
                    <xdr:col>6</xdr:col>
                    <xdr:colOff>9525</xdr:colOff>
                    <xdr:row>87</xdr:row>
                    <xdr:rowOff>581025</xdr:rowOff>
                  </to>
                </anchor>
              </controlPr>
            </control>
          </mc:Choice>
        </mc:AlternateContent>
        <mc:AlternateContent xmlns:mc="http://schemas.openxmlformats.org/markup-compatibility/2006">
          <mc:Choice Requires="x14">
            <control shapeId="1625" r:id="rId341" name="Check Box 601">
              <controlPr defaultSize="0" autoFill="0" autoLine="0" autoPict="0">
                <anchor moveWithCells="1">
                  <from>
                    <xdr:col>5</xdr:col>
                    <xdr:colOff>57150</xdr:colOff>
                    <xdr:row>88</xdr:row>
                    <xdr:rowOff>104775</xdr:rowOff>
                  </from>
                  <to>
                    <xdr:col>5</xdr:col>
                    <xdr:colOff>285750</xdr:colOff>
                    <xdr:row>88</xdr:row>
                    <xdr:rowOff>333375</xdr:rowOff>
                  </to>
                </anchor>
              </controlPr>
            </control>
          </mc:Choice>
        </mc:AlternateContent>
        <mc:AlternateContent xmlns:mc="http://schemas.openxmlformats.org/markup-compatibility/2006">
          <mc:Choice Requires="x14">
            <control shapeId="1626" r:id="rId342" name="Check Box 602">
              <controlPr defaultSize="0" autoFill="0" autoLine="0" autoPict="0">
                <anchor moveWithCells="1">
                  <from>
                    <xdr:col>5</xdr:col>
                    <xdr:colOff>57150</xdr:colOff>
                    <xdr:row>89</xdr:row>
                    <xdr:rowOff>104775</xdr:rowOff>
                  </from>
                  <to>
                    <xdr:col>5</xdr:col>
                    <xdr:colOff>285750</xdr:colOff>
                    <xdr:row>89</xdr:row>
                    <xdr:rowOff>333375</xdr:rowOff>
                  </to>
                </anchor>
              </controlPr>
            </control>
          </mc:Choice>
        </mc:AlternateContent>
        <mc:AlternateContent xmlns:mc="http://schemas.openxmlformats.org/markup-compatibility/2006">
          <mc:Choice Requires="x14">
            <control shapeId="1627" r:id="rId343" name="Check Box 603">
              <controlPr defaultSize="0" autoFill="0" autoLine="0" autoPict="0">
                <anchor moveWithCells="1">
                  <from>
                    <xdr:col>5</xdr:col>
                    <xdr:colOff>57150</xdr:colOff>
                    <xdr:row>90</xdr:row>
                    <xdr:rowOff>209550</xdr:rowOff>
                  </from>
                  <to>
                    <xdr:col>5</xdr:col>
                    <xdr:colOff>285750</xdr:colOff>
                    <xdr:row>90</xdr:row>
                    <xdr:rowOff>438150</xdr:rowOff>
                  </to>
                </anchor>
              </controlPr>
            </control>
          </mc:Choice>
        </mc:AlternateContent>
        <mc:AlternateContent xmlns:mc="http://schemas.openxmlformats.org/markup-compatibility/2006">
          <mc:Choice Requires="x14">
            <control shapeId="1628" r:id="rId344" name="Check Box 604">
              <controlPr defaultSize="0" autoFill="0" autoLine="0" autoPict="0">
                <anchor moveWithCells="1">
                  <from>
                    <xdr:col>5</xdr:col>
                    <xdr:colOff>57150</xdr:colOff>
                    <xdr:row>92</xdr:row>
                    <xdr:rowOff>104775</xdr:rowOff>
                  </from>
                  <to>
                    <xdr:col>5</xdr:col>
                    <xdr:colOff>285750</xdr:colOff>
                    <xdr:row>92</xdr:row>
                    <xdr:rowOff>333375</xdr:rowOff>
                  </to>
                </anchor>
              </controlPr>
            </control>
          </mc:Choice>
        </mc:AlternateContent>
        <mc:AlternateContent xmlns:mc="http://schemas.openxmlformats.org/markup-compatibility/2006">
          <mc:Choice Requires="x14">
            <control shapeId="1629" r:id="rId345" name="Check Box 605">
              <controlPr defaultSize="0" autoFill="0" autoLine="0" autoPict="0">
                <anchor moveWithCells="1">
                  <from>
                    <xdr:col>5</xdr:col>
                    <xdr:colOff>57150</xdr:colOff>
                    <xdr:row>93</xdr:row>
                    <xdr:rowOff>104775</xdr:rowOff>
                  </from>
                  <to>
                    <xdr:col>5</xdr:col>
                    <xdr:colOff>285750</xdr:colOff>
                    <xdr:row>93</xdr:row>
                    <xdr:rowOff>333375</xdr:rowOff>
                  </to>
                </anchor>
              </controlPr>
            </control>
          </mc:Choice>
        </mc:AlternateContent>
        <mc:AlternateContent xmlns:mc="http://schemas.openxmlformats.org/markup-compatibility/2006">
          <mc:Choice Requires="x14">
            <control shapeId="1630" r:id="rId346" name="Check Box 606">
              <controlPr defaultSize="0" autoFill="0" autoLine="0" autoPict="0">
                <anchor moveWithCells="1">
                  <from>
                    <xdr:col>5</xdr:col>
                    <xdr:colOff>57150</xdr:colOff>
                    <xdr:row>94</xdr:row>
                    <xdr:rowOff>104775</xdr:rowOff>
                  </from>
                  <to>
                    <xdr:col>5</xdr:col>
                    <xdr:colOff>285750</xdr:colOff>
                    <xdr:row>94</xdr:row>
                    <xdr:rowOff>333375</xdr:rowOff>
                  </to>
                </anchor>
              </controlPr>
            </control>
          </mc:Choice>
        </mc:AlternateContent>
        <mc:AlternateContent xmlns:mc="http://schemas.openxmlformats.org/markup-compatibility/2006">
          <mc:Choice Requires="x14">
            <control shapeId="1631" r:id="rId347" name="Check Box 607">
              <controlPr defaultSize="0" autoFill="0" autoLine="0" autoPict="0">
                <anchor moveWithCells="1">
                  <from>
                    <xdr:col>5</xdr:col>
                    <xdr:colOff>38100</xdr:colOff>
                    <xdr:row>95</xdr:row>
                    <xdr:rowOff>1057275</xdr:rowOff>
                  </from>
                  <to>
                    <xdr:col>5</xdr:col>
                    <xdr:colOff>266700</xdr:colOff>
                    <xdr:row>96</xdr:row>
                    <xdr:rowOff>228600</xdr:rowOff>
                  </to>
                </anchor>
              </controlPr>
            </control>
          </mc:Choice>
        </mc:AlternateContent>
        <mc:AlternateContent xmlns:mc="http://schemas.openxmlformats.org/markup-compatibility/2006">
          <mc:Choice Requires="x14">
            <control shapeId="1633" r:id="rId348" name="Check Box 609">
              <controlPr defaultSize="0" autoFill="0" autoLine="0" autoPict="0">
                <anchor moveWithCells="1">
                  <from>
                    <xdr:col>5</xdr:col>
                    <xdr:colOff>38100</xdr:colOff>
                    <xdr:row>96</xdr:row>
                    <xdr:rowOff>1266825</xdr:rowOff>
                  </from>
                  <to>
                    <xdr:col>5</xdr:col>
                    <xdr:colOff>266700</xdr:colOff>
                    <xdr:row>97</xdr:row>
                    <xdr:rowOff>228600</xdr:rowOff>
                  </to>
                </anchor>
              </controlPr>
            </control>
          </mc:Choice>
        </mc:AlternateContent>
        <mc:AlternateContent xmlns:mc="http://schemas.openxmlformats.org/markup-compatibility/2006">
          <mc:Choice Requires="x14">
            <control shapeId="1635" r:id="rId349" name="Check Box 611">
              <controlPr defaultSize="0" autoFill="0" autoLine="0" autoPict="0">
                <anchor moveWithCells="1">
                  <from>
                    <xdr:col>5</xdr:col>
                    <xdr:colOff>47625</xdr:colOff>
                    <xdr:row>99</xdr:row>
                    <xdr:rowOff>428625</xdr:rowOff>
                  </from>
                  <to>
                    <xdr:col>5</xdr:col>
                    <xdr:colOff>276225</xdr:colOff>
                    <xdr:row>99</xdr:row>
                    <xdr:rowOff>657225</xdr:rowOff>
                  </to>
                </anchor>
              </controlPr>
            </control>
          </mc:Choice>
        </mc:AlternateContent>
        <mc:AlternateContent xmlns:mc="http://schemas.openxmlformats.org/markup-compatibility/2006">
          <mc:Choice Requires="x14">
            <control shapeId="1636" r:id="rId350" name="Check Box 612">
              <controlPr defaultSize="0" autoFill="0" autoLine="0" autoPict="0">
                <anchor moveWithCells="1">
                  <from>
                    <xdr:col>5</xdr:col>
                    <xdr:colOff>66675</xdr:colOff>
                    <xdr:row>100</xdr:row>
                    <xdr:rowOff>409575</xdr:rowOff>
                  </from>
                  <to>
                    <xdr:col>6</xdr:col>
                    <xdr:colOff>9525</xdr:colOff>
                    <xdr:row>100</xdr:row>
                    <xdr:rowOff>638175</xdr:rowOff>
                  </to>
                </anchor>
              </controlPr>
            </control>
          </mc:Choice>
        </mc:AlternateContent>
        <mc:AlternateContent xmlns:mc="http://schemas.openxmlformats.org/markup-compatibility/2006">
          <mc:Choice Requires="x14">
            <control shapeId="1637" r:id="rId351" name="Check Box 613">
              <controlPr defaultSize="0" autoFill="0" autoLine="0" autoPict="0">
                <anchor moveWithCells="1">
                  <from>
                    <xdr:col>5</xdr:col>
                    <xdr:colOff>57150</xdr:colOff>
                    <xdr:row>101</xdr:row>
                    <xdr:rowOff>419100</xdr:rowOff>
                  </from>
                  <to>
                    <xdr:col>5</xdr:col>
                    <xdr:colOff>285750</xdr:colOff>
                    <xdr:row>102</xdr:row>
                    <xdr:rowOff>200025</xdr:rowOff>
                  </to>
                </anchor>
              </controlPr>
            </control>
          </mc:Choice>
        </mc:AlternateContent>
        <mc:AlternateContent xmlns:mc="http://schemas.openxmlformats.org/markup-compatibility/2006">
          <mc:Choice Requires="x14">
            <control shapeId="1638" r:id="rId352" name="Check Box 614">
              <controlPr defaultSize="0" autoFill="0" autoLine="0" autoPict="0">
                <anchor moveWithCells="1">
                  <from>
                    <xdr:col>5</xdr:col>
                    <xdr:colOff>57150</xdr:colOff>
                    <xdr:row>105</xdr:row>
                    <xdr:rowOff>104775</xdr:rowOff>
                  </from>
                  <to>
                    <xdr:col>5</xdr:col>
                    <xdr:colOff>285750</xdr:colOff>
                    <xdr:row>105</xdr:row>
                    <xdr:rowOff>333375</xdr:rowOff>
                  </to>
                </anchor>
              </controlPr>
            </control>
          </mc:Choice>
        </mc:AlternateContent>
        <mc:AlternateContent xmlns:mc="http://schemas.openxmlformats.org/markup-compatibility/2006">
          <mc:Choice Requires="x14">
            <control shapeId="1639" r:id="rId353" name="Check Box 615">
              <controlPr defaultSize="0" autoFill="0" autoLine="0" autoPict="0">
                <anchor moveWithCells="1">
                  <from>
                    <xdr:col>5</xdr:col>
                    <xdr:colOff>57150</xdr:colOff>
                    <xdr:row>106</xdr:row>
                    <xdr:rowOff>304800</xdr:rowOff>
                  </from>
                  <to>
                    <xdr:col>5</xdr:col>
                    <xdr:colOff>285750</xdr:colOff>
                    <xdr:row>106</xdr:row>
                    <xdr:rowOff>533400</xdr:rowOff>
                  </to>
                </anchor>
              </controlPr>
            </control>
          </mc:Choice>
        </mc:AlternateContent>
        <mc:AlternateContent xmlns:mc="http://schemas.openxmlformats.org/markup-compatibility/2006">
          <mc:Choice Requires="x14">
            <control shapeId="1640" r:id="rId354" name="Check Box 616">
              <controlPr defaultSize="0" autoFill="0" autoLine="0" autoPict="0">
                <anchor moveWithCells="1">
                  <from>
                    <xdr:col>5</xdr:col>
                    <xdr:colOff>57150</xdr:colOff>
                    <xdr:row>107</xdr:row>
                    <xdr:rowOff>104775</xdr:rowOff>
                  </from>
                  <to>
                    <xdr:col>5</xdr:col>
                    <xdr:colOff>285750</xdr:colOff>
                    <xdr:row>107</xdr:row>
                    <xdr:rowOff>333375</xdr:rowOff>
                  </to>
                </anchor>
              </controlPr>
            </control>
          </mc:Choice>
        </mc:AlternateContent>
        <mc:AlternateContent xmlns:mc="http://schemas.openxmlformats.org/markup-compatibility/2006">
          <mc:Choice Requires="x14">
            <control shapeId="1641" r:id="rId355" name="Check Box 617">
              <controlPr defaultSize="0" autoFill="0" autoLine="0" autoPict="0">
                <anchor moveWithCells="1">
                  <from>
                    <xdr:col>5</xdr:col>
                    <xdr:colOff>57150</xdr:colOff>
                    <xdr:row>108</xdr:row>
                    <xdr:rowOff>104775</xdr:rowOff>
                  </from>
                  <to>
                    <xdr:col>5</xdr:col>
                    <xdr:colOff>285750</xdr:colOff>
                    <xdr:row>108</xdr:row>
                    <xdr:rowOff>333375</xdr:rowOff>
                  </to>
                </anchor>
              </controlPr>
            </control>
          </mc:Choice>
        </mc:AlternateContent>
        <mc:AlternateContent xmlns:mc="http://schemas.openxmlformats.org/markup-compatibility/2006">
          <mc:Choice Requires="x14">
            <control shapeId="1642" r:id="rId356" name="Check Box 618">
              <controlPr defaultSize="0" autoFill="0" autoLine="0" autoPict="0">
                <anchor moveWithCells="1">
                  <from>
                    <xdr:col>5</xdr:col>
                    <xdr:colOff>57150</xdr:colOff>
                    <xdr:row>109</xdr:row>
                    <xdr:rowOff>0</xdr:rowOff>
                  </from>
                  <to>
                    <xdr:col>5</xdr:col>
                    <xdr:colOff>285750</xdr:colOff>
                    <xdr:row>109</xdr:row>
                    <xdr:rowOff>228600</xdr:rowOff>
                  </to>
                </anchor>
              </controlPr>
            </control>
          </mc:Choice>
        </mc:AlternateContent>
        <mc:AlternateContent xmlns:mc="http://schemas.openxmlformats.org/markup-compatibility/2006">
          <mc:Choice Requires="x14">
            <control shapeId="1643" r:id="rId357" name="Check Box 619">
              <controlPr defaultSize="0" autoFill="0" autoLine="0" autoPict="0">
                <anchor moveWithCells="1">
                  <from>
                    <xdr:col>6</xdr:col>
                    <xdr:colOff>57150</xdr:colOff>
                    <xdr:row>78</xdr:row>
                    <xdr:rowOff>104775</xdr:rowOff>
                  </from>
                  <to>
                    <xdr:col>7</xdr:col>
                    <xdr:colOff>0</xdr:colOff>
                    <xdr:row>78</xdr:row>
                    <xdr:rowOff>333375</xdr:rowOff>
                  </to>
                </anchor>
              </controlPr>
            </control>
          </mc:Choice>
        </mc:AlternateContent>
        <mc:AlternateContent xmlns:mc="http://schemas.openxmlformats.org/markup-compatibility/2006">
          <mc:Choice Requires="x14">
            <control shapeId="1644" r:id="rId358" name="Check Box 620">
              <controlPr defaultSize="0" autoFill="0" autoLine="0" autoPict="0">
                <anchor moveWithCells="1">
                  <from>
                    <xdr:col>6</xdr:col>
                    <xdr:colOff>47625</xdr:colOff>
                    <xdr:row>79</xdr:row>
                    <xdr:rowOff>257175</xdr:rowOff>
                  </from>
                  <to>
                    <xdr:col>6</xdr:col>
                    <xdr:colOff>276225</xdr:colOff>
                    <xdr:row>79</xdr:row>
                    <xdr:rowOff>485775</xdr:rowOff>
                  </to>
                </anchor>
              </controlPr>
            </control>
          </mc:Choice>
        </mc:AlternateContent>
        <mc:AlternateContent xmlns:mc="http://schemas.openxmlformats.org/markup-compatibility/2006">
          <mc:Choice Requires="x14">
            <control shapeId="1645" r:id="rId359" name="Check Box 621">
              <controlPr defaultSize="0" autoFill="0" autoLine="0" autoPict="0">
                <anchor moveWithCells="1">
                  <from>
                    <xdr:col>6</xdr:col>
                    <xdr:colOff>57150</xdr:colOff>
                    <xdr:row>80</xdr:row>
                    <xdr:rowOff>276225</xdr:rowOff>
                  </from>
                  <to>
                    <xdr:col>7</xdr:col>
                    <xdr:colOff>0</xdr:colOff>
                    <xdr:row>80</xdr:row>
                    <xdr:rowOff>504825</xdr:rowOff>
                  </to>
                </anchor>
              </controlPr>
            </control>
          </mc:Choice>
        </mc:AlternateContent>
        <mc:AlternateContent xmlns:mc="http://schemas.openxmlformats.org/markup-compatibility/2006">
          <mc:Choice Requires="x14">
            <control shapeId="1646" r:id="rId360" name="Check Box 622">
              <controlPr defaultSize="0" autoFill="0" autoLine="0" autoPict="0">
                <anchor moveWithCells="1">
                  <from>
                    <xdr:col>6</xdr:col>
                    <xdr:colOff>57150</xdr:colOff>
                    <xdr:row>81</xdr:row>
                    <xdr:rowOff>342900</xdr:rowOff>
                  </from>
                  <to>
                    <xdr:col>7</xdr:col>
                    <xdr:colOff>0</xdr:colOff>
                    <xdr:row>81</xdr:row>
                    <xdr:rowOff>571500</xdr:rowOff>
                  </to>
                </anchor>
              </controlPr>
            </control>
          </mc:Choice>
        </mc:AlternateContent>
        <mc:AlternateContent xmlns:mc="http://schemas.openxmlformats.org/markup-compatibility/2006">
          <mc:Choice Requires="x14">
            <control shapeId="1647" r:id="rId361" name="Check Box 623">
              <controlPr defaultSize="0" autoFill="0" autoLine="0" autoPict="0">
                <anchor moveWithCells="1">
                  <from>
                    <xdr:col>6</xdr:col>
                    <xdr:colOff>66675</xdr:colOff>
                    <xdr:row>84</xdr:row>
                    <xdr:rowOff>257175</xdr:rowOff>
                  </from>
                  <to>
                    <xdr:col>7</xdr:col>
                    <xdr:colOff>9525</xdr:colOff>
                    <xdr:row>84</xdr:row>
                    <xdr:rowOff>485775</xdr:rowOff>
                  </to>
                </anchor>
              </controlPr>
            </control>
          </mc:Choice>
        </mc:AlternateContent>
        <mc:AlternateContent xmlns:mc="http://schemas.openxmlformats.org/markup-compatibility/2006">
          <mc:Choice Requires="x14">
            <control shapeId="1648" r:id="rId362" name="Check Box 624">
              <controlPr defaultSize="0" autoFill="0" autoLine="0" autoPict="0">
                <anchor moveWithCells="1">
                  <from>
                    <xdr:col>6</xdr:col>
                    <xdr:colOff>66675</xdr:colOff>
                    <xdr:row>85</xdr:row>
                    <xdr:rowOff>38100</xdr:rowOff>
                  </from>
                  <to>
                    <xdr:col>7</xdr:col>
                    <xdr:colOff>9525</xdr:colOff>
                    <xdr:row>85</xdr:row>
                    <xdr:rowOff>266700</xdr:rowOff>
                  </to>
                </anchor>
              </controlPr>
            </control>
          </mc:Choice>
        </mc:AlternateContent>
        <mc:AlternateContent xmlns:mc="http://schemas.openxmlformats.org/markup-compatibility/2006">
          <mc:Choice Requires="x14">
            <control shapeId="1649" r:id="rId363" name="Check Box 625">
              <controlPr defaultSize="0" autoFill="0" autoLine="0" autoPict="0">
                <anchor moveWithCells="1">
                  <from>
                    <xdr:col>6</xdr:col>
                    <xdr:colOff>76200</xdr:colOff>
                    <xdr:row>86</xdr:row>
                    <xdr:rowOff>28575</xdr:rowOff>
                  </from>
                  <to>
                    <xdr:col>7</xdr:col>
                    <xdr:colOff>19050</xdr:colOff>
                    <xdr:row>86</xdr:row>
                    <xdr:rowOff>257175</xdr:rowOff>
                  </to>
                </anchor>
              </controlPr>
            </control>
          </mc:Choice>
        </mc:AlternateContent>
        <mc:AlternateContent xmlns:mc="http://schemas.openxmlformats.org/markup-compatibility/2006">
          <mc:Choice Requires="x14">
            <control shapeId="1650" r:id="rId364" name="Check Box 626">
              <controlPr defaultSize="0" autoFill="0" autoLine="0" autoPict="0">
                <anchor moveWithCells="1">
                  <from>
                    <xdr:col>6</xdr:col>
                    <xdr:colOff>66675</xdr:colOff>
                    <xdr:row>87</xdr:row>
                    <xdr:rowOff>352425</xdr:rowOff>
                  </from>
                  <to>
                    <xdr:col>7</xdr:col>
                    <xdr:colOff>9525</xdr:colOff>
                    <xdr:row>87</xdr:row>
                    <xdr:rowOff>581025</xdr:rowOff>
                  </to>
                </anchor>
              </controlPr>
            </control>
          </mc:Choice>
        </mc:AlternateContent>
        <mc:AlternateContent xmlns:mc="http://schemas.openxmlformats.org/markup-compatibility/2006">
          <mc:Choice Requires="x14">
            <control shapeId="1651" r:id="rId365" name="Check Box 627">
              <controlPr defaultSize="0" autoFill="0" autoLine="0" autoPict="0">
                <anchor moveWithCells="1">
                  <from>
                    <xdr:col>6</xdr:col>
                    <xdr:colOff>57150</xdr:colOff>
                    <xdr:row>88</xdr:row>
                    <xdr:rowOff>104775</xdr:rowOff>
                  </from>
                  <to>
                    <xdr:col>7</xdr:col>
                    <xdr:colOff>0</xdr:colOff>
                    <xdr:row>88</xdr:row>
                    <xdr:rowOff>333375</xdr:rowOff>
                  </to>
                </anchor>
              </controlPr>
            </control>
          </mc:Choice>
        </mc:AlternateContent>
        <mc:AlternateContent xmlns:mc="http://schemas.openxmlformats.org/markup-compatibility/2006">
          <mc:Choice Requires="x14">
            <control shapeId="1652" r:id="rId366" name="Check Box 628">
              <controlPr defaultSize="0" autoFill="0" autoLine="0" autoPict="0">
                <anchor moveWithCells="1">
                  <from>
                    <xdr:col>6</xdr:col>
                    <xdr:colOff>57150</xdr:colOff>
                    <xdr:row>89</xdr:row>
                    <xdr:rowOff>104775</xdr:rowOff>
                  </from>
                  <to>
                    <xdr:col>7</xdr:col>
                    <xdr:colOff>0</xdr:colOff>
                    <xdr:row>89</xdr:row>
                    <xdr:rowOff>333375</xdr:rowOff>
                  </to>
                </anchor>
              </controlPr>
            </control>
          </mc:Choice>
        </mc:AlternateContent>
        <mc:AlternateContent xmlns:mc="http://schemas.openxmlformats.org/markup-compatibility/2006">
          <mc:Choice Requires="x14">
            <control shapeId="1653" r:id="rId367" name="Check Box 629">
              <controlPr defaultSize="0" autoFill="0" autoLine="0" autoPict="0">
                <anchor moveWithCells="1">
                  <from>
                    <xdr:col>6</xdr:col>
                    <xdr:colOff>57150</xdr:colOff>
                    <xdr:row>90</xdr:row>
                    <xdr:rowOff>209550</xdr:rowOff>
                  </from>
                  <to>
                    <xdr:col>7</xdr:col>
                    <xdr:colOff>0</xdr:colOff>
                    <xdr:row>90</xdr:row>
                    <xdr:rowOff>438150</xdr:rowOff>
                  </to>
                </anchor>
              </controlPr>
            </control>
          </mc:Choice>
        </mc:AlternateContent>
        <mc:AlternateContent xmlns:mc="http://schemas.openxmlformats.org/markup-compatibility/2006">
          <mc:Choice Requires="x14">
            <control shapeId="1654" r:id="rId368" name="Check Box 630">
              <controlPr defaultSize="0" autoFill="0" autoLine="0" autoPict="0">
                <anchor moveWithCells="1">
                  <from>
                    <xdr:col>6</xdr:col>
                    <xdr:colOff>57150</xdr:colOff>
                    <xdr:row>92</xdr:row>
                    <xdr:rowOff>104775</xdr:rowOff>
                  </from>
                  <to>
                    <xdr:col>7</xdr:col>
                    <xdr:colOff>0</xdr:colOff>
                    <xdr:row>92</xdr:row>
                    <xdr:rowOff>333375</xdr:rowOff>
                  </to>
                </anchor>
              </controlPr>
            </control>
          </mc:Choice>
        </mc:AlternateContent>
        <mc:AlternateContent xmlns:mc="http://schemas.openxmlformats.org/markup-compatibility/2006">
          <mc:Choice Requires="x14">
            <control shapeId="1655" r:id="rId369" name="Check Box 631">
              <controlPr defaultSize="0" autoFill="0" autoLine="0" autoPict="0">
                <anchor moveWithCells="1">
                  <from>
                    <xdr:col>6</xdr:col>
                    <xdr:colOff>57150</xdr:colOff>
                    <xdr:row>93</xdr:row>
                    <xdr:rowOff>104775</xdr:rowOff>
                  </from>
                  <to>
                    <xdr:col>7</xdr:col>
                    <xdr:colOff>0</xdr:colOff>
                    <xdr:row>93</xdr:row>
                    <xdr:rowOff>333375</xdr:rowOff>
                  </to>
                </anchor>
              </controlPr>
            </control>
          </mc:Choice>
        </mc:AlternateContent>
        <mc:AlternateContent xmlns:mc="http://schemas.openxmlformats.org/markup-compatibility/2006">
          <mc:Choice Requires="x14">
            <control shapeId="1656" r:id="rId370" name="Check Box 632">
              <controlPr defaultSize="0" autoFill="0" autoLine="0" autoPict="0">
                <anchor moveWithCells="1">
                  <from>
                    <xdr:col>6</xdr:col>
                    <xdr:colOff>57150</xdr:colOff>
                    <xdr:row>94</xdr:row>
                    <xdr:rowOff>104775</xdr:rowOff>
                  </from>
                  <to>
                    <xdr:col>7</xdr:col>
                    <xdr:colOff>0</xdr:colOff>
                    <xdr:row>94</xdr:row>
                    <xdr:rowOff>333375</xdr:rowOff>
                  </to>
                </anchor>
              </controlPr>
            </control>
          </mc:Choice>
        </mc:AlternateContent>
        <mc:AlternateContent xmlns:mc="http://schemas.openxmlformats.org/markup-compatibility/2006">
          <mc:Choice Requires="x14">
            <control shapeId="1657" r:id="rId371" name="Check Box 633">
              <controlPr defaultSize="0" autoFill="0" autoLine="0" autoPict="0">
                <anchor moveWithCells="1">
                  <from>
                    <xdr:col>6</xdr:col>
                    <xdr:colOff>38100</xdr:colOff>
                    <xdr:row>95</xdr:row>
                    <xdr:rowOff>1057275</xdr:rowOff>
                  </from>
                  <to>
                    <xdr:col>6</xdr:col>
                    <xdr:colOff>266700</xdr:colOff>
                    <xdr:row>96</xdr:row>
                    <xdr:rowOff>228600</xdr:rowOff>
                  </to>
                </anchor>
              </controlPr>
            </control>
          </mc:Choice>
        </mc:AlternateContent>
        <mc:AlternateContent xmlns:mc="http://schemas.openxmlformats.org/markup-compatibility/2006">
          <mc:Choice Requires="x14">
            <control shapeId="1659" r:id="rId372" name="Check Box 635">
              <controlPr defaultSize="0" autoFill="0" autoLine="0" autoPict="0">
                <anchor moveWithCells="1">
                  <from>
                    <xdr:col>6</xdr:col>
                    <xdr:colOff>38100</xdr:colOff>
                    <xdr:row>96</xdr:row>
                    <xdr:rowOff>1266825</xdr:rowOff>
                  </from>
                  <to>
                    <xdr:col>6</xdr:col>
                    <xdr:colOff>266700</xdr:colOff>
                    <xdr:row>97</xdr:row>
                    <xdr:rowOff>228600</xdr:rowOff>
                  </to>
                </anchor>
              </controlPr>
            </control>
          </mc:Choice>
        </mc:AlternateContent>
        <mc:AlternateContent xmlns:mc="http://schemas.openxmlformats.org/markup-compatibility/2006">
          <mc:Choice Requires="x14">
            <control shapeId="1661" r:id="rId373" name="Check Box 637">
              <controlPr defaultSize="0" autoFill="0" autoLine="0" autoPict="0">
                <anchor moveWithCells="1">
                  <from>
                    <xdr:col>6</xdr:col>
                    <xdr:colOff>47625</xdr:colOff>
                    <xdr:row>99</xdr:row>
                    <xdr:rowOff>428625</xdr:rowOff>
                  </from>
                  <to>
                    <xdr:col>6</xdr:col>
                    <xdr:colOff>276225</xdr:colOff>
                    <xdr:row>99</xdr:row>
                    <xdr:rowOff>657225</xdr:rowOff>
                  </to>
                </anchor>
              </controlPr>
            </control>
          </mc:Choice>
        </mc:AlternateContent>
        <mc:AlternateContent xmlns:mc="http://schemas.openxmlformats.org/markup-compatibility/2006">
          <mc:Choice Requires="x14">
            <control shapeId="1662" r:id="rId374" name="Check Box 638">
              <controlPr defaultSize="0" autoFill="0" autoLine="0" autoPict="0">
                <anchor moveWithCells="1">
                  <from>
                    <xdr:col>6</xdr:col>
                    <xdr:colOff>66675</xdr:colOff>
                    <xdr:row>100</xdr:row>
                    <xdr:rowOff>409575</xdr:rowOff>
                  </from>
                  <to>
                    <xdr:col>7</xdr:col>
                    <xdr:colOff>9525</xdr:colOff>
                    <xdr:row>100</xdr:row>
                    <xdr:rowOff>638175</xdr:rowOff>
                  </to>
                </anchor>
              </controlPr>
            </control>
          </mc:Choice>
        </mc:AlternateContent>
        <mc:AlternateContent xmlns:mc="http://schemas.openxmlformats.org/markup-compatibility/2006">
          <mc:Choice Requires="x14">
            <control shapeId="1663" r:id="rId375" name="Check Box 639">
              <controlPr defaultSize="0" autoFill="0" autoLine="0" autoPict="0">
                <anchor moveWithCells="1">
                  <from>
                    <xdr:col>6</xdr:col>
                    <xdr:colOff>57150</xdr:colOff>
                    <xdr:row>101</xdr:row>
                    <xdr:rowOff>419100</xdr:rowOff>
                  </from>
                  <to>
                    <xdr:col>7</xdr:col>
                    <xdr:colOff>0</xdr:colOff>
                    <xdr:row>102</xdr:row>
                    <xdr:rowOff>200025</xdr:rowOff>
                  </to>
                </anchor>
              </controlPr>
            </control>
          </mc:Choice>
        </mc:AlternateContent>
        <mc:AlternateContent xmlns:mc="http://schemas.openxmlformats.org/markup-compatibility/2006">
          <mc:Choice Requires="x14">
            <control shapeId="1664" r:id="rId376" name="Check Box 640">
              <controlPr defaultSize="0" autoFill="0" autoLine="0" autoPict="0">
                <anchor moveWithCells="1">
                  <from>
                    <xdr:col>6</xdr:col>
                    <xdr:colOff>57150</xdr:colOff>
                    <xdr:row>105</xdr:row>
                    <xdr:rowOff>104775</xdr:rowOff>
                  </from>
                  <to>
                    <xdr:col>7</xdr:col>
                    <xdr:colOff>0</xdr:colOff>
                    <xdr:row>105</xdr:row>
                    <xdr:rowOff>333375</xdr:rowOff>
                  </to>
                </anchor>
              </controlPr>
            </control>
          </mc:Choice>
        </mc:AlternateContent>
        <mc:AlternateContent xmlns:mc="http://schemas.openxmlformats.org/markup-compatibility/2006">
          <mc:Choice Requires="x14">
            <control shapeId="1665" r:id="rId377" name="Check Box 641">
              <controlPr defaultSize="0" autoFill="0" autoLine="0" autoPict="0">
                <anchor moveWithCells="1">
                  <from>
                    <xdr:col>6</xdr:col>
                    <xdr:colOff>57150</xdr:colOff>
                    <xdr:row>106</xdr:row>
                    <xdr:rowOff>304800</xdr:rowOff>
                  </from>
                  <to>
                    <xdr:col>7</xdr:col>
                    <xdr:colOff>0</xdr:colOff>
                    <xdr:row>106</xdr:row>
                    <xdr:rowOff>533400</xdr:rowOff>
                  </to>
                </anchor>
              </controlPr>
            </control>
          </mc:Choice>
        </mc:AlternateContent>
        <mc:AlternateContent xmlns:mc="http://schemas.openxmlformats.org/markup-compatibility/2006">
          <mc:Choice Requires="x14">
            <control shapeId="1666" r:id="rId378" name="Check Box 642">
              <controlPr defaultSize="0" autoFill="0" autoLine="0" autoPict="0">
                <anchor moveWithCells="1">
                  <from>
                    <xdr:col>6</xdr:col>
                    <xdr:colOff>57150</xdr:colOff>
                    <xdr:row>107</xdr:row>
                    <xdr:rowOff>104775</xdr:rowOff>
                  </from>
                  <to>
                    <xdr:col>7</xdr:col>
                    <xdr:colOff>0</xdr:colOff>
                    <xdr:row>107</xdr:row>
                    <xdr:rowOff>333375</xdr:rowOff>
                  </to>
                </anchor>
              </controlPr>
            </control>
          </mc:Choice>
        </mc:AlternateContent>
        <mc:AlternateContent xmlns:mc="http://schemas.openxmlformats.org/markup-compatibility/2006">
          <mc:Choice Requires="x14">
            <control shapeId="1667" r:id="rId379" name="Check Box 643">
              <controlPr defaultSize="0" autoFill="0" autoLine="0" autoPict="0">
                <anchor moveWithCells="1">
                  <from>
                    <xdr:col>6</xdr:col>
                    <xdr:colOff>57150</xdr:colOff>
                    <xdr:row>108</xdr:row>
                    <xdr:rowOff>104775</xdr:rowOff>
                  </from>
                  <to>
                    <xdr:col>7</xdr:col>
                    <xdr:colOff>0</xdr:colOff>
                    <xdr:row>108</xdr:row>
                    <xdr:rowOff>333375</xdr:rowOff>
                  </to>
                </anchor>
              </controlPr>
            </control>
          </mc:Choice>
        </mc:AlternateContent>
        <mc:AlternateContent xmlns:mc="http://schemas.openxmlformats.org/markup-compatibility/2006">
          <mc:Choice Requires="x14">
            <control shapeId="1668" r:id="rId380" name="Check Box 644">
              <controlPr defaultSize="0" autoFill="0" autoLine="0" autoPict="0">
                <anchor moveWithCells="1">
                  <from>
                    <xdr:col>6</xdr:col>
                    <xdr:colOff>57150</xdr:colOff>
                    <xdr:row>109</xdr:row>
                    <xdr:rowOff>0</xdr:rowOff>
                  </from>
                  <to>
                    <xdr:col>7</xdr:col>
                    <xdr:colOff>0</xdr:colOff>
                    <xdr:row>109</xdr:row>
                    <xdr:rowOff>228600</xdr:rowOff>
                  </to>
                </anchor>
              </controlPr>
            </control>
          </mc:Choice>
        </mc:AlternateContent>
        <mc:AlternateContent xmlns:mc="http://schemas.openxmlformats.org/markup-compatibility/2006">
          <mc:Choice Requires="x14">
            <control shapeId="1669" r:id="rId381" name="Check Box 645">
              <controlPr defaultSize="0" autoFill="0" autoLine="0" autoPict="0">
                <anchor moveWithCells="1">
                  <from>
                    <xdr:col>4</xdr:col>
                    <xdr:colOff>38100</xdr:colOff>
                    <xdr:row>103</xdr:row>
                    <xdr:rowOff>123825</xdr:rowOff>
                  </from>
                  <to>
                    <xdr:col>4</xdr:col>
                    <xdr:colOff>266700</xdr:colOff>
                    <xdr:row>103</xdr:row>
                    <xdr:rowOff>352425</xdr:rowOff>
                  </to>
                </anchor>
              </controlPr>
            </control>
          </mc:Choice>
        </mc:AlternateContent>
        <mc:AlternateContent xmlns:mc="http://schemas.openxmlformats.org/markup-compatibility/2006">
          <mc:Choice Requires="x14">
            <control shapeId="1670" r:id="rId382" name="Check Box 646">
              <controlPr defaultSize="0" autoFill="0" autoLine="0" autoPict="0">
                <anchor moveWithCells="1">
                  <from>
                    <xdr:col>5</xdr:col>
                    <xdr:colOff>28575</xdr:colOff>
                    <xdr:row>103</xdr:row>
                    <xdr:rowOff>133350</xdr:rowOff>
                  </from>
                  <to>
                    <xdr:col>5</xdr:col>
                    <xdr:colOff>257175</xdr:colOff>
                    <xdr:row>103</xdr:row>
                    <xdr:rowOff>361950</xdr:rowOff>
                  </to>
                </anchor>
              </controlPr>
            </control>
          </mc:Choice>
        </mc:AlternateContent>
        <mc:AlternateContent xmlns:mc="http://schemas.openxmlformats.org/markup-compatibility/2006">
          <mc:Choice Requires="x14">
            <control shapeId="1671" r:id="rId383" name="Check Box 647">
              <controlPr defaultSize="0" autoFill="0" autoLine="0" autoPict="0">
                <anchor moveWithCells="1">
                  <from>
                    <xdr:col>6</xdr:col>
                    <xdr:colOff>47625</xdr:colOff>
                    <xdr:row>103</xdr:row>
                    <xdr:rowOff>123825</xdr:rowOff>
                  </from>
                  <to>
                    <xdr:col>6</xdr:col>
                    <xdr:colOff>276225</xdr:colOff>
                    <xdr:row>103</xdr:row>
                    <xdr:rowOff>352425</xdr:rowOff>
                  </to>
                </anchor>
              </controlPr>
            </control>
          </mc:Choice>
        </mc:AlternateContent>
        <mc:AlternateContent xmlns:mc="http://schemas.openxmlformats.org/markup-compatibility/2006">
          <mc:Choice Requires="x14">
            <control shapeId="1678" r:id="rId384" name="Check Box 654">
              <controlPr defaultSize="0" autoFill="0" autoLine="0" autoPict="0">
                <anchor moveWithCells="1">
                  <from>
                    <xdr:col>4</xdr:col>
                    <xdr:colOff>57150</xdr:colOff>
                    <xdr:row>95</xdr:row>
                    <xdr:rowOff>104775</xdr:rowOff>
                  </from>
                  <to>
                    <xdr:col>4</xdr:col>
                    <xdr:colOff>285750</xdr:colOff>
                    <xdr:row>95</xdr:row>
                    <xdr:rowOff>333375</xdr:rowOff>
                  </to>
                </anchor>
              </controlPr>
            </control>
          </mc:Choice>
        </mc:AlternateContent>
        <mc:AlternateContent xmlns:mc="http://schemas.openxmlformats.org/markup-compatibility/2006">
          <mc:Choice Requires="x14">
            <control shapeId="1679" r:id="rId385" name="Check Box 655">
              <controlPr defaultSize="0" autoFill="0" autoLine="0" autoPict="0">
                <anchor moveWithCells="1">
                  <from>
                    <xdr:col>5</xdr:col>
                    <xdr:colOff>57150</xdr:colOff>
                    <xdr:row>95</xdr:row>
                    <xdr:rowOff>104775</xdr:rowOff>
                  </from>
                  <to>
                    <xdr:col>5</xdr:col>
                    <xdr:colOff>285750</xdr:colOff>
                    <xdr:row>95</xdr:row>
                    <xdr:rowOff>333375</xdr:rowOff>
                  </to>
                </anchor>
              </controlPr>
            </control>
          </mc:Choice>
        </mc:AlternateContent>
        <mc:AlternateContent xmlns:mc="http://schemas.openxmlformats.org/markup-compatibility/2006">
          <mc:Choice Requires="x14">
            <control shapeId="1680" r:id="rId386" name="Check Box 656">
              <controlPr defaultSize="0" autoFill="0" autoLine="0" autoPict="0">
                <anchor moveWithCells="1">
                  <from>
                    <xdr:col>6</xdr:col>
                    <xdr:colOff>57150</xdr:colOff>
                    <xdr:row>95</xdr:row>
                    <xdr:rowOff>104775</xdr:rowOff>
                  </from>
                  <to>
                    <xdr:col>7</xdr:col>
                    <xdr:colOff>0</xdr:colOff>
                    <xdr:row>95</xdr:row>
                    <xdr:rowOff>333375</xdr:rowOff>
                  </to>
                </anchor>
              </controlPr>
            </control>
          </mc:Choice>
        </mc:AlternateContent>
        <mc:AlternateContent xmlns:mc="http://schemas.openxmlformats.org/markup-compatibility/2006">
          <mc:Choice Requires="x14">
            <control shapeId="1681" r:id="rId387" name="Check Box 657">
              <controlPr defaultSize="0" autoFill="0" autoLine="0" autoPict="0">
                <anchor moveWithCells="1">
                  <from>
                    <xdr:col>4</xdr:col>
                    <xdr:colOff>57150</xdr:colOff>
                    <xdr:row>95</xdr:row>
                    <xdr:rowOff>104775</xdr:rowOff>
                  </from>
                  <to>
                    <xdr:col>4</xdr:col>
                    <xdr:colOff>285750</xdr:colOff>
                    <xdr:row>95</xdr:row>
                    <xdr:rowOff>333375</xdr:rowOff>
                  </to>
                </anchor>
              </controlPr>
            </control>
          </mc:Choice>
        </mc:AlternateContent>
        <mc:AlternateContent xmlns:mc="http://schemas.openxmlformats.org/markup-compatibility/2006">
          <mc:Choice Requires="x14">
            <control shapeId="1682" r:id="rId388" name="Check Box 658">
              <controlPr defaultSize="0" autoFill="0" autoLine="0" autoPict="0">
                <anchor moveWithCells="1">
                  <from>
                    <xdr:col>5</xdr:col>
                    <xdr:colOff>57150</xdr:colOff>
                    <xdr:row>95</xdr:row>
                    <xdr:rowOff>104775</xdr:rowOff>
                  </from>
                  <to>
                    <xdr:col>5</xdr:col>
                    <xdr:colOff>285750</xdr:colOff>
                    <xdr:row>95</xdr:row>
                    <xdr:rowOff>333375</xdr:rowOff>
                  </to>
                </anchor>
              </controlPr>
            </control>
          </mc:Choice>
        </mc:AlternateContent>
        <mc:AlternateContent xmlns:mc="http://schemas.openxmlformats.org/markup-compatibility/2006">
          <mc:Choice Requires="x14">
            <control shapeId="1683" r:id="rId389" name="Check Box 659">
              <controlPr defaultSize="0" autoFill="0" autoLine="0" autoPict="0">
                <anchor moveWithCells="1">
                  <from>
                    <xdr:col>6</xdr:col>
                    <xdr:colOff>57150</xdr:colOff>
                    <xdr:row>95</xdr:row>
                    <xdr:rowOff>104775</xdr:rowOff>
                  </from>
                  <to>
                    <xdr:col>7</xdr:col>
                    <xdr:colOff>0</xdr:colOff>
                    <xdr:row>95</xdr:row>
                    <xdr:rowOff>333375</xdr:rowOff>
                  </to>
                </anchor>
              </controlPr>
            </control>
          </mc:Choice>
        </mc:AlternateContent>
        <mc:AlternateContent xmlns:mc="http://schemas.openxmlformats.org/markup-compatibility/2006">
          <mc:Choice Requires="x14">
            <control shapeId="1685" r:id="rId390" name="Check Box 661">
              <controlPr defaultSize="0" autoFill="0" autoLine="0" autoPict="0">
                <anchor moveWithCells="1">
                  <from>
                    <xdr:col>4</xdr:col>
                    <xdr:colOff>57150</xdr:colOff>
                    <xdr:row>91</xdr:row>
                    <xdr:rowOff>209550</xdr:rowOff>
                  </from>
                  <to>
                    <xdr:col>4</xdr:col>
                    <xdr:colOff>285750</xdr:colOff>
                    <xdr:row>91</xdr:row>
                    <xdr:rowOff>438150</xdr:rowOff>
                  </to>
                </anchor>
              </controlPr>
            </control>
          </mc:Choice>
        </mc:AlternateContent>
        <mc:AlternateContent xmlns:mc="http://schemas.openxmlformats.org/markup-compatibility/2006">
          <mc:Choice Requires="x14">
            <control shapeId="1687" r:id="rId391" name="Check Box 663">
              <controlPr defaultSize="0" autoFill="0" autoLine="0" autoPict="0">
                <anchor moveWithCells="1">
                  <from>
                    <xdr:col>5</xdr:col>
                    <xdr:colOff>57150</xdr:colOff>
                    <xdr:row>91</xdr:row>
                    <xdr:rowOff>209550</xdr:rowOff>
                  </from>
                  <to>
                    <xdr:col>5</xdr:col>
                    <xdr:colOff>285750</xdr:colOff>
                    <xdr:row>91</xdr:row>
                    <xdr:rowOff>438150</xdr:rowOff>
                  </to>
                </anchor>
              </controlPr>
            </control>
          </mc:Choice>
        </mc:AlternateContent>
        <mc:AlternateContent xmlns:mc="http://schemas.openxmlformats.org/markup-compatibility/2006">
          <mc:Choice Requires="x14">
            <control shapeId="1688" r:id="rId392" name="Check Box 664">
              <controlPr defaultSize="0" autoFill="0" autoLine="0" autoPict="0">
                <anchor moveWithCells="1">
                  <from>
                    <xdr:col>6</xdr:col>
                    <xdr:colOff>57150</xdr:colOff>
                    <xdr:row>91</xdr:row>
                    <xdr:rowOff>209550</xdr:rowOff>
                  </from>
                  <to>
                    <xdr:col>7</xdr:col>
                    <xdr:colOff>0</xdr:colOff>
                    <xdr:row>91</xdr:row>
                    <xdr:rowOff>438150</xdr:rowOff>
                  </to>
                </anchor>
              </controlPr>
            </control>
          </mc:Choice>
        </mc:AlternateContent>
        <mc:AlternateContent xmlns:mc="http://schemas.openxmlformats.org/markup-compatibility/2006">
          <mc:Choice Requires="x14">
            <control shapeId="1689" r:id="rId393" name="Check Box 665">
              <controlPr defaultSize="0" autoFill="0" autoLine="0" autoPict="0">
                <anchor moveWithCells="1">
                  <from>
                    <xdr:col>4</xdr:col>
                    <xdr:colOff>57150</xdr:colOff>
                    <xdr:row>37</xdr:row>
                    <xdr:rowOff>104775</xdr:rowOff>
                  </from>
                  <to>
                    <xdr:col>4</xdr:col>
                    <xdr:colOff>285750</xdr:colOff>
                    <xdr:row>37</xdr:row>
                    <xdr:rowOff>333375</xdr:rowOff>
                  </to>
                </anchor>
              </controlPr>
            </control>
          </mc:Choice>
        </mc:AlternateContent>
        <mc:AlternateContent xmlns:mc="http://schemas.openxmlformats.org/markup-compatibility/2006">
          <mc:Choice Requires="x14">
            <control shapeId="1691" r:id="rId394" name="Check Box 667">
              <controlPr defaultSize="0" autoFill="0" autoLine="0" autoPict="0">
                <anchor moveWithCells="1">
                  <from>
                    <xdr:col>5</xdr:col>
                    <xdr:colOff>57150</xdr:colOff>
                    <xdr:row>37</xdr:row>
                    <xdr:rowOff>104775</xdr:rowOff>
                  </from>
                  <to>
                    <xdr:col>5</xdr:col>
                    <xdr:colOff>285750</xdr:colOff>
                    <xdr:row>37</xdr:row>
                    <xdr:rowOff>333375</xdr:rowOff>
                  </to>
                </anchor>
              </controlPr>
            </control>
          </mc:Choice>
        </mc:AlternateContent>
        <mc:AlternateContent xmlns:mc="http://schemas.openxmlformats.org/markup-compatibility/2006">
          <mc:Choice Requires="x14">
            <control shapeId="1693" r:id="rId395" name="Check Box 669">
              <controlPr defaultSize="0" autoFill="0" autoLine="0" autoPict="0">
                <anchor moveWithCells="1">
                  <from>
                    <xdr:col>6</xdr:col>
                    <xdr:colOff>57150</xdr:colOff>
                    <xdr:row>37</xdr:row>
                    <xdr:rowOff>104775</xdr:rowOff>
                  </from>
                  <to>
                    <xdr:col>7</xdr:col>
                    <xdr:colOff>0</xdr:colOff>
                    <xdr:row>37</xdr:row>
                    <xdr:rowOff>333375</xdr:rowOff>
                  </to>
                </anchor>
              </controlPr>
            </control>
          </mc:Choice>
        </mc:AlternateContent>
        <mc:AlternateContent xmlns:mc="http://schemas.openxmlformats.org/markup-compatibility/2006">
          <mc:Choice Requires="x14">
            <control shapeId="1699" r:id="rId396" name="Check Box 675">
              <controlPr defaultSize="0" autoFill="0" autoLine="0" autoPict="0">
                <anchor moveWithCells="1">
                  <from>
                    <xdr:col>4</xdr:col>
                    <xdr:colOff>38100</xdr:colOff>
                    <xdr:row>23</xdr:row>
                    <xdr:rowOff>438150</xdr:rowOff>
                  </from>
                  <to>
                    <xdr:col>5</xdr:col>
                    <xdr:colOff>9525</xdr:colOff>
                    <xdr:row>23</xdr:row>
                    <xdr:rowOff>676275</xdr:rowOff>
                  </to>
                </anchor>
              </controlPr>
            </control>
          </mc:Choice>
        </mc:AlternateContent>
        <mc:AlternateContent xmlns:mc="http://schemas.openxmlformats.org/markup-compatibility/2006">
          <mc:Choice Requires="x14">
            <control shapeId="1700" r:id="rId397" name="Check Box 676">
              <controlPr defaultSize="0" autoFill="0" autoLine="0" autoPict="0">
                <anchor moveWithCells="1">
                  <from>
                    <xdr:col>4</xdr:col>
                    <xdr:colOff>47625</xdr:colOff>
                    <xdr:row>23</xdr:row>
                    <xdr:rowOff>923925</xdr:rowOff>
                  </from>
                  <to>
                    <xdr:col>5</xdr:col>
                    <xdr:colOff>19050</xdr:colOff>
                    <xdr:row>23</xdr:row>
                    <xdr:rowOff>1162050</xdr:rowOff>
                  </to>
                </anchor>
              </controlPr>
            </control>
          </mc:Choice>
        </mc:AlternateContent>
        <mc:AlternateContent xmlns:mc="http://schemas.openxmlformats.org/markup-compatibility/2006">
          <mc:Choice Requires="x14">
            <control shapeId="1702" r:id="rId398" name="Check Box 678">
              <controlPr defaultSize="0" autoFill="0" autoLine="0" autoPict="0">
                <anchor moveWithCells="1">
                  <from>
                    <xdr:col>4</xdr:col>
                    <xdr:colOff>57150</xdr:colOff>
                    <xdr:row>23</xdr:row>
                    <xdr:rowOff>1485900</xdr:rowOff>
                  </from>
                  <to>
                    <xdr:col>5</xdr:col>
                    <xdr:colOff>28575</xdr:colOff>
                    <xdr:row>23</xdr:row>
                    <xdr:rowOff>1724025</xdr:rowOff>
                  </to>
                </anchor>
              </controlPr>
            </control>
          </mc:Choice>
        </mc:AlternateContent>
        <mc:AlternateContent xmlns:mc="http://schemas.openxmlformats.org/markup-compatibility/2006">
          <mc:Choice Requires="x14">
            <control shapeId="1703" r:id="rId399" name="Check Box 679">
              <controlPr defaultSize="0" autoFill="0" autoLine="0" autoPict="0">
                <anchor moveWithCells="1">
                  <from>
                    <xdr:col>4</xdr:col>
                    <xdr:colOff>47625</xdr:colOff>
                    <xdr:row>22</xdr:row>
                    <xdr:rowOff>209550</xdr:rowOff>
                  </from>
                  <to>
                    <xdr:col>5</xdr:col>
                    <xdr:colOff>19050</xdr:colOff>
                    <xdr:row>23</xdr:row>
                    <xdr:rowOff>0</xdr:rowOff>
                  </to>
                </anchor>
              </controlPr>
            </control>
          </mc:Choice>
        </mc:AlternateContent>
        <mc:AlternateContent xmlns:mc="http://schemas.openxmlformats.org/markup-compatibility/2006">
          <mc:Choice Requires="x14">
            <control shapeId="1704" r:id="rId400" name="Check Box 680">
              <controlPr defaultSize="0" autoFill="0" autoLine="0" autoPict="0">
                <anchor moveWithCells="1">
                  <from>
                    <xdr:col>5</xdr:col>
                    <xdr:colOff>47625</xdr:colOff>
                    <xdr:row>22</xdr:row>
                    <xdr:rowOff>209550</xdr:rowOff>
                  </from>
                  <to>
                    <xdr:col>6</xdr:col>
                    <xdr:colOff>19050</xdr:colOff>
                    <xdr:row>23</xdr:row>
                    <xdr:rowOff>0</xdr:rowOff>
                  </to>
                </anchor>
              </controlPr>
            </control>
          </mc:Choice>
        </mc:AlternateContent>
        <mc:AlternateContent xmlns:mc="http://schemas.openxmlformats.org/markup-compatibility/2006">
          <mc:Choice Requires="x14">
            <control shapeId="1705" r:id="rId401" name="Check Box 681">
              <controlPr defaultSize="0" autoFill="0" autoLine="0" autoPict="0">
                <anchor moveWithCells="1">
                  <from>
                    <xdr:col>6</xdr:col>
                    <xdr:colOff>47625</xdr:colOff>
                    <xdr:row>22</xdr:row>
                    <xdr:rowOff>209550</xdr:rowOff>
                  </from>
                  <to>
                    <xdr:col>7</xdr:col>
                    <xdr:colOff>19050</xdr:colOff>
                    <xdr:row>23</xdr:row>
                    <xdr:rowOff>0</xdr:rowOff>
                  </to>
                </anchor>
              </controlPr>
            </control>
          </mc:Choice>
        </mc:AlternateContent>
        <mc:AlternateContent xmlns:mc="http://schemas.openxmlformats.org/markup-compatibility/2006">
          <mc:Choice Requires="x14">
            <control shapeId="1706" r:id="rId402" name="Check Box 682">
              <controlPr defaultSize="0" autoFill="0" autoLine="0" autoPict="0">
                <anchor moveWithCells="1">
                  <from>
                    <xdr:col>4</xdr:col>
                    <xdr:colOff>38100</xdr:colOff>
                    <xdr:row>98</xdr:row>
                    <xdr:rowOff>0</xdr:rowOff>
                  </from>
                  <to>
                    <xdr:col>4</xdr:col>
                    <xdr:colOff>266700</xdr:colOff>
                    <xdr:row>98</xdr:row>
                    <xdr:rowOff>228600</xdr:rowOff>
                  </to>
                </anchor>
              </controlPr>
            </control>
          </mc:Choice>
        </mc:AlternateContent>
        <mc:AlternateContent xmlns:mc="http://schemas.openxmlformats.org/markup-compatibility/2006">
          <mc:Choice Requires="x14">
            <control shapeId="1707" r:id="rId403" name="Check Box 683">
              <controlPr defaultSize="0" autoFill="0" autoLine="0" autoPict="0">
                <anchor moveWithCells="1">
                  <from>
                    <xdr:col>5</xdr:col>
                    <xdr:colOff>38100</xdr:colOff>
                    <xdr:row>98</xdr:row>
                    <xdr:rowOff>0</xdr:rowOff>
                  </from>
                  <to>
                    <xdr:col>5</xdr:col>
                    <xdr:colOff>266700</xdr:colOff>
                    <xdr:row>98</xdr:row>
                    <xdr:rowOff>228600</xdr:rowOff>
                  </to>
                </anchor>
              </controlPr>
            </control>
          </mc:Choice>
        </mc:AlternateContent>
        <mc:AlternateContent xmlns:mc="http://schemas.openxmlformats.org/markup-compatibility/2006">
          <mc:Choice Requires="x14">
            <control shapeId="1708" r:id="rId404" name="Check Box 684">
              <controlPr defaultSize="0" autoFill="0" autoLine="0" autoPict="0">
                <anchor moveWithCells="1">
                  <from>
                    <xdr:col>6</xdr:col>
                    <xdr:colOff>38100</xdr:colOff>
                    <xdr:row>98</xdr:row>
                    <xdr:rowOff>0</xdr:rowOff>
                  </from>
                  <to>
                    <xdr:col>6</xdr:col>
                    <xdr:colOff>266700</xdr:colOff>
                    <xdr:row>98</xdr:row>
                    <xdr:rowOff>228600</xdr:rowOff>
                  </to>
                </anchor>
              </controlPr>
            </control>
          </mc:Choice>
        </mc:AlternateContent>
        <mc:AlternateContent xmlns:mc="http://schemas.openxmlformats.org/markup-compatibility/2006">
          <mc:Choice Requires="x14">
            <control shapeId="1709" r:id="rId405" name="Check Box 685">
              <controlPr defaultSize="0" autoFill="0" autoLine="0" autoPict="0">
                <anchor moveWithCells="1">
                  <from>
                    <xdr:col>4</xdr:col>
                    <xdr:colOff>38100</xdr:colOff>
                    <xdr:row>101</xdr:row>
                    <xdr:rowOff>0</xdr:rowOff>
                  </from>
                  <to>
                    <xdr:col>4</xdr:col>
                    <xdr:colOff>266700</xdr:colOff>
                    <xdr:row>101</xdr:row>
                    <xdr:rowOff>228600</xdr:rowOff>
                  </to>
                </anchor>
              </controlPr>
            </control>
          </mc:Choice>
        </mc:AlternateContent>
        <mc:AlternateContent xmlns:mc="http://schemas.openxmlformats.org/markup-compatibility/2006">
          <mc:Choice Requires="x14">
            <control shapeId="1710" r:id="rId406" name="Check Box 686">
              <controlPr defaultSize="0" autoFill="0" autoLine="0" autoPict="0">
                <anchor moveWithCells="1">
                  <from>
                    <xdr:col>5</xdr:col>
                    <xdr:colOff>38100</xdr:colOff>
                    <xdr:row>101</xdr:row>
                    <xdr:rowOff>0</xdr:rowOff>
                  </from>
                  <to>
                    <xdr:col>5</xdr:col>
                    <xdr:colOff>266700</xdr:colOff>
                    <xdr:row>101</xdr:row>
                    <xdr:rowOff>228600</xdr:rowOff>
                  </to>
                </anchor>
              </controlPr>
            </control>
          </mc:Choice>
        </mc:AlternateContent>
        <mc:AlternateContent xmlns:mc="http://schemas.openxmlformats.org/markup-compatibility/2006">
          <mc:Choice Requires="x14">
            <control shapeId="1711" r:id="rId407" name="Check Box 687">
              <controlPr defaultSize="0" autoFill="0" autoLine="0" autoPict="0">
                <anchor moveWithCells="1">
                  <from>
                    <xdr:col>6</xdr:col>
                    <xdr:colOff>38100</xdr:colOff>
                    <xdr:row>101</xdr:row>
                    <xdr:rowOff>0</xdr:rowOff>
                  </from>
                  <to>
                    <xdr:col>6</xdr:col>
                    <xdr:colOff>266700</xdr:colOff>
                    <xdr:row>101</xdr:row>
                    <xdr:rowOff>228600</xdr:rowOff>
                  </to>
                </anchor>
              </controlPr>
            </control>
          </mc:Choice>
        </mc:AlternateContent>
        <mc:AlternateContent xmlns:mc="http://schemas.openxmlformats.org/markup-compatibility/2006">
          <mc:Choice Requires="x14">
            <control shapeId="1712" r:id="rId408" name="Check Box 688">
              <controlPr defaultSize="0" autoFill="0" autoLine="0" autoPict="0">
                <anchor moveWithCells="1">
                  <from>
                    <xdr:col>5</xdr:col>
                    <xdr:colOff>38100</xdr:colOff>
                    <xdr:row>23</xdr:row>
                    <xdr:rowOff>438150</xdr:rowOff>
                  </from>
                  <to>
                    <xdr:col>6</xdr:col>
                    <xdr:colOff>9525</xdr:colOff>
                    <xdr:row>23</xdr:row>
                    <xdr:rowOff>676275</xdr:rowOff>
                  </to>
                </anchor>
              </controlPr>
            </control>
          </mc:Choice>
        </mc:AlternateContent>
        <mc:AlternateContent xmlns:mc="http://schemas.openxmlformats.org/markup-compatibility/2006">
          <mc:Choice Requires="x14">
            <control shapeId="1713" r:id="rId409" name="Check Box 689">
              <controlPr defaultSize="0" autoFill="0" autoLine="0" autoPict="0">
                <anchor moveWithCells="1">
                  <from>
                    <xdr:col>5</xdr:col>
                    <xdr:colOff>47625</xdr:colOff>
                    <xdr:row>23</xdr:row>
                    <xdr:rowOff>923925</xdr:rowOff>
                  </from>
                  <to>
                    <xdr:col>6</xdr:col>
                    <xdr:colOff>19050</xdr:colOff>
                    <xdr:row>23</xdr:row>
                    <xdr:rowOff>1162050</xdr:rowOff>
                  </to>
                </anchor>
              </controlPr>
            </control>
          </mc:Choice>
        </mc:AlternateContent>
        <mc:AlternateContent xmlns:mc="http://schemas.openxmlformats.org/markup-compatibility/2006">
          <mc:Choice Requires="x14">
            <control shapeId="1714" r:id="rId410" name="Check Box 690">
              <controlPr defaultSize="0" autoFill="0" autoLine="0" autoPict="0">
                <anchor moveWithCells="1">
                  <from>
                    <xdr:col>5</xdr:col>
                    <xdr:colOff>57150</xdr:colOff>
                    <xdr:row>23</xdr:row>
                    <xdr:rowOff>1485900</xdr:rowOff>
                  </from>
                  <to>
                    <xdr:col>6</xdr:col>
                    <xdr:colOff>28575</xdr:colOff>
                    <xdr:row>23</xdr:row>
                    <xdr:rowOff>1724025</xdr:rowOff>
                  </to>
                </anchor>
              </controlPr>
            </control>
          </mc:Choice>
        </mc:AlternateContent>
        <mc:AlternateContent xmlns:mc="http://schemas.openxmlformats.org/markup-compatibility/2006">
          <mc:Choice Requires="x14">
            <control shapeId="1715" r:id="rId411" name="Check Box 691">
              <controlPr defaultSize="0" autoFill="0" autoLine="0" autoPict="0">
                <anchor moveWithCells="1">
                  <from>
                    <xdr:col>6</xdr:col>
                    <xdr:colOff>38100</xdr:colOff>
                    <xdr:row>23</xdr:row>
                    <xdr:rowOff>438150</xdr:rowOff>
                  </from>
                  <to>
                    <xdr:col>7</xdr:col>
                    <xdr:colOff>19050</xdr:colOff>
                    <xdr:row>23</xdr:row>
                    <xdr:rowOff>676275</xdr:rowOff>
                  </to>
                </anchor>
              </controlPr>
            </control>
          </mc:Choice>
        </mc:AlternateContent>
        <mc:AlternateContent xmlns:mc="http://schemas.openxmlformats.org/markup-compatibility/2006">
          <mc:Choice Requires="x14">
            <control shapeId="1716" r:id="rId412" name="Check Box 692">
              <controlPr defaultSize="0" autoFill="0" autoLine="0" autoPict="0">
                <anchor moveWithCells="1">
                  <from>
                    <xdr:col>6</xdr:col>
                    <xdr:colOff>47625</xdr:colOff>
                    <xdr:row>23</xdr:row>
                    <xdr:rowOff>923925</xdr:rowOff>
                  </from>
                  <to>
                    <xdr:col>7</xdr:col>
                    <xdr:colOff>28575</xdr:colOff>
                    <xdr:row>23</xdr:row>
                    <xdr:rowOff>1162050</xdr:rowOff>
                  </to>
                </anchor>
              </controlPr>
            </control>
          </mc:Choice>
        </mc:AlternateContent>
        <mc:AlternateContent xmlns:mc="http://schemas.openxmlformats.org/markup-compatibility/2006">
          <mc:Choice Requires="x14">
            <control shapeId="1717" r:id="rId413" name="Check Box 693">
              <controlPr defaultSize="0" autoFill="0" autoLine="0" autoPict="0">
                <anchor moveWithCells="1">
                  <from>
                    <xdr:col>6</xdr:col>
                    <xdr:colOff>57150</xdr:colOff>
                    <xdr:row>23</xdr:row>
                    <xdr:rowOff>1485900</xdr:rowOff>
                  </from>
                  <to>
                    <xdr:col>7</xdr:col>
                    <xdr:colOff>38100</xdr:colOff>
                    <xdr:row>23</xdr:row>
                    <xdr:rowOff>1724025</xdr:rowOff>
                  </to>
                </anchor>
              </controlPr>
            </control>
          </mc:Choice>
        </mc:AlternateContent>
        <mc:AlternateContent xmlns:mc="http://schemas.openxmlformats.org/markup-compatibility/2006">
          <mc:Choice Requires="x14">
            <control shapeId="1724" r:id="rId414" name="Check Box 700">
              <controlPr defaultSize="0" autoFill="0" autoLine="0" autoPict="0">
                <anchor moveWithCells="1">
                  <from>
                    <xdr:col>5</xdr:col>
                    <xdr:colOff>38100</xdr:colOff>
                    <xdr:row>126</xdr:row>
                    <xdr:rowOff>104775</xdr:rowOff>
                  </from>
                  <to>
                    <xdr:col>5</xdr:col>
                    <xdr:colOff>266700</xdr:colOff>
                    <xdr:row>126</xdr:row>
                    <xdr:rowOff>523875</xdr:rowOff>
                  </to>
                </anchor>
              </controlPr>
            </control>
          </mc:Choice>
        </mc:AlternateContent>
        <mc:AlternateContent xmlns:mc="http://schemas.openxmlformats.org/markup-compatibility/2006">
          <mc:Choice Requires="x14">
            <control shapeId="1725" r:id="rId415" name="Check Box 701">
              <controlPr defaultSize="0" autoFill="0" autoLine="0" autoPict="0">
                <anchor moveWithCells="1">
                  <from>
                    <xdr:col>5</xdr:col>
                    <xdr:colOff>38100</xdr:colOff>
                    <xdr:row>127</xdr:row>
                    <xdr:rowOff>200025</xdr:rowOff>
                  </from>
                  <to>
                    <xdr:col>5</xdr:col>
                    <xdr:colOff>276225</xdr:colOff>
                    <xdr:row>127</xdr:row>
                    <xdr:rowOff>857250</xdr:rowOff>
                  </to>
                </anchor>
              </controlPr>
            </control>
          </mc:Choice>
        </mc:AlternateContent>
        <mc:AlternateContent xmlns:mc="http://schemas.openxmlformats.org/markup-compatibility/2006">
          <mc:Choice Requires="x14">
            <control shapeId="1729" r:id="rId416" name="Check Box 705">
              <controlPr defaultSize="0" autoFill="0" autoLine="0" autoPict="0">
                <anchor moveWithCells="1">
                  <from>
                    <xdr:col>4</xdr:col>
                    <xdr:colOff>38100</xdr:colOff>
                    <xdr:row>7</xdr:row>
                    <xdr:rowOff>219075</xdr:rowOff>
                  </from>
                  <to>
                    <xdr:col>5</xdr:col>
                    <xdr:colOff>9525</xdr:colOff>
                    <xdr:row>7</xdr:row>
                    <xdr:rowOff>457200</xdr:rowOff>
                  </to>
                </anchor>
              </controlPr>
            </control>
          </mc:Choice>
        </mc:AlternateContent>
        <mc:AlternateContent xmlns:mc="http://schemas.openxmlformats.org/markup-compatibility/2006">
          <mc:Choice Requires="x14">
            <control shapeId="1730" r:id="rId417" name="Check Box 706">
              <controlPr defaultSize="0" autoFill="0" autoLine="0" autoPict="0">
                <anchor moveWithCells="1">
                  <from>
                    <xdr:col>5</xdr:col>
                    <xdr:colOff>38100</xdr:colOff>
                    <xdr:row>7</xdr:row>
                    <xdr:rowOff>219075</xdr:rowOff>
                  </from>
                  <to>
                    <xdr:col>6</xdr:col>
                    <xdr:colOff>9525</xdr:colOff>
                    <xdr:row>7</xdr:row>
                    <xdr:rowOff>457200</xdr:rowOff>
                  </to>
                </anchor>
              </controlPr>
            </control>
          </mc:Choice>
        </mc:AlternateContent>
        <mc:AlternateContent xmlns:mc="http://schemas.openxmlformats.org/markup-compatibility/2006">
          <mc:Choice Requires="x14">
            <control shapeId="1731" r:id="rId418" name="Check Box 707">
              <controlPr defaultSize="0" autoFill="0" autoLine="0" autoPict="0">
                <anchor moveWithCells="1">
                  <from>
                    <xdr:col>6</xdr:col>
                    <xdr:colOff>38100</xdr:colOff>
                    <xdr:row>7</xdr:row>
                    <xdr:rowOff>219075</xdr:rowOff>
                  </from>
                  <to>
                    <xdr:col>7</xdr:col>
                    <xdr:colOff>19050</xdr:colOff>
                    <xdr:row>7</xdr:row>
                    <xdr:rowOff>457200</xdr:rowOff>
                  </to>
                </anchor>
              </controlPr>
            </control>
          </mc:Choice>
        </mc:AlternateContent>
        <mc:AlternateContent xmlns:mc="http://schemas.openxmlformats.org/markup-compatibility/2006">
          <mc:Choice Requires="x14">
            <control shapeId="1735" r:id="rId419" name="Check Box 711">
              <controlPr defaultSize="0" autoFill="0" autoLine="0" autoPict="0">
                <anchor moveWithCells="1">
                  <from>
                    <xdr:col>4</xdr:col>
                    <xdr:colOff>38100</xdr:colOff>
                    <xdr:row>10</xdr:row>
                    <xdr:rowOff>219075</xdr:rowOff>
                  </from>
                  <to>
                    <xdr:col>5</xdr:col>
                    <xdr:colOff>9525</xdr:colOff>
                    <xdr:row>10</xdr:row>
                    <xdr:rowOff>457200</xdr:rowOff>
                  </to>
                </anchor>
              </controlPr>
            </control>
          </mc:Choice>
        </mc:AlternateContent>
        <mc:AlternateContent xmlns:mc="http://schemas.openxmlformats.org/markup-compatibility/2006">
          <mc:Choice Requires="x14">
            <control shapeId="1736" r:id="rId420" name="Check Box 712">
              <controlPr defaultSize="0" autoFill="0" autoLine="0" autoPict="0">
                <anchor moveWithCells="1">
                  <from>
                    <xdr:col>5</xdr:col>
                    <xdr:colOff>38100</xdr:colOff>
                    <xdr:row>10</xdr:row>
                    <xdr:rowOff>219075</xdr:rowOff>
                  </from>
                  <to>
                    <xdr:col>6</xdr:col>
                    <xdr:colOff>9525</xdr:colOff>
                    <xdr:row>10</xdr:row>
                    <xdr:rowOff>457200</xdr:rowOff>
                  </to>
                </anchor>
              </controlPr>
            </control>
          </mc:Choice>
        </mc:AlternateContent>
        <mc:AlternateContent xmlns:mc="http://schemas.openxmlformats.org/markup-compatibility/2006">
          <mc:Choice Requires="x14">
            <control shapeId="1737" r:id="rId421" name="Check Box 713">
              <controlPr defaultSize="0" autoFill="0" autoLine="0" autoPict="0">
                <anchor moveWithCells="1">
                  <from>
                    <xdr:col>6</xdr:col>
                    <xdr:colOff>38100</xdr:colOff>
                    <xdr:row>10</xdr:row>
                    <xdr:rowOff>219075</xdr:rowOff>
                  </from>
                  <to>
                    <xdr:col>7</xdr:col>
                    <xdr:colOff>19050</xdr:colOff>
                    <xdr:row>10</xdr:row>
                    <xdr:rowOff>457200</xdr:rowOff>
                  </to>
                </anchor>
              </controlPr>
            </control>
          </mc:Choice>
        </mc:AlternateContent>
        <mc:AlternateContent xmlns:mc="http://schemas.openxmlformats.org/markup-compatibility/2006">
          <mc:Choice Requires="x14">
            <control shapeId="1738" r:id="rId422" name="Check Box 714">
              <controlPr defaultSize="0" autoFill="0" autoLine="0" autoPict="0">
                <anchor moveWithCells="1">
                  <from>
                    <xdr:col>4</xdr:col>
                    <xdr:colOff>57150</xdr:colOff>
                    <xdr:row>45</xdr:row>
                    <xdr:rowOff>104775</xdr:rowOff>
                  </from>
                  <to>
                    <xdr:col>4</xdr:col>
                    <xdr:colOff>285750</xdr:colOff>
                    <xdr:row>45</xdr:row>
                    <xdr:rowOff>333375</xdr:rowOff>
                  </to>
                </anchor>
              </controlPr>
            </control>
          </mc:Choice>
        </mc:AlternateContent>
        <mc:AlternateContent xmlns:mc="http://schemas.openxmlformats.org/markup-compatibility/2006">
          <mc:Choice Requires="x14">
            <control shapeId="1739" r:id="rId423" name="Check Box 715">
              <controlPr defaultSize="0" autoFill="0" autoLine="0" autoPict="0">
                <anchor moveWithCells="1">
                  <from>
                    <xdr:col>5</xdr:col>
                    <xdr:colOff>57150</xdr:colOff>
                    <xdr:row>45</xdr:row>
                    <xdr:rowOff>104775</xdr:rowOff>
                  </from>
                  <to>
                    <xdr:col>5</xdr:col>
                    <xdr:colOff>285750</xdr:colOff>
                    <xdr:row>45</xdr:row>
                    <xdr:rowOff>333375</xdr:rowOff>
                  </to>
                </anchor>
              </controlPr>
            </control>
          </mc:Choice>
        </mc:AlternateContent>
        <mc:AlternateContent xmlns:mc="http://schemas.openxmlformats.org/markup-compatibility/2006">
          <mc:Choice Requires="x14">
            <control shapeId="1740" r:id="rId424" name="Check Box 716">
              <controlPr defaultSize="0" autoFill="0" autoLine="0" autoPict="0">
                <anchor moveWithCells="1">
                  <from>
                    <xdr:col>6</xdr:col>
                    <xdr:colOff>57150</xdr:colOff>
                    <xdr:row>45</xdr:row>
                    <xdr:rowOff>104775</xdr:rowOff>
                  </from>
                  <to>
                    <xdr:col>7</xdr:col>
                    <xdr:colOff>0</xdr:colOff>
                    <xdr:row>45</xdr:row>
                    <xdr:rowOff>333375</xdr:rowOff>
                  </to>
                </anchor>
              </controlPr>
            </control>
          </mc:Choice>
        </mc:AlternateContent>
        <mc:AlternateContent xmlns:mc="http://schemas.openxmlformats.org/markup-compatibility/2006">
          <mc:Choice Requires="x14">
            <control shapeId="1741" r:id="rId425" name="Check Box 717">
              <controlPr defaultSize="0" autoFill="0" autoLine="0" autoPict="0">
                <anchor moveWithCells="1">
                  <from>
                    <xdr:col>4</xdr:col>
                    <xdr:colOff>57150</xdr:colOff>
                    <xdr:row>82</xdr:row>
                    <xdr:rowOff>342900</xdr:rowOff>
                  </from>
                  <to>
                    <xdr:col>4</xdr:col>
                    <xdr:colOff>285750</xdr:colOff>
                    <xdr:row>82</xdr:row>
                    <xdr:rowOff>571500</xdr:rowOff>
                  </to>
                </anchor>
              </controlPr>
            </control>
          </mc:Choice>
        </mc:AlternateContent>
        <mc:AlternateContent xmlns:mc="http://schemas.openxmlformats.org/markup-compatibility/2006">
          <mc:Choice Requires="x14">
            <control shapeId="1742" r:id="rId426" name="Check Box 718">
              <controlPr defaultSize="0" autoFill="0" autoLine="0" autoPict="0">
                <anchor moveWithCells="1">
                  <from>
                    <xdr:col>5</xdr:col>
                    <xdr:colOff>57150</xdr:colOff>
                    <xdr:row>82</xdr:row>
                    <xdr:rowOff>342900</xdr:rowOff>
                  </from>
                  <to>
                    <xdr:col>5</xdr:col>
                    <xdr:colOff>285750</xdr:colOff>
                    <xdr:row>82</xdr:row>
                    <xdr:rowOff>571500</xdr:rowOff>
                  </to>
                </anchor>
              </controlPr>
            </control>
          </mc:Choice>
        </mc:AlternateContent>
        <mc:AlternateContent xmlns:mc="http://schemas.openxmlformats.org/markup-compatibility/2006">
          <mc:Choice Requires="x14">
            <control shapeId="1743" r:id="rId427" name="Check Box 719">
              <controlPr defaultSize="0" autoFill="0" autoLine="0" autoPict="0">
                <anchor moveWithCells="1">
                  <from>
                    <xdr:col>6</xdr:col>
                    <xdr:colOff>57150</xdr:colOff>
                    <xdr:row>82</xdr:row>
                    <xdr:rowOff>342900</xdr:rowOff>
                  </from>
                  <to>
                    <xdr:col>7</xdr:col>
                    <xdr:colOff>0</xdr:colOff>
                    <xdr:row>82</xdr:row>
                    <xdr:rowOff>571500</xdr:rowOff>
                  </to>
                </anchor>
              </controlPr>
            </control>
          </mc:Choice>
        </mc:AlternateContent>
        <mc:AlternateContent xmlns:mc="http://schemas.openxmlformats.org/markup-compatibility/2006">
          <mc:Choice Requires="x14">
            <control shapeId="1744" r:id="rId428" name="Check Box 720">
              <controlPr defaultSize="0" autoFill="0" autoLine="0" autoPict="0">
                <anchor moveWithCells="1">
                  <from>
                    <xdr:col>4</xdr:col>
                    <xdr:colOff>57150</xdr:colOff>
                    <xdr:row>83</xdr:row>
                    <xdr:rowOff>342900</xdr:rowOff>
                  </from>
                  <to>
                    <xdr:col>4</xdr:col>
                    <xdr:colOff>285750</xdr:colOff>
                    <xdr:row>83</xdr:row>
                    <xdr:rowOff>571500</xdr:rowOff>
                  </to>
                </anchor>
              </controlPr>
            </control>
          </mc:Choice>
        </mc:AlternateContent>
        <mc:AlternateContent xmlns:mc="http://schemas.openxmlformats.org/markup-compatibility/2006">
          <mc:Choice Requires="x14">
            <control shapeId="1745" r:id="rId429" name="Check Box 721">
              <controlPr defaultSize="0" autoFill="0" autoLine="0" autoPict="0">
                <anchor moveWithCells="1">
                  <from>
                    <xdr:col>5</xdr:col>
                    <xdr:colOff>57150</xdr:colOff>
                    <xdr:row>83</xdr:row>
                    <xdr:rowOff>342900</xdr:rowOff>
                  </from>
                  <to>
                    <xdr:col>5</xdr:col>
                    <xdr:colOff>285750</xdr:colOff>
                    <xdr:row>83</xdr:row>
                    <xdr:rowOff>571500</xdr:rowOff>
                  </to>
                </anchor>
              </controlPr>
            </control>
          </mc:Choice>
        </mc:AlternateContent>
        <mc:AlternateContent xmlns:mc="http://schemas.openxmlformats.org/markup-compatibility/2006">
          <mc:Choice Requires="x14">
            <control shapeId="1746" r:id="rId430" name="Check Box 722">
              <controlPr defaultSize="0" autoFill="0" autoLine="0" autoPict="0">
                <anchor moveWithCells="1">
                  <from>
                    <xdr:col>6</xdr:col>
                    <xdr:colOff>57150</xdr:colOff>
                    <xdr:row>83</xdr:row>
                    <xdr:rowOff>342900</xdr:rowOff>
                  </from>
                  <to>
                    <xdr:col>7</xdr:col>
                    <xdr:colOff>0</xdr:colOff>
                    <xdr:row>83</xdr:row>
                    <xdr:rowOff>571500</xdr:rowOff>
                  </to>
                </anchor>
              </controlPr>
            </control>
          </mc:Choice>
        </mc:AlternateContent>
        <mc:AlternateContent xmlns:mc="http://schemas.openxmlformats.org/markup-compatibility/2006">
          <mc:Choice Requires="x14">
            <control shapeId="1748" r:id="rId431" name="Check Box 724">
              <controlPr defaultSize="0" autoFill="0" autoLine="0" autoPict="0">
                <anchor moveWithCells="1">
                  <from>
                    <xdr:col>4</xdr:col>
                    <xdr:colOff>66675</xdr:colOff>
                    <xdr:row>112</xdr:row>
                    <xdr:rowOff>38100</xdr:rowOff>
                  </from>
                  <to>
                    <xdr:col>5</xdr:col>
                    <xdr:colOff>9525</xdr:colOff>
                    <xdr:row>112</xdr:row>
                    <xdr:rowOff>276225</xdr:rowOff>
                  </to>
                </anchor>
              </controlPr>
            </control>
          </mc:Choice>
        </mc:AlternateContent>
        <mc:AlternateContent xmlns:mc="http://schemas.openxmlformats.org/markup-compatibility/2006">
          <mc:Choice Requires="x14">
            <control shapeId="1749" r:id="rId432" name="Check Box 725">
              <controlPr defaultSize="0" autoFill="0" autoLine="0" autoPict="0">
                <anchor moveWithCells="1">
                  <from>
                    <xdr:col>5</xdr:col>
                    <xdr:colOff>66675</xdr:colOff>
                    <xdr:row>112</xdr:row>
                    <xdr:rowOff>38100</xdr:rowOff>
                  </from>
                  <to>
                    <xdr:col>6</xdr:col>
                    <xdr:colOff>9525</xdr:colOff>
                    <xdr:row>112</xdr:row>
                    <xdr:rowOff>276225</xdr:rowOff>
                  </to>
                </anchor>
              </controlPr>
            </control>
          </mc:Choice>
        </mc:AlternateContent>
        <mc:AlternateContent xmlns:mc="http://schemas.openxmlformats.org/markup-compatibility/2006">
          <mc:Choice Requires="x14">
            <control shapeId="1750" r:id="rId433" name="Check Box 726">
              <controlPr defaultSize="0" autoFill="0" autoLine="0" autoPict="0">
                <anchor moveWithCells="1">
                  <from>
                    <xdr:col>6</xdr:col>
                    <xdr:colOff>66675</xdr:colOff>
                    <xdr:row>112</xdr:row>
                    <xdr:rowOff>38100</xdr:rowOff>
                  </from>
                  <to>
                    <xdr:col>7</xdr:col>
                    <xdr:colOff>19050</xdr:colOff>
                    <xdr:row>112</xdr:row>
                    <xdr:rowOff>276225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1370F9-FE8A-4788-9FA8-D6FBB126C878}">
  <sheetPr>
    <pageSetUpPr fitToPage="1"/>
  </sheetPr>
  <dimension ref="A1:BF139"/>
  <sheetViews>
    <sheetView showGridLines="0" view="pageBreakPreview" zoomScale="60" zoomScaleNormal="60" workbookViewId="0"/>
  </sheetViews>
  <sheetFormatPr defaultColWidth="4.5" defaultRowHeight="20.25" customHeight="1"/>
  <cols>
    <col min="1" max="1" width="1.375" style="244" customWidth="1"/>
    <col min="2" max="56" width="5.625" style="244" customWidth="1"/>
    <col min="57" max="16384" width="4.5" style="244"/>
  </cols>
  <sheetData>
    <row r="1" spans="1:57" s="203" customFormat="1" ht="20.25" customHeight="1">
      <c r="A1" s="198"/>
      <c r="B1" s="198"/>
      <c r="C1" s="199" t="s">
        <v>277</v>
      </c>
      <c r="D1" s="199"/>
      <c r="E1" s="198"/>
      <c r="F1" s="198"/>
      <c r="G1" s="200" t="s">
        <v>278</v>
      </c>
      <c r="H1" s="198"/>
      <c r="I1" s="198"/>
      <c r="J1" s="199"/>
      <c r="K1" s="199"/>
      <c r="L1" s="199"/>
      <c r="M1" s="199"/>
      <c r="N1" s="198"/>
      <c r="O1" s="198"/>
      <c r="P1" s="198"/>
      <c r="Q1" s="198"/>
      <c r="R1" s="198"/>
      <c r="S1" s="198"/>
      <c r="T1" s="198"/>
      <c r="U1" s="198"/>
      <c r="V1" s="198"/>
      <c r="W1" s="198"/>
      <c r="X1" s="198"/>
      <c r="Y1" s="198"/>
      <c r="Z1" s="198"/>
      <c r="AA1" s="198"/>
      <c r="AB1" s="198"/>
      <c r="AC1" s="198"/>
      <c r="AD1" s="198"/>
      <c r="AE1" s="198"/>
      <c r="AF1" s="198"/>
      <c r="AG1" s="198"/>
      <c r="AH1" s="198"/>
      <c r="AI1" s="198"/>
      <c r="AJ1" s="198"/>
      <c r="AK1" s="201" t="s">
        <v>279</v>
      </c>
      <c r="AL1" s="201" t="s">
        <v>280</v>
      </c>
      <c r="AM1" s="375" t="s">
        <v>345</v>
      </c>
      <c r="AN1" s="375"/>
      <c r="AO1" s="375"/>
      <c r="AP1" s="375"/>
      <c r="AQ1" s="375"/>
      <c r="AR1" s="375"/>
      <c r="AS1" s="375"/>
      <c r="AT1" s="375"/>
      <c r="AU1" s="375"/>
      <c r="AV1" s="375"/>
      <c r="AW1" s="375"/>
      <c r="AX1" s="375"/>
      <c r="AY1" s="375"/>
      <c r="AZ1" s="375"/>
      <c r="BA1" s="375"/>
      <c r="BB1" s="202" t="s">
        <v>282</v>
      </c>
      <c r="BC1" s="198"/>
      <c r="BD1" s="198"/>
    </row>
    <row r="2" spans="1:57" s="206" customFormat="1" ht="20.25" customHeight="1">
      <c r="A2" s="204"/>
      <c r="B2" s="204"/>
      <c r="C2" s="204"/>
      <c r="D2" s="200"/>
      <c r="E2" s="204"/>
      <c r="F2" s="204"/>
      <c r="G2" s="204"/>
      <c r="H2" s="200"/>
      <c r="I2" s="201"/>
      <c r="J2" s="201"/>
      <c r="K2" s="201"/>
      <c r="L2" s="201"/>
      <c r="M2" s="201"/>
      <c r="N2" s="204"/>
      <c r="O2" s="204"/>
      <c r="P2" s="204"/>
      <c r="Q2" s="204"/>
      <c r="R2" s="204"/>
      <c r="S2" s="204"/>
      <c r="T2" s="201" t="s">
        <v>283</v>
      </c>
      <c r="U2" s="376">
        <v>6</v>
      </c>
      <c r="V2" s="376"/>
      <c r="W2" s="201" t="s">
        <v>280</v>
      </c>
      <c r="X2" s="377">
        <f>IF(U2=0,"",YEAR(DATE(2018+U2,1,1)))</f>
        <v>2024</v>
      </c>
      <c r="Y2" s="377"/>
      <c r="Z2" s="204" t="s">
        <v>284</v>
      </c>
      <c r="AA2" s="204" t="s">
        <v>285</v>
      </c>
      <c r="AB2" s="376">
        <v>4</v>
      </c>
      <c r="AC2" s="376"/>
      <c r="AD2" s="204" t="s">
        <v>286</v>
      </c>
      <c r="AE2" s="204"/>
      <c r="AF2" s="204"/>
      <c r="AG2" s="204"/>
      <c r="AH2" s="204"/>
      <c r="AI2" s="204"/>
      <c r="AJ2" s="202"/>
      <c r="AK2" s="201" t="s">
        <v>287</v>
      </c>
      <c r="AL2" s="201" t="s">
        <v>280</v>
      </c>
      <c r="AM2" s="376"/>
      <c r="AN2" s="376"/>
      <c r="AO2" s="376"/>
      <c r="AP2" s="376"/>
      <c r="AQ2" s="376"/>
      <c r="AR2" s="376"/>
      <c r="AS2" s="376"/>
      <c r="AT2" s="376"/>
      <c r="AU2" s="376"/>
      <c r="AV2" s="376"/>
      <c r="AW2" s="376"/>
      <c r="AX2" s="376"/>
      <c r="AY2" s="376"/>
      <c r="AZ2" s="376"/>
      <c r="BA2" s="376"/>
      <c r="BB2" s="202" t="s">
        <v>282</v>
      </c>
      <c r="BC2" s="201"/>
      <c r="BD2" s="201"/>
      <c r="BE2" s="205"/>
    </row>
    <row r="3" spans="1:57" s="206" customFormat="1" ht="20.25" customHeight="1">
      <c r="A3" s="204"/>
      <c r="B3" s="204"/>
      <c r="C3" s="204"/>
      <c r="D3" s="200"/>
      <c r="E3" s="204"/>
      <c r="F3" s="204"/>
      <c r="G3" s="204"/>
      <c r="H3" s="200"/>
      <c r="I3" s="201"/>
      <c r="J3" s="201"/>
      <c r="K3" s="201"/>
      <c r="L3" s="201"/>
      <c r="M3" s="201"/>
      <c r="N3" s="204"/>
      <c r="O3" s="204"/>
      <c r="P3" s="204"/>
      <c r="Q3" s="204"/>
      <c r="R3" s="204"/>
      <c r="S3" s="204"/>
      <c r="T3" s="207"/>
      <c r="U3" s="208"/>
      <c r="V3" s="208"/>
      <c r="W3" s="209"/>
      <c r="X3" s="208"/>
      <c r="Y3" s="208"/>
      <c r="Z3" s="210"/>
      <c r="AA3" s="210"/>
      <c r="AB3" s="208"/>
      <c r="AC3" s="208"/>
      <c r="AD3" s="211"/>
      <c r="AE3" s="204"/>
      <c r="AF3" s="204"/>
      <c r="AG3" s="204"/>
      <c r="AH3" s="204"/>
      <c r="AI3" s="204"/>
      <c r="AJ3" s="202"/>
      <c r="AK3" s="201"/>
      <c r="AL3" s="201"/>
      <c r="AM3" s="212"/>
      <c r="AN3" s="212"/>
      <c r="AO3" s="212"/>
      <c r="AP3" s="212"/>
      <c r="AQ3" s="212"/>
      <c r="AR3" s="212"/>
      <c r="AS3" s="212"/>
      <c r="AT3" s="212"/>
      <c r="AU3" s="212"/>
      <c r="AV3" s="212"/>
      <c r="AW3" s="212"/>
      <c r="AX3" s="212"/>
      <c r="AY3" s="213" t="s">
        <v>288</v>
      </c>
      <c r="AZ3" s="378" t="s">
        <v>289</v>
      </c>
      <c r="BA3" s="378"/>
      <c r="BB3" s="378"/>
      <c r="BC3" s="378"/>
      <c r="BD3" s="201"/>
      <c r="BE3" s="205"/>
    </row>
    <row r="4" spans="1:57" s="206" customFormat="1" ht="20.25" customHeight="1">
      <c r="A4" s="204"/>
      <c r="B4" s="214"/>
      <c r="C4" s="214"/>
      <c r="D4" s="214"/>
      <c r="E4" s="214"/>
      <c r="F4" s="214"/>
      <c r="G4" s="214"/>
      <c r="H4" s="214"/>
      <c r="I4" s="214"/>
      <c r="J4" s="215"/>
      <c r="K4" s="216"/>
      <c r="L4" s="216"/>
      <c r="M4" s="216"/>
      <c r="N4" s="216"/>
      <c r="O4" s="216"/>
      <c r="P4" s="217"/>
      <c r="Q4" s="216"/>
      <c r="R4" s="216"/>
      <c r="S4" s="218"/>
      <c r="T4" s="204"/>
      <c r="U4" s="204"/>
      <c r="V4" s="204"/>
      <c r="W4" s="204"/>
      <c r="X4" s="204"/>
      <c r="Y4" s="204"/>
      <c r="Z4" s="210"/>
      <c r="AA4" s="210"/>
      <c r="AB4" s="208"/>
      <c r="AC4" s="208"/>
      <c r="AD4" s="211"/>
      <c r="AE4" s="204"/>
      <c r="AF4" s="204"/>
      <c r="AG4" s="204"/>
      <c r="AH4" s="204"/>
      <c r="AI4" s="204"/>
      <c r="AJ4" s="202"/>
      <c r="AK4" s="201"/>
      <c r="AL4" s="201"/>
      <c r="AM4" s="212"/>
      <c r="AN4" s="212"/>
      <c r="AO4" s="212"/>
      <c r="AP4" s="212"/>
      <c r="AQ4" s="212"/>
      <c r="AR4" s="212"/>
      <c r="AS4" s="212"/>
      <c r="AT4" s="212"/>
      <c r="AU4" s="212"/>
      <c r="AV4" s="212"/>
      <c r="AW4" s="212"/>
      <c r="AX4" s="212"/>
      <c r="AY4" s="213" t="s">
        <v>290</v>
      </c>
      <c r="AZ4" s="378" t="s">
        <v>426</v>
      </c>
      <c r="BA4" s="378"/>
      <c r="BB4" s="378"/>
      <c r="BC4" s="378"/>
      <c r="BD4" s="201"/>
      <c r="BE4" s="205"/>
    </row>
    <row r="5" spans="1:57" s="206" customFormat="1" ht="20.25" customHeight="1">
      <c r="A5" s="204"/>
      <c r="B5" s="219"/>
      <c r="C5" s="219"/>
      <c r="D5" s="219"/>
      <c r="E5" s="219"/>
      <c r="F5" s="219"/>
      <c r="G5" s="219"/>
      <c r="H5" s="219"/>
      <c r="I5" s="219"/>
      <c r="J5" s="220"/>
      <c r="K5" s="221"/>
      <c r="L5" s="222"/>
      <c r="M5" s="222"/>
      <c r="N5" s="222"/>
      <c r="O5" s="222"/>
      <c r="P5" s="219"/>
      <c r="Q5" s="223"/>
      <c r="R5" s="223"/>
      <c r="S5" s="224"/>
      <c r="T5" s="204"/>
      <c r="U5" s="204"/>
      <c r="V5" s="204"/>
      <c r="W5" s="204"/>
      <c r="X5" s="204"/>
      <c r="Y5" s="204"/>
      <c r="Z5" s="210"/>
      <c r="AA5" s="210"/>
      <c r="AB5" s="208"/>
      <c r="AC5" s="208"/>
      <c r="AD5" s="225"/>
      <c r="AE5" s="225"/>
      <c r="AF5" s="225"/>
      <c r="AG5" s="225"/>
      <c r="AH5" s="204"/>
      <c r="AI5" s="204"/>
      <c r="AJ5" s="225" t="s">
        <v>291</v>
      </c>
      <c r="AK5" s="225"/>
      <c r="AL5" s="225"/>
      <c r="AM5" s="225"/>
      <c r="AN5" s="225"/>
      <c r="AO5" s="225"/>
      <c r="AP5" s="225"/>
      <c r="AQ5" s="225"/>
      <c r="AR5" s="214"/>
      <c r="AS5" s="214"/>
      <c r="AT5" s="226"/>
      <c r="AU5" s="225"/>
      <c r="AV5" s="379">
        <v>40</v>
      </c>
      <c r="AW5" s="380"/>
      <c r="AX5" s="226" t="s">
        <v>292</v>
      </c>
      <c r="AY5" s="225"/>
      <c r="AZ5" s="379">
        <v>160</v>
      </c>
      <c r="BA5" s="380"/>
      <c r="BB5" s="226" t="s">
        <v>293</v>
      </c>
      <c r="BC5" s="225"/>
      <c r="BD5" s="204"/>
      <c r="BE5" s="205"/>
    </row>
    <row r="6" spans="1:57" s="206" customFormat="1" ht="20.25" customHeight="1">
      <c r="A6" s="204"/>
      <c r="B6" s="219"/>
      <c r="C6" s="219"/>
      <c r="D6" s="219"/>
      <c r="E6" s="219"/>
      <c r="F6" s="219"/>
      <c r="G6" s="219"/>
      <c r="H6" s="219"/>
      <c r="I6" s="219"/>
      <c r="J6" s="220"/>
      <c r="K6" s="221"/>
      <c r="L6" s="222"/>
      <c r="M6" s="222"/>
      <c r="N6" s="222"/>
      <c r="O6" s="222"/>
      <c r="P6" s="219"/>
      <c r="Q6" s="223"/>
      <c r="R6" s="223"/>
      <c r="S6" s="224"/>
      <c r="T6" s="204"/>
      <c r="U6" s="204"/>
      <c r="V6" s="204"/>
      <c r="W6" s="204"/>
      <c r="X6" s="204"/>
      <c r="Y6" s="204"/>
      <c r="Z6" s="210"/>
      <c r="AA6" s="210"/>
      <c r="AB6" s="208"/>
      <c r="AC6" s="208"/>
      <c r="AD6" s="225"/>
      <c r="AE6" s="225"/>
      <c r="AF6" s="225"/>
      <c r="AG6" s="225"/>
      <c r="AH6" s="204"/>
      <c r="AI6" s="204"/>
      <c r="AJ6" s="225"/>
      <c r="AK6" s="225"/>
      <c r="AL6" s="225"/>
      <c r="AM6" s="225"/>
      <c r="AN6" s="225"/>
      <c r="AO6" s="225"/>
      <c r="AP6" s="225"/>
      <c r="AQ6" s="224" t="s">
        <v>294</v>
      </c>
      <c r="AR6" s="225"/>
      <c r="AS6" s="227"/>
      <c r="AT6" s="227"/>
      <c r="AU6" s="227"/>
      <c r="AV6" s="225"/>
      <c r="AW6" s="225"/>
      <c r="AX6" s="228"/>
      <c r="AY6" s="225"/>
      <c r="AZ6" s="379">
        <v>100</v>
      </c>
      <c r="BA6" s="380"/>
      <c r="BB6" s="229" t="s">
        <v>295</v>
      </c>
      <c r="BC6" s="225"/>
      <c r="BD6" s="204"/>
      <c r="BE6" s="205"/>
    </row>
    <row r="7" spans="1:57" s="206" customFormat="1" ht="20.25" customHeight="1">
      <c r="A7" s="204"/>
      <c r="B7" s="219"/>
      <c r="C7" s="219"/>
      <c r="D7" s="219"/>
      <c r="E7" s="219"/>
      <c r="F7" s="219"/>
      <c r="G7" s="219"/>
      <c r="H7" s="219"/>
      <c r="I7" s="219"/>
      <c r="J7" s="219"/>
      <c r="K7" s="230"/>
      <c r="L7" s="230"/>
      <c r="M7" s="230"/>
      <c r="N7" s="219"/>
      <c r="O7" s="231"/>
      <c r="P7" s="232"/>
      <c r="Q7" s="232"/>
      <c r="R7" s="233"/>
      <c r="S7" s="234"/>
      <c r="T7" s="204"/>
      <c r="U7" s="204"/>
      <c r="V7" s="204"/>
      <c r="W7" s="204"/>
      <c r="X7" s="204"/>
      <c r="Y7" s="204"/>
      <c r="Z7" s="210"/>
      <c r="AA7" s="210"/>
      <c r="AB7" s="208"/>
      <c r="AC7" s="208"/>
      <c r="AD7" s="235"/>
      <c r="AE7" s="198"/>
      <c r="AF7" s="198"/>
      <c r="AG7" s="198"/>
      <c r="AH7" s="204"/>
      <c r="AI7" s="204"/>
      <c r="AJ7" s="204"/>
      <c r="AK7" s="204"/>
      <c r="AL7" s="198"/>
      <c r="AM7" s="198"/>
      <c r="AN7" s="236"/>
      <c r="AO7" s="237"/>
      <c r="AP7" s="237"/>
      <c r="AQ7" s="238"/>
      <c r="AR7" s="238"/>
      <c r="AS7" s="238"/>
      <c r="AT7" s="238"/>
      <c r="AU7" s="238"/>
      <c r="AV7" s="238"/>
      <c r="AW7" s="225" t="s">
        <v>296</v>
      </c>
      <c r="AX7" s="225"/>
      <c r="AY7" s="225"/>
      <c r="AZ7" s="381">
        <f>DAY(EOMONTH(DATE(X2,AB2,1),0))</f>
        <v>30</v>
      </c>
      <c r="BA7" s="382"/>
      <c r="BB7" s="226" t="s">
        <v>297</v>
      </c>
      <c r="BC7" s="204"/>
      <c r="BD7" s="204"/>
      <c r="BE7" s="205"/>
    </row>
    <row r="8" spans="1:57" ht="5.0999999999999996" customHeight="1" thickBot="1">
      <c r="A8" s="239"/>
      <c r="B8" s="239"/>
      <c r="C8" s="240"/>
      <c r="D8" s="240"/>
      <c r="E8" s="239"/>
      <c r="F8" s="239"/>
      <c r="G8" s="241"/>
      <c r="H8" s="239"/>
      <c r="I8" s="239"/>
      <c r="J8" s="239"/>
      <c r="K8" s="239"/>
      <c r="L8" s="239"/>
      <c r="M8" s="239"/>
      <c r="N8" s="239"/>
      <c r="O8" s="239"/>
      <c r="P8" s="239"/>
      <c r="Q8" s="239"/>
      <c r="R8" s="239"/>
      <c r="S8" s="240"/>
      <c r="T8" s="239"/>
      <c r="U8" s="239"/>
      <c r="V8" s="239"/>
      <c r="W8" s="239"/>
      <c r="X8" s="239"/>
      <c r="Y8" s="239"/>
      <c r="Z8" s="239"/>
      <c r="AA8" s="239"/>
      <c r="AB8" s="239"/>
      <c r="AC8" s="239"/>
      <c r="AD8" s="239"/>
      <c r="AE8" s="239"/>
      <c r="AF8" s="239"/>
      <c r="AG8" s="239"/>
      <c r="AH8" s="239"/>
      <c r="AI8" s="239"/>
      <c r="AJ8" s="240"/>
      <c r="AK8" s="239"/>
      <c r="AL8" s="239"/>
      <c r="AM8" s="239"/>
      <c r="AN8" s="239"/>
      <c r="AO8" s="239"/>
      <c r="AP8" s="239"/>
      <c r="AQ8" s="239"/>
      <c r="AR8" s="239"/>
      <c r="AS8" s="239"/>
      <c r="AT8" s="239"/>
      <c r="AU8" s="239"/>
      <c r="AV8" s="239"/>
      <c r="AW8" s="239"/>
      <c r="AX8" s="239"/>
      <c r="AY8" s="239"/>
      <c r="AZ8" s="239"/>
      <c r="BA8" s="239"/>
      <c r="BB8" s="239"/>
      <c r="BC8" s="242"/>
      <c r="BD8" s="242"/>
      <c r="BE8" s="243"/>
    </row>
    <row r="9" spans="1:57" ht="20.25" customHeight="1" thickBot="1">
      <c r="A9" s="239"/>
      <c r="B9" s="383" t="s">
        <v>298</v>
      </c>
      <c r="C9" s="386" t="s">
        <v>299</v>
      </c>
      <c r="D9" s="387"/>
      <c r="E9" s="392" t="s">
        <v>300</v>
      </c>
      <c r="F9" s="387"/>
      <c r="G9" s="392" t="s">
        <v>301</v>
      </c>
      <c r="H9" s="386"/>
      <c r="I9" s="386"/>
      <c r="J9" s="386"/>
      <c r="K9" s="387"/>
      <c r="L9" s="392" t="s">
        <v>302</v>
      </c>
      <c r="M9" s="386"/>
      <c r="N9" s="386"/>
      <c r="O9" s="395"/>
      <c r="P9" s="398" t="s">
        <v>303</v>
      </c>
      <c r="Q9" s="399"/>
      <c r="R9" s="399"/>
      <c r="S9" s="399"/>
      <c r="T9" s="399"/>
      <c r="U9" s="399"/>
      <c r="V9" s="399"/>
      <c r="W9" s="399"/>
      <c r="X9" s="399"/>
      <c r="Y9" s="399"/>
      <c r="Z9" s="399"/>
      <c r="AA9" s="399"/>
      <c r="AB9" s="399"/>
      <c r="AC9" s="399"/>
      <c r="AD9" s="399"/>
      <c r="AE9" s="399"/>
      <c r="AF9" s="399"/>
      <c r="AG9" s="399"/>
      <c r="AH9" s="399"/>
      <c r="AI9" s="399"/>
      <c r="AJ9" s="399"/>
      <c r="AK9" s="399"/>
      <c r="AL9" s="399"/>
      <c r="AM9" s="399"/>
      <c r="AN9" s="399"/>
      <c r="AO9" s="399"/>
      <c r="AP9" s="399"/>
      <c r="AQ9" s="399"/>
      <c r="AR9" s="399"/>
      <c r="AS9" s="399"/>
      <c r="AT9" s="399"/>
      <c r="AU9" s="400" t="str">
        <f>IF(AZ3="４週","(10)1～4週目の勤務時間数合計","(11)1か月の勤務時間数合計")</f>
        <v>(10)1～4週目の勤務時間数合計</v>
      </c>
      <c r="AV9" s="401"/>
      <c r="AW9" s="400" t="s">
        <v>304</v>
      </c>
      <c r="AX9" s="401"/>
      <c r="AY9" s="408" t="s">
        <v>305</v>
      </c>
      <c r="AZ9" s="408"/>
      <c r="BA9" s="408"/>
      <c r="BB9" s="408"/>
      <c r="BC9" s="408"/>
      <c r="BD9" s="408"/>
    </row>
    <row r="10" spans="1:57" ht="20.25" customHeight="1" thickBot="1">
      <c r="A10" s="239"/>
      <c r="B10" s="384"/>
      <c r="C10" s="388"/>
      <c r="D10" s="389"/>
      <c r="E10" s="393"/>
      <c r="F10" s="389"/>
      <c r="G10" s="393"/>
      <c r="H10" s="388"/>
      <c r="I10" s="388"/>
      <c r="J10" s="388"/>
      <c r="K10" s="389"/>
      <c r="L10" s="393"/>
      <c r="M10" s="388"/>
      <c r="N10" s="388"/>
      <c r="O10" s="396"/>
      <c r="P10" s="410" t="s">
        <v>306</v>
      </c>
      <c r="Q10" s="411"/>
      <c r="R10" s="411"/>
      <c r="S10" s="411"/>
      <c r="T10" s="411"/>
      <c r="U10" s="411"/>
      <c r="V10" s="412"/>
      <c r="W10" s="410" t="s">
        <v>307</v>
      </c>
      <c r="X10" s="411"/>
      <c r="Y10" s="411"/>
      <c r="Z10" s="411"/>
      <c r="AA10" s="411"/>
      <c r="AB10" s="411"/>
      <c r="AC10" s="412"/>
      <c r="AD10" s="410" t="s">
        <v>308</v>
      </c>
      <c r="AE10" s="411"/>
      <c r="AF10" s="411"/>
      <c r="AG10" s="411"/>
      <c r="AH10" s="411"/>
      <c r="AI10" s="411"/>
      <c r="AJ10" s="412"/>
      <c r="AK10" s="410" t="s">
        <v>309</v>
      </c>
      <c r="AL10" s="411"/>
      <c r="AM10" s="411"/>
      <c r="AN10" s="411"/>
      <c r="AO10" s="411"/>
      <c r="AP10" s="411"/>
      <c r="AQ10" s="412"/>
      <c r="AR10" s="410" t="s">
        <v>310</v>
      </c>
      <c r="AS10" s="411"/>
      <c r="AT10" s="412"/>
      <c r="AU10" s="402"/>
      <c r="AV10" s="403"/>
      <c r="AW10" s="402"/>
      <c r="AX10" s="403"/>
      <c r="AY10" s="408"/>
      <c r="AZ10" s="408"/>
      <c r="BA10" s="408"/>
      <c r="BB10" s="408"/>
      <c r="BC10" s="408"/>
      <c r="BD10" s="408"/>
    </row>
    <row r="11" spans="1:57" ht="20.25" customHeight="1" thickBot="1">
      <c r="A11" s="239"/>
      <c r="B11" s="384"/>
      <c r="C11" s="388"/>
      <c r="D11" s="389"/>
      <c r="E11" s="393"/>
      <c r="F11" s="389"/>
      <c r="G11" s="393"/>
      <c r="H11" s="388"/>
      <c r="I11" s="388"/>
      <c r="J11" s="388"/>
      <c r="K11" s="389"/>
      <c r="L11" s="393"/>
      <c r="M11" s="388"/>
      <c r="N11" s="388"/>
      <c r="O11" s="396"/>
      <c r="P11" s="245">
        <f>DAY(DATE($X$2,$AB$2,1))</f>
        <v>1</v>
      </c>
      <c r="Q11" s="246">
        <f>DAY(DATE($X$2,$AB$2,2))</f>
        <v>2</v>
      </c>
      <c r="R11" s="246">
        <f>DAY(DATE($X$2,$AB$2,3))</f>
        <v>3</v>
      </c>
      <c r="S11" s="246">
        <f>DAY(DATE($X$2,$AB$2,4))</f>
        <v>4</v>
      </c>
      <c r="T11" s="246">
        <f>DAY(DATE($X$2,$AB$2,5))</f>
        <v>5</v>
      </c>
      <c r="U11" s="246">
        <f>DAY(DATE($X$2,$AB$2,6))</f>
        <v>6</v>
      </c>
      <c r="V11" s="247">
        <f>DAY(DATE($X$2,$AB$2,7))</f>
        <v>7</v>
      </c>
      <c r="W11" s="245">
        <f>DAY(DATE($X$2,$AB$2,8))</f>
        <v>8</v>
      </c>
      <c r="X11" s="246">
        <f>DAY(DATE($X$2,$AB$2,9))</f>
        <v>9</v>
      </c>
      <c r="Y11" s="246">
        <f>DAY(DATE($X$2,$AB$2,10))</f>
        <v>10</v>
      </c>
      <c r="Z11" s="246">
        <f>DAY(DATE($X$2,$AB$2,11))</f>
        <v>11</v>
      </c>
      <c r="AA11" s="246">
        <f>DAY(DATE($X$2,$AB$2,12))</f>
        <v>12</v>
      </c>
      <c r="AB11" s="246">
        <f>DAY(DATE($X$2,$AB$2,13))</f>
        <v>13</v>
      </c>
      <c r="AC11" s="247">
        <f>DAY(DATE($X$2,$AB$2,14))</f>
        <v>14</v>
      </c>
      <c r="AD11" s="245">
        <f>DAY(DATE($X$2,$AB$2,15))</f>
        <v>15</v>
      </c>
      <c r="AE11" s="246">
        <f>DAY(DATE($X$2,$AB$2,16))</f>
        <v>16</v>
      </c>
      <c r="AF11" s="246">
        <f>DAY(DATE($X$2,$AB$2,17))</f>
        <v>17</v>
      </c>
      <c r="AG11" s="246">
        <f>DAY(DATE($X$2,$AB$2,18))</f>
        <v>18</v>
      </c>
      <c r="AH11" s="246">
        <f>DAY(DATE($X$2,$AB$2,19))</f>
        <v>19</v>
      </c>
      <c r="AI11" s="246">
        <f>DAY(DATE($X$2,$AB$2,20))</f>
        <v>20</v>
      </c>
      <c r="AJ11" s="247">
        <f>DAY(DATE($X$2,$AB$2,21))</f>
        <v>21</v>
      </c>
      <c r="AK11" s="245">
        <f>DAY(DATE($X$2,$AB$2,22))</f>
        <v>22</v>
      </c>
      <c r="AL11" s="246">
        <f>DAY(DATE($X$2,$AB$2,23))</f>
        <v>23</v>
      </c>
      <c r="AM11" s="246">
        <f>DAY(DATE($X$2,$AB$2,24))</f>
        <v>24</v>
      </c>
      <c r="AN11" s="246">
        <f>DAY(DATE($X$2,$AB$2,25))</f>
        <v>25</v>
      </c>
      <c r="AO11" s="246">
        <f>DAY(DATE($X$2,$AB$2,26))</f>
        <v>26</v>
      </c>
      <c r="AP11" s="246">
        <f>DAY(DATE($X$2,$AB$2,27))</f>
        <v>27</v>
      </c>
      <c r="AQ11" s="247">
        <f>DAY(DATE($X$2,$AB$2,28))</f>
        <v>28</v>
      </c>
      <c r="AR11" s="245" t="str">
        <f>IF(AZ3="暦月",IF(DAY(DATE($X$2,$AB$2,29))=29,29,""),"")</f>
        <v/>
      </c>
      <c r="AS11" s="246" t="str">
        <f>IF(AZ3="暦月",IF(DAY(DATE($X$2,$AB$2,30))=30,30,""),"")</f>
        <v/>
      </c>
      <c r="AT11" s="247" t="str">
        <f>IF(AZ3="暦月",IF(DAY(DATE($X$2,$AB$2,31))=31,31,""),"")</f>
        <v/>
      </c>
      <c r="AU11" s="402"/>
      <c r="AV11" s="403"/>
      <c r="AW11" s="402"/>
      <c r="AX11" s="403"/>
      <c r="AY11" s="408"/>
      <c r="AZ11" s="408"/>
      <c r="BA11" s="408"/>
      <c r="BB11" s="408"/>
      <c r="BC11" s="408"/>
      <c r="BD11" s="408"/>
    </row>
    <row r="12" spans="1:57" ht="20.25" hidden="1" customHeight="1" thickBot="1">
      <c r="A12" s="239"/>
      <c r="B12" s="384"/>
      <c r="C12" s="388"/>
      <c r="D12" s="389"/>
      <c r="E12" s="393"/>
      <c r="F12" s="389"/>
      <c r="G12" s="393"/>
      <c r="H12" s="388"/>
      <c r="I12" s="388"/>
      <c r="J12" s="388"/>
      <c r="K12" s="389"/>
      <c r="L12" s="393"/>
      <c r="M12" s="388"/>
      <c r="N12" s="388"/>
      <c r="O12" s="396"/>
      <c r="P12" s="245">
        <f>WEEKDAY(DATE($X$2,$AB$2,1))</f>
        <v>2</v>
      </c>
      <c r="Q12" s="246">
        <f>WEEKDAY(DATE($X$2,$AB$2,2))</f>
        <v>3</v>
      </c>
      <c r="R12" s="246">
        <f>WEEKDAY(DATE($X$2,$AB$2,3))</f>
        <v>4</v>
      </c>
      <c r="S12" s="246">
        <f>WEEKDAY(DATE($X$2,$AB$2,4))</f>
        <v>5</v>
      </c>
      <c r="T12" s="246">
        <f>WEEKDAY(DATE($X$2,$AB$2,5))</f>
        <v>6</v>
      </c>
      <c r="U12" s="246">
        <f>WEEKDAY(DATE($X$2,$AB$2,6))</f>
        <v>7</v>
      </c>
      <c r="V12" s="247">
        <f>WEEKDAY(DATE($X$2,$AB$2,7))</f>
        <v>1</v>
      </c>
      <c r="W12" s="245">
        <f>WEEKDAY(DATE($X$2,$AB$2,8))</f>
        <v>2</v>
      </c>
      <c r="X12" s="246">
        <f>WEEKDAY(DATE($X$2,$AB$2,9))</f>
        <v>3</v>
      </c>
      <c r="Y12" s="246">
        <f>WEEKDAY(DATE($X$2,$AB$2,10))</f>
        <v>4</v>
      </c>
      <c r="Z12" s="246">
        <f>WEEKDAY(DATE($X$2,$AB$2,11))</f>
        <v>5</v>
      </c>
      <c r="AA12" s="246">
        <f>WEEKDAY(DATE($X$2,$AB$2,12))</f>
        <v>6</v>
      </c>
      <c r="AB12" s="246">
        <f>WEEKDAY(DATE($X$2,$AB$2,13))</f>
        <v>7</v>
      </c>
      <c r="AC12" s="247">
        <f>WEEKDAY(DATE($X$2,$AB$2,14))</f>
        <v>1</v>
      </c>
      <c r="AD12" s="245">
        <f>WEEKDAY(DATE($X$2,$AB$2,15))</f>
        <v>2</v>
      </c>
      <c r="AE12" s="246">
        <f>WEEKDAY(DATE($X$2,$AB$2,16))</f>
        <v>3</v>
      </c>
      <c r="AF12" s="246">
        <f>WEEKDAY(DATE($X$2,$AB$2,17))</f>
        <v>4</v>
      </c>
      <c r="AG12" s="246">
        <f>WEEKDAY(DATE($X$2,$AB$2,18))</f>
        <v>5</v>
      </c>
      <c r="AH12" s="246">
        <f>WEEKDAY(DATE($X$2,$AB$2,19))</f>
        <v>6</v>
      </c>
      <c r="AI12" s="246">
        <f>WEEKDAY(DATE($X$2,$AB$2,20))</f>
        <v>7</v>
      </c>
      <c r="AJ12" s="247">
        <f>WEEKDAY(DATE($X$2,$AB$2,21))</f>
        <v>1</v>
      </c>
      <c r="AK12" s="245">
        <f>WEEKDAY(DATE($X$2,$AB$2,22))</f>
        <v>2</v>
      </c>
      <c r="AL12" s="246">
        <f>WEEKDAY(DATE($X$2,$AB$2,23))</f>
        <v>3</v>
      </c>
      <c r="AM12" s="246">
        <f>WEEKDAY(DATE($X$2,$AB$2,24))</f>
        <v>4</v>
      </c>
      <c r="AN12" s="246">
        <f>WEEKDAY(DATE($X$2,$AB$2,25))</f>
        <v>5</v>
      </c>
      <c r="AO12" s="246">
        <f>WEEKDAY(DATE($X$2,$AB$2,26))</f>
        <v>6</v>
      </c>
      <c r="AP12" s="246">
        <f>WEEKDAY(DATE($X$2,$AB$2,27))</f>
        <v>7</v>
      </c>
      <c r="AQ12" s="247">
        <f>WEEKDAY(DATE($X$2,$AB$2,28))</f>
        <v>1</v>
      </c>
      <c r="AR12" s="245">
        <f>IF(AR11=29,WEEKDAY(DATE($X$2,$AB$2,29)),0)</f>
        <v>0</v>
      </c>
      <c r="AS12" s="246">
        <f>IF(AS11=30,WEEKDAY(DATE($X$2,$AB$2,30)),0)</f>
        <v>0</v>
      </c>
      <c r="AT12" s="247">
        <f>IF(AT11=31,WEEKDAY(DATE($X$2,$AB$2,31)),0)</f>
        <v>0</v>
      </c>
      <c r="AU12" s="404"/>
      <c r="AV12" s="405"/>
      <c r="AW12" s="404"/>
      <c r="AX12" s="405"/>
      <c r="AY12" s="409"/>
      <c r="AZ12" s="409"/>
      <c r="BA12" s="409"/>
      <c r="BB12" s="409"/>
      <c r="BC12" s="409"/>
      <c r="BD12" s="409"/>
    </row>
    <row r="13" spans="1:57" ht="20.25" customHeight="1" thickBot="1">
      <c r="A13" s="239"/>
      <c r="B13" s="385"/>
      <c r="C13" s="390"/>
      <c r="D13" s="391"/>
      <c r="E13" s="394"/>
      <c r="F13" s="391"/>
      <c r="G13" s="394"/>
      <c r="H13" s="390"/>
      <c r="I13" s="390"/>
      <c r="J13" s="390"/>
      <c r="K13" s="391"/>
      <c r="L13" s="394"/>
      <c r="M13" s="390"/>
      <c r="N13" s="390"/>
      <c r="O13" s="397"/>
      <c r="P13" s="248" t="str">
        <f>IF(P12=1,"日",IF(P12=2,"月",IF(P12=3,"火",IF(P12=4,"水",IF(P12=5,"木",IF(P12=6,"金","土"))))))</f>
        <v>月</v>
      </c>
      <c r="Q13" s="249" t="str">
        <f t="shared" ref="Q13:AQ13" si="0">IF(Q12=1,"日",IF(Q12=2,"月",IF(Q12=3,"火",IF(Q12=4,"水",IF(Q12=5,"木",IF(Q12=6,"金","土"))))))</f>
        <v>火</v>
      </c>
      <c r="R13" s="249" t="str">
        <f t="shared" si="0"/>
        <v>水</v>
      </c>
      <c r="S13" s="249" t="str">
        <f t="shared" si="0"/>
        <v>木</v>
      </c>
      <c r="T13" s="249" t="str">
        <f t="shared" si="0"/>
        <v>金</v>
      </c>
      <c r="U13" s="249" t="str">
        <f t="shared" si="0"/>
        <v>土</v>
      </c>
      <c r="V13" s="250" t="str">
        <f t="shared" si="0"/>
        <v>日</v>
      </c>
      <c r="W13" s="248" t="str">
        <f t="shared" si="0"/>
        <v>月</v>
      </c>
      <c r="X13" s="249" t="str">
        <f t="shared" si="0"/>
        <v>火</v>
      </c>
      <c r="Y13" s="249" t="str">
        <f t="shared" si="0"/>
        <v>水</v>
      </c>
      <c r="Z13" s="249" t="str">
        <f t="shared" si="0"/>
        <v>木</v>
      </c>
      <c r="AA13" s="249" t="str">
        <f t="shared" si="0"/>
        <v>金</v>
      </c>
      <c r="AB13" s="249" t="str">
        <f t="shared" si="0"/>
        <v>土</v>
      </c>
      <c r="AC13" s="250" t="str">
        <f t="shared" si="0"/>
        <v>日</v>
      </c>
      <c r="AD13" s="248" t="str">
        <f t="shared" si="0"/>
        <v>月</v>
      </c>
      <c r="AE13" s="249" t="str">
        <f t="shared" si="0"/>
        <v>火</v>
      </c>
      <c r="AF13" s="249" t="str">
        <f t="shared" si="0"/>
        <v>水</v>
      </c>
      <c r="AG13" s="249" t="str">
        <f t="shared" si="0"/>
        <v>木</v>
      </c>
      <c r="AH13" s="249" t="str">
        <f t="shared" si="0"/>
        <v>金</v>
      </c>
      <c r="AI13" s="249" t="str">
        <f t="shared" si="0"/>
        <v>土</v>
      </c>
      <c r="AJ13" s="250" t="str">
        <f t="shared" si="0"/>
        <v>日</v>
      </c>
      <c r="AK13" s="248" t="str">
        <f t="shared" si="0"/>
        <v>月</v>
      </c>
      <c r="AL13" s="249" t="str">
        <f t="shared" si="0"/>
        <v>火</v>
      </c>
      <c r="AM13" s="249" t="str">
        <f t="shared" si="0"/>
        <v>水</v>
      </c>
      <c r="AN13" s="249" t="str">
        <f t="shared" si="0"/>
        <v>木</v>
      </c>
      <c r="AO13" s="249" t="str">
        <f t="shared" si="0"/>
        <v>金</v>
      </c>
      <c r="AP13" s="249" t="str">
        <f t="shared" si="0"/>
        <v>土</v>
      </c>
      <c r="AQ13" s="250" t="str">
        <f t="shared" si="0"/>
        <v>日</v>
      </c>
      <c r="AR13" s="249" t="str">
        <f>IF(AR12=1,"日",IF(AR12=2,"月",IF(AR12=3,"火",IF(AR12=4,"水",IF(AR12=5,"木",IF(AR12=6,"金",IF(AR12=0,"","土")))))))</f>
        <v/>
      </c>
      <c r="AS13" s="249" t="str">
        <f>IF(AS12=1,"日",IF(AS12=2,"月",IF(AS12=3,"火",IF(AS12=4,"水",IF(AS12=5,"木",IF(AS12=6,"金",IF(AS12=0,"","土")))))))</f>
        <v/>
      </c>
      <c r="AT13" s="249" t="str">
        <f>IF(AT12=1,"日",IF(AT12=2,"月",IF(AT12=3,"火",IF(AT12=4,"水",IF(AT12=5,"木",IF(AT12=6,"金",IF(AT12=0,"","土")))))))</f>
        <v/>
      </c>
      <c r="AU13" s="406"/>
      <c r="AV13" s="407"/>
      <c r="AW13" s="406"/>
      <c r="AX13" s="407"/>
      <c r="AY13" s="408"/>
      <c r="AZ13" s="408"/>
      <c r="BA13" s="408"/>
      <c r="BB13" s="408"/>
      <c r="BC13" s="408"/>
      <c r="BD13" s="408"/>
    </row>
    <row r="14" spans="1:57" ht="39.950000000000003" customHeight="1">
      <c r="A14" s="239"/>
      <c r="B14" s="282">
        <v>1</v>
      </c>
      <c r="C14" s="433"/>
      <c r="D14" s="434"/>
      <c r="E14" s="435"/>
      <c r="F14" s="436"/>
      <c r="G14" s="437"/>
      <c r="H14" s="438"/>
      <c r="I14" s="438"/>
      <c r="J14" s="438"/>
      <c r="K14" s="439"/>
      <c r="L14" s="440"/>
      <c r="M14" s="441"/>
      <c r="N14" s="441"/>
      <c r="O14" s="442"/>
      <c r="P14" s="251"/>
      <c r="Q14" s="252"/>
      <c r="R14" s="252"/>
      <c r="S14" s="252"/>
      <c r="T14" s="252"/>
      <c r="U14" s="252"/>
      <c r="V14" s="253"/>
      <c r="W14" s="251"/>
      <c r="X14" s="252"/>
      <c r="Y14" s="252"/>
      <c r="Z14" s="252"/>
      <c r="AA14" s="252"/>
      <c r="AB14" s="252"/>
      <c r="AC14" s="253"/>
      <c r="AD14" s="251"/>
      <c r="AE14" s="252"/>
      <c r="AF14" s="252"/>
      <c r="AG14" s="252"/>
      <c r="AH14" s="252"/>
      <c r="AI14" s="252"/>
      <c r="AJ14" s="253"/>
      <c r="AK14" s="251"/>
      <c r="AL14" s="252"/>
      <c r="AM14" s="252"/>
      <c r="AN14" s="252"/>
      <c r="AO14" s="252"/>
      <c r="AP14" s="252"/>
      <c r="AQ14" s="253"/>
      <c r="AR14" s="251"/>
      <c r="AS14" s="252"/>
      <c r="AT14" s="253"/>
      <c r="AU14" s="443">
        <f>IF($AZ$3="４週",SUM(P14:AQ14),IF($AZ$3="暦月",SUM(P14:AT14),""))</f>
        <v>0</v>
      </c>
      <c r="AV14" s="444"/>
      <c r="AW14" s="445">
        <f t="shared" ref="AW14:AW77" si="1">IF($AZ$3="４週",AU14/4,IF($AZ$3="暦月",AU14/($AZ$7/7),""))</f>
        <v>0</v>
      </c>
      <c r="AX14" s="446"/>
      <c r="AY14" s="413"/>
      <c r="AZ14" s="414"/>
      <c r="BA14" s="414"/>
      <c r="BB14" s="414"/>
      <c r="BC14" s="414"/>
      <c r="BD14" s="415"/>
    </row>
    <row r="15" spans="1:57" ht="39.950000000000003" customHeight="1">
      <c r="A15" s="239"/>
      <c r="B15" s="254">
        <f t="shared" ref="B15:B78" si="2">B14+1</f>
        <v>2</v>
      </c>
      <c r="C15" s="416"/>
      <c r="D15" s="417"/>
      <c r="E15" s="418"/>
      <c r="F15" s="419"/>
      <c r="G15" s="420"/>
      <c r="H15" s="421"/>
      <c r="I15" s="421"/>
      <c r="J15" s="421"/>
      <c r="K15" s="422"/>
      <c r="L15" s="423"/>
      <c r="M15" s="424"/>
      <c r="N15" s="424"/>
      <c r="O15" s="425"/>
      <c r="P15" s="255"/>
      <c r="Q15" s="256"/>
      <c r="R15" s="256"/>
      <c r="S15" s="256"/>
      <c r="T15" s="256"/>
      <c r="U15" s="256"/>
      <c r="V15" s="257"/>
      <c r="W15" s="255"/>
      <c r="X15" s="256"/>
      <c r="Y15" s="256"/>
      <c r="Z15" s="256"/>
      <c r="AA15" s="256"/>
      <c r="AB15" s="256"/>
      <c r="AC15" s="257"/>
      <c r="AD15" s="255"/>
      <c r="AE15" s="256"/>
      <c r="AF15" s="256"/>
      <c r="AG15" s="256"/>
      <c r="AH15" s="256"/>
      <c r="AI15" s="256"/>
      <c r="AJ15" s="257"/>
      <c r="AK15" s="255"/>
      <c r="AL15" s="256"/>
      <c r="AM15" s="256"/>
      <c r="AN15" s="256"/>
      <c r="AO15" s="256"/>
      <c r="AP15" s="256"/>
      <c r="AQ15" s="257"/>
      <c r="AR15" s="255"/>
      <c r="AS15" s="256"/>
      <c r="AT15" s="257"/>
      <c r="AU15" s="426">
        <f>IF($AZ$3="４週",SUM(P15:AQ15),IF($AZ$3="暦月",SUM(P15:AT15),""))</f>
        <v>0</v>
      </c>
      <c r="AV15" s="427"/>
      <c r="AW15" s="428">
        <f t="shared" si="1"/>
        <v>0</v>
      </c>
      <c r="AX15" s="429"/>
      <c r="AY15" s="430"/>
      <c r="AZ15" s="431"/>
      <c r="BA15" s="431"/>
      <c r="BB15" s="431"/>
      <c r="BC15" s="431"/>
      <c r="BD15" s="432"/>
    </row>
    <row r="16" spans="1:57" ht="39.950000000000003" customHeight="1">
      <c r="A16" s="239"/>
      <c r="B16" s="254">
        <f t="shared" si="2"/>
        <v>3</v>
      </c>
      <c r="C16" s="416"/>
      <c r="D16" s="417"/>
      <c r="E16" s="418"/>
      <c r="F16" s="419"/>
      <c r="G16" s="420"/>
      <c r="H16" s="421"/>
      <c r="I16" s="421"/>
      <c r="J16" s="421"/>
      <c r="K16" s="422"/>
      <c r="L16" s="423"/>
      <c r="M16" s="424"/>
      <c r="N16" s="424"/>
      <c r="O16" s="425"/>
      <c r="P16" s="255"/>
      <c r="Q16" s="256"/>
      <c r="R16" s="256"/>
      <c r="S16" s="256"/>
      <c r="T16" s="256"/>
      <c r="U16" s="256"/>
      <c r="V16" s="257"/>
      <c r="W16" s="255"/>
      <c r="X16" s="256"/>
      <c r="Y16" s="256"/>
      <c r="Z16" s="256"/>
      <c r="AA16" s="256"/>
      <c r="AB16" s="256"/>
      <c r="AC16" s="257"/>
      <c r="AD16" s="255"/>
      <c r="AE16" s="256"/>
      <c r="AF16" s="256"/>
      <c r="AG16" s="256"/>
      <c r="AH16" s="256"/>
      <c r="AI16" s="256"/>
      <c r="AJ16" s="257"/>
      <c r="AK16" s="255"/>
      <c r="AL16" s="256"/>
      <c r="AM16" s="256"/>
      <c r="AN16" s="256"/>
      <c r="AO16" s="256"/>
      <c r="AP16" s="256"/>
      <c r="AQ16" s="257"/>
      <c r="AR16" s="255"/>
      <c r="AS16" s="256"/>
      <c r="AT16" s="257"/>
      <c r="AU16" s="426">
        <f>IF($AZ$3="４週",SUM(P16:AQ16),IF($AZ$3="暦月",SUM(P16:AT16),""))</f>
        <v>0</v>
      </c>
      <c r="AV16" s="427"/>
      <c r="AW16" s="428">
        <f t="shared" si="1"/>
        <v>0</v>
      </c>
      <c r="AX16" s="429"/>
      <c r="AY16" s="430"/>
      <c r="AZ16" s="431"/>
      <c r="BA16" s="431"/>
      <c r="BB16" s="431"/>
      <c r="BC16" s="431"/>
      <c r="BD16" s="432"/>
    </row>
    <row r="17" spans="1:56" ht="39.950000000000003" customHeight="1">
      <c r="A17" s="239"/>
      <c r="B17" s="254">
        <f t="shared" si="2"/>
        <v>4</v>
      </c>
      <c r="C17" s="416"/>
      <c r="D17" s="417"/>
      <c r="E17" s="418"/>
      <c r="F17" s="419"/>
      <c r="G17" s="420"/>
      <c r="H17" s="421"/>
      <c r="I17" s="421"/>
      <c r="J17" s="421"/>
      <c r="K17" s="422"/>
      <c r="L17" s="423"/>
      <c r="M17" s="424"/>
      <c r="N17" s="424"/>
      <c r="O17" s="425"/>
      <c r="P17" s="255"/>
      <c r="Q17" s="256"/>
      <c r="R17" s="256"/>
      <c r="S17" s="256"/>
      <c r="T17" s="256"/>
      <c r="U17" s="256"/>
      <c r="V17" s="257"/>
      <c r="W17" s="255"/>
      <c r="X17" s="256"/>
      <c r="Y17" s="256"/>
      <c r="Z17" s="256"/>
      <c r="AA17" s="256"/>
      <c r="AB17" s="256"/>
      <c r="AC17" s="257"/>
      <c r="AD17" s="255"/>
      <c r="AE17" s="256"/>
      <c r="AF17" s="256"/>
      <c r="AG17" s="256"/>
      <c r="AH17" s="256"/>
      <c r="AI17" s="256"/>
      <c r="AJ17" s="257"/>
      <c r="AK17" s="255"/>
      <c r="AL17" s="256"/>
      <c r="AM17" s="256"/>
      <c r="AN17" s="256"/>
      <c r="AO17" s="256"/>
      <c r="AP17" s="256"/>
      <c r="AQ17" s="257"/>
      <c r="AR17" s="255"/>
      <c r="AS17" s="256"/>
      <c r="AT17" s="257"/>
      <c r="AU17" s="426">
        <f>IF($AZ$3="４週",SUM(P17:AQ17),IF($AZ$3="暦月",SUM(P17:AT17),""))</f>
        <v>0</v>
      </c>
      <c r="AV17" s="427"/>
      <c r="AW17" s="428">
        <f t="shared" si="1"/>
        <v>0</v>
      </c>
      <c r="AX17" s="429"/>
      <c r="AY17" s="430"/>
      <c r="AZ17" s="431"/>
      <c r="BA17" s="431"/>
      <c r="BB17" s="431"/>
      <c r="BC17" s="431"/>
      <c r="BD17" s="432"/>
    </row>
    <row r="18" spans="1:56" ht="39.950000000000003" customHeight="1">
      <c r="A18" s="239"/>
      <c r="B18" s="254">
        <f t="shared" si="2"/>
        <v>5</v>
      </c>
      <c r="C18" s="416"/>
      <c r="D18" s="417"/>
      <c r="E18" s="418"/>
      <c r="F18" s="419"/>
      <c r="G18" s="420"/>
      <c r="H18" s="421"/>
      <c r="I18" s="421"/>
      <c r="J18" s="421"/>
      <c r="K18" s="422"/>
      <c r="L18" s="423"/>
      <c r="M18" s="424"/>
      <c r="N18" s="424"/>
      <c r="O18" s="425"/>
      <c r="P18" s="255"/>
      <c r="Q18" s="256"/>
      <c r="R18" s="256"/>
      <c r="S18" s="256"/>
      <c r="T18" s="256"/>
      <c r="U18" s="256"/>
      <c r="V18" s="257"/>
      <c r="W18" s="255"/>
      <c r="X18" s="256"/>
      <c r="Y18" s="256"/>
      <c r="Z18" s="256"/>
      <c r="AA18" s="256"/>
      <c r="AB18" s="256"/>
      <c r="AC18" s="257"/>
      <c r="AD18" s="255"/>
      <c r="AE18" s="256"/>
      <c r="AF18" s="256"/>
      <c r="AG18" s="256"/>
      <c r="AH18" s="256"/>
      <c r="AI18" s="256"/>
      <c r="AJ18" s="257"/>
      <c r="AK18" s="255"/>
      <c r="AL18" s="256"/>
      <c r="AM18" s="256"/>
      <c r="AN18" s="256"/>
      <c r="AO18" s="256"/>
      <c r="AP18" s="256"/>
      <c r="AQ18" s="257"/>
      <c r="AR18" s="255"/>
      <c r="AS18" s="256"/>
      <c r="AT18" s="257"/>
      <c r="AU18" s="426">
        <f t="shared" ref="AU18:AU113" si="3">IF($AZ$3="４週",SUM(P18:AQ18),IF($AZ$3="暦月",SUM(P18:AT18),""))</f>
        <v>0</v>
      </c>
      <c r="AV18" s="427"/>
      <c r="AW18" s="428">
        <f t="shared" si="1"/>
        <v>0</v>
      </c>
      <c r="AX18" s="429"/>
      <c r="AY18" s="430"/>
      <c r="AZ18" s="431"/>
      <c r="BA18" s="431"/>
      <c r="BB18" s="431"/>
      <c r="BC18" s="431"/>
      <c r="BD18" s="432"/>
    </row>
    <row r="19" spans="1:56" ht="39.950000000000003" customHeight="1">
      <c r="A19" s="239"/>
      <c r="B19" s="254">
        <f t="shared" si="2"/>
        <v>6</v>
      </c>
      <c r="C19" s="416"/>
      <c r="D19" s="417"/>
      <c r="E19" s="418"/>
      <c r="F19" s="419"/>
      <c r="G19" s="420"/>
      <c r="H19" s="421"/>
      <c r="I19" s="421"/>
      <c r="J19" s="421"/>
      <c r="K19" s="422"/>
      <c r="L19" s="423"/>
      <c r="M19" s="424"/>
      <c r="N19" s="424"/>
      <c r="O19" s="425"/>
      <c r="P19" s="255"/>
      <c r="Q19" s="256"/>
      <c r="R19" s="256"/>
      <c r="S19" s="256"/>
      <c r="T19" s="256"/>
      <c r="U19" s="256"/>
      <c r="V19" s="257"/>
      <c r="W19" s="255"/>
      <c r="X19" s="256"/>
      <c r="Y19" s="256"/>
      <c r="Z19" s="256"/>
      <c r="AA19" s="256"/>
      <c r="AB19" s="256"/>
      <c r="AC19" s="257"/>
      <c r="AD19" s="255"/>
      <c r="AE19" s="256"/>
      <c r="AF19" s="256"/>
      <c r="AG19" s="256"/>
      <c r="AH19" s="256"/>
      <c r="AI19" s="256"/>
      <c r="AJ19" s="257"/>
      <c r="AK19" s="255"/>
      <c r="AL19" s="256"/>
      <c r="AM19" s="256"/>
      <c r="AN19" s="256"/>
      <c r="AO19" s="256"/>
      <c r="AP19" s="256"/>
      <c r="AQ19" s="257"/>
      <c r="AR19" s="255"/>
      <c r="AS19" s="256"/>
      <c r="AT19" s="257"/>
      <c r="AU19" s="426">
        <f t="shared" si="3"/>
        <v>0</v>
      </c>
      <c r="AV19" s="427"/>
      <c r="AW19" s="428">
        <f t="shared" si="1"/>
        <v>0</v>
      </c>
      <c r="AX19" s="429"/>
      <c r="AY19" s="430"/>
      <c r="AZ19" s="431"/>
      <c r="BA19" s="431"/>
      <c r="BB19" s="431"/>
      <c r="BC19" s="431"/>
      <c r="BD19" s="432"/>
    </row>
    <row r="20" spans="1:56" ht="39.950000000000003" customHeight="1">
      <c r="A20" s="239"/>
      <c r="B20" s="254">
        <f t="shared" si="2"/>
        <v>7</v>
      </c>
      <c r="C20" s="416"/>
      <c r="D20" s="417"/>
      <c r="E20" s="418"/>
      <c r="F20" s="419"/>
      <c r="G20" s="420"/>
      <c r="H20" s="421"/>
      <c r="I20" s="421"/>
      <c r="J20" s="421"/>
      <c r="K20" s="422"/>
      <c r="L20" s="423"/>
      <c r="M20" s="424"/>
      <c r="N20" s="424"/>
      <c r="O20" s="425"/>
      <c r="P20" s="255"/>
      <c r="Q20" s="256"/>
      <c r="R20" s="256"/>
      <c r="S20" s="256"/>
      <c r="T20" s="256"/>
      <c r="U20" s="256"/>
      <c r="V20" s="257"/>
      <c r="W20" s="255"/>
      <c r="X20" s="256"/>
      <c r="Y20" s="256"/>
      <c r="Z20" s="256"/>
      <c r="AA20" s="256"/>
      <c r="AB20" s="256"/>
      <c r="AC20" s="257"/>
      <c r="AD20" s="255"/>
      <c r="AE20" s="256"/>
      <c r="AF20" s="256"/>
      <c r="AG20" s="256"/>
      <c r="AH20" s="256"/>
      <c r="AI20" s="256"/>
      <c r="AJ20" s="257"/>
      <c r="AK20" s="255"/>
      <c r="AL20" s="256"/>
      <c r="AM20" s="256"/>
      <c r="AN20" s="256"/>
      <c r="AO20" s="256"/>
      <c r="AP20" s="256"/>
      <c r="AQ20" s="257"/>
      <c r="AR20" s="255"/>
      <c r="AS20" s="256"/>
      <c r="AT20" s="257"/>
      <c r="AU20" s="426">
        <f>IF($AZ$3="４週",SUM(P20:AQ20),IF($AZ$3="暦月",SUM(P20:AT20),""))</f>
        <v>0</v>
      </c>
      <c r="AV20" s="427"/>
      <c r="AW20" s="428">
        <f t="shared" si="1"/>
        <v>0</v>
      </c>
      <c r="AX20" s="429"/>
      <c r="AY20" s="430"/>
      <c r="AZ20" s="431"/>
      <c r="BA20" s="431"/>
      <c r="BB20" s="431"/>
      <c r="BC20" s="431"/>
      <c r="BD20" s="432"/>
    </row>
    <row r="21" spans="1:56" ht="39.950000000000003" customHeight="1">
      <c r="A21" s="239"/>
      <c r="B21" s="254">
        <f t="shared" si="2"/>
        <v>8</v>
      </c>
      <c r="C21" s="416"/>
      <c r="D21" s="417"/>
      <c r="E21" s="418"/>
      <c r="F21" s="419"/>
      <c r="G21" s="420"/>
      <c r="H21" s="421"/>
      <c r="I21" s="421"/>
      <c r="J21" s="421"/>
      <c r="K21" s="422"/>
      <c r="L21" s="423"/>
      <c r="M21" s="424"/>
      <c r="N21" s="424"/>
      <c r="O21" s="425"/>
      <c r="P21" s="255"/>
      <c r="Q21" s="256"/>
      <c r="R21" s="256"/>
      <c r="S21" s="256"/>
      <c r="T21" s="256"/>
      <c r="U21" s="256"/>
      <c r="V21" s="257"/>
      <c r="W21" s="255"/>
      <c r="X21" s="256"/>
      <c r="Y21" s="256"/>
      <c r="Z21" s="256"/>
      <c r="AA21" s="256"/>
      <c r="AB21" s="256"/>
      <c r="AC21" s="257"/>
      <c r="AD21" s="255"/>
      <c r="AE21" s="256"/>
      <c r="AF21" s="256"/>
      <c r="AG21" s="256"/>
      <c r="AH21" s="256"/>
      <c r="AI21" s="256"/>
      <c r="AJ21" s="257"/>
      <c r="AK21" s="255"/>
      <c r="AL21" s="256"/>
      <c r="AM21" s="256"/>
      <c r="AN21" s="256"/>
      <c r="AO21" s="256"/>
      <c r="AP21" s="256"/>
      <c r="AQ21" s="257"/>
      <c r="AR21" s="255"/>
      <c r="AS21" s="256"/>
      <c r="AT21" s="257"/>
      <c r="AU21" s="426">
        <f t="shared" si="3"/>
        <v>0</v>
      </c>
      <c r="AV21" s="427"/>
      <c r="AW21" s="428">
        <f t="shared" si="1"/>
        <v>0</v>
      </c>
      <c r="AX21" s="429"/>
      <c r="AY21" s="430"/>
      <c r="AZ21" s="431"/>
      <c r="BA21" s="431"/>
      <c r="BB21" s="431"/>
      <c r="BC21" s="431"/>
      <c r="BD21" s="432"/>
    </row>
    <row r="22" spans="1:56" ht="39.950000000000003" customHeight="1">
      <c r="A22" s="239"/>
      <c r="B22" s="254">
        <f t="shared" si="2"/>
        <v>9</v>
      </c>
      <c r="C22" s="416"/>
      <c r="D22" s="417"/>
      <c r="E22" s="418"/>
      <c r="F22" s="419"/>
      <c r="G22" s="420"/>
      <c r="H22" s="421"/>
      <c r="I22" s="421"/>
      <c r="J22" s="421"/>
      <c r="K22" s="422"/>
      <c r="L22" s="423"/>
      <c r="M22" s="424"/>
      <c r="N22" s="424"/>
      <c r="O22" s="425"/>
      <c r="P22" s="255"/>
      <c r="Q22" s="256"/>
      <c r="R22" s="256"/>
      <c r="S22" s="256"/>
      <c r="T22" s="256"/>
      <c r="U22" s="256"/>
      <c r="V22" s="257"/>
      <c r="W22" s="255"/>
      <c r="X22" s="256"/>
      <c r="Y22" s="256"/>
      <c r="Z22" s="256"/>
      <c r="AA22" s="256"/>
      <c r="AB22" s="256"/>
      <c r="AC22" s="257"/>
      <c r="AD22" s="255"/>
      <c r="AE22" s="256"/>
      <c r="AF22" s="256"/>
      <c r="AG22" s="256"/>
      <c r="AH22" s="256"/>
      <c r="AI22" s="256"/>
      <c r="AJ22" s="257"/>
      <c r="AK22" s="255"/>
      <c r="AL22" s="256"/>
      <c r="AM22" s="256"/>
      <c r="AN22" s="256"/>
      <c r="AO22" s="256"/>
      <c r="AP22" s="256"/>
      <c r="AQ22" s="257"/>
      <c r="AR22" s="255"/>
      <c r="AS22" s="256"/>
      <c r="AT22" s="257"/>
      <c r="AU22" s="426">
        <f t="shared" si="3"/>
        <v>0</v>
      </c>
      <c r="AV22" s="427"/>
      <c r="AW22" s="428">
        <f t="shared" si="1"/>
        <v>0</v>
      </c>
      <c r="AX22" s="429"/>
      <c r="AY22" s="430"/>
      <c r="AZ22" s="431"/>
      <c r="BA22" s="431"/>
      <c r="BB22" s="431"/>
      <c r="BC22" s="431"/>
      <c r="BD22" s="432"/>
    </row>
    <row r="23" spans="1:56" ht="39.950000000000003" customHeight="1">
      <c r="A23" s="239"/>
      <c r="B23" s="254">
        <f t="shared" si="2"/>
        <v>10</v>
      </c>
      <c r="C23" s="416"/>
      <c r="D23" s="417"/>
      <c r="E23" s="418"/>
      <c r="F23" s="419"/>
      <c r="G23" s="420"/>
      <c r="H23" s="421"/>
      <c r="I23" s="421"/>
      <c r="J23" s="421"/>
      <c r="K23" s="422"/>
      <c r="L23" s="423"/>
      <c r="M23" s="424"/>
      <c r="N23" s="424"/>
      <c r="O23" s="425"/>
      <c r="P23" s="255"/>
      <c r="Q23" s="256"/>
      <c r="R23" s="256"/>
      <c r="S23" s="256"/>
      <c r="T23" s="256"/>
      <c r="U23" s="256"/>
      <c r="V23" s="257"/>
      <c r="W23" s="255"/>
      <c r="X23" s="256"/>
      <c r="Y23" s="256"/>
      <c r="Z23" s="256"/>
      <c r="AA23" s="256"/>
      <c r="AB23" s="256"/>
      <c r="AC23" s="257"/>
      <c r="AD23" s="255"/>
      <c r="AE23" s="256"/>
      <c r="AF23" s="256"/>
      <c r="AG23" s="256"/>
      <c r="AH23" s="256"/>
      <c r="AI23" s="256"/>
      <c r="AJ23" s="257"/>
      <c r="AK23" s="255"/>
      <c r="AL23" s="256"/>
      <c r="AM23" s="256"/>
      <c r="AN23" s="256"/>
      <c r="AO23" s="256"/>
      <c r="AP23" s="256"/>
      <c r="AQ23" s="257"/>
      <c r="AR23" s="255"/>
      <c r="AS23" s="256"/>
      <c r="AT23" s="257"/>
      <c r="AU23" s="426">
        <f t="shared" si="3"/>
        <v>0</v>
      </c>
      <c r="AV23" s="427"/>
      <c r="AW23" s="428">
        <f t="shared" si="1"/>
        <v>0</v>
      </c>
      <c r="AX23" s="429"/>
      <c r="AY23" s="430"/>
      <c r="AZ23" s="431"/>
      <c r="BA23" s="431"/>
      <c r="BB23" s="431"/>
      <c r="BC23" s="431"/>
      <c r="BD23" s="432"/>
    </row>
    <row r="24" spans="1:56" ht="39.950000000000003" customHeight="1">
      <c r="A24" s="239"/>
      <c r="B24" s="254">
        <f t="shared" si="2"/>
        <v>11</v>
      </c>
      <c r="C24" s="416"/>
      <c r="D24" s="417"/>
      <c r="E24" s="418"/>
      <c r="F24" s="419"/>
      <c r="G24" s="420"/>
      <c r="H24" s="421"/>
      <c r="I24" s="421"/>
      <c r="J24" s="421"/>
      <c r="K24" s="422"/>
      <c r="L24" s="423"/>
      <c r="M24" s="424"/>
      <c r="N24" s="424"/>
      <c r="O24" s="425"/>
      <c r="P24" s="255"/>
      <c r="Q24" s="256"/>
      <c r="R24" s="256"/>
      <c r="S24" s="256"/>
      <c r="T24" s="256"/>
      <c r="U24" s="256"/>
      <c r="V24" s="257"/>
      <c r="W24" s="255"/>
      <c r="X24" s="256"/>
      <c r="Y24" s="256"/>
      <c r="Z24" s="256"/>
      <c r="AA24" s="256"/>
      <c r="AB24" s="256"/>
      <c r="AC24" s="257"/>
      <c r="AD24" s="255"/>
      <c r="AE24" s="256"/>
      <c r="AF24" s="256"/>
      <c r="AG24" s="256"/>
      <c r="AH24" s="256"/>
      <c r="AI24" s="256"/>
      <c r="AJ24" s="257"/>
      <c r="AK24" s="255"/>
      <c r="AL24" s="256"/>
      <c r="AM24" s="256"/>
      <c r="AN24" s="256"/>
      <c r="AO24" s="256"/>
      <c r="AP24" s="256"/>
      <c r="AQ24" s="257"/>
      <c r="AR24" s="255"/>
      <c r="AS24" s="256"/>
      <c r="AT24" s="257"/>
      <c r="AU24" s="426">
        <f t="shared" si="3"/>
        <v>0</v>
      </c>
      <c r="AV24" s="427"/>
      <c r="AW24" s="428">
        <f t="shared" si="1"/>
        <v>0</v>
      </c>
      <c r="AX24" s="429"/>
      <c r="AY24" s="430"/>
      <c r="AZ24" s="431"/>
      <c r="BA24" s="431"/>
      <c r="BB24" s="431"/>
      <c r="BC24" s="431"/>
      <c r="BD24" s="432"/>
    </row>
    <row r="25" spans="1:56" ht="39.950000000000003" customHeight="1">
      <c r="A25" s="239"/>
      <c r="B25" s="254">
        <f t="shared" si="2"/>
        <v>12</v>
      </c>
      <c r="C25" s="416"/>
      <c r="D25" s="417"/>
      <c r="E25" s="418"/>
      <c r="F25" s="419"/>
      <c r="G25" s="420"/>
      <c r="H25" s="421"/>
      <c r="I25" s="421"/>
      <c r="J25" s="421"/>
      <c r="K25" s="422"/>
      <c r="L25" s="423"/>
      <c r="M25" s="424"/>
      <c r="N25" s="424"/>
      <c r="O25" s="425"/>
      <c r="P25" s="255"/>
      <c r="Q25" s="256"/>
      <c r="R25" s="256"/>
      <c r="S25" s="256"/>
      <c r="T25" s="256"/>
      <c r="U25" s="256"/>
      <c r="V25" s="257"/>
      <c r="W25" s="255"/>
      <c r="X25" s="256"/>
      <c r="Y25" s="256"/>
      <c r="Z25" s="256"/>
      <c r="AA25" s="256"/>
      <c r="AB25" s="256"/>
      <c r="AC25" s="257"/>
      <c r="AD25" s="255"/>
      <c r="AE25" s="256"/>
      <c r="AF25" s="256"/>
      <c r="AG25" s="256"/>
      <c r="AH25" s="256"/>
      <c r="AI25" s="256"/>
      <c r="AJ25" s="257"/>
      <c r="AK25" s="255"/>
      <c r="AL25" s="256"/>
      <c r="AM25" s="256"/>
      <c r="AN25" s="256"/>
      <c r="AO25" s="256"/>
      <c r="AP25" s="256"/>
      <c r="AQ25" s="257"/>
      <c r="AR25" s="255"/>
      <c r="AS25" s="256"/>
      <c r="AT25" s="257"/>
      <c r="AU25" s="426">
        <f t="shared" si="3"/>
        <v>0</v>
      </c>
      <c r="AV25" s="427"/>
      <c r="AW25" s="428">
        <f t="shared" si="1"/>
        <v>0</v>
      </c>
      <c r="AX25" s="429"/>
      <c r="AY25" s="430"/>
      <c r="AZ25" s="431"/>
      <c r="BA25" s="431"/>
      <c r="BB25" s="431"/>
      <c r="BC25" s="431"/>
      <c r="BD25" s="432"/>
    </row>
    <row r="26" spans="1:56" ht="39.950000000000003" customHeight="1">
      <c r="A26" s="239"/>
      <c r="B26" s="254">
        <f t="shared" si="2"/>
        <v>13</v>
      </c>
      <c r="C26" s="416"/>
      <c r="D26" s="417"/>
      <c r="E26" s="418"/>
      <c r="F26" s="419"/>
      <c r="G26" s="420"/>
      <c r="H26" s="421"/>
      <c r="I26" s="421"/>
      <c r="J26" s="421"/>
      <c r="K26" s="422"/>
      <c r="L26" s="423"/>
      <c r="M26" s="424"/>
      <c r="N26" s="424"/>
      <c r="O26" s="425"/>
      <c r="P26" s="255"/>
      <c r="Q26" s="256"/>
      <c r="R26" s="256"/>
      <c r="S26" s="256"/>
      <c r="T26" s="256"/>
      <c r="U26" s="256"/>
      <c r="V26" s="257"/>
      <c r="W26" s="255"/>
      <c r="X26" s="256"/>
      <c r="Y26" s="256"/>
      <c r="Z26" s="256"/>
      <c r="AA26" s="256"/>
      <c r="AB26" s="256"/>
      <c r="AC26" s="257"/>
      <c r="AD26" s="255"/>
      <c r="AE26" s="256"/>
      <c r="AF26" s="256"/>
      <c r="AG26" s="256"/>
      <c r="AH26" s="256"/>
      <c r="AI26" s="256"/>
      <c r="AJ26" s="257"/>
      <c r="AK26" s="255"/>
      <c r="AL26" s="256"/>
      <c r="AM26" s="256"/>
      <c r="AN26" s="256"/>
      <c r="AO26" s="256"/>
      <c r="AP26" s="256"/>
      <c r="AQ26" s="257"/>
      <c r="AR26" s="255"/>
      <c r="AS26" s="256"/>
      <c r="AT26" s="257"/>
      <c r="AU26" s="426">
        <f t="shared" si="3"/>
        <v>0</v>
      </c>
      <c r="AV26" s="427"/>
      <c r="AW26" s="428">
        <f t="shared" si="1"/>
        <v>0</v>
      </c>
      <c r="AX26" s="429"/>
      <c r="AY26" s="430"/>
      <c r="AZ26" s="431"/>
      <c r="BA26" s="431"/>
      <c r="BB26" s="431"/>
      <c r="BC26" s="431"/>
      <c r="BD26" s="432"/>
    </row>
    <row r="27" spans="1:56" ht="39.950000000000003" customHeight="1">
      <c r="A27" s="239"/>
      <c r="B27" s="254">
        <f t="shared" si="2"/>
        <v>14</v>
      </c>
      <c r="C27" s="416"/>
      <c r="D27" s="417"/>
      <c r="E27" s="418"/>
      <c r="F27" s="419"/>
      <c r="G27" s="420"/>
      <c r="H27" s="421"/>
      <c r="I27" s="421"/>
      <c r="J27" s="421"/>
      <c r="K27" s="422"/>
      <c r="L27" s="423"/>
      <c r="M27" s="424"/>
      <c r="N27" s="424"/>
      <c r="O27" s="425"/>
      <c r="P27" s="255"/>
      <c r="Q27" s="256"/>
      <c r="R27" s="256"/>
      <c r="S27" s="256"/>
      <c r="T27" s="256"/>
      <c r="U27" s="256"/>
      <c r="V27" s="257"/>
      <c r="W27" s="255"/>
      <c r="X27" s="256"/>
      <c r="Y27" s="256"/>
      <c r="Z27" s="256"/>
      <c r="AA27" s="256"/>
      <c r="AB27" s="256"/>
      <c r="AC27" s="257"/>
      <c r="AD27" s="255"/>
      <c r="AE27" s="256"/>
      <c r="AF27" s="256"/>
      <c r="AG27" s="256"/>
      <c r="AH27" s="256"/>
      <c r="AI27" s="256"/>
      <c r="AJ27" s="257"/>
      <c r="AK27" s="255"/>
      <c r="AL27" s="256"/>
      <c r="AM27" s="256"/>
      <c r="AN27" s="256"/>
      <c r="AO27" s="256"/>
      <c r="AP27" s="256"/>
      <c r="AQ27" s="257"/>
      <c r="AR27" s="255"/>
      <c r="AS27" s="256"/>
      <c r="AT27" s="257"/>
      <c r="AU27" s="426">
        <f t="shared" si="3"/>
        <v>0</v>
      </c>
      <c r="AV27" s="427"/>
      <c r="AW27" s="428">
        <f t="shared" si="1"/>
        <v>0</v>
      </c>
      <c r="AX27" s="429"/>
      <c r="AY27" s="430"/>
      <c r="AZ27" s="431"/>
      <c r="BA27" s="431"/>
      <c r="BB27" s="431"/>
      <c r="BC27" s="431"/>
      <c r="BD27" s="432"/>
    </row>
    <row r="28" spans="1:56" ht="39.950000000000003" customHeight="1">
      <c r="A28" s="239"/>
      <c r="B28" s="254">
        <f t="shared" si="2"/>
        <v>15</v>
      </c>
      <c r="C28" s="416"/>
      <c r="D28" s="417"/>
      <c r="E28" s="418"/>
      <c r="F28" s="419"/>
      <c r="G28" s="420"/>
      <c r="H28" s="421"/>
      <c r="I28" s="421"/>
      <c r="J28" s="421"/>
      <c r="K28" s="422"/>
      <c r="L28" s="423"/>
      <c r="M28" s="424"/>
      <c r="N28" s="424"/>
      <c r="O28" s="425"/>
      <c r="P28" s="255"/>
      <c r="Q28" s="256"/>
      <c r="R28" s="256"/>
      <c r="S28" s="256"/>
      <c r="T28" s="256"/>
      <c r="U28" s="256"/>
      <c r="V28" s="257"/>
      <c r="W28" s="255"/>
      <c r="X28" s="256"/>
      <c r="Y28" s="256"/>
      <c r="Z28" s="256"/>
      <c r="AA28" s="256"/>
      <c r="AB28" s="256"/>
      <c r="AC28" s="257"/>
      <c r="AD28" s="255"/>
      <c r="AE28" s="256"/>
      <c r="AF28" s="256"/>
      <c r="AG28" s="256"/>
      <c r="AH28" s="256"/>
      <c r="AI28" s="256"/>
      <c r="AJ28" s="257"/>
      <c r="AK28" s="255"/>
      <c r="AL28" s="256"/>
      <c r="AM28" s="256"/>
      <c r="AN28" s="256"/>
      <c r="AO28" s="256"/>
      <c r="AP28" s="256"/>
      <c r="AQ28" s="257"/>
      <c r="AR28" s="255"/>
      <c r="AS28" s="256"/>
      <c r="AT28" s="257"/>
      <c r="AU28" s="426">
        <f t="shared" si="3"/>
        <v>0</v>
      </c>
      <c r="AV28" s="427"/>
      <c r="AW28" s="428">
        <f t="shared" si="1"/>
        <v>0</v>
      </c>
      <c r="AX28" s="429"/>
      <c r="AY28" s="430"/>
      <c r="AZ28" s="431"/>
      <c r="BA28" s="431"/>
      <c r="BB28" s="431"/>
      <c r="BC28" s="431"/>
      <c r="BD28" s="432"/>
    </row>
    <row r="29" spans="1:56" ht="39.950000000000003" customHeight="1">
      <c r="A29" s="239"/>
      <c r="B29" s="254">
        <f t="shared" si="2"/>
        <v>16</v>
      </c>
      <c r="C29" s="416"/>
      <c r="D29" s="417"/>
      <c r="E29" s="418"/>
      <c r="F29" s="419"/>
      <c r="G29" s="420"/>
      <c r="H29" s="421"/>
      <c r="I29" s="421"/>
      <c r="J29" s="421"/>
      <c r="K29" s="422"/>
      <c r="L29" s="423"/>
      <c r="M29" s="424"/>
      <c r="N29" s="424"/>
      <c r="O29" s="425"/>
      <c r="P29" s="255"/>
      <c r="Q29" s="256"/>
      <c r="R29" s="256"/>
      <c r="S29" s="256"/>
      <c r="T29" s="256"/>
      <c r="U29" s="256"/>
      <c r="V29" s="257"/>
      <c r="W29" s="255"/>
      <c r="X29" s="256"/>
      <c r="Y29" s="256"/>
      <c r="Z29" s="256"/>
      <c r="AA29" s="256"/>
      <c r="AB29" s="256"/>
      <c r="AC29" s="257"/>
      <c r="AD29" s="255"/>
      <c r="AE29" s="256"/>
      <c r="AF29" s="256"/>
      <c r="AG29" s="256"/>
      <c r="AH29" s="256"/>
      <c r="AI29" s="256"/>
      <c r="AJ29" s="257"/>
      <c r="AK29" s="255"/>
      <c r="AL29" s="256"/>
      <c r="AM29" s="256"/>
      <c r="AN29" s="256"/>
      <c r="AO29" s="256"/>
      <c r="AP29" s="256"/>
      <c r="AQ29" s="257"/>
      <c r="AR29" s="255"/>
      <c r="AS29" s="256"/>
      <c r="AT29" s="257"/>
      <c r="AU29" s="426">
        <f t="shared" si="3"/>
        <v>0</v>
      </c>
      <c r="AV29" s="427"/>
      <c r="AW29" s="428">
        <f t="shared" si="1"/>
        <v>0</v>
      </c>
      <c r="AX29" s="429"/>
      <c r="AY29" s="430"/>
      <c r="AZ29" s="431"/>
      <c r="BA29" s="431"/>
      <c r="BB29" s="431"/>
      <c r="BC29" s="431"/>
      <c r="BD29" s="432"/>
    </row>
    <row r="30" spans="1:56" ht="39.950000000000003" customHeight="1">
      <c r="A30" s="239"/>
      <c r="B30" s="254">
        <f t="shared" si="2"/>
        <v>17</v>
      </c>
      <c r="C30" s="416"/>
      <c r="D30" s="417"/>
      <c r="E30" s="418"/>
      <c r="F30" s="419"/>
      <c r="G30" s="420"/>
      <c r="H30" s="421"/>
      <c r="I30" s="421"/>
      <c r="J30" s="421"/>
      <c r="K30" s="422"/>
      <c r="L30" s="423"/>
      <c r="M30" s="424"/>
      <c r="N30" s="424"/>
      <c r="O30" s="425"/>
      <c r="P30" s="255"/>
      <c r="Q30" s="256"/>
      <c r="R30" s="256"/>
      <c r="S30" s="256"/>
      <c r="T30" s="256"/>
      <c r="U30" s="256"/>
      <c r="V30" s="257"/>
      <c r="W30" s="255"/>
      <c r="X30" s="256"/>
      <c r="Y30" s="256"/>
      <c r="Z30" s="256"/>
      <c r="AA30" s="256"/>
      <c r="AB30" s="256"/>
      <c r="AC30" s="257"/>
      <c r="AD30" s="255"/>
      <c r="AE30" s="256"/>
      <c r="AF30" s="256"/>
      <c r="AG30" s="256"/>
      <c r="AH30" s="256"/>
      <c r="AI30" s="256"/>
      <c r="AJ30" s="257"/>
      <c r="AK30" s="255"/>
      <c r="AL30" s="256"/>
      <c r="AM30" s="256"/>
      <c r="AN30" s="256"/>
      <c r="AO30" s="256"/>
      <c r="AP30" s="256"/>
      <c r="AQ30" s="257"/>
      <c r="AR30" s="255"/>
      <c r="AS30" s="256"/>
      <c r="AT30" s="257"/>
      <c r="AU30" s="426">
        <f t="shared" si="3"/>
        <v>0</v>
      </c>
      <c r="AV30" s="427"/>
      <c r="AW30" s="428">
        <f t="shared" si="1"/>
        <v>0</v>
      </c>
      <c r="AX30" s="429"/>
      <c r="AY30" s="430"/>
      <c r="AZ30" s="431"/>
      <c r="BA30" s="431"/>
      <c r="BB30" s="431"/>
      <c r="BC30" s="431"/>
      <c r="BD30" s="432"/>
    </row>
    <row r="31" spans="1:56" ht="39.950000000000003" customHeight="1">
      <c r="A31" s="239"/>
      <c r="B31" s="254">
        <f t="shared" si="2"/>
        <v>18</v>
      </c>
      <c r="C31" s="416"/>
      <c r="D31" s="417"/>
      <c r="E31" s="418"/>
      <c r="F31" s="419"/>
      <c r="G31" s="420"/>
      <c r="H31" s="421"/>
      <c r="I31" s="421"/>
      <c r="J31" s="421"/>
      <c r="K31" s="422"/>
      <c r="L31" s="423"/>
      <c r="M31" s="424"/>
      <c r="N31" s="424"/>
      <c r="O31" s="425"/>
      <c r="P31" s="255"/>
      <c r="Q31" s="256"/>
      <c r="R31" s="256"/>
      <c r="S31" s="256"/>
      <c r="T31" s="256"/>
      <c r="U31" s="256"/>
      <c r="V31" s="257"/>
      <c r="W31" s="255"/>
      <c r="X31" s="256"/>
      <c r="Y31" s="256"/>
      <c r="Z31" s="256"/>
      <c r="AA31" s="256"/>
      <c r="AB31" s="256"/>
      <c r="AC31" s="257"/>
      <c r="AD31" s="255"/>
      <c r="AE31" s="256"/>
      <c r="AF31" s="256"/>
      <c r="AG31" s="256"/>
      <c r="AH31" s="256"/>
      <c r="AI31" s="256"/>
      <c r="AJ31" s="257"/>
      <c r="AK31" s="255"/>
      <c r="AL31" s="256"/>
      <c r="AM31" s="256"/>
      <c r="AN31" s="256"/>
      <c r="AO31" s="256"/>
      <c r="AP31" s="256"/>
      <c r="AQ31" s="257"/>
      <c r="AR31" s="255"/>
      <c r="AS31" s="256"/>
      <c r="AT31" s="257"/>
      <c r="AU31" s="426">
        <f t="shared" si="3"/>
        <v>0</v>
      </c>
      <c r="AV31" s="427"/>
      <c r="AW31" s="428">
        <f t="shared" si="1"/>
        <v>0</v>
      </c>
      <c r="AX31" s="429"/>
      <c r="AY31" s="430"/>
      <c r="AZ31" s="431"/>
      <c r="BA31" s="431"/>
      <c r="BB31" s="431"/>
      <c r="BC31" s="431"/>
      <c r="BD31" s="432"/>
    </row>
    <row r="32" spans="1:56" ht="39.950000000000003" customHeight="1">
      <c r="A32" s="239"/>
      <c r="B32" s="254">
        <f t="shared" si="2"/>
        <v>19</v>
      </c>
      <c r="C32" s="416"/>
      <c r="D32" s="417"/>
      <c r="E32" s="418"/>
      <c r="F32" s="419"/>
      <c r="G32" s="420"/>
      <c r="H32" s="421"/>
      <c r="I32" s="421"/>
      <c r="J32" s="421"/>
      <c r="K32" s="422"/>
      <c r="L32" s="423"/>
      <c r="M32" s="424"/>
      <c r="N32" s="424"/>
      <c r="O32" s="425"/>
      <c r="P32" s="255"/>
      <c r="Q32" s="256"/>
      <c r="R32" s="256"/>
      <c r="S32" s="256"/>
      <c r="T32" s="256"/>
      <c r="U32" s="256"/>
      <c r="V32" s="257"/>
      <c r="W32" s="255"/>
      <c r="X32" s="256"/>
      <c r="Y32" s="256"/>
      <c r="Z32" s="256"/>
      <c r="AA32" s="256"/>
      <c r="AB32" s="256"/>
      <c r="AC32" s="257"/>
      <c r="AD32" s="255"/>
      <c r="AE32" s="256"/>
      <c r="AF32" s="256"/>
      <c r="AG32" s="256"/>
      <c r="AH32" s="256"/>
      <c r="AI32" s="256"/>
      <c r="AJ32" s="257"/>
      <c r="AK32" s="255"/>
      <c r="AL32" s="256"/>
      <c r="AM32" s="256"/>
      <c r="AN32" s="256"/>
      <c r="AO32" s="256"/>
      <c r="AP32" s="256"/>
      <c r="AQ32" s="257"/>
      <c r="AR32" s="255"/>
      <c r="AS32" s="256"/>
      <c r="AT32" s="257"/>
      <c r="AU32" s="426">
        <f t="shared" si="3"/>
        <v>0</v>
      </c>
      <c r="AV32" s="427"/>
      <c r="AW32" s="428">
        <f t="shared" si="1"/>
        <v>0</v>
      </c>
      <c r="AX32" s="429"/>
      <c r="AY32" s="430"/>
      <c r="AZ32" s="431"/>
      <c r="BA32" s="431"/>
      <c r="BB32" s="431"/>
      <c r="BC32" s="431"/>
      <c r="BD32" s="432"/>
    </row>
    <row r="33" spans="1:56" ht="39.950000000000003" customHeight="1">
      <c r="A33" s="239"/>
      <c r="B33" s="254">
        <f t="shared" si="2"/>
        <v>20</v>
      </c>
      <c r="C33" s="416"/>
      <c r="D33" s="417"/>
      <c r="E33" s="418"/>
      <c r="F33" s="419"/>
      <c r="G33" s="420"/>
      <c r="H33" s="421"/>
      <c r="I33" s="421"/>
      <c r="J33" s="421"/>
      <c r="K33" s="422"/>
      <c r="L33" s="423"/>
      <c r="M33" s="424"/>
      <c r="N33" s="424"/>
      <c r="O33" s="425"/>
      <c r="P33" s="255"/>
      <c r="Q33" s="256"/>
      <c r="R33" s="256"/>
      <c r="S33" s="256"/>
      <c r="T33" s="256"/>
      <c r="U33" s="256"/>
      <c r="V33" s="257"/>
      <c r="W33" s="255"/>
      <c r="X33" s="256"/>
      <c r="Y33" s="256"/>
      <c r="Z33" s="256"/>
      <c r="AA33" s="256"/>
      <c r="AB33" s="256"/>
      <c r="AC33" s="257"/>
      <c r="AD33" s="255"/>
      <c r="AE33" s="256"/>
      <c r="AF33" s="256"/>
      <c r="AG33" s="256"/>
      <c r="AH33" s="256"/>
      <c r="AI33" s="256"/>
      <c r="AJ33" s="257"/>
      <c r="AK33" s="255"/>
      <c r="AL33" s="256"/>
      <c r="AM33" s="256"/>
      <c r="AN33" s="256"/>
      <c r="AO33" s="256"/>
      <c r="AP33" s="256"/>
      <c r="AQ33" s="257"/>
      <c r="AR33" s="255"/>
      <c r="AS33" s="256"/>
      <c r="AT33" s="257"/>
      <c r="AU33" s="426">
        <f t="shared" si="3"/>
        <v>0</v>
      </c>
      <c r="AV33" s="427"/>
      <c r="AW33" s="428">
        <f t="shared" si="1"/>
        <v>0</v>
      </c>
      <c r="AX33" s="429"/>
      <c r="AY33" s="430"/>
      <c r="AZ33" s="431"/>
      <c r="BA33" s="431"/>
      <c r="BB33" s="431"/>
      <c r="BC33" s="431"/>
      <c r="BD33" s="432"/>
    </row>
    <row r="34" spans="1:56" ht="39.950000000000003" customHeight="1">
      <c r="A34" s="239"/>
      <c r="B34" s="254">
        <f t="shared" si="2"/>
        <v>21</v>
      </c>
      <c r="C34" s="416"/>
      <c r="D34" s="417"/>
      <c r="E34" s="418"/>
      <c r="F34" s="419"/>
      <c r="G34" s="420"/>
      <c r="H34" s="421"/>
      <c r="I34" s="421"/>
      <c r="J34" s="421"/>
      <c r="K34" s="422"/>
      <c r="L34" s="423"/>
      <c r="M34" s="424"/>
      <c r="N34" s="424"/>
      <c r="O34" s="425"/>
      <c r="P34" s="255"/>
      <c r="Q34" s="256"/>
      <c r="R34" s="256"/>
      <c r="S34" s="256"/>
      <c r="T34" s="256"/>
      <c r="U34" s="256"/>
      <c r="V34" s="257"/>
      <c r="W34" s="255"/>
      <c r="X34" s="256"/>
      <c r="Y34" s="256"/>
      <c r="Z34" s="256"/>
      <c r="AA34" s="256"/>
      <c r="AB34" s="256"/>
      <c r="AC34" s="257"/>
      <c r="AD34" s="255"/>
      <c r="AE34" s="256"/>
      <c r="AF34" s="256"/>
      <c r="AG34" s="256"/>
      <c r="AH34" s="256"/>
      <c r="AI34" s="256"/>
      <c r="AJ34" s="257"/>
      <c r="AK34" s="255"/>
      <c r="AL34" s="256"/>
      <c r="AM34" s="256"/>
      <c r="AN34" s="256"/>
      <c r="AO34" s="256"/>
      <c r="AP34" s="256"/>
      <c r="AQ34" s="257"/>
      <c r="AR34" s="255"/>
      <c r="AS34" s="256"/>
      <c r="AT34" s="257"/>
      <c r="AU34" s="426">
        <f t="shared" si="3"/>
        <v>0</v>
      </c>
      <c r="AV34" s="427"/>
      <c r="AW34" s="428">
        <f t="shared" si="1"/>
        <v>0</v>
      </c>
      <c r="AX34" s="429"/>
      <c r="AY34" s="430"/>
      <c r="AZ34" s="431"/>
      <c r="BA34" s="431"/>
      <c r="BB34" s="431"/>
      <c r="BC34" s="431"/>
      <c r="BD34" s="432"/>
    </row>
    <row r="35" spans="1:56" ht="39.950000000000003" customHeight="1">
      <c r="A35" s="239"/>
      <c r="B35" s="254">
        <f t="shared" si="2"/>
        <v>22</v>
      </c>
      <c r="C35" s="416"/>
      <c r="D35" s="417"/>
      <c r="E35" s="418"/>
      <c r="F35" s="419"/>
      <c r="G35" s="420"/>
      <c r="H35" s="421"/>
      <c r="I35" s="421"/>
      <c r="J35" s="421"/>
      <c r="K35" s="422"/>
      <c r="L35" s="423"/>
      <c r="M35" s="424"/>
      <c r="N35" s="424"/>
      <c r="O35" s="425"/>
      <c r="P35" s="255"/>
      <c r="Q35" s="256"/>
      <c r="R35" s="256"/>
      <c r="S35" s="256"/>
      <c r="T35" s="256"/>
      <c r="U35" s="256"/>
      <c r="V35" s="257"/>
      <c r="W35" s="255"/>
      <c r="X35" s="256"/>
      <c r="Y35" s="256"/>
      <c r="Z35" s="256"/>
      <c r="AA35" s="256"/>
      <c r="AB35" s="256"/>
      <c r="AC35" s="257"/>
      <c r="AD35" s="255"/>
      <c r="AE35" s="256"/>
      <c r="AF35" s="256"/>
      <c r="AG35" s="256"/>
      <c r="AH35" s="256"/>
      <c r="AI35" s="256"/>
      <c r="AJ35" s="257"/>
      <c r="AK35" s="255"/>
      <c r="AL35" s="256"/>
      <c r="AM35" s="256"/>
      <c r="AN35" s="256"/>
      <c r="AO35" s="256"/>
      <c r="AP35" s="256"/>
      <c r="AQ35" s="257"/>
      <c r="AR35" s="255"/>
      <c r="AS35" s="256"/>
      <c r="AT35" s="257"/>
      <c r="AU35" s="426">
        <f t="shared" si="3"/>
        <v>0</v>
      </c>
      <c r="AV35" s="427"/>
      <c r="AW35" s="428">
        <f t="shared" si="1"/>
        <v>0</v>
      </c>
      <c r="AX35" s="429"/>
      <c r="AY35" s="430"/>
      <c r="AZ35" s="431"/>
      <c r="BA35" s="431"/>
      <c r="BB35" s="431"/>
      <c r="BC35" s="431"/>
      <c r="BD35" s="432"/>
    </row>
    <row r="36" spans="1:56" ht="39.950000000000003" customHeight="1">
      <c r="A36" s="239"/>
      <c r="B36" s="254">
        <f t="shared" si="2"/>
        <v>23</v>
      </c>
      <c r="C36" s="416"/>
      <c r="D36" s="417"/>
      <c r="E36" s="418"/>
      <c r="F36" s="419"/>
      <c r="G36" s="420"/>
      <c r="H36" s="421"/>
      <c r="I36" s="421"/>
      <c r="J36" s="421"/>
      <c r="K36" s="422"/>
      <c r="L36" s="423"/>
      <c r="M36" s="424"/>
      <c r="N36" s="424"/>
      <c r="O36" s="425"/>
      <c r="P36" s="255"/>
      <c r="Q36" s="256"/>
      <c r="R36" s="256"/>
      <c r="S36" s="256"/>
      <c r="T36" s="256"/>
      <c r="U36" s="256"/>
      <c r="V36" s="257"/>
      <c r="W36" s="255"/>
      <c r="X36" s="256"/>
      <c r="Y36" s="256"/>
      <c r="Z36" s="256"/>
      <c r="AA36" s="256"/>
      <c r="AB36" s="256"/>
      <c r="AC36" s="257"/>
      <c r="AD36" s="255"/>
      <c r="AE36" s="256"/>
      <c r="AF36" s="256"/>
      <c r="AG36" s="256"/>
      <c r="AH36" s="256"/>
      <c r="AI36" s="256"/>
      <c r="AJ36" s="257"/>
      <c r="AK36" s="255"/>
      <c r="AL36" s="256"/>
      <c r="AM36" s="256"/>
      <c r="AN36" s="256"/>
      <c r="AO36" s="256"/>
      <c r="AP36" s="256"/>
      <c r="AQ36" s="257"/>
      <c r="AR36" s="255"/>
      <c r="AS36" s="256"/>
      <c r="AT36" s="257"/>
      <c r="AU36" s="426">
        <f t="shared" si="3"/>
        <v>0</v>
      </c>
      <c r="AV36" s="427"/>
      <c r="AW36" s="428">
        <f t="shared" si="1"/>
        <v>0</v>
      </c>
      <c r="AX36" s="429"/>
      <c r="AY36" s="430"/>
      <c r="AZ36" s="431"/>
      <c r="BA36" s="431"/>
      <c r="BB36" s="431"/>
      <c r="BC36" s="431"/>
      <c r="BD36" s="432"/>
    </row>
    <row r="37" spans="1:56" ht="39.950000000000003" customHeight="1">
      <c r="A37" s="239"/>
      <c r="B37" s="254">
        <f t="shared" si="2"/>
        <v>24</v>
      </c>
      <c r="C37" s="416"/>
      <c r="D37" s="417"/>
      <c r="E37" s="418"/>
      <c r="F37" s="419"/>
      <c r="G37" s="420"/>
      <c r="H37" s="421"/>
      <c r="I37" s="421"/>
      <c r="J37" s="421"/>
      <c r="K37" s="422"/>
      <c r="L37" s="423"/>
      <c r="M37" s="424"/>
      <c r="N37" s="424"/>
      <c r="O37" s="425"/>
      <c r="P37" s="255"/>
      <c r="Q37" s="256"/>
      <c r="R37" s="256"/>
      <c r="S37" s="256"/>
      <c r="T37" s="256"/>
      <c r="U37" s="256"/>
      <c r="V37" s="257"/>
      <c r="W37" s="255"/>
      <c r="X37" s="256"/>
      <c r="Y37" s="256"/>
      <c r="Z37" s="256"/>
      <c r="AA37" s="256"/>
      <c r="AB37" s="256"/>
      <c r="AC37" s="257"/>
      <c r="AD37" s="255"/>
      <c r="AE37" s="256"/>
      <c r="AF37" s="256"/>
      <c r="AG37" s="256"/>
      <c r="AH37" s="256"/>
      <c r="AI37" s="256"/>
      <c r="AJ37" s="257"/>
      <c r="AK37" s="255"/>
      <c r="AL37" s="256"/>
      <c r="AM37" s="256"/>
      <c r="AN37" s="256"/>
      <c r="AO37" s="256"/>
      <c r="AP37" s="256"/>
      <c r="AQ37" s="257"/>
      <c r="AR37" s="255"/>
      <c r="AS37" s="256"/>
      <c r="AT37" s="257"/>
      <c r="AU37" s="426">
        <f t="shared" si="3"/>
        <v>0</v>
      </c>
      <c r="AV37" s="427"/>
      <c r="AW37" s="428">
        <f t="shared" si="1"/>
        <v>0</v>
      </c>
      <c r="AX37" s="429"/>
      <c r="AY37" s="430"/>
      <c r="AZ37" s="431"/>
      <c r="BA37" s="431"/>
      <c r="BB37" s="431"/>
      <c r="BC37" s="431"/>
      <c r="BD37" s="432"/>
    </row>
    <row r="38" spans="1:56" ht="39.950000000000003" customHeight="1">
      <c r="A38" s="239"/>
      <c r="B38" s="254">
        <f t="shared" si="2"/>
        <v>25</v>
      </c>
      <c r="C38" s="416"/>
      <c r="D38" s="417"/>
      <c r="E38" s="418"/>
      <c r="F38" s="419"/>
      <c r="G38" s="420"/>
      <c r="H38" s="421"/>
      <c r="I38" s="421"/>
      <c r="J38" s="421"/>
      <c r="K38" s="422"/>
      <c r="L38" s="423"/>
      <c r="M38" s="424"/>
      <c r="N38" s="424"/>
      <c r="O38" s="425"/>
      <c r="P38" s="255"/>
      <c r="Q38" s="256"/>
      <c r="R38" s="256"/>
      <c r="S38" s="256"/>
      <c r="T38" s="256"/>
      <c r="U38" s="256"/>
      <c r="V38" s="257"/>
      <c r="W38" s="255"/>
      <c r="X38" s="256"/>
      <c r="Y38" s="256"/>
      <c r="Z38" s="256"/>
      <c r="AA38" s="256"/>
      <c r="AB38" s="256"/>
      <c r="AC38" s="257"/>
      <c r="AD38" s="255"/>
      <c r="AE38" s="256"/>
      <c r="AF38" s="256"/>
      <c r="AG38" s="256"/>
      <c r="AH38" s="256"/>
      <c r="AI38" s="256"/>
      <c r="AJ38" s="257"/>
      <c r="AK38" s="255"/>
      <c r="AL38" s="256"/>
      <c r="AM38" s="256"/>
      <c r="AN38" s="256"/>
      <c r="AO38" s="256"/>
      <c r="AP38" s="256"/>
      <c r="AQ38" s="257"/>
      <c r="AR38" s="255"/>
      <c r="AS38" s="256"/>
      <c r="AT38" s="257"/>
      <c r="AU38" s="426">
        <f t="shared" si="3"/>
        <v>0</v>
      </c>
      <c r="AV38" s="427"/>
      <c r="AW38" s="428">
        <f t="shared" si="1"/>
        <v>0</v>
      </c>
      <c r="AX38" s="429"/>
      <c r="AY38" s="430"/>
      <c r="AZ38" s="431"/>
      <c r="BA38" s="431"/>
      <c r="BB38" s="431"/>
      <c r="BC38" s="431"/>
      <c r="BD38" s="432"/>
    </row>
    <row r="39" spans="1:56" ht="39.950000000000003" customHeight="1">
      <c r="A39" s="239"/>
      <c r="B39" s="254">
        <f t="shared" si="2"/>
        <v>26</v>
      </c>
      <c r="C39" s="416"/>
      <c r="D39" s="417"/>
      <c r="E39" s="418"/>
      <c r="F39" s="419"/>
      <c r="G39" s="420"/>
      <c r="H39" s="421"/>
      <c r="I39" s="421"/>
      <c r="J39" s="421"/>
      <c r="K39" s="422"/>
      <c r="L39" s="423"/>
      <c r="M39" s="424"/>
      <c r="N39" s="424"/>
      <c r="O39" s="425"/>
      <c r="P39" s="255"/>
      <c r="Q39" s="256"/>
      <c r="R39" s="256"/>
      <c r="S39" s="256"/>
      <c r="T39" s="256"/>
      <c r="U39" s="256"/>
      <c r="V39" s="257"/>
      <c r="W39" s="255"/>
      <c r="X39" s="256"/>
      <c r="Y39" s="256"/>
      <c r="Z39" s="256"/>
      <c r="AA39" s="256"/>
      <c r="AB39" s="256"/>
      <c r="AC39" s="257"/>
      <c r="AD39" s="255"/>
      <c r="AE39" s="256"/>
      <c r="AF39" s="256"/>
      <c r="AG39" s="256"/>
      <c r="AH39" s="256"/>
      <c r="AI39" s="256"/>
      <c r="AJ39" s="257"/>
      <c r="AK39" s="255"/>
      <c r="AL39" s="256"/>
      <c r="AM39" s="256"/>
      <c r="AN39" s="256"/>
      <c r="AO39" s="256"/>
      <c r="AP39" s="256"/>
      <c r="AQ39" s="257"/>
      <c r="AR39" s="255"/>
      <c r="AS39" s="256"/>
      <c r="AT39" s="257"/>
      <c r="AU39" s="426">
        <f t="shared" si="3"/>
        <v>0</v>
      </c>
      <c r="AV39" s="427"/>
      <c r="AW39" s="428">
        <f t="shared" si="1"/>
        <v>0</v>
      </c>
      <c r="AX39" s="429"/>
      <c r="AY39" s="430"/>
      <c r="AZ39" s="431"/>
      <c r="BA39" s="431"/>
      <c r="BB39" s="431"/>
      <c r="BC39" s="431"/>
      <c r="BD39" s="432"/>
    </row>
    <row r="40" spans="1:56" ht="39.950000000000003" customHeight="1">
      <c r="A40" s="239"/>
      <c r="B40" s="254">
        <f t="shared" si="2"/>
        <v>27</v>
      </c>
      <c r="C40" s="416"/>
      <c r="D40" s="417"/>
      <c r="E40" s="418"/>
      <c r="F40" s="419"/>
      <c r="G40" s="420"/>
      <c r="H40" s="421"/>
      <c r="I40" s="421"/>
      <c r="J40" s="421"/>
      <c r="K40" s="422"/>
      <c r="L40" s="423"/>
      <c r="M40" s="424"/>
      <c r="N40" s="424"/>
      <c r="O40" s="425"/>
      <c r="P40" s="255"/>
      <c r="Q40" s="256"/>
      <c r="R40" s="256"/>
      <c r="S40" s="256"/>
      <c r="T40" s="256"/>
      <c r="U40" s="256"/>
      <c r="V40" s="257"/>
      <c r="W40" s="255"/>
      <c r="X40" s="256"/>
      <c r="Y40" s="256"/>
      <c r="Z40" s="256"/>
      <c r="AA40" s="256"/>
      <c r="AB40" s="256"/>
      <c r="AC40" s="257"/>
      <c r="AD40" s="255"/>
      <c r="AE40" s="256"/>
      <c r="AF40" s="256"/>
      <c r="AG40" s="256"/>
      <c r="AH40" s="256"/>
      <c r="AI40" s="256"/>
      <c r="AJ40" s="257"/>
      <c r="AK40" s="255"/>
      <c r="AL40" s="256"/>
      <c r="AM40" s="256"/>
      <c r="AN40" s="256"/>
      <c r="AO40" s="256"/>
      <c r="AP40" s="256"/>
      <c r="AQ40" s="257"/>
      <c r="AR40" s="255"/>
      <c r="AS40" s="256"/>
      <c r="AT40" s="257"/>
      <c r="AU40" s="426">
        <f t="shared" si="3"/>
        <v>0</v>
      </c>
      <c r="AV40" s="427"/>
      <c r="AW40" s="428">
        <f t="shared" si="1"/>
        <v>0</v>
      </c>
      <c r="AX40" s="429"/>
      <c r="AY40" s="430"/>
      <c r="AZ40" s="431"/>
      <c r="BA40" s="431"/>
      <c r="BB40" s="431"/>
      <c r="BC40" s="431"/>
      <c r="BD40" s="432"/>
    </row>
    <row r="41" spans="1:56" ht="39.950000000000003" customHeight="1">
      <c r="A41" s="239"/>
      <c r="B41" s="254">
        <f t="shared" si="2"/>
        <v>28</v>
      </c>
      <c r="C41" s="416"/>
      <c r="D41" s="417"/>
      <c r="E41" s="418"/>
      <c r="F41" s="419"/>
      <c r="G41" s="420"/>
      <c r="H41" s="421"/>
      <c r="I41" s="421"/>
      <c r="J41" s="421"/>
      <c r="K41" s="422"/>
      <c r="L41" s="423"/>
      <c r="M41" s="424"/>
      <c r="N41" s="424"/>
      <c r="O41" s="425"/>
      <c r="P41" s="283"/>
      <c r="Q41" s="284"/>
      <c r="R41" s="284"/>
      <c r="S41" s="284"/>
      <c r="T41" s="284"/>
      <c r="U41" s="284"/>
      <c r="V41" s="285"/>
      <c r="W41" s="283"/>
      <c r="X41" s="284"/>
      <c r="Y41" s="284"/>
      <c r="Z41" s="284"/>
      <c r="AA41" s="284"/>
      <c r="AB41" s="284"/>
      <c r="AC41" s="285"/>
      <c r="AD41" s="283"/>
      <c r="AE41" s="284"/>
      <c r="AF41" s="284"/>
      <c r="AG41" s="284"/>
      <c r="AH41" s="284"/>
      <c r="AI41" s="284"/>
      <c r="AJ41" s="285"/>
      <c r="AK41" s="283"/>
      <c r="AL41" s="284"/>
      <c r="AM41" s="284"/>
      <c r="AN41" s="284"/>
      <c r="AO41" s="284"/>
      <c r="AP41" s="284"/>
      <c r="AQ41" s="285"/>
      <c r="AR41" s="283"/>
      <c r="AS41" s="284"/>
      <c r="AT41" s="285"/>
      <c r="AU41" s="426">
        <f t="shared" si="3"/>
        <v>0</v>
      </c>
      <c r="AV41" s="427"/>
      <c r="AW41" s="428">
        <f t="shared" si="1"/>
        <v>0</v>
      </c>
      <c r="AX41" s="429"/>
      <c r="AY41" s="430"/>
      <c r="AZ41" s="431"/>
      <c r="BA41" s="431"/>
      <c r="BB41" s="431"/>
      <c r="BC41" s="431"/>
      <c r="BD41" s="432"/>
    </row>
    <row r="42" spans="1:56" ht="39.950000000000003" customHeight="1">
      <c r="A42" s="239"/>
      <c r="B42" s="254">
        <f t="shared" si="2"/>
        <v>29</v>
      </c>
      <c r="C42" s="416"/>
      <c r="D42" s="417"/>
      <c r="E42" s="418"/>
      <c r="F42" s="419"/>
      <c r="G42" s="420"/>
      <c r="H42" s="421"/>
      <c r="I42" s="421"/>
      <c r="J42" s="421"/>
      <c r="K42" s="422"/>
      <c r="L42" s="423"/>
      <c r="M42" s="424"/>
      <c r="N42" s="424"/>
      <c r="O42" s="425"/>
      <c r="P42" s="255"/>
      <c r="Q42" s="256"/>
      <c r="R42" s="256"/>
      <c r="S42" s="256"/>
      <c r="T42" s="256"/>
      <c r="U42" s="256"/>
      <c r="V42" s="257"/>
      <c r="W42" s="255"/>
      <c r="X42" s="256"/>
      <c r="Y42" s="256"/>
      <c r="Z42" s="256"/>
      <c r="AA42" s="256"/>
      <c r="AB42" s="256"/>
      <c r="AC42" s="257"/>
      <c r="AD42" s="255"/>
      <c r="AE42" s="256"/>
      <c r="AF42" s="256"/>
      <c r="AG42" s="256"/>
      <c r="AH42" s="256"/>
      <c r="AI42" s="256"/>
      <c r="AJ42" s="257"/>
      <c r="AK42" s="255"/>
      <c r="AL42" s="256"/>
      <c r="AM42" s="256"/>
      <c r="AN42" s="256"/>
      <c r="AO42" s="256"/>
      <c r="AP42" s="256"/>
      <c r="AQ42" s="257"/>
      <c r="AR42" s="255"/>
      <c r="AS42" s="256"/>
      <c r="AT42" s="257"/>
      <c r="AU42" s="426">
        <f t="shared" si="3"/>
        <v>0</v>
      </c>
      <c r="AV42" s="427"/>
      <c r="AW42" s="428">
        <f t="shared" si="1"/>
        <v>0</v>
      </c>
      <c r="AX42" s="429"/>
      <c r="AY42" s="430"/>
      <c r="AZ42" s="431"/>
      <c r="BA42" s="431"/>
      <c r="BB42" s="431"/>
      <c r="BC42" s="431"/>
      <c r="BD42" s="432"/>
    </row>
    <row r="43" spans="1:56" ht="39.950000000000003" customHeight="1">
      <c r="A43" s="239"/>
      <c r="B43" s="254">
        <f t="shared" si="2"/>
        <v>30</v>
      </c>
      <c r="C43" s="416"/>
      <c r="D43" s="417"/>
      <c r="E43" s="418"/>
      <c r="F43" s="419"/>
      <c r="G43" s="420"/>
      <c r="H43" s="421"/>
      <c r="I43" s="421"/>
      <c r="J43" s="421"/>
      <c r="K43" s="422"/>
      <c r="L43" s="423"/>
      <c r="M43" s="424"/>
      <c r="N43" s="424"/>
      <c r="O43" s="425"/>
      <c r="P43" s="255"/>
      <c r="Q43" s="256"/>
      <c r="R43" s="256"/>
      <c r="S43" s="256"/>
      <c r="T43" s="256"/>
      <c r="U43" s="256"/>
      <c r="V43" s="257"/>
      <c r="W43" s="255"/>
      <c r="X43" s="256"/>
      <c r="Y43" s="256"/>
      <c r="Z43" s="256"/>
      <c r="AA43" s="256"/>
      <c r="AB43" s="256"/>
      <c r="AC43" s="257"/>
      <c r="AD43" s="255"/>
      <c r="AE43" s="256"/>
      <c r="AF43" s="256"/>
      <c r="AG43" s="256"/>
      <c r="AH43" s="256"/>
      <c r="AI43" s="256"/>
      <c r="AJ43" s="257"/>
      <c r="AK43" s="255"/>
      <c r="AL43" s="256"/>
      <c r="AM43" s="256"/>
      <c r="AN43" s="256"/>
      <c r="AO43" s="256"/>
      <c r="AP43" s="256"/>
      <c r="AQ43" s="257"/>
      <c r="AR43" s="255"/>
      <c r="AS43" s="256"/>
      <c r="AT43" s="257"/>
      <c r="AU43" s="426">
        <f t="shared" si="3"/>
        <v>0</v>
      </c>
      <c r="AV43" s="427"/>
      <c r="AW43" s="428">
        <f t="shared" si="1"/>
        <v>0</v>
      </c>
      <c r="AX43" s="429"/>
      <c r="AY43" s="430"/>
      <c r="AZ43" s="431"/>
      <c r="BA43" s="431"/>
      <c r="BB43" s="431"/>
      <c r="BC43" s="431"/>
      <c r="BD43" s="432"/>
    </row>
    <row r="44" spans="1:56" ht="39.950000000000003" customHeight="1">
      <c r="A44" s="239"/>
      <c r="B44" s="254">
        <f t="shared" si="2"/>
        <v>31</v>
      </c>
      <c r="C44" s="416"/>
      <c r="D44" s="417"/>
      <c r="E44" s="418"/>
      <c r="F44" s="419"/>
      <c r="G44" s="420"/>
      <c r="H44" s="421"/>
      <c r="I44" s="421"/>
      <c r="J44" s="421"/>
      <c r="K44" s="422"/>
      <c r="L44" s="423"/>
      <c r="M44" s="424"/>
      <c r="N44" s="424"/>
      <c r="O44" s="425"/>
      <c r="P44" s="255"/>
      <c r="Q44" s="256"/>
      <c r="R44" s="256"/>
      <c r="S44" s="256"/>
      <c r="T44" s="256"/>
      <c r="U44" s="256"/>
      <c r="V44" s="257"/>
      <c r="W44" s="255"/>
      <c r="X44" s="256"/>
      <c r="Y44" s="256"/>
      <c r="Z44" s="256"/>
      <c r="AA44" s="256"/>
      <c r="AB44" s="256"/>
      <c r="AC44" s="257"/>
      <c r="AD44" s="255"/>
      <c r="AE44" s="256"/>
      <c r="AF44" s="256"/>
      <c r="AG44" s="256"/>
      <c r="AH44" s="256"/>
      <c r="AI44" s="256"/>
      <c r="AJ44" s="257"/>
      <c r="AK44" s="255"/>
      <c r="AL44" s="256"/>
      <c r="AM44" s="256"/>
      <c r="AN44" s="256"/>
      <c r="AO44" s="256"/>
      <c r="AP44" s="256"/>
      <c r="AQ44" s="257"/>
      <c r="AR44" s="255"/>
      <c r="AS44" s="256"/>
      <c r="AT44" s="257"/>
      <c r="AU44" s="426">
        <f t="shared" si="3"/>
        <v>0</v>
      </c>
      <c r="AV44" s="427"/>
      <c r="AW44" s="428">
        <f t="shared" si="1"/>
        <v>0</v>
      </c>
      <c r="AX44" s="429"/>
      <c r="AY44" s="430"/>
      <c r="AZ44" s="431"/>
      <c r="BA44" s="431"/>
      <c r="BB44" s="431"/>
      <c r="BC44" s="431"/>
      <c r="BD44" s="432"/>
    </row>
    <row r="45" spans="1:56" ht="39.950000000000003" customHeight="1">
      <c r="A45" s="239"/>
      <c r="B45" s="254">
        <f t="shared" si="2"/>
        <v>32</v>
      </c>
      <c r="C45" s="416"/>
      <c r="D45" s="417"/>
      <c r="E45" s="418"/>
      <c r="F45" s="419"/>
      <c r="G45" s="420"/>
      <c r="H45" s="421"/>
      <c r="I45" s="421"/>
      <c r="J45" s="421"/>
      <c r="K45" s="422"/>
      <c r="L45" s="423"/>
      <c r="M45" s="424"/>
      <c r="N45" s="424"/>
      <c r="O45" s="425"/>
      <c r="P45" s="255"/>
      <c r="Q45" s="256"/>
      <c r="R45" s="256"/>
      <c r="S45" s="256"/>
      <c r="T45" s="256"/>
      <c r="U45" s="256"/>
      <c r="V45" s="257"/>
      <c r="W45" s="255"/>
      <c r="X45" s="256"/>
      <c r="Y45" s="256"/>
      <c r="Z45" s="256"/>
      <c r="AA45" s="256"/>
      <c r="AB45" s="256"/>
      <c r="AC45" s="257"/>
      <c r="AD45" s="255"/>
      <c r="AE45" s="256"/>
      <c r="AF45" s="256"/>
      <c r="AG45" s="256"/>
      <c r="AH45" s="256"/>
      <c r="AI45" s="256"/>
      <c r="AJ45" s="257"/>
      <c r="AK45" s="255"/>
      <c r="AL45" s="256"/>
      <c r="AM45" s="256"/>
      <c r="AN45" s="256"/>
      <c r="AO45" s="256"/>
      <c r="AP45" s="256"/>
      <c r="AQ45" s="257"/>
      <c r="AR45" s="255"/>
      <c r="AS45" s="256"/>
      <c r="AT45" s="257"/>
      <c r="AU45" s="426">
        <f t="shared" si="3"/>
        <v>0</v>
      </c>
      <c r="AV45" s="427"/>
      <c r="AW45" s="428">
        <f t="shared" si="1"/>
        <v>0</v>
      </c>
      <c r="AX45" s="429"/>
      <c r="AY45" s="430"/>
      <c r="AZ45" s="431"/>
      <c r="BA45" s="431"/>
      <c r="BB45" s="431"/>
      <c r="BC45" s="431"/>
      <c r="BD45" s="432"/>
    </row>
    <row r="46" spans="1:56" ht="39.950000000000003" customHeight="1">
      <c r="A46" s="239"/>
      <c r="B46" s="254">
        <f t="shared" si="2"/>
        <v>33</v>
      </c>
      <c r="C46" s="416"/>
      <c r="D46" s="417"/>
      <c r="E46" s="418"/>
      <c r="F46" s="419"/>
      <c r="G46" s="420"/>
      <c r="H46" s="421"/>
      <c r="I46" s="421"/>
      <c r="J46" s="421"/>
      <c r="K46" s="422"/>
      <c r="L46" s="423"/>
      <c r="M46" s="424"/>
      <c r="N46" s="424"/>
      <c r="O46" s="425"/>
      <c r="P46" s="255"/>
      <c r="Q46" s="256"/>
      <c r="R46" s="256"/>
      <c r="S46" s="256"/>
      <c r="T46" s="256"/>
      <c r="U46" s="256"/>
      <c r="V46" s="257"/>
      <c r="W46" s="255"/>
      <c r="X46" s="256"/>
      <c r="Y46" s="256"/>
      <c r="Z46" s="256"/>
      <c r="AA46" s="256"/>
      <c r="AB46" s="256"/>
      <c r="AC46" s="257"/>
      <c r="AD46" s="255"/>
      <c r="AE46" s="256"/>
      <c r="AF46" s="256"/>
      <c r="AG46" s="256"/>
      <c r="AH46" s="256"/>
      <c r="AI46" s="256"/>
      <c r="AJ46" s="257"/>
      <c r="AK46" s="255"/>
      <c r="AL46" s="256"/>
      <c r="AM46" s="256"/>
      <c r="AN46" s="256"/>
      <c r="AO46" s="256"/>
      <c r="AP46" s="256"/>
      <c r="AQ46" s="257"/>
      <c r="AR46" s="255"/>
      <c r="AS46" s="256"/>
      <c r="AT46" s="257"/>
      <c r="AU46" s="426">
        <f t="shared" si="3"/>
        <v>0</v>
      </c>
      <c r="AV46" s="427"/>
      <c r="AW46" s="428">
        <f t="shared" si="1"/>
        <v>0</v>
      </c>
      <c r="AX46" s="429"/>
      <c r="AY46" s="430"/>
      <c r="AZ46" s="431"/>
      <c r="BA46" s="431"/>
      <c r="BB46" s="431"/>
      <c r="BC46" s="431"/>
      <c r="BD46" s="432"/>
    </row>
    <row r="47" spans="1:56" ht="39.950000000000003" customHeight="1">
      <c r="A47" s="239"/>
      <c r="B47" s="254">
        <f t="shared" si="2"/>
        <v>34</v>
      </c>
      <c r="C47" s="416"/>
      <c r="D47" s="417"/>
      <c r="E47" s="418"/>
      <c r="F47" s="419"/>
      <c r="G47" s="420"/>
      <c r="H47" s="421"/>
      <c r="I47" s="421"/>
      <c r="J47" s="421"/>
      <c r="K47" s="422"/>
      <c r="L47" s="423"/>
      <c r="M47" s="424"/>
      <c r="N47" s="424"/>
      <c r="O47" s="425"/>
      <c r="P47" s="255"/>
      <c r="Q47" s="256"/>
      <c r="R47" s="256"/>
      <c r="S47" s="256"/>
      <c r="T47" s="256"/>
      <c r="U47" s="256"/>
      <c r="V47" s="257"/>
      <c r="W47" s="255"/>
      <c r="X47" s="256"/>
      <c r="Y47" s="256"/>
      <c r="Z47" s="256"/>
      <c r="AA47" s="256"/>
      <c r="AB47" s="256"/>
      <c r="AC47" s="257"/>
      <c r="AD47" s="255"/>
      <c r="AE47" s="256"/>
      <c r="AF47" s="256"/>
      <c r="AG47" s="256"/>
      <c r="AH47" s="256"/>
      <c r="AI47" s="256"/>
      <c r="AJ47" s="257"/>
      <c r="AK47" s="255"/>
      <c r="AL47" s="256"/>
      <c r="AM47" s="256"/>
      <c r="AN47" s="256"/>
      <c r="AO47" s="256"/>
      <c r="AP47" s="256"/>
      <c r="AQ47" s="257"/>
      <c r="AR47" s="255"/>
      <c r="AS47" s="256"/>
      <c r="AT47" s="257"/>
      <c r="AU47" s="426">
        <f t="shared" si="3"/>
        <v>0</v>
      </c>
      <c r="AV47" s="427"/>
      <c r="AW47" s="428">
        <f t="shared" si="1"/>
        <v>0</v>
      </c>
      <c r="AX47" s="429"/>
      <c r="AY47" s="430"/>
      <c r="AZ47" s="431"/>
      <c r="BA47" s="431"/>
      <c r="BB47" s="431"/>
      <c r="BC47" s="431"/>
      <c r="BD47" s="432"/>
    </row>
    <row r="48" spans="1:56" ht="39.950000000000003" customHeight="1">
      <c r="A48" s="239"/>
      <c r="B48" s="254">
        <f t="shared" si="2"/>
        <v>35</v>
      </c>
      <c r="C48" s="416"/>
      <c r="D48" s="417"/>
      <c r="E48" s="418"/>
      <c r="F48" s="419"/>
      <c r="G48" s="420"/>
      <c r="H48" s="421"/>
      <c r="I48" s="421"/>
      <c r="J48" s="421"/>
      <c r="K48" s="422"/>
      <c r="L48" s="423"/>
      <c r="M48" s="424"/>
      <c r="N48" s="424"/>
      <c r="O48" s="425"/>
      <c r="P48" s="255"/>
      <c r="Q48" s="256"/>
      <c r="R48" s="256"/>
      <c r="S48" s="256"/>
      <c r="T48" s="256"/>
      <c r="U48" s="256"/>
      <c r="V48" s="257"/>
      <c r="W48" s="255"/>
      <c r="X48" s="256"/>
      <c r="Y48" s="256"/>
      <c r="Z48" s="256"/>
      <c r="AA48" s="256"/>
      <c r="AB48" s="256"/>
      <c r="AC48" s="257"/>
      <c r="AD48" s="255"/>
      <c r="AE48" s="256"/>
      <c r="AF48" s="256"/>
      <c r="AG48" s="256"/>
      <c r="AH48" s="256"/>
      <c r="AI48" s="256"/>
      <c r="AJ48" s="257"/>
      <c r="AK48" s="255"/>
      <c r="AL48" s="256"/>
      <c r="AM48" s="256"/>
      <c r="AN48" s="256"/>
      <c r="AO48" s="256"/>
      <c r="AP48" s="256"/>
      <c r="AQ48" s="257"/>
      <c r="AR48" s="255"/>
      <c r="AS48" s="256"/>
      <c r="AT48" s="257"/>
      <c r="AU48" s="426">
        <f t="shared" si="3"/>
        <v>0</v>
      </c>
      <c r="AV48" s="427"/>
      <c r="AW48" s="428">
        <f t="shared" si="1"/>
        <v>0</v>
      </c>
      <c r="AX48" s="429"/>
      <c r="AY48" s="430"/>
      <c r="AZ48" s="431"/>
      <c r="BA48" s="431"/>
      <c r="BB48" s="431"/>
      <c r="BC48" s="431"/>
      <c r="BD48" s="432"/>
    </row>
    <row r="49" spans="1:56" ht="39.950000000000003" customHeight="1">
      <c r="A49" s="239"/>
      <c r="B49" s="254">
        <f t="shared" si="2"/>
        <v>36</v>
      </c>
      <c r="C49" s="416"/>
      <c r="D49" s="417"/>
      <c r="E49" s="418"/>
      <c r="F49" s="419"/>
      <c r="G49" s="420"/>
      <c r="H49" s="421"/>
      <c r="I49" s="421"/>
      <c r="J49" s="421"/>
      <c r="K49" s="422"/>
      <c r="L49" s="423"/>
      <c r="M49" s="424"/>
      <c r="N49" s="424"/>
      <c r="O49" s="425"/>
      <c r="P49" s="255"/>
      <c r="Q49" s="256"/>
      <c r="R49" s="256"/>
      <c r="S49" s="256"/>
      <c r="T49" s="256"/>
      <c r="U49" s="256"/>
      <c r="V49" s="257"/>
      <c r="W49" s="255"/>
      <c r="X49" s="256"/>
      <c r="Y49" s="256"/>
      <c r="Z49" s="256"/>
      <c r="AA49" s="256"/>
      <c r="AB49" s="256"/>
      <c r="AC49" s="257"/>
      <c r="AD49" s="255"/>
      <c r="AE49" s="256"/>
      <c r="AF49" s="256"/>
      <c r="AG49" s="256"/>
      <c r="AH49" s="256"/>
      <c r="AI49" s="256"/>
      <c r="AJ49" s="257"/>
      <c r="AK49" s="255"/>
      <c r="AL49" s="256"/>
      <c r="AM49" s="256"/>
      <c r="AN49" s="256"/>
      <c r="AO49" s="256"/>
      <c r="AP49" s="256"/>
      <c r="AQ49" s="257"/>
      <c r="AR49" s="255"/>
      <c r="AS49" s="256"/>
      <c r="AT49" s="257"/>
      <c r="AU49" s="426">
        <f t="shared" si="3"/>
        <v>0</v>
      </c>
      <c r="AV49" s="427"/>
      <c r="AW49" s="428">
        <f t="shared" si="1"/>
        <v>0</v>
      </c>
      <c r="AX49" s="429"/>
      <c r="AY49" s="430"/>
      <c r="AZ49" s="431"/>
      <c r="BA49" s="431"/>
      <c r="BB49" s="431"/>
      <c r="BC49" s="431"/>
      <c r="BD49" s="432"/>
    </row>
    <row r="50" spans="1:56" ht="39.950000000000003" customHeight="1">
      <c r="A50" s="239"/>
      <c r="B50" s="254">
        <f t="shared" si="2"/>
        <v>37</v>
      </c>
      <c r="C50" s="416"/>
      <c r="D50" s="417"/>
      <c r="E50" s="418"/>
      <c r="F50" s="419"/>
      <c r="G50" s="420"/>
      <c r="H50" s="421"/>
      <c r="I50" s="421"/>
      <c r="J50" s="421"/>
      <c r="K50" s="422"/>
      <c r="L50" s="423"/>
      <c r="M50" s="424"/>
      <c r="N50" s="424"/>
      <c r="O50" s="425"/>
      <c r="P50" s="255"/>
      <c r="Q50" s="256"/>
      <c r="R50" s="256"/>
      <c r="S50" s="256"/>
      <c r="T50" s="256"/>
      <c r="U50" s="256"/>
      <c r="V50" s="257"/>
      <c r="W50" s="255"/>
      <c r="X50" s="256"/>
      <c r="Y50" s="256"/>
      <c r="Z50" s="256"/>
      <c r="AA50" s="256"/>
      <c r="AB50" s="256"/>
      <c r="AC50" s="257"/>
      <c r="AD50" s="255"/>
      <c r="AE50" s="256"/>
      <c r="AF50" s="256"/>
      <c r="AG50" s="256"/>
      <c r="AH50" s="256"/>
      <c r="AI50" s="256"/>
      <c r="AJ50" s="257"/>
      <c r="AK50" s="255"/>
      <c r="AL50" s="256"/>
      <c r="AM50" s="256"/>
      <c r="AN50" s="256"/>
      <c r="AO50" s="256"/>
      <c r="AP50" s="256"/>
      <c r="AQ50" s="257"/>
      <c r="AR50" s="255"/>
      <c r="AS50" s="256"/>
      <c r="AT50" s="257"/>
      <c r="AU50" s="426">
        <f t="shared" si="3"/>
        <v>0</v>
      </c>
      <c r="AV50" s="427"/>
      <c r="AW50" s="428">
        <f t="shared" si="1"/>
        <v>0</v>
      </c>
      <c r="AX50" s="429"/>
      <c r="AY50" s="430"/>
      <c r="AZ50" s="431"/>
      <c r="BA50" s="431"/>
      <c r="BB50" s="431"/>
      <c r="BC50" s="431"/>
      <c r="BD50" s="432"/>
    </row>
    <row r="51" spans="1:56" ht="39.950000000000003" customHeight="1">
      <c r="A51" s="239"/>
      <c r="B51" s="254">
        <f t="shared" si="2"/>
        <v>38</v>
      </c>
      <c r="C51" s="416"/>
      <c r="D51" s="417"/>
      <c r="E51" s="418"/>
      <c r="F51" s="419"/>
      <c r="G51" s="420"/>
      <c r="H51" s="421"/>
      <c r="I51" s="421"/>
      <c r="J51" s="421"/>
      <c r="K51" s="422"/>
      <c r="L51" s="423"/>
      <c r="M51" s="424"/>
      <c r="N51" s="424"/>
      <c r="O51" s="425"/>
      <c r="P51" s="255"/>
      <c r="Q51" s="256"/>
      <c r="R51" s="256"/>
      <c r="S51" s="256"/>
      <c r="T51" s="256"/>
      <c r="U51" s="256"/>
      <c r="V51" s="257"/>
      <c r="W51" s="255"/>
      <c r="X51" s="256"/>
      <c r="Y51" s="256"/>
      <c r="Z51" s="256"/>
      <c r="AA51" s="256"/>
      <c r="AB51" s="256"/>
      <c r="AC51" s="257"/>
      <c r="AD51" s="255"/>
      <c r="AE51" s="256"/>
      <c r="AF51" s="256"/>
      <c r="AG51" s="256"/>
      <c r="AH51" s="256"/>
      <c r="AI51" s="256"/>
      <c r="AJ51" s="257"/>
      <c r="AK51" s="255"/>
      <c r="AL51" s="256"/>
      <c r="AM51" s="256"/>
      <c r="AN51" s="256"/>
      <c r="AO51" s="256"/>
      <c r="AP51" s="256"/>
      <c r="AQ51" s="257"/>
      <c r="AR51" s="255"/>
      <c r="AS51" s="256"/>
      <c r="AT51" s="257"/>
      <c r="AU51" s="426">
        <f t="shared" si="3"/>
        <v>0</v>
      </c>
      <c r="AV51" s="427"/>
      <c r="AW51" s="428">
        <f t="shared" si="1"/>
        <v>0</v>
      </c>
      <c r="AX51" s="429"/>
      <c r="AY51" s="430"/>
      <c r="AZ51" s="431"/>
      <c r="BA51" s="431"/>
      <c r="BB51" s="431"/>
      <c r="BC51" s="431"/>
      <c r="BD51" s="432"/>
    </row>
    <row r="52" spans="1:56" ht="39.950000000000003" customHeight="1">
      <c r="A52" s="239"/>
      <c r="B52" s="254">
        <f t="shared" si="2"/>
        <v>39</v>
      </c>
      <c r="C52" s="416"/>
      <c r="D52" s="417"/>
      <c r="E52" s="418"/>
      <c r="F52" s="419"/>
      <c r="G52" s="420"/>
      <c r="H52" s="421"/>
      <c r="I52" s="421"/>
      <c r="J52" s="421"/>
      <c r="K52" s="422"/>
      <c r="L52" s="423"/>
      <c r="M52" s="424"/>
      <c r="N52" s="424"/>
      <c r="O52" s="425"/>
      <c r="P52" s="255"/>
      <c r="Q52" s="256"/>
      <c r="R52" s="256"/>
      <c r="S52" s="256"/>
      <c r="T52" s="256"/>
      <c r="U52" s="256"/>
      <c r="V52" s="257"/>
      <c r="W52" s="255"/>
      <c r="X52" s="256"/>
      <c r="Y52" s="256"/>
      <c r="Z52" s="256"/>
      <c r="AA52" s="256"/>
      <c r="AB52" s="256"/>
      <c r="AC52" s="257"/>
      <c r="AD52" s="255"/>
      <c r="AE52" s="256"/>
      <c r="AF52" s="256"/>
      <c r="AG52" s="256"/>
      <c r="AH52" s="256"/>
      <c r="AI52" s="256"/>
      <c r="AJ52" s="257"/>
      <c r="AK52" s="255"/>
      <c r="AL52" s="256"/>
      <c r="AM52" s="256"/>
      <c r="AN52" s="256"/>
      <c r="AO52" s="256"/>
      <c r="AP52" s="256"/>
      <c r="AQ52" s="257"/>
      <c r="AR52" s="255"/>
      <c r="AS52" s="256"/>
      <c r="AT52" s="257"/>
      <c r="AU52" s="426">
        <f t="shared" si="3"/>
        <v>0</v>
      </c>
      <c r="AV52" s="427"/>
      <c r="AW52" s="428">
        <f t="shared" si="1"/>
        <v>0</v>
      </c>
      <c r="AX52" s="429"/>
      <c r="AY52" s="430"/>
      <c r="AZ52" s="431"/>
      <c r="BA52" s="431"/>
      <c r="BB52" s="431"/>
      <c r="BC52" s="431"/>
      <c r="BD52" s="432"/>
    </row>
    <row r="53" spans="1:56" ht="39.950000000000003" customHeight="1">
      <c r="A53" s="239"/>
      <c r="B53" s="254">
        <f t="shared" si="2"/>
        <v>40</v>
      </c>
      <c r="C53" s="416"/>
      <c r="D53" s="417"/>
      <c r="E53" s="418"/>
      <c r="F53" s="419"/>
      <c r="G53" s="420"/>
      <c r="H53" s="421"/>
      <c r="I53" s="421"/>
      <c r="J53" s="421"/>
      <c r="K53" s="422"/>
      <c r="L53" s="423"/>
      <c r="M53" s="424"/>
      <c r="N53" s="424"/>
      <c r="O53" s="425"/>
      <c r="P53" s="255"/>
      <c r="Q53" s="256"/>
      <c r="R53" s="256"/>
      <c r="S53" s="256"/>
      <c r="T53" s="256"/>
      <c r="U53" s="256"/>
      <c r="V53" s="257"/>
      <c r="W53" s="255"/>
      <c r="X53" s="256"/>
      <c r="Y53" s="256"/>
      <c r="Z53" s="256"/>
      <c r="AA53" s="256"/>
      <c r="AB53" s="256"/>
      <c r="AC53" s="257"/>
      <c r="AD53" s="255"/>
      <c r="AE53" s="256"/>
      <c r="AF53" s="256"/>
      <c r="AG53" s="256"/>
      <c r="AH53" s="256"/>
      <c r="AI53" s="256"/>
      <c r="AJ53" s="257"/>
      <c r="AK53" s="255"/>
      <c r="AL53" s="256"/>
      <c r="AM53" s="256"/>
      <c r="AN53" s="256"/>
      <c r="AO53" s="256"/>
      <c r="AP53" s="256"/>
      <c r="AQ53" s="257"/>
      <c r="AR53" s="255"/>
      <c r="AS53" s="256"/>
      <c r="AT53" s="257"/>
      <c r="AU53" s="426">
        <f t="shared" si="3"/>
        <v>0</v>
      </c>
      <c r="AV53" s="427"/>
      <c r="AW53" s="428">
        <f t="shared" si="1"/>
        <v>0</v>
      </c>
      <c r="AX53" s="429"/>
      <c r="AY53" s="430"/>
      <c r="AZ53" s="431"/>
      <c r="BA53" s="431"/>
      <c r="BB53" s="431"/>
      <c r="BC53" s="431"/>
      <c r="BD53" s="432"/>
    </row>
    <row r="54" spans="1:56" ht="39.950000000000003" customHeight="1">
      <c r="A54" s="239"/>
      <c r="B54" s="254">
        <f t="shared" si="2"/>
        <v>41</v>
      </c>
      <c r="C54" s="416"/>
      <c r="D54" s="417"/>
      <c r="E54" s="418"/>
      <c r="F54" s="419"/>
      <c r="G54" s="420"/>
      <c r="H54" s="421"/>
      <c r="I54" s="421"/>
      <c r="J54" s="421"/>
      <c r="K54" s="422"/>
      <c r="L54" s="423"/>
      <c r="M54" s="424"/>
      <c r="N54" s="424"/>
      <c r="O54" s="425"/>
      <c r="P54" s="255"/>
      <c r="Q54" s="256"/>
      <c r="R54" s="256"/>
      <c r="S54" s="256"/>
      <c r="T54" s="256"/>
      <c r="U54" s="256"/>
      <c r="V54" s="257"/>
      <c r="W54" s="255"/>
      <c r="X54" s="256"/>
      <c r="Y54" s="256"/>
      <c r="Z54" s="256"/>
      <c r="AA54" s="256"/>
      <c r="AB54" s="256"/>
      <c r="AC54" s="257"/>
      <c r="AD54" s="255"/>
      <c r="AE54" s="256"/>
      <c r="AF54" s="256"/>
      <c r="AG54" s="256"/>
      <c r="AH54" s="256"/>
      <c r="AI54" s="256"/>
      <c r="AJ54" s="257"/>
      <c r="AK54" s="255"/>
      <c r="AL54" s="256"/>
      <c r="AM54" s="256"/>
      <c r="AN54" s="256"/>
      <c r="AO54" s="256"/>
      <c r="AP54" s="256"/>
      <c r="AQ54" s="257"/>
      <c r="AR54" s="255"/>
      <c r="AS54" s="256"/>
      <c r="AT54" s="257"/>
      <c r="AU54" s="426">
        <f t="shared" si="3"/>
        <v>0</v>
      </c>
      <c r="AV54" s="427"/>
      <c r="AW54" s="428">
        <f t="shared" si="1"/>
        <v>0</v>
      </c>
      <c r="AX54" s="429"/>
      <c r="AY54" s="430"/>
      <c r="AZ54" s="431"/>
      <c r="BA54" s="431"/>
      <c r="BB54" s="431"/>
      <c r="BC54" s="431"/>
      <c r="BD54" s="432"/>
    </row>
    <row r="55" spans="1:56" ht="39.950000000000003" customHeight="1">
      <c r="A55" s="239"/>
      <c r="B55" s="254">
        <f t="shared" si="2"/>
        <v>42</v>
      </c>
      <c r="C55" s="416"/>
      <c r="D55" s="417"/>
      <c r="E55" s="418"/>
      <c r="F55" s="419"/>
      <c r="G55" s="420"/>
      <c r="H55" s="421"/>
      <c r="I55" s="421"/>
      <c r="J55" s="421"/>
      <c r="K55" s="422"/>
      <c r="L55" s="423"/>
      <c r="M55" s="424"/>
      <c r="N55" s="424"/>
      <c r="O55" s="425"/>
      <c r="P55" s="255"/>
      <c r="Q55" s="256"/>
      <c r="R55" s="256"/>
      <c r="S55" s="256"/>
      <c r="T55" s="256"/>
      <c r="U55" s="256"/>
      <c r="V55" s="257"/>
      <c r="W55" s="255"/>
      <c r="X55" s="256"/>
      <c r="Y55" s="256"/>
      <c r="Z55" s="256"/>
      <c r="AA55" s="256"/>
      <c r="AB55" s="256"/>
      <c r="AC55" s="257"/>
      <c r="AD55" s="255"/>
      <c r="AE55" s="256"/>
      <c r="AF55" s="256"/>
      <c r="AG55" s="256"/>
      <c r="AH55" s="256"/>
      <c r="AI55" s="256"/>
      <c r="AJ55" s="257"/>
      <c r="AK55" s="255"/>
      <c r="AL55" s="256"/>
      <c r="AM55" s="256"/>
      <c r="AN55" s="256"/>
      <c r="AO55" s="256"/>
      <c r="AP55" s="256"/>
      <c r="AQ55" s="257"/>
      <c r="AR55" s="255"/>
      <c r="AS55" s="256"/>
      <c r="AT55" s="257"/>
      <c r="AU55" s="426">
        <f t="shared" si="3"/>
        <v>0</v>
      </c>
      <c r="AV55" s="427"/>
      <c r="AW55" s="428">
        <f t="shared" si="1"/>
        <v>0</v>
      </c>
      <c r="AX55" s="429"/>
      <c r="AY55" s="430"/>
      <c r="AZ55" s="431"/>
      <c r="BA55" s="431"/>
      <c r="BB55" s="431"/>
      <c r="BC55" s="431"/>
      <c r="BD55" s="432"/>
    </row>
    <row r="56" spans="1:56" ht="39.950000000000003" customHeight="1">
      <c r="A56" s="239"/>
      <c r="B56" s="254">
        <f t="shared" si="2"/>
        <v>43</v>
      </c>
      <c r="C56" s="416"/>
      <c r="D56" s="417"/>
      <c r="E56" s="418"/>
      <c r="F56" s="419"/>
      <c r="G56" s="420"/>
      <c r="H56" s="421"/>
      <c r="I56" s="421"/>
      <c r="J56" s="421"/>
      <c r="K56" s="422"/>
      <c r="L56" s="423"/>
      <c r="M56" s="424"/>
      <c r="N56" s="424"/>
      <c r="O56" s="425"/>
      <c r="P56" s="255"/>
      <c r="Q56" s="256"/>
      <c r="R56" s="256"/>
      <c r="S56" s="256"/>
      <c r="T56" s="256"/>
      <c r="U56" s="256"/>
      <c r="V56" s="257"/>
      <c r="W56" s="255"/>
      <c r="X56" s="256"/>
      <c r="Y56" s="256"/>
      <c r="Z56" s="256"/>
      <c r="AA56" s="256"/>
      <c r="AB56" s="256"/>
      <c r="AC56" s="257"/>
      <c r="AD56" s="255"/>
      <c r="AE56" s="256"/>
      <c r="AF56" s="256"/>
      <c r="AG56" s="256"/>
      <c r="AH56" s="256"/>
      <c r="AI56" s="256"/>
      <c r="AJ56" s="257"/>
      <c r="AK56" s="255"/>
      <c r="AL56" s="256"/>
      <c r="AM56" s="256"/>
      <c r="AN56" s="256"/>
      <c r="AO56" s="256"/>
      <c r="AP56" s="256"/>
      <c r="AQ56" s="257"/>
      <c r="AR56" s="255"/>
      <c r="AS56" s="256"/>
      <c r="AT56" s="257"/>
      <c r="AU56" s="426">
        <f t="shared" si="3"/>
        <v>0</v>
      </c>
      <c r="AV56" s="427"/>
      <c r="AW56" s="428">
        <f t="shared" si="1"/>
        <v>0</v>
      </c>
      <c r="AX56" s="429"/>
      <c r="AY56" s="430"/>
      <c r="AZ56" s="431"/>
      <c r="BA56" s="431"/>
      <c r="BB56" s="431"/>
      <c r="BC56" s="431"/>
      <c r="BD56" s="432"/>
    </row>
    <row r="57" spans="1:56" ht="39.950000000000003" customHeight="1">
      <c r="A57" s="239"/>
      <c r="B57" s="254">
        <f t="shared" si="2"/>
        <v>44</v>
      </c>
      <c r="C57" s="416"/>
      <c r="D57" s="417"/>
      <c r="E57" s="418"/>
      <c r="F57" s="419"/>
      <c r="G57" s="420"/>
      <c r="H57" s="421"/>
      <c r="I57" s="421"/>
      <c r="J57" s="421"/>
      <c r="K57" s="422"/>
      <c r="L57" s="423"/>
      <c r="M57" s="424"/>
      <c r="N57" s="424"/>
      <c r="O57" s="425"/>
      <c r="P57" s="255"/>
      <c r="Q57" s="256"/>
      <c r="R57" s="256"/>
      <c r="S57" s="256"/>
      <c r="T57" s="256"/>
      <c r="U57" s="256"/>
      <c r="V57" s="257"/>
      <c r="W57" s="255"/>
      <c r="X57" s="256"/>
      <c r="Y57" s="256"/>
      <c r="Z57" s="256"/>
      <c r="AA57" s="256"/>
      <c r="AB57" s="256"/>
      <c r="AC57" s="257"/>
      <c r="AD57" s="255"/>
      <c r="AE57" s="256"/>
      <c r="AF57" s="256"/>
      <c r="AG57" s="256"/>
      <c r="AH57" s="256"/>
      <c r="AI57" s="256"/>
      <c r="AJ57" s="257"/>
      <c r="AK57" s="255"/>
      <c r="AL57" s="256"/>
      <c r="AM57" s="256"/>
      <c r="AN57" s="256"/>
      <c r="AO57" s="256"/>
      <c r="AP57" s="256"/>
      <c r="AQ57" s="257"/>
      <c r="AR57" s="255"/>
      <c r="AS57" s="256"/>
      <c r="AT57" s="257"/>
      <c r="AU57" s="426">
        <f t="shared" si="3"/>
        <v>0</v>
      </c>
      <c r="AV57" s="427"/>
      <c r="AW57" s="428">
        <f t="shared" si="1"/>
        <v>0</v>
      </c>
      <c r="AX57" s="429"/>
      <c r="AY57" s="430"/>
      <c r="AZ57" s="431"/>
      <c r="BA57" s="431"/>
      <c r="BB57" s="431"/>
      <c r="BC57" s="431"/>
      <c r="BD57" s="432"/>
    </row>
    <row r="58" spans="1:56" ht="39.950000000000003" customHeight="1">
      <c r="A58" s="239"/>
      <c r="B58" s="254">
        <f t="shared" si="2"/>
        <v>45</v>
      </c>
      <c r="C58" s="416"/>
      <c r="D58" s="417"/>
      <c r="E58" s="418"/>
      <c r="F58" s="419"/>
      <c r="G58" s="420"/>
      <c r="H58" s="421"/>
      <c r="I58" s="421"/>
      <c r="J58" s="421"/>
      <c r="K58" s="422"/>
      <c r="L58" s="423"/>
      <c r="M58" s="424"/>
      <c r="N58" s="424"/>
      <c r="O58" s="425"/>
      <c r="P58" s="255"/>
      <c r="Q58" s="256"/>
      <c r="R58" s="256"/>
      <c r="S58" s="256"/>
      <c r="T58" s="256"/>
      <c r="U58" s="256"/>
      <c r="V58" s="257"/>
      <c r="W58" s="255"/>
      <c r="X58" s="256"/>
      <c r="Y58" s="256"/>
      <c r="Z58" s="256"/>
      <c r="AA58" s="256"/>
      <c r="AB58" s="256"/>
      <c r="AC58" s="257"/>
      <c r="AD58" s="255"/>
      <c r="AE58" s="256"/>
      <c r="AF58" s="256"/>
      <c r="AG58" s="256"/>
      <c r="AH58" s="256"/>
      <c r="AI58" s="256"/>
      <c r="AJ58" s="257"/>
      <c r="AK58" s="255"/>
      <c r="AL58" s="256"/>
      <c r="AM58" s="256"/>
      <c r="AN58" s="256"/>
      <c r="AO58" s="256"/>
      <c r="AP58" s="256"/>
      <c r="AQ58" s="257"/>
      <c r="AR58" s="255"/>
      <c r="AS58" s="256"/>
      <c r="AT58" s="257"/>
      <c r="AU58" s="426">
        <f t="shared" si="3"/>
        <v>0</v>
      </c>
      <c r="AV58" s="427"/>
      <c r="AW58" s="428">
        <f t="shared" si="1"/>
        <v>0</v>
      </c>
      <c r="AX58" s="429"/>
      <c r="AY58" s="430"/>
      <c r="AZ58" s="431"/>
      <c r="BA58" s="431"/>
      <c r="BB58" s="431"/>
      <c r="BC58" s="431"/>
      <c r="BD58" s="432"/>
    </row>
    <row r="59" spans="1:56" ht="39.950000000000003" customHeight="1">
      <c r="A59" s="239"/>
      <c r="B59" s="254">
        <f t="shared" si="2"/>
        <v>46</v>
      </c>
      <c r="C59" s="416"/>
      <c r="D59" s="417"/>
      <c r="E59" s="418"/>
      <c r="F59" s="419"/>
      <c r="G59" s="420"/>
      <c r="H59" s="421"/>
      <c r="I59" s="421"/>
      <c r="J59" s="421"/>
      <c r="K59" s="422"/>
      <c r="L59" s="423"/>
      <c r="M59" s="424"/>
      <c r="N59" s="424"/>
      <c r="O59" s="425"/>
      <c r="P59" s="255"/>
      <c r="Q59" s="256"/>
      <c r="R59" s="256"/>
      <c r="S59" s="256"/>
      <c r="T59" s="256"/>
      <c r="U59" s="256"/>
      <c r="V59" s="257"/>
      <c r="W59" s="255"/>
      <c r="X59" s="256"/>
      <c r="Y59" s="256"/>
      <c r="Z59" s="256"/>
      <c r="AA59" s="256"/>
      <c r="AB59" s="256"/>
      <c r="AC59" s="257"/>
      <c r="AD59" s="255"/>
      <c r="AE59" s="256"/>
      <c r="AF59" s="256"/>
      <c r="AG59" s="256"/>
      <c r="AH59" s="256"/>
      <c r="AI59" s="256"/>
      <c r="AJ59" s="257"/>
      <c r="AK59" s="255"/>
      <c r="AL59" s="256"/>
      <c r="AM59" s="256"/>
      <c r="AN59" s="256"/>
      <c r="AO59" s="256"/>
      <c r="AP59" s="256"/>
      <c r="AQ59" s="257"/>
      <c r="AR59" s="255"/>
      <c r="AS59" s="256"/>
      <c r="AT59" s="257"/>
      <c r="AU59" s="426">
        <f t="shared" si="3"/>
        <v>0</v>
      </c>
      <c r="AV59" s="427"/>
      <c r="AW59" s="428">
        <f t="shared" si="1"/>
        <v>0</v>
      </c>
      <c r="AX59" s="429"/>
      <c r="AY59" s="430"/>
      <c r="AZ59" s="431"/>
      <c r="BA59" s="431"/>
      <c r="BB59" s="431"/>
      <c r="BC59" s="431"/>
      <c r="BD59" s="432"/>
    </row>
    <row r="60" spans="1:56" ht="39.950000000000003" customHeight="1">
      <c r="A60" s="239"/>
      <c r="B60" s="254">
        <f t="shared" si="2"/>
        <v>47</v>
      </c>
      <c r="C60" s="416"/>
      <c r="D60" s="417"/>
      <c r="E60" s="418"/>
      <c r="F60" s="419"/>
      <c r="G60" s="420"/>
      <c r="H60" s="421"/>
      <c r="I60" s="421"/>
      <c r="J60" s="421"/>
      <c r="K60" s="422"/>
      <c r="L60" s="423"/>
      <c r="M60" s="424"/>
      <c r="N60" s="424"/>
      <c r="O60" s="425"/>
      <c r="P60" s="255"/>
      <c r="Q60" s="256"/>
      <c r="R60" s="256"/>
      <c r="S60" s="256"/>
      <c r="T60" s="256"/>
      <c r="U60" s="256"/>
      <c r="V60" s="257"/>
      <c r="W60" s="255"/>
      <c r="X60" s="256"/>
      <c r="Y60" s="256"/>
      <c r="Z60" s="256"/>
      <c r="AA60" s="256"/>
      <c r="AB60" s="256"/>
      <c r="AC60" s="257"/>
      <c r="AD60" s="255"/>
      <c r="AE60" s="256"/>
      <c r="AF60" s="256"/>
      <c r="AG60" s="256"/>
      <c r="AH60" s="256"/>
      <c r="AI60" s="256"/>
      <c r="AJ60" s="257"/>
      <c r="AK60" s="255"/>
      <c r="AL60" s="256"/>
      <c r="AM60" s="256"/>
      <c r="AN60" s="256"/>
      <c r="AO60" s="256"/>
      <c r="AP60" s="256"/>
      <c r="AQ60" s="257"/>
      <c r="AR60" s="255"/>
      <c r="AS60" s="256"/>
      <c r="AT60" s="257"/>
      <c r="AU60" s="426">
        <f t="shared" si="3"/>
        <v>0</v>
      </c>
      <c r="AV60" s="427"/>
      <c r="AW60" s="428">
        <f t="shared" si="1"/>
        <v>0</v>
      </c>
      <c r="AX60" s="429"/>
      <c r="AY60" s="430"/>
      <c r="AZ60" s="431"/>
      <c r="BA60" s="431"/>
      <c r="BB60" s="431"/>
      <c r="BC60" s="431"/>
      <c r="BD60" s="432"/>
    </row>
    <row r="61" spans="1:56" ht="39.950000000000003" customHeight="1">
      <c r="A61" s="239"/>
      <c r="B61" s="254">
        <f t="shared" si="2"/>
        <v>48</v>
      </c>
      <c r="C61" s="416"/>
      <c r="D61" s="417"/>
      <c r="E61" s="418"/>
      <c r="F61" s="419"/>
      <c r="G61" s="420"/>
      <c r="H61" s="421"/>
      <c r="I61" s="421"/>
      <c r="J61" s="421"/>
      <c r="K61" s="422"/>
      <c r="L61" s="423"/>
      <c r="M61" s="424"/>
      <c r="N61" s="424"/>
      <c r="O61" s="425"/>
      <c r="P61" s="255"/>
      <c r="Q61" s="256"/>
      <c r="R61" s="256"/>
      <c r="S61" s="256"/>
      <c r="T61" s="256"/>
      <c r="U61" s="256"/>
      <c r="V61" s="257"/>
      <c r="W61" s="255"/>
      <c r="X61" s="256"/>
      <c r="Y61" s="256"/>
      <c r="Z61" s="256"/>
      <c r="AA61" s="256"/>
      <c r="AB61" s="256"/>
      <c r="AC61" s="257"/>
      <c r="AD61" s="255"/>
      <c r="AE61" s="256"/>
      <c r="AF61" s="256"/>
      <c r="AG61" s="256"/>
      <c r="AH61" s="256"/>
      <c r="AI61" s="256"/>
      <c r="AJ61" s="257"/>
      <c r="AK61" s="255"/>
      <c r="AL61" s="256"/>
      <c r="AM61" s="256"/>
      <c r="AN61" s="256"/>
      <c r="AO61" s="256"/>
      <c r="AP61" s="256"/>
      <c r="AQ61" s="257"/>
      <c r="AR61" s="255"/>
      <c r="AS61" s="256"/>
      <c r="AT61" s="257"/>
      <c r="AU61" s="426">
        <f t="shared" si="3"/>
        <v>0</v>
      </c>
      <c r="AV61" s="427"/>
      <c r="AW61" s="428">
        <f t="shared" si="1"/>
        <v>0</v>
      </c>
      <c r="AX61" s="429"/>
      <c r="AY61" s="430"/>
      <c r="AZ61" s="431"/>
      <c r="BA61" s="431"/>
      <c r="BB61" s="431"/>
      <c r="BC61" s="431"/>
      <c r="BD61" s="432"/>
    </row>
    <row r="62" spans="1:56" ht="39.950000000000003" customHeight="1">
      <c r="A62" s="239"/>
      <c r="B62" s="254">
        <f t="shared" si="2"/>
        <v>49</v>
      </c>
      <c r="C62" s="416"/>
      <c r="D62" s="417"/>
      <c r="E62" s="418"/>
      <c r="F62" s="419"/>
      <c r="G62" s="420"/>
      <c r="H62" s="421"/>
      <c r="I62" s="421"/>
      <c r="J62" s="421"/>
      <c r="K62" s="422"/>
      <c r="L62" s="423"/>
      <c r="M62" s="424"/>
      <c r="N62" s="424"/>
      <c r="O62" s="425"/>
      <c r="P62" s="255"/>
      <c r="Q62" s="256"/>
      <c r="R62" s="256"/>
      <c r="S62" s="256"/>
      <c r="T62" s="256"/>
      <c r="U62" s="256"/>
      <c r="V62" s="257"/>
      <c r="W62" s="255"/>
      <c r="X62" s="256"/>
      <c r="Y62" s="256"/>
      <c r="Z62" s="256"/>
      <c r="AA62" s="256"/>
      <c r="AB62" s="256"/>
      <c r="AC62" s="257"/>
      <c r="AD62" s="255"/>
      <c r="AE62" s="256"/>
      <c r="AF62" s="256"/>
      <c r="AG62" s="256"/>
      <c r="AH62" s="256"/>
      <c r="AI62" s="256"/>
      <c r="AJ62" s="257"/>
      <c r="AK62" s="255"/>
      <c r="AL62" s="256"/>
      <c r="AM62" s="256"/>
      <c r="AN62" s="256"/>
      <c r="AO62" s="256"/>
      <c r="AP62" s="256"/>
      <c r="AQ62" s="257"/>
      <c r="AR62" s="255"/>
      <c r="AS62" s="256"/>
      <c r="AT62" s="257"/>
      <c r="AU62" s="426">
        <f t="shared" si="3"/>
        <v>0</v>
      </c>
      <c r="AV62" s="427"/>
      <c r="AW62" s="428">
        <f t="shared" si="1"/>
        <v>0</v>
      </c>
      <c r="AX62" s="429"/>
      <c r="AY62" s="430"/>
      <c r="AZ62" s="431"/>
      <c r="BA62" s="431"/>
      <c r="BB62" s="431"/>
      <c r="BC62" s="431"/>
      <c r="BD62" s="432"/>
    </row>
    <row r="63" spans="1:56" ht="39.950000000000003" customHeight="1">
      <c r="A63" s="239"/>
      <c r="B63" s="254">
        <f t="shared" si="2"/>
        <v>50</v>
      </c>
      <c r="C63" s="416"/>
      <c r="D63" s="417"/>
      <c r="E63" s="418"/>
      <c r="F63" s="419"/>
      <c r="G63" s="420"/>
      <c r="H63" s="421"/>
      <c r="I63" s="421"/>
      <c r="J63" s="421"/>
      <c r="K63" s="422"/>
      <c r="L63" s="423"/>
      <c r="M63" s="424"/>
      <c r="N63" s="424"/>
      <c r="O63" s="425"/>
      <c r="P63" s="255"/>
      <c r="Q63" s="256"/>
      <c r="R63" s="256"/>
      <c r="S63" s="256"/>
      <c r="T63" s="256"/>
      <c r="U63" s="256"/>
      <c r="V63" s="257"/>
      <c r="W63" s="255"/>
      <c r="X63" s="256"/>
      <c r="Y63" s="256"/>
      <c r="Z63" s="256"/>
      <c r="AA63" s="256"/>
      <c r="AB63" s="256"/>
      <c r="AC63" s="257"/>
      <c r="AD63" s="255"/>
      <c r="AE63" s="256"/>
      <c r="AF63" s="256"/>
      <c r="AG63" s="256"/>
      <c r="AH63" s="256"/>
      <c r="AI63" s="256"/>
      <c r="AJ63" s="257"/>
      <c r="AK63" s="255"/>
      <c r="AL63" s="256"/>
      <c r="AM63" s="256"/>
      <c r="AN63" s="256"/>
      <c r="AO63" s="256"/>
      <c r="AP63" s="256"/>
      <c r="AQ63" s="257"/>
      <c r="AR63" s="255"/>
      <c r="AS63" s="256"/>
      <c r="AT63" s="257"/>
      <c r="AU63" s="426">
        <f t="shared" si="3"/>
        <v>0</v>
      </c>
      <c r="AV63" s="427"/>
      <c r="AW63" s="428">
        <f t="shared" si="1"/>
        <v>0</v>
      </c>
      <c r="AX63" s="429"/>
      <c r="AY63" s="430"/>
      <c r="AZ63" s="431"/>
      <c r="BA63" s="431"/>
      <c r="BB63" s="431"/>
      <c r="BC63" s="431"/>
      <c r="BD63" s="432"/>
    </row>
    <row r="64" spans="1:56" ht="39.950000000000003" customHeight="1">
      <c r="A64" s="239"/>
      <c r="B64" s="254">
        <f t="shared" si="2"/>
        <v>51</v>
      </c>
      <c r="C64" s="416"/>
      <c r="D64" s="417"/>
      <c r="E64" s="418"/>
      <c r="F64" s="419"/>
      <c r="G64" s="420"/>
      <c r="H64" s="421"/>
      <c r="I64" s="421"/>
      <c r="J64" s="421"/>
      <c r="K64" s="422"/>
      <c r="L64" s="423"/>
      <c r="M64" s="424"/>
      <c r="N64" s="424"/>
      <c r="O64" s="425"/>
      <c r="P64" s="255"/>
      <c r="Q64" s="256"/>
      <c r="R64" s="256"/>
      <c r="S64" s="256"/>
      <c r="T64" s="256"/>
      <c r="U64" s="256"/>
      <c r="V64" s="257"/>
      <c r="W64" s="255"/>
      <c r="X64" s="256"/>
      <c r="Y64" s="256"/>
      <c r="Z64" s="256"/>
      <c r="AA64" s="256"/>
      <c r="AB64" s="256"/>
      <c r="AC64" s="257"/>
      <c r="AD64" s="255"/>
      <c r="AE64" s="256"/>
      <c r="AF64" s="256"/>
      <c r="AG64" s="256"/>
      <c r="AH64" s="256"/>
      <c r="AI64" s="256"/>
      <c r="AJ64" s="257"/>
      <c r="AK64" s="255"/>
      <c r="AL64" s="256"/>
      <c r="AM64" s="256"/>
      <c r="AN64" s="256"/>
      <c r="AO64" s="256"/>
      <c r="AP64" s="256"/>
      <c r="AQ64" s="257"/>
      <c r="AR64" s="255"/>
      <c r="AS64" s="256"/>
      <c r="AT64" s="257"/>
      <c r="AU64" s="426">
        <f t="shared" si="3"/>
        <v>0</v>
      </c>
      <c r="AV64" s="427"/>
      <c r="AW64" s="428">
        <f t="shared" si="1"/>
        <v>0</v>
      </c>
      <c r="AX64" s="429"/>
      <c r="AY64" s="430"/>
      <c r="AZ64" s="431"/>
      <c r="BA64" s="431"/>
      <c r="BB64" s="431"/>
      <c r="BC64" s="431"/>
      <c r="BD64" s="432"/>
    </row>
    <row r="65" spans="1:56" ht="39.950000000000003" customHeight="1">
      <c r="A65" s="239"/>
      <c r="B65" s="254">
        <f t="shared" si="2"/>
        <v>52</v>
      </c>
      <c r="C65" s="416"/>
      <c r="D65" s="417"/>
      <c r="E65" s="418"/>
      <c r="F65" s="419"/>
      <c r="G65" s="420"/>
      <c r="H65" s="421"/>
      <c r="I65" s="421"/>
      <c r="J65" s="421"/>
      <c r="K65" s="422"/>
      <c r="L65" s="423"/>
      <c r="M65" s="424"/>
      <c r="N65" s="424"/>
      <c r="O65" s="425"/>
      <c r="P65" s="255"/>
      <c r="Q65" s="256"/>
      <c r="R65" s="256"/>
      <c r="S65" s="256"/>
      <c r="T65" s="256"/>
      <c r="U65" s="256"/>
      <c r="V65" s="257"/>
      <c r="W65" s="255"/>
      <c r="X65" s="256"/>
      <c r="Y65" s="256"/>
      <c r="Z65" s="256"/>
      <c r="AA65" s="256"/>
      <c r="AB65" s="256"/>
      <c r="AC65" s="257"/>
      <c r="AD65" s="255"/>
      <c r="AE65" s="256"/>
      <c r="AF65" s="256"/>
      <c r="AG65" s="256"/>
      <c r="AH65" s="256"/>
      <c r="AI65" s="256"/>
      <c r="AJ65" s="257"/>
      <c r="AK65" s="255"/>
      <c r="AL65" s="256"/>
      <c r="AM65" s="256"/>
      <c r="AN65" s="256"/>
      <c r="AO65" s="256"/>
      <c r="AP65" s="256"/>
      <c r="AQ65" s="257"/>
      <c r="AR65" s="255"/>
      <c r="AS65" s="256"/>
      <c r="AT65" s="257"/>
      <c r="AU65" s="426">
        <f t="shared" si="3"/>
        <v>0</v>
      </c>
      <c r="AV65" s="427"/>
      <c r="AW65" s="428">
        <f t="shared" si="1"/>
        <v>0</v>
      </c>
      <c r="AX65" s="429"/>
      <c r="AY65" s="430"/>
      <c r="AZ65" s="431"/>
      <c r="BA65" s="431"/>
      <c r="BB65" s="431"/>
      <c r="BC65" s="431"/>
      <c r="BD65" s="432"/>
    </row>
    <row r="66" spans="1:56" ht="39.950000000000003" customHeight="1">
      <c r="A66" s="239"/>
      <c r="B66" s="254">
        <f t="shared" si="2"/>
        <v>53</v>
      </c>
      <c r="C66" s="416"/>
      <c r="D66" s="417"/>
      <c r="E66" s="418"/>
      <c r="F66" s="419"/>
      <c r="G66" s="420"/>
      <c r="H66" s="421"/>
      <c r="I66" s="421"/>
      <c r="J66" s="421"/>
      <c r="K66" s="422"/>
      <c r="L66" s="423"/>
      <c r="M66" s="424"/>
      <c r="N66" s="424"/>
      <c r="O66" s="425"/>
      <c r="P66" s="255"/>
      <c r="Q66" s="256"/>
      <c r="R66" s="256"/>
      <c r="S66" s="256"/>
      <c r="T66" s="256"/>
      <c r="U66" s="256"/>
      <c r="V66" s="257"/>
      <c r="W66" s="255"/>
      <c r="X66" s="256"/>
      <c r="Y66" s="256"/>
      <c r="Z66" s="256"/>
      <c r="AA66" s="256"/>
      <c r="AB66" s="256"/>
      <c r="AC66" s="257"/>
      <c r="AD66" s="255"/>
      <c r="AE66" s="256"/>
      <c r="AF66" s="256"/>
      <c r="AG66" s="256"/>
      <c r="AH66" s="256"/>
      <c r="AI66" s="256"/>
      <c r="AJ66" s="257"/>
      <c r="AK66" s="255"/>
      <c r="AL66" s="256"/>
      <c r="AM66" s="256"/>
      <c r="AN66" s="256"/>
      <c r="AO66" s="256"/>
      <c r="AP66" s="256"/>
      <c r="AQ66" s="257"/>
      <c r="AR66" s="255"/>
      <c r="AS66" s="256"/>
      <c r="AT66" s="257"/>
      <c r="AU66" s="426">
        <f t="shared" si="3"/>
        <v>0</v>
      </c>
      <c r="AV66" s="427"/>
      <c r="AW66" s="428">
        <f t="shared" si="1"/>
        <v>0</v>
      </c>
      <c r="AX66" s="429"/>
      <c r="AY66" s="430"/>
      <c r="AZ66" s="431"/>
      <c r="BA66" s="431"/>
      <c r="BB66" s="431"/>
      <c r="BC66" s="431"/>
      <c r="BD66" s="432"/>
    </row>
    <row r="67" spans="1:56" ht="39.950000000000003" customHeight="1">
      <c r="A67" s="239"/>
      <c r="B67" s="254">
        <f t="shared" si="2"/>
        <v>54</v>
      </c>
      <c r="C67" s="416"/>
      <c r="D67" s="417"/>
      <c r="E67" s="418"/>
      <c r="F67" s="419"/>
      <c r="G67" s="420"/>
      <c r="H67" s="421"/>
      <c r="I67" s="421"/>
      <c r="J67" s="421"/>
      <c r="K67" s="422"/>
      <c r="L67" s="423"/>
      <c r="M67" s="424"/>
      <c r="N67" s="424"/>
      <c r="O67" s="425"/>
      <c r="P67" s="255"/>
      <c r="Q67" s="256"/>
      <c r="R67" s="256"/>
      <c r="S67" s="256"/>
      <c r="T67" s="256"/>
      <c r="U67" s="256"/>
      <c r="V67" s="257"/>
      <c r="W67" s="255"/>
      <c r="X67" s="256"/>
      <c r="Y67" s="256"/>
      <c r="Z67" s="256"/>
      <c r="AA67" s="256"/>
      <c r="AB67" s="256"/>
      <c r="AC67" s="257"/>
      <c r="AD67" s="255"/>
      <c r="AE67" s="256"/>
      <c r="AF67" s="256"/>
      <c r="AG67" s="256"/>
      <c r="AH67" s="256"/>
      <c r="AI67" s="256"/>
      <c r="AJ67" s="257"/>
      <c r="AK67" s="255"/>
      <c r="AL67" s="256"/>
      <c r="AM67" s="256"/>
      <c r="AN67" s="256"/>
      <c r="AO67" s="256"/>
      <c r="AP67" s="256"/>
      <c r="AQ67" s="257"/>
      <c r="AR67" s="255"/>
      <c r="AS67" s="256"/>
      <c r="AT67" s="257"/>
      <c r="AU67" s="426">
        <f t="shared" si="3"/>
        <v>0</v>
      </c>
      <c r="AV67" s="427"/>
      <c r="AW67" s="428">
        <f t="shared" si="1"/>
        <v>0</v>
      </c>
      <c r="AX67" s="429"/>
      <c r="AY67" s="430"/>
      <c r="AZ67" s="431"/>
      <c r="BA67" s="431"/>
      <c r="BB67" s="431"/>
      <c r="BC67" s="431"/>
      <c r="BD67" s="432"/>
    </row>
    <row r="68" spans="1:56" ht="39.950000000000003" customHeight="1">
      <c r="A68" s="239"/>
      <c r="B68" s="254">
        <f t="shared" si="2"/>
        <v>55</v>
      </c>
      <c r="C68" s="416"/>
      <c r="D68" s="417"/>
      <c r="E68" s="418"/>
      <c r="F68" s="419"/>
      <c r="G68" s="420"/>
      <c r="H68" s="421"/>
      <c r="I68" s="421"/>
      <c r="J68" s="421"/>
      <c r="K68" s="422"/>
      <c r="L68" s="423"/>
      <c r="M68" s="424"/>
      <c r="N68" s="424"/>
      <c r="O68" s="425"/>
      <c r="P68" s="255"/>
      <c r="Q68" s="256"/>
      <c r="R68" s="256"/>
      <c r="S68" s="256"/>
      <c r="T68" s="256"/>
      <c r="U68" s="256"/>
      <c r="V68" s="257"/>
      <c r="W68" s="255"/>
      <c r="X68" s="256"/>
      <c r="Y68" s="256"/>
      <c r="Z68" s="256"/>
      <c r="AA68" s="256"/>
      <c r="AB68" s="256"/>
      <c r="AC68" s="257"/>
      <c r="AD68" s="255"/>
      <c r="AE68" s="256"/>
      <c r="AF68" s="256"/>
      <c r="AG68" s="256"/>
      <c r="AH68" s="256"/>
      <c r="AI68" s="256"/>
      <c r="AJ68" s="257"/>
      <c r="AK68" s="255"/>
      <c r="AL68" s="256"/>
      <c r="AM68" s="256"/>
      <c r="AN68" s="256"/>
      <c r="AO68" s="256"/>
      <c r="AP68" s="256"/>
      <c r="AQ68" s="257"/>
      <c r="AR68" s="255"/>
      <c r="AS68" s="256"/>
      <c r="AT68" s="257"/>
      <c r="AU68" s="426">
        <f t="shared" si="3"/>
        <v>0</v>
      </c>
      <c r="AV68" s="427"/>
      <c r="AW68" s="428">
        <f t="shared" si="1"/>
        <v>0</v>
      </c>
      <c r="AX68" s="429"/>
      <c r="AY68" s="430"/>
      <c r="AZ68" s="431"/>
      <c r="BA68" s="431"/>
      <c r="BB68" s="431"/>
      <c r="BC68" s="431"/>
      <c r="BD68" s="432"/>
    </row>
    <row r="69" spans="1:56" ht="39.950000000000003" customHeight="1">
      <c r="A69" s="239"/>
      <c r="B69" s="254">
        <f t="shared" si="2"/>
        <v>56</v>
      </c>
      <c r="C69" s="416"/>
      <c r="D69" s="417"/>
      <c r="E69" s="418"/>
      <c r="F69" s="419"/>
      <c r="G69" s="420"/>
      <c r="H69" s="421"/>
      <c r="I69" s="421"/>
      <c r="J69" s="421"/>
      <c r="K69" s="422"/>
      <c r="L69" s="423"/>
      <c r="M69" s="424"/>
      <c r="N69" s="424"/>
      <c r="O69" s="425"/>
      <c r="P69" s="283"/>
      <c r="Q69" s="284"/>
      <c r="R69" s="284"/>
      <c r="S69" s="284"/>
      <c r="T69" s="284"/>
      <c r="U69" s="284"/>
      <c r="V69" s="285"/>
      <c r="W69" s="283"/>
      <c r="X69" s="284"/>
      <c r="Y69" s="284"/>
      <c r="Z69" s="284"/>
      <c r="AA69" s="284"/>
      <c r="AB69" s="284"/>
      <c r="AC69" s="285"/>
      <c r="AD69" s="283"/>
      <c r="AE69" s="284"/>
      <c r="AF69" s="284"/>
      <c r="AG69" s="284"/>
      <c r="AH69" s="284"/>
      <c r="AI69" s="284"/>
      <c r="AJ69" s="285"/>
      <c r="AK69" s="283"/>
      <c r="AL69" s="284"/>
      <c r="AM69" s="284"/>
      <c r="AN69" s="284"/>
      <c r="AO69" s="284"/>
      <c r="AP69" s="284"/>
      <c r="AQ69" s="285"/>
      <c r="AR69" s="283"/>
      <c r="AS69" s="284"/>
      <c r="AT69" s="285"/>
      <c r="AU69" s="426">
        <f t="shared" si="3"/>
        <v>0</v>
      </c>
      <c r="AV69" s="427"/>
      <c r="AW69" s="428">
        <f t="shared" si="1"/>
        <v>0</v>
      </c>
      <c r="AX69" s="429"/>
      <c r="AY69" s="430"/>
      <c r="AZ69" s="431"/>
      <c r="BA69" s="431"/>
      <c r="BB69" s="431"/>
      <c r="BC69" s="431"/>
      <c r="BD69" s="432"/>
    </row>
    <row r="70" spans="1:56" ht="39.950000000000003" customHeight="1">
      <c r="A70" s="239"/>
      <c r="B70" s="254">
        <f t="shared" si="2"/>
        <v>57</v>
      </c>
      <c r="C70" s="416"/>
      <c r="D70" s="417"/>
      <c r="E70" s="418"/>
      <c r="F70" s="419"/>
      <c r="G70" s="420"/>
      <c r="H70" s="421"/>
      <c r="I70" s="421"/>
      <c r="J70" s="421"/>
      <c r="K70" s="422"/>
      <c r="L70" s="423"/>
      <c r="M70" s="424"/>
      <c r="N70" s="424"/>
      <c r="O70" s="425"/>
      <c r="P70" s="255"/>
      <c r="Q70" s="256"/>
      <c r="R70" s="256"/>
      <c r="S70" s="256"/>
      <c r="T70" s="256"/>
      <c r="U70" s="256"/>
      <c r="V70" s="257"/>
      <c r="W70" s="255"/>
      <c r="X70" s="256"/>
      <c r="Y70" s="256"/>
      <c r="Z70" s="256"/>
      <c r="AA70" s="256"/>
      <c r="AB70" s="256"/>
      <c r="AC70" s="257"/>
      <c r="AD70" s="255"/>
      <c r="AE70" s="256"/>
      <c r="AF70" s="256"/>
      <c r="AG70" s="256"/>
      <c r="AH70" s="256"/>
      <c r="AI70" s="256"/>
      <c r="AJ70" s="257"/>
      <c r="AK70" s="255"/>
      <c r="AL70" s="256"/>
      <c r="AM70" s="256"/>
      <c r="AN70" s="256"/>
      <c r="AO70" s="256"/>
      <c r="AP70" s="256"/>
      <c r="AQ70" s="257"/>
      <c r="AR70" s="255"/>
      <c r="AS70" s="256"/>
      <c r="AT70" s="257"/>
      <c r="AU70" s="426">
        <f t="shared" si="3"/>
        <v>0</v>
      </c>
      <c r="AV70" s="427"/>
      <c r="AW70" s="428">
        <f t="shared" si="1"/>
        <v>0</v>
      </c>
      <c r="AX70" s="429"/>
      <c r="AY70" s="430"/>
      <c r="AZ70" s="431"/>
      <c r="BA70" s="431"/>
      <c r="BB70" s="431"/>
      <c r="BC70" s="431"/>
      <c r="BD70" s="432"/>
    </row>
    <row r="71" spans="1:56" ht="39.950000000000003" customHeight="1">
      <c r="A71" s="239"/>
      <c r="B71" s="254">
        <f t="shared" si="2"/>
        <v>58</v>
      </c>
      <c r="C71" s="416"/>
      <c r="D71" s="417"/>
      <c r="E71" s="418"/>
      <c r="F71" s="419"/>
      <c r="G71" s="420"/>
      <c r="H71" s="421"/>
      <c r="I71" s="421"/>
      <c r="J71" s="421"/>
      <c r="K71" s="422"/>
      <c r="L71" s="423"/>
      <c r="M71" s="424"/>
      <c r="N71" s="424"/>
      <c r="O71" s="425"/>
      <c r="P71" s="255"/>
      <c r="Q71" s="256"/>
      <c r="R71" s="256"/>
      <c r="S71" s="256"/>
      <c r="T71" s="256"/>
      <c r="U71" s="256"/>
      <c r="V71" s="257"/>
      <c r="W71" s="255"/>
      <c r="X71" s="256"/>
      <c r="Y71" s="256"/>
      <c r="Z71" s="256"/>
      <c r="AA71" s="256"/>
      <c r="AB71" s="256"/>
      <c r="AC71" s="257"/>
      <c r="AD71" s="255"/>
      <c r="AE71" s="256"/>
      <c r="AF71" s="256"/>
      <c r="AG71" s="256"/>
      <c r="AH71" s="256"/>
      <c r="AI71" s="256"/>
      <c r="AJ71" s="257"/>
      <c r="AK71" s="255"/>
      <c r="AL71" s="256"/>
      <c r="AM71" s="256"/>
      <c r="AN71" s="256"/>
      <c r="AO71" s="256"/>
      <c r="AP71" s="256"/>
      <c r="AQ71" s="257"/>
      <c r="AR71" s="255"/>
      <c r="AS71" s="256"/>
      <c r="AT71" s="257"/>
      <c r="AU71" s="426">
        <f t="shared" si="3"/>
        <v>0</v>
      </c>
      <c r="AV71" s="427"/>
      <c r="AW71" s="428">
        <f t="shared" si="1"/>
        <v>0</v>
      </c>
      <c r="AX71" s="429"/>
      <c r="AY71" s="430"/>
      <c r="AZ71" s="431"/>
      <c r="BA71" s="431"/>
      <c r="BB71" s="431"/>
      <c r="BC71" s="431"/>
      <c r="BD71" s="432"/>
    </row>
    <row r="72" spans="1:56" ht="39.950000000000003" customHeight="1">
      <c r="A72" s="239"/>
      <c r="B72" s="254">
        <f t="shared" si="2"/>
        <v>59</v>
      </c>
      <c r="C72" s="416"/>
      <c r="D72" s="417"/>
      <c r="E72" s="418"/>
      <c r="F72" s="419"/>
      <c r="G72" s="420"/>
      <c r="H72" s="421"/>
      <c r="I72" s="421"/>
      <c r="J72" s="421"/>
      <c r="K72" s="422"/>
      <c r="L72" s="423"/>
      <c r="M72" s="424"/>
      <c r="N72" s="424"/>
      <c r="O72" s="425"/>
      <c r="P72" s="255"/>
      <c r="Q72" s="256"/>
      <c r="R72" s="256"/>
      <c r="S72" s="256"/>
      <c r="T72" s="256"/>
      <c r="U72" s="256"/>
      <c r="V72" s="257"/>
      <c r="W72" s="255"/>
      <c r="X72" s="256"/>
      <c r="Y72" s="256"/>
      <c r="Z72" s="256"/>
      <c r="AA72" s="256"/>
      <c r="AB72" s="256"/>
      <c r="AC72" s="257"/>
      <c r="AD72" s="255"/>
      <c r="AE72" s="256"/>
      <c r="AF72" s="256"/>
      <c r="AG72" s="256"/>
      <c r="AH72" s="256"/>
      <c r="AI72" s="256"/>
      <c r="AJ72" s="257"/>
      <c r="AK72" s="255"/>
      <c r="AL72" s="256"/>
      <c r="AM72" s="256"/>
      <c r="AN72" s="256"/>
      <c r="AO72" s="256"/>
      <c r="AP72" s="256"/>
      <c r="AQ72" s="257"/>
      <c r="AR72" s="255"/>
      <c r="AS72" s="256"/>
      <c r="AT72" s="257"/>
      <c r="AU72" s="426">
        <f t="shared" si="3"/>
        <v>0</v>
      </c>
      <c r="AV72" s="427"/>
      <c r="AW72" s="428">
        <f t="shared" si="1"/>
        <v>0</v>
      </c>
      <c r="AX72" s="429"/>
      <c r="AY72" s="430"/>
      <c r="AZ72" s="431"/>
      <c r="BA72" s="431"/>
      <c r="BB72" s="431"/>
      <c r="BC72" s="431"/>
      <c r="BD72" s="432"/>
    </row>
    <row r="73" spans="1:56" ht="39.950000000000003" customHeight="1">
      <c r="A73" s="239"/>
      <c r="B73" s="254">
        <f t="shared" si="2"/>
        <v>60</v>
      </c>
      <c r="C73" s="416"/>
      <c r="D73" s="417"/>
      <c r="E73" s="418"/>
      <c r="F73" s="419"/>
      <c r="G73" s="420"/>
      <c r="H73" s="421"/>
      <c r="I73" s="421"/>
      <c r="J73" s="421"/>
      <c r="K73" s="422"/>
      <c r="L73" s="423"/>
      <c r="M73" s="424"/>
      <c r="N73" s="424"/>
      <c r="O73" s="425"/>
      <c r="P73" s="255"/>
      <c r="Q73" s="256"/>
      <c r="R73" s="256"/>
      <c r="S73" s="256"/>
      <c r="T73" s="256"/>
      <c r="U73" s="256"/>
      <c r="V73" s="257"/>
      <c r="W73" s="255"/>
      <c r="X73" s="256"/>
      <c r="Y73" s="256"/>
      <c r="Z73" s="256"/>
      <c r="AA73" s="256"/>
      <c r="AB73" s="256"/>
      <c r="AC73" s="257"/>
      <c r="AD73" s="255"/>
      <c r="AE73" s="256"/>
      <c r="AF73" s="256"/>
      <c r="AG73" s="256"/>
      <c r="AH73" s="256"/>
      <c r="AI73" s="256"/>
      <c r="AJ73" s="257"/>
      <c r="AK73" s="255"/>
      <c r="AL73" s="256"/>
      <c r="AM73" s="256"/>
      <c r="AN73" s="256"/>
      <c r="AO73" s="256"/>
      <c r="AP73" s="256"/>
      <c r="AQ73" s="257"/>
      <c r="AR73" s="255"/>
      <c r="AS73" s="256"/>
      <c r="AT73" s="257"/>
      <c r="AU73" s="426">
        <f t="shared" si="3"/>
        <v>0</v>
      </c>
      <c r="AV73" s="427"/>
      <c r="AW73" s="428">
        <f t="shared" si="1"/>
        <v>0</v>
      </c>
      <c r="AX73" s="429"/>
      <c r="AY73" s="430"/>
      <c r="AZ73" s="431"/>
      <c r="BA73" s="431"/>
      <c r="BB73" s="431"/>
      <c r="BC73" s="431"/>
      <c r="BD73" s="432"/>
    </row>
    <row r="74" spans="1:56" ht="39.950000000000003" customHeight="1">
      <c r="A74" s="239"/>
      <c r="B74" s="254">
        <f t="shared" si="2"/>
        <v>61</v>
      </c>
      <c r="C74" s="416"/>
      <c r="D74" s="417"/>
      <c r="E74" s="418"/>
      <c r="F74" s="419"/>
      <c r="G74" s="420"/>
      <c r="H74" s="421"/>
      <c r="I74" s="421"/>
      <c r="J74" s="421"/>
      <c r="K74" s="422"/>
      <c r="L74" s="423"/>
      <c r="M74" s="424"/>
      <c r="N74" s="424"/>
      <c r="O74" s="425"/>
      <c r="P74" s="255"/>
      <c r="Q74" s="256"/>
      <c r="R74" s="256"/>
      <c r="S74" s="256"/>
      <c r="T74" s="256"/>
      <c r="U74" s="256"/>
      <c r="V74" s="257"/>
      <c r="W74" s="255"/>
      <c r="X74" s="256"/>
      <c r="Y74" s="256"/>
      <c r="Z74" s="256"/>
      <c r="AA74" s="256"/>
      <c r="AB74" s="256"/>
      <c r="AC74" s="257"/>
      <c r="AD74" s="255"/>
      <c r="AE74" s="256"/>
      <c r="AF74" s="256"/>
      <c r="AG74" s="256"/>
      <c r="AH74" s="256"/>
      <c r="AI74" s="256"/>
      <c r="AJ74" s="257"/>
      <c r="AK74" s="255"/>
      <c r="AL74" s="256"/>
      <c r="AM74" s="256"/>
      <c r="AN74" s="256"/>
      <c r="AO74" s="256"/>
      <c r="AP74" s="256"/>
      <c r="AQ74" s="257"/>
      <c r="AR74" s="255"/>
      <c r="AS74" s="256"/>
      <c r="AT74" s="257"/>
      <c r="AU74" s="426">
        <f t="shared" si="3"/>
        <v>0</v>
      </c>
      <c r="AV74" s="427"/>
      <c r="AW74" s="428">
        <f t="shared" si="1"/>
        <v>0</v>
      </c>
      <c r="AX74" s="429"/>
      <c r="AY74" s="430"/>
      <c r="AZ74" s="431"/>
      <c r="BA74" s="431"/>
      <c r="BB74" s="431"/>
      <c r="BC74" s="431"/>
      <c r="BD74" s="432"/>
    </row>
    <row r="75" spans="1:56" ht="39.950000000000003" customHeight="1">
      <c r="A75" s="239"/>
      <c r="B75" s="254">
        <f t="shared" si="2"/>
        <v>62</v>
      </c>
      <c r="C75" s="416"/>
      <c r="D75" s="417"/>
      <c r="E75" s="418"/>
      <c r="F75" s="419"/>
      <c r="G75" s="420"/>
      <c r="H75" s="421"/>
      <c r="I75" s="421"/>
      <c r="J75" s="421"/>
      <c r="K75" s="422"/>
      <c r="L75" s="423"/>
      <c r="M75" s="424"/>
      <c r="N75" s="424"/>
      <c r="O75" s="425"/>
      <c r="P75" s="255"/>
      <c r="Q75" s="256"/>
      <c r="R75" s="256"/>
      <c r="S75" s="256"/>
      <c r="T75" s="256"/>
      <c r="U75" s="256"/>
      <c r="V75" s="257"/>
      <c r="W75" s="255"/>
      <c r="X75" s="256"/>
      <c r="Y75" s="256"/>
      <c r="Z75" s="256"/>
      <c r="AA75" s="256"/>
      <c r="AB75" s="256"/>
      <c r="AC75" s="257"/>
      <c r="AD75" s="255"/>
      <c r="AE75" s="256"/>
      <c r="AF75" s="256"/>
      <c r="AG75" s="256"/>
      <c r="AH75" s="256"/>
      <c r="AI75" s="256"/>
      <c r="AJ75" s="257"/>
      <c r="AK75" s="255"/>
      <c r="AL75" s="256"/>
      <c r="AM75" s="256"/>
      <c r="AN75" s="256"/>
      <c r="AO75" s="256"/>
      <c r="AP75" s="256"/>
      <c r="AQ75" s="257"/>
      <c r="AR75" s="255"/>
      <c r="AS75" s="256"/>
      <c r="AT75" s="257"/>
      <c r="AU75" s="426">
        <f t="shared" si="3"/>
        <v>0</v>
      </c>
      <c r="AV75" s="427"/>
      <c r="AW75" s="428">
        <f t="shared" si="1"/>
        <v>0</v>
      </c>
      <c r="AX75" s="429"/>
      <c r="AY75" s="430"/>
      <c r="AZ75" s="431"/>
      <c r="BA75" s="431"/>
      <c r="BB75" s="431"/>
      <c r="BC75" s="431"/>
      <c r="BD75" s="432"/>
    </row>
    <row r="76" spans="1:56" ht="39.950000000000003" customHeight="1">
      <c r="A76" s="239"/>
      <c r="B76" s="254">
        <f t="shared" si="2"/>
        <v>63</v>
      </c>
      <c r="C76" s="416"/>
      <c r="D76" s="417"/>
      <c r="E76" s="418"/>
      <c r="F76" s="419"/>
      <c r="G76" s="420"/>
      <c r="H76" s="421"/>
      <c r="I76" s="421"/>
      <c r="J76" s="421"/>
      <c r="K76" s="422"/>
      <c r="L76" s="423"/>
      <c r="M76" s="424"/>
      <c r="N76" s="424"/>
      <c r="O76" s="425"/>
      <c r="P76" s="255"/>
      <c r="Q76" s="256"/>
      <c r="R76" s="256"/>
      <c r="S76" s="256"/>
      <c r="T76" s="256"/>
      <c r="U76" s="256"/>
      <c r="V76" s="257"/>
      <c r="W76" s="255"/>
      <c r="X76" s="256"/>
      <c r="Y76" s="256"/>
      <c r="Z76" s="256"/>
      <c r="AA76" s="256"/>
      <c r="AB76" s="256"/>
      <c r="AC76" s="257"/>
      <c r="AD76" s="255"/>
      <c r="AE76" s="256"/>
      <c r="AF76" s="256"/>
      <c r="AG76" s="256"/>
      <c r="AH76" s="256"/>
      <c r="AI76" s="256"/>
      <c r="AJ76" s="257"/>
      <c r="AK76" s="255"/>
      <c r="AL76" s="256"/>
      <c r="AM76" s="256"/>
      <c r="AN76" s="256"/>
      <c r="AO76" s="256"/>
      <c r="AP76" s="256"/>
      <c r="AQ76" s="257"/>
      <c r="AR76" s="255"/>
      <c r="AS76" s="256"/>
      <c r="AT76" s="257"/>
      <c r="AU76" s="426">
        <f t="shared" si="3"/>
        <v>0</v>
      </c>
      <c r="AV76" s="427"/>
      <c r="AW76" s="428">
        <f t="shared" si="1"/>
        <v>0</v>
      </c>
      <c r="AX76" s="429"/>
      <c r="AY76" s="430"/>
      <c r="AZ76" s="431"/>
      <c r="BA76" s="431"/>
      <c r="BB76" s="431"/>
      <c r="BC76" s="431"/>
      <c r="BD76" s="432"/>
    </row>
    <row r="77" spans="1:56" ht="39.950000000000003" customHeight="1">
      <c r="A77" s="239"/>
      <c r="B77" s="254">
        <f t="shared" si="2"/>
        <v>64</v>
      </c>
      <c r="C77" s="416"/>
      <c r="D77" s="417"/>
      <c r="E77" s="418"/>
      <c r="F77" s="419"/>
      <c r="G77" s="420"/>
      <c r="H77" s="421"/>
      <c r="I77" s="421"/>
      <c r="J77" s="421"/>
      <c r="K77" s="422"/>
      <c r="L77" s="423"/>
      <c r="M77" s="424"/>
      <c r="N77" s="424"/>
      <c r="O77" s="425"/>
      <c r="P77" s="255"/>
      <c r="Q77" s="256"/>
      <c r="R77" s="256"/>
      <c r="S77" s="256"/>
      <c r="T77" s="256"/>
      <c r="U77" s="256"/>
      <c r="V77" s="257"/>
      <c r="W77" s="255"/>
      <c r="X77" s="256"/>
      <c r="Y77" s="256"/>
      <c r="Z77" s="256"/>
      <c r="AA77" s="256"/>
      <c r="AB77" s="256"/>
      <c r="AC77" s="257"/>
      <c r="AD77" s="255"/>
      <c r="AE77" s="256"/>
      <c r="AF77" s="256"/>
      <c r="AG77" s="256"/>
      <c r="AH77" s="256"/>
      <c r="AI77" s="256"/>
      <c r="AJ77" s="257"/>
      <c r="AK77" s="255"/>
      <c r="AL77" s="256"/>
      <c r="AM77" s="256"/>
      <c r="AN77" s="256"/>
      <c r="AO77" s="256"/>
      <c r="AP77" s="256"/>
      <c r="AQ77" s="257"/>
      <c r="AR77" s="255"/>
      <c r="AS77" s="256"/>
      <c r="AT77" s="257"/>
      <c r="AU77" s="426">
        <f t="shared" si="3"/>
        <v>0</v>
      </c>
      <c r="AV77" s="427"/>
      <c r="AW77" s="428">
        <f t="shared" si="1"/>
        <v>0</v>
      </c>
      <c r="AX77" s="429"/>
      <c r="AY77" s="430"/>
      <c r="AZ77" s="431"/>
      <c r="BA77" s="431"/>
      <c r="BB77" s="431"/>
      <c r="BC77" s="431"/>
      <c r="BD77" s="432"/>
    </row>
    <row r="78" spans="1:56" ht="39.950000000000003" customHeight="1">
      <c r="A78" s="239"/>
      <c r="B78" s="254">
        <f t="shared" si="2"/>
        <v>65</v>
      </c>
      <c r="C78" s="416"/>
      <c r="D78" s="417"/>
      <c r="E78" s="418"/>
      <c r="F78" s="419"/>
      <c r="G78" s="420"/>
      <c r="H78" s="421"/>
      <c r="I78" s="421"/>
      <c r="J78" s="421"/>
      <c r="K78" s="422"/>
      <c r="L78" s="423"/>
      <c r="M78" s="424"/>
      <c r="N78" s="424"/>
      <c r="O78" s="425"/>
      <c r="P78" s="255"/>
      <c r="Q78" s="256"/>
      <c r="R78" s="256"/>
      <c r="S78" s="256"/>
      <c r="T78" s="256"/>
      <c r="U78" s="256"/>
      <c r="V78" s="257"/>
      <c r="W78" s="255"/>
      <c r="X78" s="256"/>
      <c r="Y78" s="256"/>
      <c r="Z78" s="256"/>
      <c r="AA78" s="256"/>
      <c r="AB78" s="256"/>
      <c r="AC78" s="257"/>
      <c r="AD78" s="255"/>
      <c r="AE78" s="256"/>
      <c r="AF78" s="256"/>
      <c r="AG78" s="256"/>
      <c r="AH78" s="256"/>
      <c r="AI78" s="256"/>
      <c r="AJ78" s="257"/>
      <c r="AK78" s="255"/>
      <c r="AL78" s="256"/>
      <c r="AM78" s="256"/>
      <c r="AN78" s="256"/>
      <c r="AO78" s="256"/>
      <c r="AP78" s="256"/>
      <c r="AQ78" s="257"/>
      <c r="AR78" s="255"/>
      <c r="AS78" s="256"/>
      <c r="AT78" s="257"/>
      <c r="AU78" s="426">
        <f t="shared" si="3"/>
        <v>0</v>
      </c>
      <c r="AV78" s="427"/>
      <c r="AW78" s="428">
        <f t="shared" ref="AW78:AW113" si="4">IF($AZ$3="４週",AU78/4,IF($AZ$3="暦月",AU78/($AZ$7/7),""))</f>
        <v>0</v>
      </c>
      <c r="AX78" s="429"/>
      <c r="AY78" s="430"/>
      <c r="AZ78" s="431"/>
      <c r="BA78" s="431"/>
      <c r="BB78" s="431"/>
      <c r="BC78" s="431"/>
      <c r="BD78" s="432"/>
    </row>
    <row r="79" spans="1:56" ht="39.950000000000003" customHeight="1">
      <c r="A79" s="239"/>
      <c r="B79" s="254">
        <f t="shared" ref="B79:B113" si="5">B78+1</f>
        <v>66</v>
      </c>
      <c r="C79" s="416"/>
      <c r="D79" s="417"/>
      <c r="E79" s="418"/>
      <c r="F79" s="419"/>
      <c r="G79" s="420"/>
      <c r="H79" s="421"/>
      <c r="I79" s="421"/>
      <c r="J79" s="421"/>
      <c r="K79" s="422"/>
      <c r="L79" s="423"/>
      <c r="M79" s="424"/>
      <c r="N79" s="424"/>
      <c r="O79" s="425"/>
      <c r="P79" s="255"/>
      <c r="Q79" s="256"/>
      <c r="R79" s="256"/>
      <c r="S79" s="256"/>
      <c r="T79" s="256"/>
      <c r="U79" s="256"/>
      <c r="V79" s="257"/>
      <c r="W79" s="255"/>
      <c r="X79" s="256"/>
      <c r="Y79" s="256"/>
      <c r="Z79" s="256"/>
      <c r="AA79" s="256"/>
      <c r="AB79" s="256"/>
      <c r="AC79" s="257"/>
      <c r="AD79" s="255"/>
      <c r="AE79" s="256"/>
      <c r="AF79" s="256"/>
      <c r="AG79" s="256"/>
      <c r="AH79" s="256"/>
      <c r="AI79" s="256"/>
      <c r="AJ79" s="257"/>
      <c r="AK79" s="255"/>
      <c r="AL79" s="256"/>
      <c r="AM79" s="256"/>
      <c r="AN79" s="256"/>
      <c r="AO79" s="256"/>
      <c r="AP79" s="256"/>
      <c r="AQ79" s="257"/>
      <c r="AR79" s="255"/>
      <c r="AS79" s="256"/>
      <c r="AT79" s="257"/>
      <c r="AU79" s="426">
        <f t="shared" si="3"/>
        <v>0</v>
      </c>
      <c r="AV79" s="427"/>
      <c r="AW79" s="428">
        <f t="shared" si="4"/>
        <v>0</v>
      </c>
      <c r="AX79" s="429"/>
      <c r="AY79" s="430"/>
      <c r="AZ79" s="431"/>
      <c r="BA79" s="431"/>
      <c r="BB79" s="431"/>
      <c r="BC79" s="431"/>
      <c r="BD79" s="432"/>
    </row>
    <row r="80" spans="1:56" ht="39.950000000000003" customHeight="1">
      <c r="A80" s="239"/>
      <c r="B80" s="254">
        <f t="shared" si="5"/>
        <v>67</v>
      </c>
      <c r="C80" s="416"/>
      <c r="D80" s="417"/>
      <c r="E80" s="418"/>
      <c r="F80" s="419"/>
      <c r="G80" s="420"/>
      <c r="H80" s="421"/>
      <c r="I80" s="421"/>
      <c r="J80" s="421"/>
      <c r="K80" s="422"/>
      <c r="L80" s="423"/>
      <c r="M80" s="424"/>
      <c r="N80" s="424"/>
      <c r="O80" s="425"/>
      <c r="P80" s="255"/>
      <c r="Q80" s="256"/>
      <c r="R80" s="256"/>
      <c r="S80" s="256"/>
      <c r="T80" s="256"/>
      <c r="U80" s="256"/>
      <c r="V80" s="257"/>
      <c r="W80" s="255"/>
      <c r="X80" s="256"/>
      <c r="Y80" s="256"/>
      <c r="Z80" s="256"/>
      <c r="AA80" s="256"/>
      <c r="AB80" s="256"/>
      <c r="AC80" s="257"/>
      <c r="AD80" s="255"/>
      <c r="AE80" s="256"/>
      <c r="AF80" s="256"/>
      <c r="AG80" s="256"/>
      <c r="AH80" s="256"/>
      <c r="AI80" s="256"/>
      <c r="AJ80" s="257"/>
      <c r="AK80" s="255"/>
      <c r="AL80" s="256"/>
      <c r="AM80" s="256"/>
      <c r="AN80" s="256"/>
      <c r="AO80" s="256"/>
      <c r="AP80" s="256"/>
      <c r="AQ80" s="257"/>
      <c r="AR80" s="255"/>
      <c r="AS80" s="256"/>
      <c r="AT80" s="257"/>
      <c r="AU80" s="426">
        <f t="shared" si="3"/>
        <v>0</v>
      </c>
      <c r="AV80" s="427"/>
      <c r="AW80" s="428">
        <f t="shared" si="4"/>
        <v>0</v>
      </c>
      <c r="AX80" s="429"/>
      <c r="AY80" s="430"/>
      <c r="AZ80" s="431"/>
      <c r="BA80" s="431"/>
      <c r="BB80" s="431"/>
      <c r="BC80" s="431"/>
      <c r="BD80" s="432"/>
    </row>
    <row r="81" spans="1:56" ht="39.950000000000003" customHeight="1">
      <c r="A81" s="239"/>
      <c r="B81" s="254">
        <f t="shared" si="5"/>
        <v>68</v>
      </c>
      <c r="C81" s="416"/>
      <c r="D81" s="417"/>
      <c r="E81" s="418"/>
      <c r="F81" s="419"/>
      <c r="G81" s="420"/>
      <c r="H81" s="421"/>
      <c r="I81" s="421"/>
      <c r="J81" s="421"/>
      <c r="K81" s="422"/>
      <c r="L81" s="423"/>
      <c r="M81" s="424"/>
      <c r="N81" s="424"/>
      <c r="O81" s="425"/>
      <c r="P81" s="255"/>
      <c r="Q81" s="256"/>
      <c r="R81" s="256"/>
      <c r="S81" s="256"/>
      <c r="T81" s="256"/>
      <c r="U81" s="256"/>
      <c r="V81" s="257"/>
      <c r="W81" s="255"/>
      <c r="X81" s="256"/>
      <c r="Y81" s="256"/>
      <c r="Z81" s="256"/>
      <c r="AA81" s="256"/>
      <c r="AB81" s="256"/>
      <c r="AC81" s="257"/>
      <c r="AD81" s="255"/>
      <c r="AE81" s="256"/>
      <c r="AF81" s="256"/>
      <c r="AG81" s="256"/>
      <c r="AH81" s="256"/>
      <c r="AI81" s="256"/>
      <c r="AJ81" s="257"/>
      <c r="AK81" s="255"/>
      <c r="AL81" s="256"/>
      <c r="AM81" s="256"/>
      <c r="AN81" s="256"/>
      <c r="AO81" s="256"/>
      <c r="AP81" s="256"/>
      <c r="AQ81" s="257"/>
      <c r="AR81" s="255"/>
      <c r="AS81" s="256"/>
      <c r="AT81" s="257"/>
      <c r="AU81" s="426">
        <f t="shared" si="3"/>
        <v>0</v>
      </c>
      <c r="AV81" s="427"/>
      <c r="AW81" s="428">
        <f t="shared" si="4"/>
        <v>0</v>
      </c>
      <c r="AX81" s="429"/>
      <c r="AY81" s="430"/>
      <c r="AZ81" s="431"/>
      <c r="BA81" s="431"/>
      <c r="BB81" s="431"/>
      <c r="BC81" s="431"/>
      <c r="BD81" s="432"/>
    </row>
    <row r="82" spans="1:56" ht="39.950000000000003" customHeight="1">
      <c r="A82" s="239"/>
      <c r="B82" s="254">
        <f t="shared" si="5"/>
        <v>69</v>
      </c>
      <c r="C82" s="416"/>
      <c r="D82" s="417"/>
      <c r="E82" s="418"/>
      <c r="F82" s="419"/>
      <c r="G82" s="420"/>
      <c r="H82" s="421"/>
      <c r="I82" s="421"/>
      <c r="J82" s="421"/>
      <c r="K82" s="422"/>
      <c r="L82" s="423"/>
      <c r="M82" s="424"/>
      <c r="N82" s="424"/>
      <c r="O82" s="425"/>
      <c r="P82" s="255"/>
      <c r="Q82" s="256"/>
      <c r="R82" s="256"/>
      <c r="S82" s="256"/>
      <c r="T82" s="256"/>
      <c r="U82" s="256"/>
      <c r="V82" s="257"/>
      <c r="W82" s="255"/>
      <c r="X82" s="256"/>
      <c r="Y82" s="256"/>
      <c r="Z82" s="256"/>
      <c r="AA82" s="256"/>
      <c r="AB82" s="256"/>
      <c r="AC82" s="257"/>
      <c r="AD82" s="255"/>
      <c r="AE82" s="256"/>
      <c r="AF82" s="256"/>
      <c r="AG82" s="256"/>
      <c r="AH82" s="256"/>
      <c r="AI82" s="256"/>
      <c r="AJ82" s="257"/>
      <c r="AK82" s="255"/>
      <c r="AL82" s="256"/>
      <c r="AM82" s="256"/>
      <c r="AN82" s="256"/>
      <c r="AO82" s="256"/>
      <c r="AP82" s="256"/>
      <c r="AQ82" s="257"/>
      <c r="AR82" s="255"/>
      <c r="AS82" s="256"/>
      <c r="AT82" s="257"/>
      <c r="AU82" s="426">
        <f t="shared" si="3"/>
        <v>0</v>
      </c>
      <c r="AV82" s="427"/>
      <c r="AW82" s="428">
        <f t="shared" si="4"/>
        <v>0</v>
      </c>
      <c r="AX82" s="429"/>
      <c r="AY82" s="430"/>
      <c r="AZ82" s="431"/>
      <c r="BA82" s="431"/>
      <c r="BB82" s="431"/>
      <c r="BC82" s="431"/>
      <c r="BD82" s="432"/>
    </row>
    <row r="83" spans="1:56" ht="39.950000000000003" customHeight="1">
      <c r="A83" s="239"/>
      <c r="B83" s="254">
        <f t="shared" si="5"/>
        <v>70</v>
      </c>
      <c r="C83" s="416"/>
      <c r="D83" s="417"/>
      <c r="E83" s="418"/>
      <c r="F83" s="419"/>
      <c r="G83" s="420"/>
      <c r="H83" s="421"/>
      <c r="I83" s="421"/>
      <c r="J83" s="421"/>
      <c r="K83" s="422"/>
      <c r="L83" s="423"/>
      <c r="M83" s="424"/>
      <c r="N83" s="424"/>
      <c r="O83" s="425"/>
      <c r="P83" s="255"/>
      <c r="Q83" s="256"/>
      <c r="R83" s="256"/>
      <c r="S83" s="256"/>
      <c r="T83" s="256"/>
      <c r="U83" s="256"/>
      <c r="V83" s="257"/>
      <c r="W83" s="255"/>
      <c r="X83" s="256"/>
      <c r="Y83" s="256"/>
      <c r="Z83" s="256"/>
      <c r="AA83" s="256"/>
      <c r="AB83" s="256"/>
      <c r="AC83" s="257"/>
      <c r="AD83" s="255"/>
      <c r="AE83" s="256"/>
      <c r="AF83" s="256"/>
      <c r="AG83" s="256"/>
      <c r="AH83" s="256"/>
      <c r="AI83" s="256"/>
      <c r="AJ83" s="257"/>
      <c r="AK83" s="255"/>
      <c r="AL83" s="256"/>
      <c r="AM83" s="256"/>
      <c r="AN83" s="256"/>
      <c r="AO83" s="256"/>
      <c r="AP83" s="256"/>
      <c r="AQ83" s="257"/>
      <c r="AR83" s="255"/>
      <c r="AS83" s="256"/>
      <c r="AT83" s="257"/>
      <c r="AU83" s="426">
        <f t="shared" si="3"/>
        <v>0</v>
      </c>
      <c r="AV83" s="427"/>
      <c r="AW83" s="428">
        <f t="shared" si="4"/>
        <v>0</v>
      </c>
      <c r="AX83" s="429"/>
      <c r="AY83" s="430"/>
      <c r="AZ83" s="431"/>
      <c r="BA83" s="431"/>
      <c r="BB83" s="431"/>
      <c r="BC83" s="431"/>
      <c r="BD83" s="432"/>
    </row>
    <row r="84" spans="1:56" ht="39.950000000000003" customHeight="1">
      <c r="A84" s="239"/>
      <c r="B84" s="254">
        <f t="shared" si="5"/>
        <v>71</v>
      </c>
      <c r="C84" s="416"/>
      <c r="D84" s="417"/>
      <c r="E84" s="418"/>
      <c r="F84" s="419"/>
      <c r="G84" s="420"/>
      <c r="H84" s="421"/>
      <c r="I84" s="421"/>
      <c r="J84" s="421"/>
      <c r="K84" s="422"/>
      <c r="L84" s="423"/>
      <c r="M84" s="424"/>
      <c r="N84" s="424"/>
      <c r="O84" s="425"/>
      <c r="P84" s="255"/>
      <c r="Q84" s="256"/>
      <c r="R84" s="256"/>
      <c r="S84" s="256"/>
      <c r="T84" s="256"/>
      <c r="U84" s="256"/>
      <c r="V84" s="257"/>
      <c r="W84" s="255"/>
      <c r="X84" s="256"/>
      <c r="Y84" s="256"/>
      <c r="Z84" s="256"/>
      <c r="AA84" s="256"/>
      <c r="AB84" s="256"/>
      <c r="AC84" s="257"/>
      <c r="AD84" s="255"/>
      <c r="AE84" s="256"/>
      <c r="AF84" s="256"/>
      <c r="AG84" s="256"/>
      <c r="AH84" s="256"/>
      <c r="AI84" s="256"/>
      <c r="AJ84" s="257"/>
      <c r="AK84" s="255"/>
      <c r="AL84" s="256"/>
      <c r="AM84" s="256"/>
      <c r="AN84" s="256"/>
      <c r="AO84" s="256"/>
      <c r="AP84" s="256"/>
      <c r="AQ84" s="257"/>
      <c r="AR84" s="255"/>
      <c r="AS84" s="256"/>
      <c r="AT84" s="257"/>
      <c r="AU84" s="426">
        <f t="shared" si="3"/>
        <v>0</v>
      </c>
      <c r="AV84" s="427"/>
      <c r="AW84" s="428">
        <f t="shared" si="4"/>
        <v>0</v>
      </c>
      <c r="AX84" s="429"/>
      <c r="AY84" s="430"/>
      <c r="AZ84" s="431"/>
      <c r="BA84" s="431"/>
      <c r="BB84" s="431"/>
      <c r="BC84" s="431"/>
      <c r="BD84" s="432"/>
    </row>
    <row r="85" spans="1:56" ht="39.950000000000003" customHeight="1">
      <c r="A85" s="239"/>
      <c r="B85" s="254">
        <f t="shared" si="5"/>
        <v>72</v>
      </c>
      <c r="C85" s="416"/>
      <c r="D85" s="417"/>
      <c r="E85" s="418"/>
      <c r="F85" s="419"/>
      <c r="G85" s="420"/>
      <c r="H85" s="421"/>
      <c r="I85" s="421"/>
      <c r="J85" s="421"/>
      <c r="K85" s="422"/>
      <c r="L85" s="423"/>
      <c r="M85" s="424"/>
      <c r="N85" s="424"/>
      <c r="O85" s="425"/>
      <c r="P85" s="255"/>
      <c r="Q85" s="256"/>
      <c r="R85" s="256"/>
      <c r="S85" s="256"/>
      <c r="T85" s="256"/>
      <c r="U85" s="256"/>
      <c r="V85" s="257"/>
      <c r="W85" s="255"/>
      <c r="X85" s="256"/>
      <c r="Y85" s="256"/>
      <c r="Z85" s="256"/>
      <c r="AA85" s="256"/>
      <c r="AB85" s="256"/>
      <c r="AC85" s="257"/>
      <c r="AD85" s="255"/>
      <c r="AE85" s="256"/>
      <c r="AF85" s="256"/>
      <c r="AG85" s="256"/>
      <c r="AH85" s="256"/>
      <c r="AI85" s="256"/>
      <c r="AJ85" s="257"/>
      <c r="AK85" s="255"/>
      <c r="AL85" s="256"/>
      <c r="AM85" s="256"/>
      <c r="AN85" s="256"/>
      <c r="AO85" s="256"/>
      <c r="AP85" s="256"/>
      <c r="AQ85" s="257"/>
      <c r="AR85" s="255"/>
      <c r="AS85" s="256"/>
      <c r="AT85" s="257"/>
      <c r="AU85" s="426">
        <f t="shared" si="3"/>
        <v>0</v>
      </c>
      <c r="AV85" s="427"/>
      <c r="AW85" s="428">
        <f t="shared" si="4"/>
        <v>0</v>
      </c>
      <c r="AX85" s="429"/>
      <c r="AY85" s="430"/>
      <c r="AZ85" s="431"/>
      <c r="BA85" s="431"/>
      <c r="BB85" s="431"/>
      <c r="BC85" s="431"/>
      <c r="BD85" s="432"/>
    </row>
    <row r="86" spans="1:56" ht="39.950000000000003" customHeight="1">
      <c r="A86" s="239"/>
      <c r="B86" s="254">
        <f t="shared" si="5"/>
        <v>73</v>
      </c>
      <c r="C86" s="416"/>
      <c r="D86" s="417"/>
      <c r="E86" s="418"/>
      <c r="F86" s="419"/>
      <c r="G86" s="420"/>
      <c r="H86" s="421"/>
      <c r="I86" s="421"/>
      <c r="J86" s="421"/>
      <c r="K86" s="422"/>
      <c r="L86" s="423"/>
      <c r="M86" s="424"/>
      <c r="N86" s="424"/>
      <c r="O86" s="425"/>
      <c r="P86" s="255"/>
      <c r="Q86" s="256"/>
      <c r="R86" s="256"/>
      <c r="S86" s="256"/>
      <c r="T86" s="256"/>
      <c r="U86" s="256"/>
      <c r="V86" s="257"/>
      <c r="W86" s="255"/>
      <c r="X86" s="256"/>
      <c r="Y86" s="256"/>
      <c r="Z86" s="256"/>
      <c r="AA86" s="256"/>
      <c r="AB86" s="256"/>
      <c r="AC86" s="257"/>
      <c r="AD86" s="255"/>
      <c r="AE86" s="256"/>
      <c r="AF86" s="256"/>
      <c r="AG86" s="256"/>
      <c r="AH86" s="256"/>
      <c r="AI86" s="256"/>
      <c r="AJ86" s="257"/>
      <c r="AK86" s="255"/>
      <c r="AL86" s="256"/>
      <c r="AM86" s="256"/>
      <c r="AN86" s="256"/>
      <c r="AO86" s="256"/>
      <c r="AP86" s="256"/>
      <c r="AQ86" s="257"/>
      <c r="AR86" s="255"/>
      <c r="AS86" s="256"/>
      <c r="AT86" s="257"/>
      <c r="AU86" s="426">
        <f t="shared" si="3"/>
        <v>0</v>
      </c>
      <c r="AV86" s="427"/>
      <c r="AW86" s="428">
        <f t="shared" si="4"/>
        <v>0</v>
      </c>
      <c r="AX86" s="429"/>
      <c r="AY86" s="430"/>
      <c r="AZ86" s="431"/>
      <c r="BA86" s="431"/>
      <c r="BB86" s="431"/>
      <c r="BC86" s="431"/>
      <c r="BD86" s="432"/>
    </row>
    <row r="87" spans="1:56" ht="39.950000000000003" customHeight="1">
      <c r="A87" s="239"/>
      <c r="B87" s="254">
        <f t="shared" si="5"/>
        <v>74</v>
      </c>
      <c r="C87" s="416"/>
      <c r="D87" s="417"/>
      <c r="E87" s="418"/>
      <c r="F87" s="419"/>
      <c r="G87" s="420"/>
      <c r="H87" s="421"/>
      <c r="I87" s="421"/>
      <c r="J87" s="421"/>
      <c r="K87" s="422"/>
      <c r="L87" s="423"/>
      <c r="M87" s="424"/>
      <c r="N87" s="424"/>
      <c r="O87" s="425"/>
      <c r="P87" s="255"/>
      <c r="Q87" s="256"/>
      <c r="R87" s="256"/>
      <c r="S87" s="256"/>
      <c r="T87" s="256"/>
      <c r="U87" s="256"/>
      <c r="V87" s="257"/>
      <c r="W87" s="255"/>
      <c r="X87" s="256"/>
      <c r="Y87" s="256"/>
      <c r="Z87" s="256"/>
      <c r="AA87" s="256"/>
      <c r="AB87" s="256"/>
      <c r="AC87" s="257"/>
      <c r="AD87" s="255"/>
      <c r="AE87" s="256"/>
      <c r="AF87" s="256"/>
      <c r="AG87" s="256"/>
      <c r="AH87" s="256"/>
      <c r="AI87" s="256"/>
      <c r="AJ87" s="257"/>
      <c r="AK87" s="255"/>
      <c r="AL87" s="256"/>
      <c r="AM87" s="256"/>
      <c r="AN87" s="256"/>
      <c r="AO87" s="256"/>
      <c r="AP87" s="256"/>
      <c r="AQ87" s="257"/>
      <c r="AR87" s="255"/>
      <c r="AS87" s="256"/>
      <c r="AT87" s="257"/>
      <c r="AU87" s="426">
        <f t="shared" si="3"/>
        <v>0</v>
      </c>
      <c r="AV87" s="427"/>
      <c r="AW87" s="428">
        <f t="shared" si="4"/>
        <v>0</v>
      </c>
      <c r="AX87" s="429"/>
      <c r="AY87" s="430"/>
      <c r="AZ87" s="431"/>
      <c r="BA87" s="431"/>
      <c r="BB87" s="431"/>
      <c r="BC87" s="431"/>
      <c r="BD87" s="432"/>
    </row>
    <row r="88" spans="1:56" ht="39.950000000000003" customHeight="1">
      <c r="A88" s="239"/>
      <c r="B88" s="254">
        <f t="shared" si="5"/>
        <v>75</v>
      </c>
      <c r="C88" s="416"/>
      <c r="D88" s="417"/>
      <c r="E88" s="418"/>
      <c r="F88" s="419"/>
      <c r="G88" s="420"/>
      <c r="H88" s="421"/>
      <c r="I88" s="421"/>
      <c r="J88" s="421"/>
      <c r="K88" s="422"/>
      <c r="L88" s="423"/>
      <c r="M88" s="424"/>
      <c r="N88" s="424"/>
      <c r="O88" s="425"/>
      <c r="P88" s="255"/>
      <c r="Q88" s="256"/>
      <c r="R88" s="256"/>
      <c r="S88" s="256"/>
      <c r="T88" s="256"/>
      <c r="U88" s="256"/>
      <c r="V88" s="257"/>
      <c r="W88" s="255"/>
      <c r="X88" s="256"/>
      <c r="Y88" s="256"/>
      <c r="Z88" s="256"/>
      <c r="AA88" s="256"/>
      <c r="AB88" s="256"/>
      <c r="AC88" s="257"/>
      <c r="AD88" s="255"/>
      <c r="AE88" s="256"/>
      <c r="AF88" s="256"/>
      <c r="AG88" s="256"/>
      <c r="AH88" s="256"/>
      <c r="AI88" s="256"/>
      <c r="AJ88" s="257"/>
      <c r="AK88" s="255"/>
      <c r="AL88" s="256"/>
      <c r="AM88" s="256"/>
      <c r="AN88" s="256"/>
      <c r="AO88" s="256"/>
      <c r="AP88" s="256"/>
      <c r="AQ88" s="257"/>
      <c r="AR88" s="255"/>
      <c r="AS88" s="256"/>
      <c r="AT88" s="257"/>
      <c r="AU88" s="426">
        <f t="shared" si="3"/>
        <v>0</v>
      </c>
      <c r="AV88" s="427"/>
      <c r="AW88" s="428">
        <f t="shared" si="4"/>
        <v>0</v>
      </c>
      <c r="AX88" s="429"/>
      <c r="AY88" s="430"/>
      <c r="AZ88" s="431"/>
      <c r="BA88" s="431"/>
      <c r="BB88" s="431"/>
      <c r="BC88" s="431"/>
      <c r="BD88" s="432"/>
    </row>
    <row r="89" spans="1:56" ht="39.950000000000003" customHeight="1">
      <c r="A89" s="239"/>
      <c r="B89" s="254">
        <f t="shared" si="5"/>
        <v>76</v>
      </c>
      <c r="C89" s="416"/>
      <c r="D89" s="417"/>
      <c r="E89" s="418"/>
      <c r="F89" s="419"/>
      <c r="G89" s="420"/>
      <c r="H89" s="421"/>
      <c r="I89" s="421"/>
      <c r="J89" s="421"/>
      <c r="K89" s="422"/>
      <c r="L89" s="423"/>
      <c r="M89" s="424"/>
      <c r="N89" s="424"/>
      <c r="O89" s="425"/>
      <c r="P89" s="255"/>
      <c r="Q89" s="256"/>
      <c r="R89" s="256"/>
      <c r="S89" s="256"/>
      <c r="T89" s="256"/>
      <c r="U89" s="256"/>
      <c r="V89" s="257"/>
      <c r="W89" s="255"/>
      <c r="X89" s="256"/>
      <c r="Y89" s="256"/>
      <c r="Z89" s="256"/>
      <c r="AA89" s="256"/>
      <c r="AB89" s="256"/>
      <c r="AC89" s="257"/>
      <c r="AD89" s="255"/>
      <c r="AE89" s="256"/>
      <c r="AF89" s="256"/>
      <c r="AG89" s="256"/>
      <c r="AH89" s="256"/>
      <c r="AI89" s="256"/>
      <c r="AJ89" s="257"/>
      <c r="AK89" s="255"/>
      <c r="AL89" s="256"/>
      <c r="AM89" s="256"/>
      <c r="AN89" s="256"/>
      <c r="AO89" s="256"/>
      <c r="AP89" s="256"/>
      <c r="AQ89" s="257"/>
      <c r="AR89" s="255"/>
      <c r="AS89" s="256"/>
      <c r="AT89" s="257"/>
      <c r="AU89" s="426">
        <f t="shared" si="3"/>
        <v>0</v>
      </c>
      <c r="AV89" s="427"/>
      <c r="AW89" s="428">
        <f t="shared" si="4"/>
        <v>0</v>
      </c>
      <c r="AX89" s="429"/>
      <c r="AY89" s="430"/>
      <c r="AZ89" s="431"/>
      <c r="BA89" s="431"/>
      <c r="BB89" s="431"/>
      <c r="BC89" s="431"/>
      <c r="BD89" s="432"/>
    </row>
    <row r="90" spans="1:56" ht="39.950000000000003" customHeight="1">
      <c r="A90" s="239"/>
      <c r="B90" s="254">
        <f t="shared" si="5"/>
        <v>77</v>
      </c>
      <c r="C90" s="416"/>
      <c r="D90" s="417"/>
      <c r="E90" s="418"/>
      <c r="F90" s="419"/>
      <c r="G90" s="420"/>
      <c r="H90" s="421"/>
      <c r="I90" s="421"/>
      <c r="J90" s="421"/>
      <c r="K90" s="422"/>
      <c r="L90" s="423"/>
      <c r="M90" s="424"/>
      <c r="N90" s="424"/>
      <c r="O90" s="425"/>
      <c r="P90" s="255"/>
      <c r="Q90" s="256"/>
      <c r="R90" s="256"/>
      <c r="S90" s="256"/>
      <c r="T90" s="256"/>
      <c r="U90" s="256"/>
      <c r="V90" s="257"/>
      <c r="W90" s="255"/>
      <c r="X90" s="256"/>
      <c r="Y90" s="256"/>
      <c r="Z90" s="256"/>
      <c r="AA90" s="256"/>
      <c r="AB90" s="256"/>
      <c r="AC90" s="257"/>
      <c r="AD90" s="255"/>
      <c r="AE90" s="256"/>
      <c r="AF90" s="256"/>
      <c r="AG90" s="256"/>
      <c r="AH90" s="256"/>
      <c r="AI90" s="256"/>
      <c r="AJ90" s="257"/>
      <c r="AK90" s="255"/>
      <c r="AL90" s="256"/>
      <c r="AM90" s="256"/>
      <c r="AN90" s="256"/>
      <c r="AO90" s="256"/>
      <c r="AP90" s="256"/>
      <c r="AQ90" s="257"/>
      <c r="AR90" s="255"/>
      <c r="AS90" s="256"/>
      <c r="AT90" s="257"/>
      <c r="AU90" s="426">
        <f t="shared" si="3"/>
        <v>0</v>
      </c>
      <c r="AV90" s="427"/>
      <c r="AW90" s="428">
        <f t="shared" si="4"/>
        <v>0</v>
      </c>
      <c r="AX90" s="429"/>
      <c r="AY90" s="430"/>
      <c r="AZ90" s="431"/>
      <c r="BA90" s="431"/>
      <c r="BB90" s="431"/>
      <c r="BC90" s="431"/>
      <c r="BD90" s="432"/>
    </row>
    <row r="91" spans="1:56" ht="39.950000000000003" customHeight="1">
      <c r="A91" s="239"/>
      <c r="B91" s="254">
        <f t="shared" si="5"/>
        <v>78</v>
      </c>
      <c r="C91" s="416"/>
      <c r="D91" s="417"/>
      <c r="E91" s="418"/>
      <c r="F91" s="419"/>
      <c r="G91" s="420"/>
      <c r="H91" s="421"/>
      <c r="I91" s="421"/>
      <c r="J91" s="421"/>
      <c r="K91" s="422"/>
      <c r="L91" s="423"/>
      <c r="M91" s="424"/>
      <c r="N91" s="424"/>
      <c r="O91" s="425"/>
      <c r="P91" s="255"/>
      <c r="Q91" s="256"/>
      <c r="R91" s="256"/>
      <c r="S91" s="256"/>
      <c r="T91" s="256"/>
      <c r="U91" s="256"/>
      <c r="V91" s="257"/>
      <c r="W91" s="255"/>
      <c r="X91" s="256"/>
      <c r="Y91" s="256"/>
      <c r="Z91" s="256"/>
      <c r="AA91" s="256"/>
      <c r="AB91" s="256"/>
      <c r="AC91" s="257"/>
      <c r="AD91" s="255"/>
      <c r="AE91" s="256"/>
      <c r="AF91" s="256"/>
      <c r="AG91" s="256"/>
      <c r="AH91" s="256"/>
      <c r="AI91" s="256"/>
      <c r="AJ91" s="257"/>
      <c r="AK91" s="255"/>
      <c r="AL91" s="256"/>
      <c r="AM91" s="256"/>
      <c r="AN91" s="256"/>
      <c r="AO91" s="256"/>
      <c r="AP91" s="256"/>
      <c r="AQ91" s="257"/>
      <c r="AR91" s="255"/>
      <c r="AS91" s="256"/>
      <c r="AT91" s="257"/>
      <c r="AU91" s="426">
        <f t="shared" si="3"/>
        <v>0</v>
      </c>
      <c r="AV91" s="427"/>
      <c r="AW91" s="428">
        <f t="shared" si="4"/>
        <v>0</v>
      </c>
      <c r="AX91" s="429"/>
      <c r="AY91" s="430"/>
      <c r="AZ91" s="431"/>
      <c r="BA91" s="431"/>
      <c r="BB91" s="431"/>
      <c r="BC91" s="431"/>
      <c r="BD91" s="432"/>
    </row>
    <row r="92" spans="1:56" ht="39.950000000000003" customHeight="1">
      <c r="A92" s="239"/>
      <c r="B92" s="254">
        <f t="shared" si="5"/>
        <v>79</v>
      </c>
      <c r="C92" s="416"/>
      <c r="D92" s="417"/>
      <c r="E92" s="418"/>
      <c r="F92" s="419"/>
      <c r="G92" s="420"/>
      <c r="H92" s="421"/>
      <c r="I92" s="421"/>
      <c r="J92" s="421"/>
      <c r="K92" s="422"/>
      <c r="L92" s="423"/>
      <c r="M92" s="424"/>
      <c r="N92" s="424"/>
      <c r="O92" s="425"/>
      <c r="P92" s="255"/>
      <c r="Q92" s="256"/>
      <c r="R92" s="256"/>
      <c r="S92" s="256"/>
      <c r="T92" s="256"/>
      <c r="U92" s="256"/>
      <c r="V92" s="257"/>
      <c r="W92" s="255"/>
      <c r="X92" s="256"/>
      <c r="Y92" s="256"/>
      <c r="Z92" s="256"/>
      <c r="AA92" s="256"/>
      <c r="AB92" s="256"/>
      <c r="AC92" s="257"/>
      <c r="AD92" s="255"/>
      <c r="AE92" s="256"/>
      <c r="AF92" s="256"/>
      <c r="AG92" s="256"/>
      <c r="AH92" s="256"/>
      <c r="AI92" s="256"/>
      <c r="AJ92" s="257"/>
      <c r="AK92" s="255"/>
      <c r="AL92" s="256"/>
      <c r="AM92" s="256"/>
      <c r="AN92" s="256"/>
      <c r="AO92" s="256"/>
      <c r="AP92" s="256"/>
      <c r="AQ92" s="257"/>
      <c r="AR92" s="255"/>
      <c r="AS92" s="256"/>
      <c r="AT92" s="257"/>
      <c r="AU92" s="426">
        <f t="shared" si="3"/>
        <v>0</v>
      </c>
      <c r="AV92" s="427"/>
      <c r="AW92" s="428">
        <f t="shared" si="4"/>
        <v>0</v>
      </c>
      <c r="AX92" s="429"/>
      <c r="AY92" s="430"/>
      <c r="AZ92" s="431"/>
      <c r="BA92" s="431"/>
      <c r="BB92" s="431"/>
      <c r="BC92" s="431"/>
      <c r="BD92" s="432"/>
    </row>
    <row r="93" spans="1:56" ht="39.950000000000003" customHeight="1">
      <c r="A93" s="239"/>
      <c r="B93" s="254">
        <f t="shared" si="5"/>
        <v>80</v>
      </c>
      <c r="C93" s="416"/>
      <c r="D93" s="417"/>
      <c r="E93" s="418"/>
      <c r="F93" s="419"/>
      <c r="G93" s="420"/>
      <c r="H93" s="421"/>
      <c r="I93" s="421"/>
      <c r="J93" s="421"/>
      <c r="K93" s="422"/>
      <c r="L93" s="423"/>
      <c r="M93" s="424"/>
      <c r="N93" s="424"/>
      <c r="O93" s="425"/>
      <c r="P93" s="255"/>
      <c r="Q93" s="256"/>
      <c r="R93" s="256"/>
      <c r="S93" s="256"/>
      <c r="T93" s="256"/>
      <c r="U93" s="256"/>
      <c r="V93" s="257"/>
      <c r="W93" s="255"/>
      <c r="X93" s="256"/>
      <c r="Y93" s="256"/>
      <c r="Z93" s="256"/>
      <c r="AA93" s="256"/>
      <c r="AB93" s="256"/>
      <c r="AC93" s="257"/>
      <c r="AD93" s="255"/>
      <c r="AE93" s="256"/>
      <c r="AF93" s="256"/>
      <c r="AG93" s="256"/>
      <c r="AH93" s="256"/>
      <c r="AI93" s="256"/>
      <c r="AJ93" s="257"/>
      <c r="AK93" s="255"/>
      <c r="AL93" s="256"/>
      <c r="AM93" s="256"/>
      <c r="AN93" s="256"/>
      <c r="AO93" s="256"/>
      <c r="AP93" s="256"/>
      <c r="AQ93" s="257"/>
      <c r="AR93" s="255"/>
      <c r="AS93" s="256"/>
      <c r="AT93" s="257"/>
      <c r="AU93" s="426">
        <f t="shared" si="3"/>
        <v>0</v>
      </c>
      <c r="AV93" s="427"/>
      <c r="AW93" s="428">
        <f t="shared" si="4"/>
        <v>0</v>
      </c>
      <c r="AX93" s="429"/>
      <c r="AY93" s="430"/>
      <c r="AZ93" s="431"/>
      <c r="BA93" s="431"/>
      <c r="BB93" s="431"/>
      <c r="BC93" s="431"/>
      <c r="BD93" s="432"/>
    </row>
    <row r="94" spans="1:56" ht="39.950000000000003" customHeight="1">
      <c r="A94" s="239"/>
      <c r="B94" s="254">
        <f t="shared" si="5"/>
        <v>81</v>
      </c>
      <c r="C94" s="416"/>
      <c r="D94" s="417"/>
      <c r="E94" s="418"/>
      <c r="F94" s="419"/>
      <c r="G94" s="420"/>
      <c r="H94" s="421"/>
      <c r="I94" s="421"/>
      <c r="J94" s="421"/>
      <c r="K94" s="422"/>
      <c r="L94" s="423"/>
      <c r="M94" s="424"/>
      <c r="N94" s="424"/>
      <c r="O94" s="425"/>
      <c r="P94" s="255"/>
      <c r="Q94" s="256"/>
      <c r="R94" s="256"/>
      <c r="S94" s="256"/>
      <c r="T94" s="256"/>
      <c r="U94" s="256"/>
      <c r="V94" s="257"/>
      <c r="W94" s="255"/>
      <c r="X94" s="256"/>
      <c r="Y94" s="256"/>
      <c r="Z94" s="256"/>
      <c r="AA94" s="256"/>
      <c r="AB94" s="256"/>
      <c r="AC94" s="257"/>
      <c r="AD94" s="255"/>
      <c r="AE94" s="256"/>
      <c r="AF94" s="256"/>
      <c r="AG94" s="256"/>
      <c r="AH94" s="256"/>
      <c r="AI94" s="256"/>
      <c r="AJ94" s="257"/>
      <c r="AK94" s="255"/>
      <c r="AL94" s="256"/>
      <c r="AM94" s="256"/>
      <c r="AN94" s="256"/>
      <c r="AO94" s="256"/>
      <c r="AP94" s="256"/>
      <c r="AQ94" s="257"/>
      <c r="AR94" s="255"/>
      <c r="AS94" s="256"/>
      <c r="AT94" s="257"/>
      <c r="AU94" s="426">
        <f t="shared" si="3"/>
        <v>0</v>
      </c>
      <c r="AV94" s="427"/>
      <c r="AW94" s="428">
        <f t="shared" si="4"/>
        <v>0</v>
      </c>
      <c r="AX94" s="429"/>
      <c r="AY94" s="430"/>
      <c r="AZ94" s="431"/>
      <c r="BA94" s="431"/>
      <c r="BB94" s="431"/>
      <c r="BC94" s="431"/>
      <c r="BD94" s="432"/>
    </row>
    <row r="95" spans="1:56" ht="39.950000000000003" customHeight="1">
      <c r="A95" s="239"/>
      <c r="B95" s="254">
        <f t="shared" si="5"/>
        <v>82</v>
      </c>
      <c r="C95" s="416"/>
      <c r="D95" s="417"/>
      <c r="E95" s="418"/>
      <c r="F95" s="419"/>
      <c r="G95" s="420"/>
      <c r="H95" s="421"/>
      <c r="I95" s="421"/>
      <c r="J95" s="421"/>
      <c r="K95" s="422"/>
      <c r="L95" s="423"/>
      <c r="M95" s="424"/>
      <c r="N95" s="424"/>
      <c r="O95" s="425"/>
      <c r="P95" s="255"/>
      <c r="Q95" s="256"/>
      <c r="R95" s="256"/>
      <c r="S95" s="256"/>
      <c r="T95" s="256"/>
      <c r="U95" s="256"/>
      <c r="V95" s="257"/>
      <c r="W95" s="255"/>
      <c r="X95" s="256"/>
      <c r="Y95" s="256"/>
      <c r="Z95" s="256"/>
      <c r="AA95" s="256"/>
      <c r="AB95" s="256"/>
      <c r="AC95" s="257"/>
      <c r="AD95" s="255"/>
      <c r="AE95" s="256"/>
      <c r="AF95" s="256"/>
      <c r="AG95" s="256"/>
      <c r="AH95" s="256"/>
      <c r="AI95" s="256"/>
      <c r="AJ95" s="257"/>
      <c r="AK95" s="255"/>
      <c r="AL95" s="256"/>
      <c r="AM95" s="256"/>
      <c r="AN95" s="256"/>
      <c r="AO95" s="256"/>
      <c r="AP95" s="256"/>
      <c r="AQ95" s="257"/>
      <c r="AR95" s="255"/>
      <c r="AS95" s="256"/>
      <c r="AT95" s="257"/>
      <c r="AU95" s="426">
        <f t="shared" si="3"/>
        <v>0</v>
      </c>
      <c r="AV95" s="427"/>
      <c r="AW95" s="428">
        <f t="shared" si="4"/>
        <v>0</v>
      </c>
      <c r="AX95" s="429"/>
      <c r="AY95" s="430"/>
      <c r="AZ95" s="431"/>
      <c r="BA95" s="431"/>
      <c r="BB95" s="431"/>
      <c r="BC95" s="431"/>
      <c r="BD95" s="432"/>
    </row>
    <row r="96" spans="1:56" ht="39.950000000000003" customHeight="1">
      <c r="A96" s="239"/>
      <c r="B96" s="254">
        <f t="shared" si="5"/>
        <v>83</v>
      </c>
      <c r="C96" s="416"/>
      <c r="D96" s="417"/>
      <c r="E96" s="418"/>
      <c r="F96" s="419"/>
      <c r="G96" s="420"/>
      <c r="H96" s="421"/>
      <c r="I96" s="421"/>
      <c r="J96" s="421"/>
      <c r="K96" s="422"/>
      <c r="L96" s="423"/>
      <c r="M96" s="424"/>
      <c r="N96" s="424"/>
      <c r="O96" s="425"/>
      <c r="P96" s="255"/>
      <c r="Q96" s="256"/>
      <c r="R96" s="256"/>
      <c r="S96" s="256"/>
      <c r="T96" s="256"/>
      <c r="U96" s="256"/>
      <c r="V96" s="257"/>
      <c r="W96" s="255"/>
      <c r="X96" s="256"/>
      <c r="Y96" s="256"/>
      <c r="Z96" s="256"/>
      <c r="AA96" s="256"/>
      <c r="AB96" s="256"/>
      <c r="AC96" s="257"/>
      <c r="AD96" s="255"/>
      <c r="AE96" s="256"/>
      <c r="AF96" s="256"/>
      <c r="AG96" s="256"/>
      <c r="AH96" s="256"/>
      <c r="AI96" s="256"/>
      <c r="AJ96" s="257"/>
      <c r="AK96" s="255"/>
      <c r="AL96" s="256"/>
      <c r="AM96" s="256"/>
      <c r="AN96" s="256"/>
      <c r="AO96" s="256"/>
      <c r="AP96" s="256"/>
      <c r="AQ96" s="257"/>
      <c r="AR96" s="255"/>
      <c r="AS96" s="256"/>
      <c r="AT96" s="257"/>
      <c r="AU96" s="426">
        <f t="shared" ref="AU96:AU112" si="6">IF($AZ$3="４週",SUM(P96:AQ96),IF($AZ$3="暦月",SUM(P96:AT96),""))</f>
        <v>0</v>
      </c>
      <c r="AV96" s="427"/>
      <c r="AW96" s="428">
        <f t="shared" si="4"/>
        <v>0</v>
      </c>
      <c r="AX96" s="429"/>
      <c r="AY96" s="430"/>
      <c r="AZ96" s="431"/>
      <c r="BA96" s="431"/>
      <c r="BB96" s="431"/>
      <c r="BC96" s="431"/>
      <c r="BD96" s="432"/>
    </row>
    <row r="97" spans="1:56" ht="39.950000000000003" customHeight="1">
      <c r="A97" s="239"/>
      <c r="B97" s="254">
        <f t="shared" si="5"/>
        <v>84</v>
      </c>
      <c r="C97" s="416"/>
      <c r="D97" s="417"/>
      <c r="E97" s="418"/>
      <c r="F97" s="419"/>
      <c r="G97" s="420"/>
      <c r="H97" s="421"/>
      <c r="I97" s="421"/>
      <c r="J97" s="421"/>
      <c r="K97" s="422"/>
      <c r="L97" s="423"/>
      <c r="M97" s="424"/>
      <c r="N97" s="424"/>
      <c r="O97" s="425"/>
      <c r="P97" s="283"/>
      <c r="Q97" s="284"/>
      <c r="R97" s="284"/>
      <c r="S97" s="284"/>
      <c r="T97" s="284"/>
      <c r="U97" s="284"/>
      <c r="V97" s="285"/>
      <c r="W97" s="283"/>
      <c r="X97" s="284"/>
      <c r="Y97" s="284"/>
      <c r="Z97" s="284"/>
      <c r="AA97" s="284"/>
      <c r="AB97" s="284"/>
      <c r="AC97" s="285"/>
      <c r="AD97" s="283"/>
      <c r="AE97" s="284"/>
      <c r="AF97" s="284"/>
      <c r="AG97" s="284"/>
      <c r="AH97" s="284"/>
      <c r="AI97" s="284"/>
      <c r="AJ97" s="285"/>
      <c r="AK97" s="283"/>
      <c r="AL97" s="284"/>
      <c r="AM97" s="284"/>
      <c r="AN97" s="284"/>
      <c r="AO97" s="284"/>
      <c r="AP97" s="284"/>
      <c r="AQ97" s="285"/>
      <c r="AR97" s="283"/>
      <c r="AS97" s="284"/>
      <c r="AT97" s="285"/>
      <c r="AU97" s="426">
        <f t="shared" si="6"/>
        <v>0</v>
      </c>
      <c r="AV97" s="427"/>
      <c r="AW97" s="428">
        <f t="shared" si="4"/>
        <v>0</v>
      </c>
      <c r="AX97" s="429"/>
      <c r="AY97" s="430"/>
      <c r="AZ97" s="431"/>
      <c r="BA97" s="431"/>
      <c r="BB97" s="431"/>
      <c r="BC97" s="431"/>
      <c r="BD97" s="432"/>
    </row>
    <row r="98" spans="1:56" ht="39.950000000000003" customHeight="1">
      <c r="A98" s="239"/>
      <c r="B98" s="254">
        <f t="shared" si="5"/>
        <v>85</v>
      </c>
      <c r="C98" s="416"/>
      <c r="D98" s="417"/>
      <c r="E98" s="418"/>
      <c r="F98" s="419"/>
      <c r="G98" s="420"/>
      <c r="H98" s="421"/>
      <c r="I98" s="421"/>
      <c r="J98" s="421"/>
      <c r="K98" s="422"/>
      <c r="L98" s="423"/>
      <c r="M98" s="424"/>
      <c r="N98" s="424"/>
      <c r="O98" s="425"/>
      <c r="P98" s="255"/>
      <c r="Q98" s="256"/>
      <c r="R98" s="256"/>
      <c r="S98" s="256"/>
      <c r="T98" s="256"/>
      <c r="U98" s="256"/>
      <c r="V98" s="257"/>
      <c r="W98" s="255"/>
      <c r="X98" s="256"/>
      <c r="Y98" s="256"/>
      <c r="Z98" s="256"/>
      <c r="AA98" s="256"/>
      <c r="AB98" s="256"/>
      <c r="AC98" s="257"/>
      <c r="AD98" s="255"/>
      <c r="AE98" s="256"/>
      <c r="AF98" s="256"/>
      <c r="AG98" s="256"/>
      <c r="AH98" s="256"/>
      <c r="AI98" s="256"/>
      <c r="AJ98" s="257"/>
      <c r="AK98" s="255"/>
      <c r="AL98" s="256"/>
      <c r="AM98" s="256"/>
      <c r="AN98" s="256"/>
      <c r="AO98" s="256"/>
      <c r="AP98" s="256"/>
      <c r="AQ98" s="257"/>
      <c r="AR98" s="255"/>
      <c r="AS98" s="256"/>
      <c r="AT98" s="257"/>
      <c r="AU98" s="426">
        <f t="shared" si="6"/>
        <v>0</v>
      </c>
      <c r="AV98" s="427"/>
      <c r="AW98" s="428">
        <f t="shared" si="4"/>
        <v>0</v>
      </c>
      <c r="AX98" s="429"/>
      <c r="AY98" s="430"/>
      <c r="AZ98" s="431"/>
      <c r="BA98" s="431"/>
      <c r="BB98" s="431"/>
      <c r="BC98" s="431"/>
      <c r="BD98" s="432"/>
    </row>
    <row r="99" spans="1:56" ht="39.950000000000003" customHeight="1">
      <c r="A99" s="239"/>
      <c r="B99" s="254">
        <f t="shared" si="5"/>
        <v>86</v>
      </c>
      <c r="C99" s="416"/>
      <c r="D99" s="417"/>
      <c r="E99" s="418"/>
      <c r="F99" s="419"/>
      <c r="G99" s="420"/>
      <c r="H99" s="421"/>
      <c r="I99" s="421"/>
      <c r="J99" s="421"/>
      <c r="K99" s="422"/>
      <c r="L99" s="423"/>
      <c r="M99" s="424"/>
      <c r="N99" s="424"/>
      <c r="O99" s="425"/>
      <c r="P99" s="255"/>
      <c r="Q99" s="256"/>
      <c r="R99" s="256"/>
      <c r="S99" s="256"/>
      <c r="T99" s="256"/>
      <c r="U99" s="256"/>
      <c r="V99" s="257"/>
      <c r="W99" s="255"/>
      <c r="X99" s="256"/>
      <c r="Y99" s="256"/>
      <c r="Z99" s="256"/>
      <c r="AA99" s="256"/>
      <c r="AB99" s="256"/>
      <c r="AC99" s="257"/>
      <c r="AD99" s="255"/>
      <c r="AE99" s="256"/>
      <c r="AF99" s="256"/>
      <c r="AG99" s="256"/>
      <c r="AH99" s="256"/>
      <c r="AI99" s="256"/>
      <c r="AJ99" s="257"/>
      <c r="AK99" s="255"/>
      <c r="AL99" s="256"/>
      <c r="AM99" s="256"/>
      <c r="AN99" s="256"/>
      <c r="AO99" s="256"/>
      <c r="AP99" s="256"/>
      <c r="AQ99" s="257"/>
      <c r="AR99" s="255"/>
      <c r="AS99" s="256"/>
      <c r="AT99" s="257"/>
      <c r="AU99" s="426">
        <f t="shared" si="6"/>
        <v>0</v>
      </c>
      <c r="AV99" s="427"/>
      <c r="AW99" s="428">
        <f t="shared" si="4"/>
        <v>0</v>
      </c>
      <c r="AX99" s="429"/>
      <c r="AY99" s="430"/>
      <c r="AZ99" s="431"/>
      <c r="BA99" s="431"/>
      <c r="BB99" s="431"/>
      <c r="BC99" s="431"/>
      <c r="BD99" s="432"/>
    </row>
    <row r="100" spans="1:56" ht="39.950000000000003" customHeight="1">
      <c r="A100" s="239"/>
      <c r="B100" s="254">
        <f t="shared" si="5"/>
        <v>87</v>
      </c>
      <c r="C100" s="416"/>
      <c r="D100" s="417"/>
      <c r="E100" s="418"/>
      <c r="F100" s="419"/>
      <c r="G100" s="420"/>
      <c r="H100" s="421"/>
      <c r="I100" s="421"/>
      <c r="J100" s="421"/>
      <c r="K100" s="422"/>
      <c r="L100" s="423"/>
      <c r="M100" s="424"/>
      <c r="N100" s="424"/>
      <c r="O100" s="425"/>
      <c r="P100" s="255"/>
      <c r="Q100" s="256"/>
      <c r="R100" s="256"/>
      <c r="S100" s="256"/>
      <c r="T100" s="256"/>
      <c r="U100" s="256"/>
      <c r="V100" s="257"/>
      <c r="W100" s="255"/>
      <c r="X100" s="256"/>
      <c r="Y100" s="256"/>
      <c r="Z100" s="256"/>
      <c r="AA100" s="256"/>
      <c r="AB100" s="256"/>
      <c r="AC100" s="257"/>
      <c r="AD100" s="255"/>
      <c r="AE100" s="256"/>
      <c r="AF100" s="256"/>
      <c r="AG100" s="256"/>
      <c r="AH100" s="256"/>
      <c r="AI100" s="256"/>
      <c r="AJ100" s="257"/>
      <c r="AK100" s="255"/>
      <c r="AL100" s="256"/>
      <c r="AM100" s="256"/>
      <c r="AN100" s="256"/>
      <c r="AO100" s="256"/>
      <c r="AP100" s="256"/>
      <c r="AQ100" s="257"/>
      <c r="AR100" s="255"/>
      <c r="AS100" s="256"/>
      <c r="AT100" s="257"/>
      <c r="AU100" s="426">
        <f t="shared" si="6"/>
        <v>0</v>
      </c>
      <c r="AV100" s="427"/>
      <c r="AW100" s="428">
        <f t="shared" si="4"/>
        <v>0</v>
      </c>
      <c r="AX100" s="429"/>
      <c r="AY100" s="430"/>
      <c r="AZ100" s="431"/>
      <c r="BA100" s="431"/>
      <c r="BB100" s="431"/>
      <c r="BC100" s="431"/>
      <c r="BD100" s="432"/>
    </row>
    <row r="101" spans="1:56" ht="39.950000000000003" customHeight="1">
      <c r="A101" s="239"/>
      <c r="B101" s="254">
        <f t="shared" si="5"/>
        <v>88</v>
      </c>
      <c r="C101" s="416"/>
      <c r="D101" s="417"/>
      <c r="E101" s="418"/>
      <c r="F101" s="419"/>
      <c r="G101" s="420"/>
      <c r="H101" s="421"/>
      <c r="I101" s="421"/>
      <c r="J101" s="421"/>
      <c r="K101" s="422"/>
      <c r="L101" s="423"/>
      <c r="M101" s="424"/>
      <c r="N101" s="424"/>
      <c r="O101" s="425"/>
      <c r="P101" s="255"/>
      <c r="Q101" s="256"/>
      <c r="R101" s="256"/>
      <c r="S101" s="256"/>
      <c r="T101" s="256"/>
      <c r="U101" s="256"/>
      <c r="V101" s="257"/>
      <c r="W101" s="255"/>
      <c r="X101" s="256"/>
      <c r="Y101" s="256"/>
      <c r="Z101" s="256"/>
      <c r="AA101" s="256"/>
      <c r="AB101" s="256"/>
      <c r="AC101" s="257"/>
      <c r="AD101" s="255"/>
      <c r="AE101" s="256"/>
      <c r="AF101" s="256"/>
      <c r="AG101" s="256"/>
      <c r="AH101" s="256"/>
      <c r="AI101" s="256"/>
      <c r="AJ101" s="257"/>
      <c r="AK101" s="255"/>
      <c r="AL101" s="256"/>
      <c r="AM101" s="256"/>
      <c r="AN101" s="256"/>
      <c r="AO101" s="256"/>
      <c r="AP101" s="256"/>
      <c r="AQ101" s="257"/>
      <c r="AR101" s="255"/>
      <c r="AS101" s="256"/>
      <c r="AT101" s="257"/>
      <c r="AU101" s="426">
        <f t="shared" si="6"/>
        <v>0</v>
      </c>
      <c r="AV101" s="427"/>
      <c r="AW101" s="428">
        <f t="shared" si="4"/>
        <v>0</v>
      </c>
      <c r="AX101" s="429"/>
      <c r="AY101" s="430"/>
      <c r="AZ101" s="431"/>
      <c r="BA101" s="431"/>
      <c r="BB101" s="431"/>
      <c r="BC101" s="431"/>
      <c r="BD101" s="432"/>
    </row>
    <row r="102" spans="1:56" ht="39.950000000000003" customHeight="1">
      <c r="A102" s="239"/>
      <c r="B102" s="254">
        <f t="shared" si="5"/>
        <v>89</v>
      </c>
      <c r="C102" s="416"/>
      <c r="D102" s="417"/>
      <c r="E102" s="418"/>
      <c r="F102" s="419"/>
      <c r="G102" s="420"/>
      <c r="H102" s="421"/>
      <c r="I102" s="421"/>
      <c r="J102" s="421"/>
      <c r="K102" s="422"/>
      <c r="L102" s="423"/>
      <c r="M102" s="424"/>
      <c r="N102" s="424"/>
      <c r="O102" s="425"/>
      <c r="P102" s="255"/>
      <c r="Q102" s="256"/>
      <c r="R102" s="256"/>
      <c r="S102" s="256"/>
      <c r="T102" s="256"/>
      <c r="U102" s="256"/>
      <c r="V102" s="257"/>
      <c r="W102" s="255"/>
      <c r="X102" s="256"/>
      <c r="Y102" s="256"/>
      <c r="Z102" s="256"/>
      <c r="AA102" s="256"/>
      <c r="AB102" s="256"/>
      <c r="AC102" s="257"/>
      <c r="AD102" s="255"/>
      <c r="AE102" s="256"/>
      <c r="AF102" s="256"/>
      <c r="AG102" s="256"/>
      <c r="AH102" s="256"/>
      <c r="AI102" s="256"/>
      <c r="AJ102" s="257"/>
      <c r="AK102" s="255"/>
      <c r="AL102" s="256"/>
      <c r="AM102" s="256"/>
      <c r="AN102" s="256"/>
      <c r="AO102" s="256"/>
      <c r="AP102" s="256"/>
      <c r="AQ102" s="257"/>
      <c r="AR102" s="255"/>
      <c r="AS102" s="256"/>
      <c r="AT102" s="257"/>
      <c r="AU102" s="426">
        <f t="shared" si="6"/>
        <v>0</v>
      </c>
      <c r="AV102" s="427"/>
      <c r="AW102" s="428">
        <f t="shared" si="4"/>
        <v>0</v>
      </c>
      <c r="AX102" s="429"/>
      <c r="AY102" s="430"/>
      <c r="AZ102" s="431"/>
      <c r="BA102" s="431"/>
      <c r="BB102" s="431"/>
      <c r="BC102" s="431"/>
      <c r="BD102" s="432"/>
    </row>
    <row r="103" spans="1:56" ht="39.950000000000003" customHeight="1">
      <c r="A103" s="239"/>
      <c r="B103" s="254">
        <f t="shared" si="5"/>
        <v>90</v>
      </c>
      <c r="C103" s="416"/>
      <c r="D103" s="417"/>
      <c r="E103" s="418"/>
      <c r="F103" s="419"/>
      <c r="G103" s="420"/>
      <c r="H103" s="421"/>
      <c r="I103" s="421"/>
      <c r="J103" s="421"/>
      <c r="K103" s="422"/>
      <c r="L103" s="423"/>
      <c r="M103" s="424"/>
      <c r="N103" s="424"/>
      <c r="O103" s="425"/>
      <c r="P103" s="255"/>
      <c r="Q103" s="256"/>
      <c r="R103" s="256"/>
      <c r="S103" s="256"/>
      <c r="T103" s="256"/>
      <c r="U103" s="256"/>
      <c r="V103" s="257"/>
      <c r="W103" s="255"/>
      <c r="X103" s="256"/>
      <c r="Y103" s="256"/>
      <c r="Z103" s="256"/>
      <c r="AA103" s="256"/>
      <c r="AB103" s="256"/>
      <c r="AC103" s="257"/>
      <c r="AD103" s="255"/>
      <c r="AE103" s="256"/>
      <c r="AF103" s="256"/>
      <c r="AG103" s="256"/>
      <c r="AH103" s="256"/>
      <c r="AI103" s="256"/>
      <c r="AJ103" s="257"/>
      <c r="AK103" s="255"/>
      <c r="AL103" s="256"/>
      <c r="AM103" s="256"/>
      <c r="AN103" s="256"/>
      <c r="AO103" s="256"/>
      <c r="AP103" s="256"/>
      <c r="AQ103" s="257"/>
      <c r="AR103" s="255"/>
      <c r="AS103" s="256"/>
      <c r="AT103" s="257"/>
      <c r="AU103" s="426">
        <f t="shared" si="6"/>
        <v>0</v>
      </c>
      <c r="AV103" s="427"/>
      <c r="AW103" s="428">
        <f t="shared" si="4"/>
        <v>0</v>
      </c>
      <c r="AX103" s="429"/>
      <c r="AY103" s="430"/>
      <c r="AZ103" s="431"/>
      <c r="BA103" s="431"/>
      <c r="BB103" s="431"/>
      <c r="BC103" s="431"/>
      <c r="BD103" s="432"/>
    </row>
    <row r="104" spans="1:56" ht="39.950000000000003" customHeight="1">
      <c r="A104" s="239"/>
      <c r="B104" s="254">
        <f t="shared" si="5"/>
        <v>91</v>
      </c>
      <c r="C104" s="416"/>
      <c r="D104" s="417"/>
      <c r="E104" s="418"/>
      <c r="F104" s="419"/>
      <c r="G104" s="420"/>
      <c r="H104" s="421"/>
      <c r="I104" s="421"/>
      <c r="J104" s="421"/>
      <c r="K104" s="422"/>
      <c r="L104" s="423"/>
      <c r="M104" s="424"/>
      <c r="N104" s="424"/>
      <c r="O104" s="425"/>
      <c r="P104" s="255"/>
      <c r="Q104" s="256"/>
      <c r="R104" s="256"/>
      <c r="S104" s="256"/>
      <c r="T104" s="256"/>
      <c r="U104" s="256"/>
      <c r="V104" s="257"/>
      <c r="W104" s="255"/>
      <c r="X104" s="256"/>
      <c r="Y104" s="256"/>
      <c r="Z104" s="256"/>
      <c r="AA104" s="256"/>
      <c r="AB104" s="256"/>
      <c r="AC104" s="257"/>
      <c r="AD104" s="255"/>
      <c r="AE104" s="256"/>
      <c r="AF104" s="256"/>
      <c r="AG104" s="256"/>
      <c r="AH104" s="256"/>
      <c r="AI104" s="256"/>
      <c r="AJ104" s="257"/>
      <c r="AK104" s="255"/>
      <c r="AL104" s="256"/>
      <c r="AM104" s="256"/>
      <c r="AN104" s="256"/>
      <c r="AO104" s="256"/>
      <c r="AP104" s="256"/>
      <c r="AQ104" s="257"/>
      <c r="AR104" s="255"/>
      <c r="AS104" s="256"/>
      <c r="AT104" s="257"/>
      <c r="AU104" s="426">
        <f t="shared" si="6"/>
        <v>0</v>
      </c>
      <c r="AV104" s="427"/>
      <c r="AW104" s="428">
        <f t="shared" si="4"/>
        <v>0</v>
      </c>
      <c r="AX104" s="429"/>
      <c r="AY104" s="430"/>
      <c r="AZ104" s="431"/>
      <c r="BA104" s="431"/>
      <c r="BB104" s="431"/>
      <c r="BC104" s="431"/>
      <c r="BD104" s="432"/>
    </row>
    <row r="105" spans="1:56" ht="39.950000000000003" customHeight="1">
      <c r="A105" s="239"/>
      <c r="B105" s="254">
        <f t="shared" si="5"/>
        <v>92</v>
      </c>
      <c r="C105" s="416"/>
      <c r="D105" s="417"/>
      <c r="E105" s="418"/>
      <c r="F105" s="419"/>
      <c r="G105" s="420"/>
      <c r="H105" s="421"/>
      <c r="I105" s="421"/>
      <c r="J105" s="421"/>
      <c r="K105" s="422"/>
      <c r="L105" s="423"/>
      <c r="M105" s="424"/>
      <c r="N105" s="424"/>
      <c r="O105" s="425"/>
      <c r="P105" s="255"/>
      <c r="Q105" s="256"/>
      <c r="R105" s="256"/>
      <c r="S105" s="256"/>
      <c r="T105" s="256"/>
      <c r="U105" s="256"/>
      <c r="V105" s="257"/>
      <c r="W105" s="255"/>
      <c r="X105" s="256"/>
      <c r="Y105" s="256"/>
      <c r="Z105" s="256"/>
      <c r="AA105" s="256"/>
      <c r="AB105" s="256"/>
      <c r="AC105" s="257"/>
      <c r="AD105" s="255"/>
      <c r="AE105" s="256"/>
      <c r="AF105" s="256"/>
      <c r="AG105" s="256"/>
      <c r="AH105" s="256"/>
      <c r="AI105" s="256"/>
      <c r="AJ105" s="257"/>
      <c r="AK105" s="255"/>
      <c r="AL105" s="256"/>
      <c r="AM105" s="256"/>
      <c r="AN105" s="256"/>
      <c r="AO105" s="256"/>
      <c r="AP105" s="256"/>
      <c r="AQ105" s="257"/>
      <c r="AR105" s="255"/>
      <c r="AS105" s="256"/>
      <c r="AT105" s="257"/>
      <c r="AU105" s="426">
        <f t="shared" si="6"/>
        <v>0</v>
      </c>
      <c r="AV105" s="427"/>
      <c r="AW105" s="428">
        <f t="shared" si="4"/>
        <v>0</v>
      </c>
      <c r="AX105" s="429"/>
      <c r="AY105" s="430"/>
      <c r="AZ105" s="431"/>
      <c r="BA105" s="431"/>
      <c r="BB105" s="431"/>
      <c r="BC105" s="431"/>
      <c r="BD105" s="432"/>
    </row>
    <row r="106" spans="1:56" ht="39.950000000000003" customHeight="1">
      <c r="A106" s="239"/>
      <c r="B106" s="254">
        <f t="shared" si="5"/>
        <v>93</v>
      </c>
      <c r="C106" s="416"/>
      <c r="D106" s="417"/>
      <c r="E106" s="418"/>
      <c r="F106" s="419"/>
      <c r="G106" s="420"/>
      <c r="H106" s="421"/>
      <c r="I106" s="421"/>
      <c r="J106" s="421"/>
      <c r="K106" s="422"/>
      <c r="L106" s="423"/>
      <c r="M106" s="424"/>
      <c r="N106" s="424"/>
      <c r="O106" s="425"/>
      <c r="P106" s="255"/>
      <c r="Q106" s="256"/>
      <c r="R106" s="256"/>
      <c r="S106" s="256"/>
      <c r="T106" s="256"/>
      <c r="U106" s="256"/>
      <c r="V106" s="257"/>
      <c r="W106" s="255"/>
      <c r="X106" s="256"/>
      <c r="Y106" s="256"/>
      <c r="Z106" s="256"/>
      <c r="AA106" s="256"/>
      <c r="AB106" s="256"/>
      <c r="AC106" s="257"/>
      <c r="AD106" s="255"/>
      <c r="AE106" s="256"/>
      <c r="AF106" s="256"/>
      <c r="AG106" s="256"/>
      <c r="AH106" s="256"/>
      <c r="AI106" s="256"/>
      <c r="AJ106" s="257"/>
      <c r="AK106" s="255"/>
      <c r="AL106" s="256"/>
      <c r="AM106" s="256"/>
      <c r="AN106" s="256"/>
      <c r="AO106" s="256"/>
      <c r="AP106" s="256"/>
      <c r="AQ106" s="257"/>
      <c r="AR106" s="255"/>
      <c r="AS106" s="256"/>
      <c r="AT106" s="257"/>
      <c r="AU106" s="426">
        <f t="shared" si="6"/>
        <v>0</v>
      </c>
      <c r="AV106" s="427"/>
      <c r="AW106" s="428">
        <f t="shared" si="4"/>
        <v>0</v>
      </c>
      <c r="AX106" s="429"/>
      <c r="AY106" s="430"/>
      <c r="AZ106" s="431"/>
      <c r="BA106" s="431"/>
      <c r="BB106" s="431"/>
      <c r="BC106" s="431"/>
      <c r="BD106" s="432"/>
    </row>
    <row r="107" spans="1:56" ht="39.950000000000003" customHeight="1">
      <c r="A107" s="239"/>
      <c r="B107" s="254">
        <f t="shared" si="5"/>
        <v>94</v>
      </c>
      <c r="C107" s="416"/>
      <c r="D107" s="417"/>
      <c r="E107" s="418"/>
      <c r="F107" s="419"/>
      <c r="G107" s="420"/>
      <c r="H107" s="421"/>
      <c r="I107" s="421"/>
      <c r="J107" s="421"/>
      <c r="K107" s="422"/>
      <c r="L107" s="423"/>
      <c r="M107" s="424"/>
      <c r="N107" s="424"/>
      <c r="O107" s="425"/>
      <c r="P107" s="255"/>
      <c r="Q107" s="256"/>
      <c r="R107" s="256"/>
      <c r="S107" s="256"/>
      <c r="T107" s="256"/>
      <c r="U107" s="256"/>
      <c r="V107" s="257"/>
      <c r="W107" s="255"/>
      <c r="X107" s="256"/>
      <c r="Y107" s="256"/>
      <c r="Z107" s="256"/>
      <c r="AA107" s="256"/>
      <c r="AB107" s="256"/>
      <c r="AC107" s="257"/>
      <c r="AD107" s="255"/>
      <c r="AE107" s="256"/>
      <c r="AF107" s="256"/>
      <c r="AG107" s="256"/>
      <c r="AH107" s="256"/>
      <c r="AI107" s="256"/>
      <c r="AJ107" s="257"/>
      <c r="AK107" s="255"/>
      <c r="AL107" s="256"/>
      <c r="AM107" s="256"/>
      <c r="AN107" s="256"/>
      <c r="AO107" s="256"/>
      <c r="AP107" s="256"/>
      <c r="AQ107" s="257"/>
      <c r="AR107" s="255"/>
      <c r="AS107" s="256"/>
      <c r="AT107" s="257"/>
      <c r="AU107" s="426">
        <f t="shared" si="6"/>
        <v>0</v>
      </c>
      <c r="AV107" s="427"/>
      <c r="AW107" s="428">
        <f t="shared" si="4"/>
        <v>0</v>
      </c>
      <c r="AX107" s="429"/>
      <c r="AY107" s="430"/>
      <c r="AZ107" s="431"/>
      <c r="BA107" s="431"/>
      <c r="BB107" s="431"/>
      <c r="BC107" s="431"/>
      <c r="BD107" s="432"/>
    </row>
    <row r="108" spans="1:56" ht="39.950000000000003" customHeight="1">
      <c r="A108" s="239"/>
      <c r="B108" s="254">
        <f t="shared" si="5"/>
        <v>95</v>
      </c>
      <c r="C108" s="416"/>
      <c r="D108" s="417"/>
      <c r="E108" s="418"/>
      <c r="F108" s="419"/>
      <c r="G108" s="420"/>
      <c r="H108" s="421"/>
      <c r="I108" s="421"/>
      <c r="J108" s="421"/>
      <c r="K108" s="422"/>
      <c r="L108" s="423"/>
      <c r="M108" s="424"/>
      <c r="N108" s="424"/>
      <c r="O108" s="425"/>
      <c r="P108" s="255"/>
      <c r="Q108" s="256"/>
      <c r="R108" s="256"/>
      <c r="S108" s="256"/>
      <c r="T108" s="256"/>
      <c r="U108" s="256"/>
      <c r="V108" s="257"/>
      <c r="W108" s="255"/>
      <c r="X108" s="256"/>
      <c r="Y108" s="256"/>
      <c r="Z108" s="256"/>
      <c r="AA108" s="256"/>
      <c r="AB108" s="256"/>
      <c r="AC108" s="257"/>
      <c r="AD108" s="255"/>
      <c r="AE108" s="256"/>
      <c r="AF108" s="256"/>
      <c r="AG108" s="256"/>
      <c r="AH108" s="256"/>
      <c r="AI108" s="256"/>
      <c r="AJ108" s="257"/>
      <c r="AK108" s="255"/>
      <c r="AL108" s="256"/>
      <c r="AM108" s="256"/>
      <c r="AN108" s="256"/>
      <c r="AO108" s="256"/>
      <c r="AP108" s="256"/>
      <c r="AQ108" s="257"/>
      <c r="AR108" s="255"/>
      <c r="AS108" s="256"/>
      <c r="AT108" s="257"/>
      <c r="AU108" s="426">
        <f t="shared" si="6"/>
        <v>0</v>
      </c>
      <c r="AV108" s="427"/>
      <c r="AW108" s="428">
        <f t="shared" si="4"/>
        <v>0</v>
      </c>
      <c r="AX108" s="429"/>
      <c r="AY108" s="430"/>
      <c r="AZ108" s="431"/>
      <c r="BA108" s="431"/>
      <c r="BB108" s="431"/>
      <c r="BC108" s="431"/>
      <c r="BD108" s="432"/>
    </row>
    <row r="109" spans="1:56" ht="39.950000000000003" customHeight="1">
      <c r="A109" s="239"/>
      <c r="B109" s="254">
        <f t="shared" si="5"/>
        <v>96</v>
      </c>
      <c r="C109" s="416"/>
      <c r="D109" s="417"/>
      <c r="E109" s="418"/>
      <c r="F109" s="419"/>
      <c r="G109" s="420"/>
      <c r="H109" s="421"/>
      <c r="I109" s="421"/>
      <c r="J109" s="421"/>
      <c r="K109" s="422"/>
      <c r="L109" s="423"/>
      <c r="M109" s="424"/>
      <c r="N109" s="424"/>
      <c r="O109" s="425"/>
      <c r="P109" s="255"/>
      <c r="Q109" s="256"/>
      <c r="R109" s="256"/>
      <c r="S109" s="256"/>
      <c r="T109" s="256"/>
      <c r="U109" s="256"/>
      <c r="V109" s="257"/>
      <c r="W109" s="255"/>
      <c r="X109" s="256"/>
      <c r="Y109" s="256"/>
      <c r="Z109" s="256"/>
      <c r="AA109" s="256"/>
      <c r="AB109" s="256"/>
      <c r="AC109" s="257"/>
      <c r="AD109" s="255"/>
      <c r="AE109" s="256"/>
      <c r="AF109" s="256"/>
      <c r="AG109" s="256"/>
      <c r="AH109" s="256"/>
      <c r="AI109" s="256"/>
      <c r="AJ109" s="257"/>
      <c r="AK109" s="255"/>
      <c r="AL109" s="256"/>
      <c r="AM109" s="256"/>
      <c r="AN109" s="256"/>
      <c r="AO109" s="256"/>
      <c r="AP109" s="256"/>
      <c r="AQ109" s="257"/>
      <c r="AR109" s="255"/>
      <c r="AS109" s="256"/>
      <c r="AT109" s="257"/>
      <c r="AU109" s="426">
        <f t="shared" si="6"/>
        <v>0</v>
      </c>
      <c r="AV109" s="427"/>
      <c r="AW109" s="428">
        <f t="shared" si="4"/>
        <v>0</v>
      </c>
      <c r="AX109" s="429"/>
      <c r="AY109" s="430"/>
      <c r="AZ109" s="431"/>
      <c r="BA109" s="431"/>
      <c r="BB109" s="431"/>
      <c r="BC109" s="431"/>
      <c r="BD109" s="432"/>
    </row>
    <row r="110" spans="1:56" ht="39.950000000000003" customHeight="1">
      <c r="A110" s="239"/>
      <c r="B110" s="254">
        <f t="shared" si="5"/>
        <v>97</v>
      </c>
      <c r="C110" s="416"/>
      <c r="D110" s="417"/>
      <c r="E110" s="418"/>
      <c r="F110" s="419"/>
      <c r="G110" s="420"/>
      <c r="H110" s="421"/>
      <c r="I110" s="421"/>
      <c r="J110" s="421"/>
      <c r="K110" s="422"/>
      <c r="L110" s="423"/>
      <c r="M110" s="424"/>
      <c r="N110" s="424"/>
      <c r="O110" s="425"/>
      <c r="P110" s="255"/>
      <c r="Q110" s="256"/>
      <c r="R110" s="256"/>
      <c r="S110" s="256"/>
      <c r="T110" s="256"/>
      <c r="U110" s="256"/>
      <c r="V110" s="257"/>
      <c r="W110" s="255"/>
      <c r="X110" s="256"/>
      <c r="Y110" s="256"/>
      <c r="Z110" s="256"/>
      <c r="AA110" s="256"/>
      <c r="AB110" s="256"/>
      <c r="AC110" s="257"/>
      <c r="AD110" s="255"/>
      <c r="AE110" s="256"/>
      <c r="AF110" s="256"/>
      <c r="AG110" s="256"/>
      <c r="AH110" s="256"/>
      <c r="AI110" s="256"/>
      <c r="AJ110" s="257"/>
      <c r="AK110" s="255"/>
      <c r="AL110" s="256"/>
      <c r="AM110" s="256"/>
      <c r="AN110" s="256"/>
      <c r="AO110" s="256"/>
      <c r="AP110" s="256"/>
      <c r="AQ110" s="257"/>
      <c r="AR110" s="255"/>
      <c r="AS110" s="256"/>
      <c r="AT110" s="257"/>
      <c r="AU110" s="426">
        <f t="shared" si="6"/>
        <v>0</v>
      </c>
      <c r="AV110" s="427"/>
      <c r="AW110" s="428">
        <f t="shared" si="4"/>
        <v>0</v>
      </c>
      <c r="AX110" s="429"/>
      <c r="AY110" s="430"/>
      <c r="AZ110" s="431"/>
      <c r="BA110" s="431"/>
      <c r="BB110" s="431"/>
      <c r="BC110" s="431"/>
      <c r="BD110" s="432"/>
    </row>
    <row r="111" spans="1:56" ht="39.950000000000003" customHeight="1">
      <c r="A111" s="239"/>
      <c r="B111" s="254">
        <f t="shared" si="5"/>
        <v>98</v>
      </c>
      <c r="C111" s="416"/>
      <c r="D111" s="417"/>
      <c r="E111" s="418"/>
      <c r="F111" s="419"/>
      <c r="G111" s="420"/>
      <c r="H111" s="421"/>
      <c r="I111" s="421"/>
      <c r="J111" s="421"/>
      <c r="K111" s="422"/>
      <c r="L111" s="423"/>
      <c r="M111" s="424"/>
      <c r="N111" s="424"/>
      <c r="O111" s="425"/>
      <c r="P111" s="255"/>
      <c r="Q111" s="256"/>
      <c r="R111" s="256"/>
      <c r="S111" s="256"/>
      <c r="T111" s="256"/>
      <c r="U111" s="256"/>
      <c r="V111" s="257"/>
      <c r="W111" s="255"/>
      <c r="X111" s="256"/>
      <c r="Y111" s="256"/>
      <c r="Z111" s="256"/>
      <c r="AA111" s="256"/>
      <c r="AB111" s="256"/>
      <c r="AC111" s="257"/>
      <c r="AD111" s="255"/>
      <c r="AE111" s="256"/>
      <c r="AF111" s="256"/>
      <c r="AG111" s="256"/>
      <c r="AH111" s="256"/>
      <c r="AI111" s="256"/>
      <c r="AJ111" s="257"/>
      <c r="AK111" s="255"/>
      <c r="AL111" s="256"/>
      <c r="AM111" s="256"/>
      <c r="AN111" s="256"/>
      <c r="AO111" s="256"/>
      <c r="AP111" s="256"/>
      <c r="AQ111" s="257"/>
      <c r="AR111" s="255"/>
      <c r="AS111" s="256"/>
      <c r="AT111" s="257"/>
      <c r="AU111" s="426">
        <f t="shared" si="6"/>
        <v>0</v>
      </c>
      <c r="AV111" s="427"/>
      <c r="AW111" s="428">
        <f t="shared" si="4"/>
        <v>0</v>
      </c>
      <c r="AX111" s="429"/>
      <c r="AY111" s="430"/>
      <c r="AZ111" s="431"/>
      <c r="BA111" s="431"/>
      <c r="BB111" s="431"/>
      <c r="BC111" s="431"/>
      <c r="BD111" s="432"/>
    </row>
    <row r="112" spans="1:56" ht="39.950000000000003" customHeight="1">
      <c r="A112" s="239"/>
      <c r="B112" s="254">
        <f t="shared" si="5"/>
        <v>99</v>
      </c>
      <c r="C112" s="416"/>
      <c r="D112" s="417"/>
      <c r="E112" s="418"/>
      <c r="F112" s="419"/>
      <c r="G112" s="420"/>
      <c r="H112" s="421"/>
      <c r="I112" s="421"/>
      <c r="J112" s="421"/>
      <c r="K112" s="422"/>
      <c r="L112" s="423"/>
      <c r="M112" s="424"/>
      <c r="N112" s="424"/>
      <c r="O112" s="425"/>
      <c r="P112" s="255"/>
      <c r="Q112" s="256"/>
      <c r="R112" s="256"/>
      <c r="S112" s="256"/>
      <c r="T112" s="256"/>
      <c r="U112" s="256"/>
      <c r="V112" s="257"/>
      <c r="W112" s="255"/>
      <c r="X112" s="256"/>
      <c r="Y112" s="256"/>
      <c r="Z112" s="256"/>
      <c r="AA112" s="256"/>
      <c r="AB112" s="256"/>
      <c r="AC112" s="257"/>
      <c r="AD112" s="255"/>
      <c r="AE112" s="256"/>
      <c r="AF112" s="256"/>
      <c r="AG112" s="256"/>
      <c r="AH112" s="256"/>
      <c r="AI112" s="256"/>
      <c r="AJ112" s="257"/>
      <c r="AK112" s="255"/>
      <c r="AL112" s="256"/>
      <c r="AM112" s="256"/>
      <c r="AN112" s="256"/>
      <c r="AO112" s="256"/>
      <c r="AP112" s="256"/>
      <c r="AQ112" s="257"/>
      <c r="AR112" s="255"/>
      <c r="AS112" s="256"/>
      <c r="AT112" s="257"/>
      <c r="AU112" s="426">
        <f t="shared" si="6"/>
        <v>0</v>
      </c>
      <c r="AV112" s="427"/>
      <c r="AW112" s="428">
        <f t="shared" si="4"/>
        <v>0</v>
      </c>
      <c r="AX112" s="429"/>
      <c r="AY112" s="430"/>
      <c r="AZ112" s="431"/>
      <c r="BA112" s="431"/>
      <c r="BB112" s="431"/>
      <c r="BC112" s="431"/>
      <c r="BD112" s="432"/>
    </row>
    <row r="113" spans="1:56" ht="39.950000000000003" customHeight="1" thickBot="1">
      <c r="A113" s="239"/>
      <c r="B113" s="336">
        <f t="shared" si="5"/>
        <v>100</v>
      </c>
      <c r="C113" s="447"/>
      <c r="D113" s="448"/>
      <c r="E113" s="449"/>
      <c r="F113" s="450"/>
      <c r="G113" s="451"/>
      <c r="H113" s="452"/>
      <c r="I113" s="452"/>
      <c r="J113" s="452"/>
      <c r="K113" s="453"/>
      <c r="L113" s="454"/>
      <c r="M113" s="455"/>
      <c r="N113" s="455"/>
      <c r="O113" s="456"/>
      <c r="P113" s="258"/>
      <c r="Q113" s="259"/>
      <c r="R113" s="259"/>
      <c r="S113" s="259"/>
      <c r="T113" s="259"/>
      <c r="U113" s="259"/>
      <c r="V113" s="260"/>
      <c r="W113" s="258"/>
      <c r="X113" s="259"/>
      <c r="Y113" s="259"/>
      <c r="Z113" s="259"/>
      <c r="AA113" s="259"/>
      <c r="AB113" s="259"/>
      <c r="AC113" s="260"/>
      <c r="AD113" s="258"/>
      <c r="AE113" s="259"/>
      <c r="AF113" s="259"/>
      <c r="AG113" s="259"/>
      <c r="AH113" s="259"/>
      <c r="AI113" s="259"/>
      <c r="AJ113" s="260"/>
      <c r="AK113" s="258"/>
      <c r="AL113" s="259"/>
      <c r="AM113" s="259"/>
      <c r="AN113" s="259"/>
      <c r="AO113" s="259"/>
      <c r="AP113" s="259"/>
      <c r="AQ113" s="260"/>
      <c r="AR113" s="258"/>
      <c r="AS113" s="259"/>
      <c r="AT113" s="260"/>
      <c r="AU113" s="457">
        <f t="shared" si="3"/>
        <v>0</v>
      </c>
      <c r="AV113" s="458"/>
      <c r="AW113" s="459">
        <f t="shared" si="4"/>
        <v>0</v>
      </c>
      <c r="AX113" s="460"/>
      <c r="AY113" s="461"/>
      <c r="AZ113" s="462"/>
      <c r="BA113" s="462"/>
      <c r="BB113" s="462"/>
      <c r="BC113" s="462"/>
      <c r="BD113" s="463"/>
    </row>
    <row r="114" spans="1:56" ht="20.25" customHeight="1">
      <c r="A114" s="239"/>
      <c r="B114" s="235"/>
      <c r="C114" s="211"/>
      <c r="D114" s="286"/>
      <c r="E114" s="286"/>
      <c r="F114" s="261"/>
      <c r="G114" s="261"/>
      <c r="H114" s="261"/>
      <c r="I114" s="261"/>
      <c r="J114" s="261"/>
      <c r="K114" s="261"/>
      <c r="L114" s="261"/>
      <c r="M114" s="261"/>
      <c r="N114" s="261"/>
      <c r="O114" s="261"/>
      <c r="P114" s="261"/>
      <c r="Q114" s="261"/>
      <c r="R114" s="261"/>
      <c r="S114" s="261"/>
      <c r="T114" s="261"/>
      <c r="U114" s="261"/>
      <c r="V114" s="261"/>
      <c r="W114" s="261"/>
      <c r="X114" s="261"/>
      <c r="Y114" s="261"/>
      <c r="Z114" s="261"/>
      <c r="AA114" s="261"/>
      <c r="AB114" s="261"/>
      <c r="AC114" s="262"/>
      <c r="AD114" s="261"/>
      <c r="AE114" s="261"/>
      <c r="AF114" s="261"/>
      <c r="AG114" s="261"/>
      <c r="AH114" s="261"/>
      <c r="AI114" s="261"/>
      <c r="AJ114" s="261"/>
      <c r="AK114" s="261"/>
      <c r="AL114" s="261"/>
      <c r="AM114" s="261"/>
      <c r="AN114" s="261"/>
      <c r="AO114" s="261"/>
      <c r="AP114" s="261"/>
      <c r="AQ114" s="261"/>
      <c r="AR114" s="261"/>
      <c r="AS114" s="261"/>
      <c r="AT114" s="261"/>
      <c r="AU114" s="261"/>
      <c r="AV114" s="235"/>
      <c r="AW114" s="235"/>
      <c r="AX114" s="239"/>
      <c r="AY114" s="239"/>
      <c r="AZ114" s="239"/>
      <c r="BA114" s="239"/>
      <c r="BB114" s="239"/>
      <c r="BC114" s="239"/>
      <c r="BD114" s="239"/>
    </row>
    <row r="115" spans="1:56" ht="20.25" customHeight="1">
      <c r="A115" s="239"/>
      <c r="B115" s="261" t="s">
        <v>311</v>
      </c>
      <c r="C115" s="261"/>
      <c r="D115" s="261"/>
      <c r="E115" s="261"/>
      <c r="F115" s="261"/>
      <c r="G115" s="261"/>
      <c r="H115" s="261"/>
      <c r="I115" s="261"/>
      <c r="J115" s="261"/>
      <c r="K115" s="261"/>
      <c r="L115" s="262"/>
      <c r="M115" s="261"/>
      <c r="N115" s="261"/>
      <c r="O115" s="261"/>
      <c r="P115" s="261"/>
      <c r="Q115" s="261"/>
      <c r="R115" s="261"/>
      <c r="S115" s="261"/>
      <c r="T115" s="261" t="s">
        <v>312</v>
      </c>
      <c r="U115" s="261"/>
      <c r="V115" s="261"/>
      <c r="W115" s="261"/>
      <c r="X115" s="261"/>
      <c r="Y115" s="261"/>
      <c r="Z115" s="263"/>
      <c r="AA115" s="241"/>
      <c r="AB115" s="241"/>
      <c r="AC115" s="241"/>
      <c r="AD115" s="241"/>
      <c r="AE115" s="241"/>
      <c r="AF115" s="241"/>
      <c r="AG115" s="241"/>
      <c r="AH115" s="241"/>
      <c r="AI115" s="241"/>
      <c r="AJ115" s="241"/>
      <c r="AK115" s="241"/>
      <c r="AL115" s="241"/>
      <c r="AM115" s="241"/>
      <c r="AN115" s="241"/>
      <c r="AO115" s="241"/>
      <c r="AP115" s="241"/>
      <c r="AQ115" s="241"/>
      <c r="AR115" s="241"/>
      <c r="AS115" s="241"/>
      <c r="AT115" s="241"/>
      <c r="AU115" s="241"/>
      <c r="AV115" s="241"/>
      <c r="AW115" s="241"/>
      <c r="AX115" s="241"/>
      <c r="AY115" s="241"/>
      <c r="AZ115" s="241"/>
      <c r="BA115" s="241"/>
      <c r="BB115" s="241"/>
      <c r="BC115" s="241"/>
      <c r="BD115" s="241"/>
    </row>
    <row r="116" spans="1:56" ht="20.25" customHeight="1">
      <c r="A116" s="239"/>
      <c r="B116" s="261"/>
      <c r="C116" s="473" t="s">
        <v>201</v>
      </c>
      <c r="D116" s="473"/>
      <c r="E116" s="473" t="s">
        <v>313</v>
      </c>
      <c r="F116" s="473"/>
      <c r="G116" s="473"/>
      <c r="H116" s="473"/>
      <c r="I116" s="261"/>
      <c r="J116" s="475" t="s">
        <v>314</v>
      </c>
      <c r="K116" s="475"/>
      <c r="L116" s="475"/>
      <c r="M116" s="475"/>
      <c r="N116" s="235"/>
      <c r="O116" s="235"/>
      <c r="P116" s="264" t="s">
        <v>315</v>
      </c>
      <c r="Q116" s="264"/>
      <c r="R116" s="261"/>
      <c r="S116" s="261"/>
      <c r="T116" s="464" t="s">
        <v>316</v>
      </c>
      <c r="U116" s="466"/>
      <c r="V116" s="464" t="s">
        <v>317</v>
      </c>
      <c r="W116" s="465"/>
      <c r="X116" s="465"/>
      <c r="Y116" s="466"/>
      <c r="Z116" s="263"/>
      <c r="AA116" s="241"/>
      <c r="AB116" s="241"/>
      <c r="AC116" s="241"/>
      <c r="AD116" s="241"/>
      <c r="AE116" s="241"/>
      <c r="AF116" s="241"/>
      <c r="AG116" s="241"/>
      <c r="AH116" s="241"/>
      <c r="AI116" s="241"/>
      <c r="AJ116" s="241"/>
      <c r="AK116" s="241"/>
      <c r="AL116" s="241"/>
      <c r="AM116" s="241"/>
      <c r="AN116" s="241"/>
      <c r="AO116" s="241"/>
      <c r="AP116" s="241"/>
      <c r="AQ116" s="241"/>
      <c r="AR116" s="241"/>
      <c r="AS116" s="241"/>
      <c r="AT116" s="241"/>
      <c r="AU116" s="241"/>
      <c r="AV116" s="241"/>
      <c r="AW116" s="241"/>
      <c r="AX116" s="241"/>
      <c r="AY116" s="241"/>
      <c r="AZ116" s="241"/>
      <c r="BA116" s="241"/>
      <c r="BB116" s="241"/>
      <c r="BC116" s="241"/>
      <c r="BD116" s="241"/>
    </row>
    <row r="117" spans="1:56" ht="20.25" customHeight="1">
      <c r="A117" s="239"/>
      <c r="B117" s="261"/>
      <c r="C117" s="474"/>
      <c r="D117" s="474"/>
      <c r="E117" s="474" t="s">
        <v>318</v>
      </c>
      <c r="F117" s="474"/>
      <c r="G117" s="474" t="s">
        <v>319</v>
      </c>
      <c r="H117" s="474"/>
      <c r="I117" s="261"/>
      <c r="J117" s="474" t="s">
        <v>318</v>
      </c>
      <c r="K117" s="474"/>
      <c r="L117" s="474" t="s">
        <v>319</v>
      </c>
      <c r="M117" s="474"/>
      <c r="N117" s="235"/>
      <c r="O117" s="235"/>
      <c r="P117" s="264" t="s">
        <v>320</v>
      </c>
      <c r="Q117" s="264"/>
      <c r="R117" s="261"/>
      <c r="S117" s="261"/>
      <c r="T117" s="464" t="s">
        <v>321</v>
      </c>
      <c r="U117" s="466"/>
      <c r="V117" s="464" t="s">
        <v>322</v>
      </c>
      <c r="W117" s="465"/>
      <c r="X117" s="465"/>
      <c r="Y117" s="466"/>
      <c r="Z117" s="265"/>
      <c r="AA117" s="241"/>
      <c r="AB117" s="241"/>
      <c r="AC117" s="241"/>
      <c r="AD117" s="241"/>
      <c r="AE117" s="241"/>
      <c r="AF117" s="241"/>
      <c r="AG117" s="241"/>
      <c r="AH117" s="241"/>
      <c r="AI117" s="241"/>
      <c r="AJ117" s="241"/>
      <c r="AK117" s="241"/>
      <c r="AL117" s="241"/>
      <c r="AM117" s="241"/>
      <c r="AN117" s="241"/>
      <c r="AO117" s="241"/>
      <c r="AP117" s="241"/>
      <c r="AQ117" s="241"/>
      <c r="AR117" s="241"/>
      <c r="AS117" s="241"/>
      <c r="AT117" s="241"/>
      <c r="AU117" s="241"/>
      <c r="AV117" s="241"/>
      <c r="AW117" s="241"/>
      <c r="AX117" s="241"/>
      <c r="AY117" s="241"/>
      <c r="AZ117" s="241"/>
      <c r="BA117" s="241"/>
      <c r="BB117" s="241"/>
      <c r="BC117" s="241"/>
      <c r="BD117" s="241"/>
    </row>
    <row r="118" spans="1:56" ht="20.25" customHeight="1">
      <c r="A118" s="239"/>
      <c r="B118" s="261"/>
      <c r="C118" s="464" t="s">
        <v>321</v>
      </c>
      <c r="D118" s="466"/>
      <c r="E118" s="467">
        <f>SUMIFS($AU$14:$AV$113,$C$14:$D$113,"介護支援専門員",$E$14:$F$113,"A")</f>
        <v>0</v>
      </c>
      <c r="F118" s="468"/>
      <c r="G118" s="469">
        <f>SUMIFS($AW$14:$AX$113,$C$14:$D$113,"介護支援専門員",$E$14:$F$113,"A")</f>
        <v>0</v>
      </c>
      <c r="H118" s="470"/>
      <c r="I118" s="266"/>
      <c r="J118" s="471">
        <v>0</v>
      </c>
      <c r="K118" s="472"/>
      <c r="L118" s="471">
        <v>0</v>
      </c>
      <c r="M118" s="472"/>
      <c r="N118" s="267"/>
      <c r="O118" s="267"/>
      <c r="P118" s="471">
        <v>0</v>
      </c>
      <c r="Q118" s="472"/>
      <c r="R118" s="261"/>
      <c r="S118" s="261"/>
      <c r="T118" s="464" t="s">
        <v>323</v>
      </c>
      <c r="U118" s="466"/>
      <c r="V118" s="464" t="s">
        <v>324</v>
      </c>
      <c r="W118" s="465"/>
      <c r="X118" s="465"/>
      <c r="Y118" s="466"/>
      <c r="Z118" s="268"/>
      <c r="AA118" s="241"/>
      <c r="AB118" s="241"/>
      <c r="AC118" s="241"/>
      <c r="AD118" s="241"/>
      <c r="AE118" s="241"/>
      <c r="AF118" s="241"/>
      <c r="AG118" s="241"/>
      <c r="AH118" s="241"/>
      <c r="AI118" s="241"/>
      <c r="AJ118" s="241"/>
      <c r="AK118" s="241"/>
      <c r="AL118" s="241"/>
      <c r="AM118" s="241"/>
      <c r="AN118" s="241"/>
      <c r="AO118" s="241"/>
      <c r="AP118" s="241"/>
      <c r="AQ118" s="241"/>
      <c r="AR118" s="241"/>
      <c r="AS118" s="241"/>
      <c r="AT118" s="241"/>
      <c r="AU118" s="241"/>
      <c r="AV118" s="241"/>
      <c r="AW118" s="241"/>
      <c r="AX118" s="241"/>
      <c r="AY118" s="241"/>
      <c r="AZ118" s="241"/>
      <c r="BA118" s="241"/>
      <c r="BB118" s="241"/>
      <c r="BC118" s="241"/>
      <c r="BD118" s="241"/>
    </row>
    <row r="119" spans="1:56" ht="20.25" customHeight="1">
      <c r="A119" s="239"/>
      <c r="B119" s="261"/>
      <c r="C119" s="464" t="s">
        <v>323</v>
      </c>
      <c r="D119" s="466"/>
      <c r="E119" s="467">
        <f>SUMIFS($AU$14:$AV$113,$C$14:$D$113,"介護支援専門員",$E$14:$F$113,"B")</f>
        <v>0</v>
      </c>
      <c r="F119" s="468"/>
      <c r="G119" s="469">
        <f>SUMIFS($AW$14:$AX$113,$C$14:$D$113,"介護支援専門員",$E$14:$F$113,"B")</f>
        <v>0</v>
      </c>
      <c r="H119" s="470"/>
      <c r="I119" s="266"/>
      <c r="J119" s="471">
        <v>0</v>
      </c>
      <c r="K119" s="472"/>
      <c r="L119" s="471">
        <v>0</v>
      </c>
      <c r="M119" s="472"/>
      <c r="N119" s="267"/>
      <c r="O119" s="267"/>
      <c r="P119" s="471">
        <v>0</v>
      </c>
      <c r="Q119" s="472"/>
      <c r="R119" s="261"/>
      <c r="S119" s="261"/>
      <c r="T119" s="464" t="s">
        <v>325</v>
      </c>
      <c r="U119" s="466"/>
      <c r="V119" s="464" t="s">
        <v>326</v>
      </c>
      <c r="W119" s="465"/>
      <c r="X119" s="465"/>
      <c r="Y119" s="466"/>
      <c r="Z119" s="268"/>
      <c r="AA119" s="241"/>
      <c r="AB119" s="241"/>
      <c r="AC119" s="241"/>
      <c r="AD119" s="241"/>
      <c r="AE119" s="241"/>
      <c r="AF119" s="241"/>
      <c r="AG119" s="241"/>
      <c r="AH119" s="241"/>
      <c r="AI119" s="241"/>
      <c r="AJ119" s="241"/>
      <c r="AK119" s="241"/>
      <c r="AL119" s="241"/>
      <c r="AM119" s="241"/>
      <c r="AN119" s="241"/>
      <c r="AO119" s="241"/>
      <c r="AP119" s="241"/>
      <c r="AQ119" s="241"/>
      <c r="AR119" s="241"/>
      <c r="AS119" s="241"/>
      <c r="AT119" s="241"/>
      <c r="AU119" s="241"/>
      <c r="AV119" s="241"/>
      <c r="AW119" s="241"/>
      <c r="AX119" s="241"/>
      <c r="AY119" s="241"/>
      <c r="AZ119" s="241"/>
      <c r="BA119" s="241"/>
      <c r="BB119" s="241"/>
      <c r="BC119" s="241"/>
      <c r="BD119" s="241"/>
    </row>
    <row r="120" spans="1:56" ht="20.25" customHeight="1">
      <c r="A120" s="239"/>
      <c r="B120" s="261"/>
      <c r="C120" s="464" t="s">
        <v>325</v>
      </c>
      <c r="D120" s="466"/>
      <c r="E120" s="467">
        <f>SUMIFS($AU$14:$AV$113,$C$14:$D$113,"介護支援専門員",$E$14:$F$113,"C")</f>
        <v>0</v>
      </c>
      <c r="F120" s="468"/>
      <c r="G120" s="469">
        <f>SUMIFS($AW$14:$AX$113,$C$14:$D$113,"介護支援専門員",$E$14:$F$113,"C")</f>
        <v>0</v>
      </c>
      <c r="H120" s="470"/>
      <c r="I120" s="266"/>
      <c r="J120" s="471">
        <v>0</v>
      </c>
      <c r="K120" s="472"/>
      <c r="L120" s="476">
        <v>0</v>
      </c>
      <c r="M120" s="477"/>
      <c r="N120" s="267"/>
      <c r="O120" s="267"/>
      <c r="P120" s="467" t="s">
        <v>327</v>
      </c>
      <c r="Q120" s="468"/>
      <c r="R120" s="261"/>
      <c r="S120" s="261"/>
      <c r="T120" s="464" t="s">
        <v>328</v>
      </c>
      <c r="U120" s="466"/>
      <c r="V120" s="464" t="s">
        <v>329</v>
      </c>
      <c r="W120" s="465"/>
      <c r="X120" s="465"/>
      <c r="Y120" s="466"/>
      <c r="Z120" s="269"/>
      <c r="AA120" s="241"/>
      <c r="AB120" s="241"/>
      <c r="AC120" s="241"/>
      <c r="AD120" s="241"/>
      <c r="AE120" s="241"/>
      <c r="AF120" s="241"/>
      <c r="AG120" s="241"/>
      <c r="AH120" s="241"/>
      <c r="AI120" s="241"/>
      <c r="AJ120" s="241"/>
      <c r="AK120" s="241"/>
      <c r="AL120" s="241"/>
      <c r="AM120" s="241"/>
      <c r="AN120" s="241"/>
      <c r="AO120" s="241"/>
      <c r="AP120" s="241"/>
      <c r="AQ120" s="241"/>
      <c r="AR120" s="241"/>
      <c r="AS120" s="241"/>
      <c r="AT120" s="241"/>
      <c r="AU120" s="241"/>
      <c r="AV120" s="241"/>
      <c r="AW120" s="241"/>
      <c r="AX120" s="241"/>
      <c r="AY120" s="241"/>
      <c r="AZ120" s="241"/>
      <c r="BA120" s="241"/>
      <c r="BB120" s="241"/>
      <c r="BC120" s="241"/>
      <c r="BD120" s="241"/>
    </row>
    <row r="121" spans="1:56" ht="20.25" customHeight="1">
      <c r="A121" s="239"/>
      <c r="B121" s="261"/>
      <c r="C121" s="464" t="s">
        <v>328</v>
      </c>
      <c r="D121" s="466"/>
      <c r="E121" s="467">
        <f>SUMIFS($AU$14:$AV$113,$C$14:$D$113,"介護支援専門員",$E$14:$F$113,"D")</f>
        <v>0</v>
      </c>
      <c r="F121" s="468"/>
      <c r="G121" s="469">
        <f>SUMIFS($AW$14:$AX$113,$C$14:$D$113,"介護支援専門員",$E$14:$F$113,"D")</f>
        <v>0</v>
      </c>
      <c r="H121" s="470"/>
      <c r="I121" s="266"/>
      <c r="J121" s="471">
        <v>0</v>
      </c>
      <c r="K121" s="472"/>
      <c r="L121" s="476">
        <v>0</v>
      </c>
      <c r="M121" s="477"/>
      <c r="N121" s="267"/>
      <c r="O121" s="267"/>
      <c r="P121" s="467" t="s">
        <v>327</v>
      </c>
      <c r="Q121" s="468"/>
      <c r="R121" s="261"/>
      <c r="S121" s="261"/>
      <c r="T121" s="261"/>
      <c r="U121" s="479"/>
      <c r="V121" s="479"/>
      <c r="W121" s="480"/>
      <c r="X121" s="480"/>
      <c r="Y121" s="270"/>
      <c r="Z121" s="270"/>
      <c r="AA121" s="241"/>
      <c r="AB121" s="241"/>
      <c r="AC121" s="241"/>
      <c r="AD121" s="241"/>
      <c r="AE121" s="241"/>
      <c r="AF121" s="241"/>
      <c r="AG121" s="241"/>
      <c r="AH121" s="241"/>
      <c r="AI121" s="241"/>
      <c r="AJ121" s="241"/>
      <c r="AK121" s="241"/>
      <c r="AL121" s="241"/>
      <c r="AM121" s="241"/>
      <c r="AN121" s="241"/>
      <c r="AO121" s="241"/>
      <c r="AP121" s="241"/>
      <c r="AQ121" s="241"/>
      <c r="AR121" s="241"/>
      <c r="AS121" s="241"/>
      <c r="AT121" s="241"/>
      <c r="AU121" s="241"/>
      <c r="AV121" s="241"/>
      <c r="AW121" s="241"/>
      <c r="AX121" s="241"/>
      <c r="AY121" s="241"/>
      <c r="AZ121" s="241"/>
      <c r="BA121" s="241"/>
      <c r="BB121" s="241"/>
      <c r="BC121" s="241"/>
      <c r="BD121" s="241"/>
    </row>
    <row r="122" spans="1:56" ht="20.25" customHeight="1">
      <c r="A122" s="239"/>
      <c r="B122" s="261"/>
      <c r="C122" s="464" t="s">
        <v>330</v>
      </c>
      <c r="D122" s="466"/>
      <c r="E122" s="467">
        <f>SUM(E118:F121)</f>
        <v>0</v>
      </c>
      <c r="F122" s="468"/>
      <c r="G122" s="469">
        <f>SUM(G118:H121)</f>
        <v>0</v>
      </c>
      <c r="H122" s="470"/>
      <c r="I122" s="266"/>
      <c r="J122" s="467">
        <f>SUM(J118:K121)</f>
        <v>0</v>
      </c>
      <c r="K122" s="468"/>
      <c r="L122" s="467">
        <f>SUM(L118:M121)</f>
        <v>0</v>
      </c>
      <c r="M122" s="468"/>
      <c r="N122" s="267"/>
      <c r="O122" s="267"/>
      <c r="P122" s="467">
        <f>SUM(P118:Q119)</f>
        <v>0</v>
      </c>
      <c r="Q122" s="468"/>
      <c r="R122" s="261"/>
      <c r="S122" s="261"/>
      <c r="T122" s="261"/>
      <c r="U122" s="479"/>
      <c r="V122" s="479"/>
      <c r="W122" s="480"/>
      <c r="X122" s="480"/>
      <c r="Y122" s="271"/>
      <c r="Z122" s="271"/>
      <c r="AA122" s="241"/>
      <c r="AB122" s="241"/>
      <c r="AC122" s="241"/>
      <c r="AD122" s="241"/>
      <c r="AE122" s="241"/>
      <c r="AF122" s="241"/>
      <c r="AG122" s="241"/>
      <c r="AH122" s="241"/>
      <c r="AI122" s="241"/>
      <c r="AJ122" s="241"/>
      <c r="AK122" s="241"/>
      <c r="AL122" s="241"/>
      <c r="AM122" s="241"/>
      <c r="AN122" s="241"/>
      <c r="AO122" s="241"/>
      <c r="AP122" s="241"/>
      <c r="AQ122" s="241"/>
      <c r="AR122" s="241"/>
      <c r="AS122" s="241"/>
      <c r="AT122" s="241"/>
      <c r="AU122" s="241"/>
      <c r="AV122" s="241"/>
      <c r="AW122" s="241"/>
      <c r="AX122" s="241"/>
      <c r="AY122" s="241"/>
      <c r="AZ122" s="241"/>
      <c r="BA122" s="241"/>
      <c r="BB122" s="241"/>
      <c r="BC122" s="241"/>
      <c r="BD122" s="241"/>
    </row>
    <row r="123" spans="1:56" ht="20.25" customHeight="1">
      <c r="A123" s="239"/>
      <c r="B123" s="261"/>
      <c r="C123" s="261"/>
      <c r="D123" s="261"/>
      <c r="E123" s="261"/>
      <c r="F123" s="261"/>
      <c r="G123" s="261"/>
      <c r="H123" s="261"/>
      <c r="I123" s="261"/>
      <c r="J123" s="261"/>
      <c r="K123" s="261"/>
      <c r="L123" s="262"/>
      <c r="M123" s="261"/>
      <c r="N123" s="261"/>
      <c r="O123" s="261"/>
      <c r="P123" s="261"/>
      <c r="Q123" s="261"/>
      <c r="R123" s="261"/>
      <c r="S123" s="261"/>
      <c r="T123" s="261"/>
      <c r="U123" s="263"/>
      <c r="V123" s="263"/>
      <c r="W123" s="263"/>
      <c r="X123" s="263"/>
      <c r="Y123" s="263"/>
      <c r="Z123" s="263"/>
      <c r="AA123" s="241"/>
      <c r="AB123" s="241"/>
      <c r="AC123" s="241"/>
      <c r="AD123" s="241"/>
      <c r="AE123" s="241"/>
      <c r="AF123" s="241"/>
      <c r="AG123" s="241"/>
      <c r="AH123" s="241"/>
      <c r="AI123" s="241"/>
      <c r="AJ123" s="241"/>
      <c r="AK123" s="241"/>
      <c r="AL123" s="241"/>
      <c r="AM123" s="241"/>
      <c r="AN123" s="241"/>
      <c r="AO123" s="241"/>
      <c r="AP123" s="241"/>
      <c r="AQ123" s="241"/>
      <c r="AR123" s="241"/>
      <c r="AS123" s="241"/>
      <c r="AT123" s="241"/>
      <c r="AU123" s="241"/>
      <c r="AV123" s="241"/>
      <c r="AW123" s="241"/>
      <c r="AX123" s="241"/>
      <c r="AY123" s="241"/>
      <c r="AZ123" s="241"/>
      <c r="BA123" s="241"/>
      <c r="BB123" s="241"/>
      <c r="BC123" s="241"/>
      <c r="BD123" s="241"/>
    </row>
    <row r="124" spans="1:56" ht="20.25" customHeight="1">
      <c r="A124" s="239"/>
      <c r="B124" s="261"/>
      <c r="C124" s="262" t="s">
        <v>331</v>
      </c>
      <c r="D124" s="261"/>
      <c r="E124" s="261"/>
      <c r="F124" s="261"/>
      <c r="G124" s="261"/>
      <c r="H124" s="261"/>
      <c r="I124" s="272" t="s">
        <v>332</v>
      </c>
      <c r="J124" s="487" t="s">
        <v>333</v>
      </c>
      <c r="K124" s="488"/>
      <c r="L124" s="273"/>
      <c r="M124" s="272"/>
      <c r="N124" s="261"/>
      <c r="O124" s="261"/>
      <c r="P124" s="261"/>
      <c r="Q124" s="261"/>
      <c r="R124" s="261"/>
      <c r="S124" s="261"/>
      <c r="T124" s="261"/>
      <c r="U124" s="274"/>
      <c r="V124" s="263"/>
      <c r="W124" s="263"/>
      <c r="X124" s="263"/>
      <c r="Y124" s="263"/>
      <c r="Z124" s="263"/>
      <c r="AA124" s="241"/>
      <c r="AB124" s="241"/>
      <c r="AC124" s="241"/>
      <c r="AD124" s="241"/>
      <c r="AE124" s="241"/>
      <c r="AF124" s="241"/>
      <c r="AG124" s="241"/>
      <c r="AH124" s="241"/>
      <c r="AI124" s="241"/>
      <c r="AJ124" s="241"/>
      <c r="AK124" s="241"/>
      <c r="AL124" s="241"/>
      <c r="AM124" s="241"/>
      <c r="AN124" s="241"/>
      <c r="AO124" s="241"/>
      <c r="AP124" s="241"/>
      <c r="AQ124" s="241"/>
      <c r="AR124" s="241"/>
      <c r="AS124" s="241"/>
      <c r="AT124" s="241"/>
      <c r="AU124" s="241"/>
      <c r="AV124" s="241"/>
      <c r="AW124" s="241"/>
      <c r="AX124" s="241"/>
      <c r="AY124" s="241"/>
      <c r="AZ124" s="241"/>
      <c r="BA124" s="241"/>
      <c r="BB124" s="241"/>
      <c r="BC124" s="241"/>
      <c r="BD124" s="241"/>
    </row>
    <row r="125" spans="1:56" ht="20.25" customHeight="1">
      <c r="A125" s="239"/>
      <c r="B125" s="261"/>
      <c r="C125" s="261" t="s">
        <v>334</v>
      </c>
      <c r="D125" s="261"/>
      <c r="E125" s="261"/>
      <c r="F125" s="261"/>
      <c r="G125" s="261"/>
      <c r="H125" s="261" t="s">
        <v>335</v>
      </c>
      <c r="I125" s="261"/>
      <c r="J125" s="261"/>
      <c r="K125" s="261"/>
      <c r="L125" s="262"/>
      <c r="M125" s="261"/>
      <c r="N125" s="261"/>
      <c r="O125" s="261"/>
      <c r="P125" s="261"/>
      <c r="Q125" s="261"/>
      <c r="R125" s="261"/>
      <c r="S125" s="261"/>
      <c r="T125" s="261"/>
      <c r="U125" s="263"/>
      <c r="V125" s="263"/>
      <c r="W125" s="263"/>
      <c r="X125" s="263"/>
      <c r="Y125" s="263"/>
      <c r="Z125" s="263"/>
      <c r="AA125" s="241"/>
      <c r="AB125" s="241"/>
      <c r="AC125" s="241"/>
      <c r="AD125" s="241"/>
      <c r="AE125" s="241"/>
      <c r="AF125" s="241"/>
      <c r="AG125" s="241"/>
      <c r="AH125" s="241"/>
      <c r="AI125" s="241"/>
      <c r="AJ125" s="241"/>
      <c r="AK125" s="241"/>
      <c r="AL125" s="241"/>
      <c r="AM125" s="241"/>
      <c r="AN125" s="241"/>
      <c r="AO125" s="241"/>
      <c r="AP125" s="241"/>
      <c r="AQ125" s="241"/>
      <c r="AR125" s="241"/>
      <c r="AS125" s="241"/>
      <c r="AT125" s="241"/>
      <c r="AU125" s="241"/>
      <c r="AV125" s="241"/>
      <c r="AW125" s="241"/>
      <c r="AX125" s="241"/>
      <c r="AY125" s="241"/>
      <c r="AZ125" s="241"/>
      <c r="BA125" s="241"/>
      <c r="BB125" s="241"/>
      <c r="BC125" s="241"/>
      <c r="BD125" s="241"/>
    </row>
    <row r="126" spans="1:56" ht="20.25" customHeight="1">
      <c r="A126" s="239"/>
      <c r="B126" s="261"/>
      <c r="C126" s="261" t="str">
        <f>IF($J$124="週","対象時間数（週平均）","対象時間数（当月合計）")</f>
        <v>対象時間数（週平均）</v>
      </c>
      <c r="D126" s="261"/>
      <c r="E126" s="261"/>
      <c r="F126" s="261"/>
      <c r="G126" s="261"/>
      <c r="H126" s="261" t="str">
        <f>IF($J$124="週","週に勤務すべき時間数","当月に勤務すべき時間数")</f>
        <v>週に勤務すべき時間数</v>
      </c>
      <c r="I126" s="261"/>
      <c r="J126" s="261"/>
      <c r="K126" s="261"/>
      <c r="L126" s="262"/>
      <c r="M126" s="474" t="s">
        <v>202</v>
      </c>
      <c r="N126" s="474"/>
      <c r="O126" s="474"/>
      <c r="P126" s="474"/>
      <c r="Q126" s="261"/>
      <c r="R126" s="261"/>
      <c r="S126" s="261"/>
      <c r="T126" s="261"/>
      <c r="U126" s="263"/>
      <c r="V126" s="263"/>
      <c r="W126" s="263"/>
      <c r="X126" s="263"/>
      <c r="Y126" s="263"/>
      <c r="Z126" s="263"/>
      <c r="AA126" s="241"/>
      <c r="AB126" s="241"/>
      <c r="AC126" s="241"/>
      <c r="AD126" s="241"/>
      <c r="AE126" s="241"/>
      <c r="AF126" s="241"/>
      <c r="AG126" s="241"/>
      <c r="AH126" s="241"/>
      <c r="AI126" s="241"/>
      <c r="AJ126" s="241"/>
      <c r="AK126" s="241"/>
      <c r="AL126" s="241"/>
      <c r="AM126" s="241"/>
      <c r="AN126" s="241"/>
      <c r="AO126" s="241"/>
      <c r="AP126" s="241"/>
      <c r="AQ126" s="241"/>
      <c r="AR126" s="241"/>
      <c r="AS126" s="241"/>
      <c r="AT126" s="241"/>
      <c r="AU126" s="241"/>
      <c r="AV126" s="241"/>
      <c r="AW126" s="241"/>
      <c r="AX126" s="241"/>
      <c r="AY126" s="241"/>
      <c r="AZ126" s="241"/>
      <c r="BA126" s="241"/>
      <c r="BB126" s="241"/>
      <c r="BC126" s="241"/>
      <c r="BD126" s="241"/>
    </row>
    <row r="127" spans="1:56" ht="20.25" customHeight="1">
      <c r="A127" s="239"/>
      <c r="B127" s="261"/>
      <c r="C127" s="489">
        <f>IF($J$124="週",L122,J122)</f>
        <v>0</v>
      </c>
      <c r="D127" s="490"/>
      <c r="E127" s="490"/>
      <c r="F127" s="491"/>
      <c r="G127" s="275" t="s">
        <v>336</v>
      </c>
      <c r="H127" s="464">
        <f>IF($J$124="週",$AV$5,$AZ$5)</f>
        <v>40</v>
      </c>
      <c r="I127" s="465"/>
      <c r="J127" s="465"/>
      <c r="K127" s="466"/>
      <c r="L127" s="275" t="s">
        <v>337</v>
      </c>
      <c r="M127" s="481">
        <f>ROUNDDOWN(C127/H127,1)</f>
        <v>0</v>
      </c>
      <c r="N127" s="482"/>
      <c r="O127" s="482"/>
      <c r="P127" s="483"/>
      <c r="Q127" s="261"/>
      <c r="R127" s="261"/>
      <c r="S127" s="261"/>
      <c r="T127" s="261"/>
      <c r="U127" s="478"/>
      <c r="V127" s="478"/>
      <c r="W127" s="478"/>
      <c r="X127" s="478"/>
      <c r="Y127" s="268"/>
      <c r="Z127" s="263"/>
      <c r="AA127" s="241"/>
      <c r="AB127" s="241"/>
      <c r="AC127" s="241"/>
      <c r="AD127" s="241"/>
      <c r="AE127" s="241"/>
      <c r="AF127" s="241"/>
      <c r="AG127" s="241"/>
      <c r="AH127" s="241"/>
      <c r="AI127" s="241"/>
      <c r="AJ127" s="241"/>
      <c r="AK127" s="241"/>
      <c r="AL127" s="241"/>
      <c r="AM127" s="241"/>
      <c r="AN127" s="241"/>
      <c r="AO127" s="241"/>
      <c r="AP127" s="241"/>
      <c r="AQ127" s="241"/>
      <c r="AR127" s="241"/>
      <c r="AS127" s="241"/>
      <c r="AT127" s="241"/>
      <c r="AU127" s="241"/>
      <c r="AV127" s="241"/>
      <c r="AW127" s="241"/>
      <c r="AX127" s="241"/>
      <c r="AY127" s="241"/>
      <c r="AZ127" s="241"/>
      <c r="BA127" s="241"/>
      <c r="BB127" s="241"/>
      <c r="BC127" s="241"/>
      <c r="BD127" s="241"/>
    </row>
    <row r="128" spans="1:56" ht="20.25" customHeight="1">
      <c r="A128" s="239"/>
      <c r="B128" s="261"/>
      <c r="C128" s="261"/>
      <c r="D128" s="261"/>
      <c r="E128" s="261"/>
      <c r="F128" s="261"/>
      <c r="G128" s="261"/>
      <c r="H128" s="261"/>
      <c r="I128" s="261"/>
      <c r="J128" s="261"/>
      <c r="K128" s="261"/>
      <c r="L128" s="262"/>
      <c r="M128" s="261" t="s">
        <v>338</v>
      </c>
      <c r="N128" s="261"/>
      <c r="O128" s="261"/>
      <c r="P128" s="261"/>
      <c r="Q128" s="261"/>
      <c r="R128" s="261"/>
      <c r="S128" s="261"/>
      <c r="T128" s="261"/>
      <c r="U128" s="263"/>
      <c r="V128" s="263"/>
      <c r="W128" s="263"/>
      <c r="X128" s="263"/>
      <c r="Y128" s="263"/>
      <c r="Z128" s="263"/>
      <c r="AA128" s="241"/>
      <c r="AB128" s="241"/>
      <c r="AC128" s="241"/>
      <c r="AD128" s="241"/>
      <c r="AE128" s="241"/>
      <c r="AF128" s="241"/>
      <c r="AG128" s="241"/>
      <c r="AH128" s="241"/>
      <c r="AI128" s="241"/>
      <c r="AJ128" s="241"/>
      <c r="AK128" s="241"/>
      <c r="AL128" s="241"/>
      <c r="AM128" s="241"/>
      <c r="AN128" s="241"/>
      <c r="AO128" s="241"/>
      <c r="AP128" s="241"/>
      <c r="AQ128" s="241"/>
      <c r="AR128" s="241"/>
      <c r="AS128" s="241"/>
      <c r="AT128" s="241"/>
      <c r="AU128" s="241"/>
      <c r="AV128" s="241"/>
      <c r="AW128" s="241"/>
      <c r="AX128" s="241"/>
      <c r="AY128" s="241"/>
      <c r="AZ128" s="241"/>
      <c r="BA128" s="241"/>
      <c r="BB128" s="241"/>
      <c r="BC128" s="241"/>
      <c r="BD128" s="241"/>
    </row>
    <row r="129" spans="1:58" ht="20.25" customHeight="1">
      <c r="A129" s="239"/>
      <c r="B129" s="261"/>
      <c r="C129" s="261" t="s">
        <v>339</v>
      </c>
      <c r="D129" s="261"/>
      <c r="E129" s="261"/>
      <c r="F129" s="261"/>
      <c r="G129" s="261"/>
      <c r="H129" s="261"/>
      <c r="I129" s="261"/>
      <c r="J129" s="261"/>
      <c r="K129" s="261"/>
      <c r="L129" s="262"/>
      <c r="M129" s="261"/>
      <c r="N129" s="261"/>
      <c r="O129" s="261"/>
      <c r="P129" s="261"/>
      <c r="Q129" s="261"/>
      <c r="R129" s="261"/>
      <c r="S129" s="261"/>
      <c r="T129" s="261"/>
      <c r="U129" s="261"/>
      <c r="V129" s="276"/>
      <c r="W129" s="277"/>
      <c r="X129" s="277"/>
      <c r="Y129" s="261"/>
      <c r="Z129" s="261"/>
      <c r="AA129" s="241"/>
      <c r="AB129" s="241"/>
      <c r="AC129" s="241"/>
      <c r="AD129" s="241"/>
      <c r="AE129" s="241"/>
      <c r="AF129" s="241"/>
      <c r="AG129" s="241"/>
      <c r="AH129" s="241"/>
      <c r="AI129" s="241"/>
      <c r="AJ129" s="241"/>
      <c r="AK129" s="241"/>
      <c r="AL129" s="241"/>
      <c r="AM129" s="241"/>
      <c r="AN129" s="241"/>
      <c r="AO129" s="241"/>
      <c r="AP129" s="241"/>
      <c r="AQ129" s="241"/>
      <c r="AR129" s="241"/>
      <c r="AS129" s="241"/>
      <c r="AT129" s="241"/>
      <c r="AU129" s="241"/>
      <c r="AV129" s="241"/>
      <c r="AW129" s="241"/>
      <c r="AX129" s="241"/>
      <c r="AY129" s="241"/>
      <c r="AZ129" s="241"/>
      <c r="BA129" s="241"/>
      <c r="BB129" s="241"/>
      <c r="BC129" s="241"/>
      <c r="BD129" s="241"/>
    </row>
    <row r="130" spans="1:58" ht="20.25" customHeight="1">
      <c r="A130" s="239"/>
      <c r="B130" s="261"/>
      <c r="C130" s="261" t="s">
        <v>315</v>
      </c>
      <c r="D130" s="261"/>
      <c r="E130" s="261"/>
      <c r="F130" s="261"/>
      <c r="G130" s="261"/>
      <c r="H130" s="261"/>
      <c r="I130" s="261"/>
      <c r="J130" s="261"/>
      <c r="K130" s="261"/>
      <c r="L130" s="262"/>
      <c r="M130" s="275"/>
      <c r="N130" s="275"/>
      <c r="O130" s="275"/>
      <c r="P130" s="275"/>
      <c r="Q130" s="261"/>
      <c r="R130" s="261"/>
      <c r="S130" s="261"/>
      <c r="T130" s="261"/>
      <c r="U130" s="261"/>
      <c r="V130" s="276"/>
      <c r="W130" s="277"/>
      <c r="X130" s="277"/>
      <c r="Y130" s="261"/>
      <c r="Z130" s="261"/>
      <c r="AA130" s="241"/>
      <c r="AB130" s="241"/>
      <c r="AC130" s="241"/>
      <c r="AD130" s="241"/>
      <c r="AE130" s="241"/>
      <c r="AF130" s="241"/>
      <c r="AG130" s="241"/>
      <c r="AH130" s="241"/>
      <c r="AI130" s="241"/>
      <c r="AJ130" s="241"/>
      <c r="AK130" s="241"/>
      <c r="AL130" s="241"/>
      <c r="AM130" s="241"/>
      <c r="AN130" s="241"/>
      <c r="AO130" s="241"/>
      <c r="AP130" s="241"/>
      <c r="AQ130" s="241"/>
      <c r="AR130" s="241"/>
      <c r="AS130" s="241"/>
      <c r="AT130" s="241"/>
      <c r="AU130" s="241"/>
      <c r="AV130" s="241"/>
      <c r="AW130" s="241"/>
      <c r="AX130" s="241"/>
      <c r="AY130" s="241"/>
      <c r="AZ130" s="241"/>
      <c r="BA130" s="241"/>
      <c r="BB130" s="241"/>
      <c r="BC130" s="241"/>
      <c r="BD130" s="241"/>
    </row>
    <row r="131" spans="1:58" ht="20.25" customHeight="1">
      <c r="A131" s="239"/>
      <c r="B131" s="261"/>
      <c r="C131" s="235" t="s">
        <v>340</v>
      </c>
      <c r="D131" s="235"/>
      <c r="E131" s="235"/>
      <c r="F131" s="235"/>
      <c r="G131" s="235"/>
      <c r="H131" s="261" t="s">
        <v>341</v>
      </c>
      <c r="I131" s="235"/>
      <c r="J131" s="235"/>
      <c r="K131" s="235"/>
      <c r="L131" s="235"/>
      <c r="M131" s="474" t="s">
        <v>330</v>
      </c>
      <c r="N131" s="474"/>
      <c r="O131" s="474"/>
      <c r="P131" s="474"/>
      <c r="Q131" s="261"/>
      <c r="R131" s="261"/>
      <c r="S131" s="261"/>
      <c r="T131" s="261"/>
      <c r="U131" s="261"/>
      <c r="V131" s="276"/>
      <c r="W131" s="277"/>
      <c r="X131" s="277"/>
      <c r="Y131" s="261"/>
      <c r="Z131" s="261"/>
      <c r="AA131" s="241"/>
      <c r="AB131" s="241"/>
      <c r="AC131" s="241"/>
      <c r="AD131" s="241"/>
      <c r="AE131" s="241"/>
      <c r="AF131" s="241"/>
      <c r="AG131" s="241"/>
      <c r="AH131" s="241"/>
      <c r="AI131" s="241"/>
      <c r="AJ131" s="241"/>
      <c r="AK131" s="241"/>
      <c r="AL131" s="241"/>
      <c r="AM131" s="241"/>
      <c r="AN131" s="241"/>
      <c r="AO131" s="241"/>
      <c r="AP131" s="241"/>
      <c r="AQ131" s="241"/>
      <c r="AR131" s="241"/>
      <c r="AS131" s="241"/>
      <c r="AT131" s="241"/>
      <c r="AU131" s="241"/>
      <c r="AV131" s="241"/>
      <c r="AW131" s="241"/>
      <c r="AX131" s="241"/>
      <c r="AY131" s="241"/>
      <c r="AZ131" s="241"/>
      <c r="BA131" s="241"/>
      <c r="BB131" s="241"/>
      <c r="BC131" s="241"/>
      <c r="BD131" s="241"/>
    </row>
    <row r="132" spans="1:58" ht="20.25" customHeight="1">
      <c r="A132" s="239"/>
      <c r="B132" s="261"/>
      <c r="C132" s="464">
        <f>P122</f>
        <v>0</v>
      </c>
      <c r="D132" s="465"/>
      <c r="E132" s="465"/>
      <c r="F132" s="466"/>
      <c r="G132" s="275" t="s">
        <v>342</v>
      </c>
      <c r="H132" s="481">
        <f>M127</f>
        <v>0</v>
      </c>
      <c r="I132" s="482"/>
      <c r="J132" s="482"/>
      <c r="K132" s="483"/>
      <c r="L132" s="275" t="s">
        <v>337</v>
      </c>
      <c r="M132" s="484">
        <f>ROUNDDOWN(C132+H132,1)</f>
        <v>0</v>
      </c>
      <c r="N132" s="485"/>
      <c r="O132" s="485"/>
      <c r="P132" s="486"/>
      <c r="Q132" s="261"/>
      <c r="R132" s="261"/>
      <c r="S132" s="261"/>
      <c r="T132" s="261"/>
      <c r="U132" s="261"/>
      <c r="V132" s="276"/>
      <c r="W132" s="277"/>
      <c r="X132" s="277"/>
      <c r="Y132" s="261"/>
      <c r="Z132" s="261"/>
      <c r="AA132" s="241"/>
      <c r="AB132" s="241"/>
      <c r="AC132" s="241"/>
      <c r="AD132" s="241"/>
      <c r="AE132" s="241"/>
      <c r="AF132" s="241"/>
      <c r="AG132" s="241"/>
      <c r="AH132" s="241"/>
      <c r="AI132" s="241"/>
      <c r="AJ132" s="241"/>
      <c r="AK132" s="241"/>
      <c r="AL132" s="241"/>
      <c r="AM132" s="241"/>
      <c r="AN132" s="241"/>
      <c r="AO132" s="241"/>
      <c r="AP132" s="241"/>
      <c r="AQ132" s="241"/>
      <c r="AR132" s="241"/>
      <c r="AS132" s="241"/>
      <c r="AT132" s="241"/>
      <c r="AU132" s="241"/>
      <c r="AV132" s="241"/>
      <c r="AW132" s="241"/>
      <c r="AX132" s="241"/>
      <c r="AY132" s="241"/>
      <c r="AZ132" s="241"/>
      <c r="BA132" s="241"/>
      <c r="BB132" s="241"/>
      <c r="BC132" s="241"/>
      <c r="BD132" s="241"/>
    </row>
    <row r="133" spans="1:58" ht="20.25" customHeight="1">
      <c r="A133" s="239"/>
      <c r="B133" s="261"/>
      <c r="C133" s="261"/>
      <c r="D133" s="261"/>
      <c r="E133" s="261"/>
      <c r="F133" s="261"/>
      <c r="G133" s="261"/>
      <c r="H133" s="261"/>
      <c r="I133" s="261"/>
      <c r="J133" s="261"/>
      <c r="K133" s="261"/>
      <c r="L133" s="261"/>
      <c r="M133" s="261"/>
      <c r="N133" s="262"/>
      <c r="O133" s="261"/>
      <c r="P133" s="261"/>
      <c r="Q133" s="261"/>
      <c r="R133" s="261"/>
      <c r="S133" s="261"/>
      <c r="T133" s="261"/>
      <c r="U133" s="261"/>
      <c r="V133" s="276"/>
      <c r="W133" s="277"/>
      <c r="X133" s="277"/>
      <c r="Y133" s="261"/>
      <c r="Z133" s="261"/>
      <c r="AA133" s="241"/>
      <c r="AB133" s="241"/>
      <c r="AC133" s="241"/>
      <c r="AD133" s="241"/>
      <c r="AE133" s="241"/>
      <c r="AF133" s="241"/>
      <c r="AG133" s="241"/>
      <c r="AH133" s="241"/>
      <c r="AI133" s="241"/>
      <c r="AJ133" s="241"/>
      <c r="AK133" s="241"/>
      <c r="AL133" s="241"/>
      <c r="AM133" s="241"/>
      <c r="AN133" s="241"/>
      <c r="AO133" s="241"/>
      <c r="AP133" s="241"/>
      <c r="AQ133" s="241"/>
      <c r="AR133" s="241"/>
      <c r="AS133" s="241"/>
      <c r="AT133" s="241"/>
      <c r="AU133" s="241"/>
      <c r="AV133" s="241"/>
      <c r="AW133" s="241"/>
      <c r="AX133" s="241"/>
      <c r="AY133" s="241"/>
      <c r="AZ133" s="241"/>
      <c r="BA133" s="241"/>
      <c r="BB133" s="241"/>
      <c r="BC133" s="241"/>
      <c r="BD133" s="241"/>
    </row>
    <row r="134" spans="1:58" ht="20.25" customHeight="1">
      <c r="C134" s="278"/>
      <c r="D134" s="278"/>
      <c r="E134" s="279"/>
      <c r="F134" s="279"/>
      <c r="G134" s="279"/>
      <c r="H134" s="279"/>
      <c r="I134" s="279"/>
      <c r="J134" s="279"/>
      <c r="K134" s="279"/>
      <c r="L134" s="279"/>
      <c r="M134" s="279"/>
      <c r="N134" s="279"/>
      <c r="O134" s="279"/>
      <c r="P134" s="279"/>
      <c r="Q134" s="279"/>
      <c r="R134" s="279"/>
      <c r="S134" s="279"/>
      <c r="T134" s="278"/>
      <c r="U134" s="279"/>
      <c r="V134" s="279"/>
      <c r="W134" s="279"/>
      <c r="X134" s="279"/>
      <c r="Y134" s="279"/>
      <c r="Z134" s="279"/>
      <c r="AA134" s="279"/>
      <c r="AB134" s="279"/>
      <c r="AC134" s="279"/>
      <c r="AD134" s="279"/>
      <c r="AE134" s="279"/>
      <c r="AF134" s="279"/>
      <c r="AJ134" s="280"/>
      <c r="AK134" s="281"/>
      <c r="AL134" s="281"/>
      <c r="AM134" s="279"/>
      <c r="AN134" s="279"/>
      <c r="AO134" s="279"/>
      <c r="AP134" s="279"/>
      <c r="AQ134" s="279"/>
      <c r="AR134" s="279"/>
      <c r="AS134" s="279"/>
      <c r="AT134" s="279"/>
      <c r="AU134" s="279"/>
      <c r="AV134" s="279"/>
      <c r="AW134" s="279"/>
      <c r="AX134" s="279"/>
      <c r="AY134" s="279"/>
      <c r="AZ134" s="279"/>
      <c r="BA134" s="279"/>
      <c r="BB134" s="279"/>
      <c r="BC134" s="279"/>
      <c r="BD134" s="279"/>
      <c r="BE134" s="281"/>
    </row>
    <row r="135" spans="1:58" ht="20.25" customHeight="1">
      <c r="A135" s="279"/>
      <c r="B135" s="279"/>
      <c r="C135" s="278"/>
      <c r="D135" s="278"/>
      <c r="E135" s="279"/>
      <c r="F135" s="279"/>
      <c r="G135" s="279"/>
      <c r="H135" s="279"/>
      <c r="I135" s="279"/>
      <c r="J135" s="279"/>
      <c r="K135" s="279"/>
      <c r="L135" s="279"/>
      <c r="M135" s="279"/>
      <c r="N135" s="279"/>
      <c r="O135" s="279"/>
      <c r="P135" s="279"/>
      <c r="Q135" s="279"/>
      <c r="R135" s="279"/>
      <c r="S135" s="279"/>
      <c r="T135" s="279"/>
      <c r="U135" s="278"/>
      <c r="V135" s="279"/>
      <c r="W135" s="279"/>
      <c r="X135" s="279"/>
      <c r="Y135" s="279"/>
      <c r="Z135" s="279"/>
      <c r="AA135" s="279"/>
      <c r="AB135" s="279"/>
      <c r="AC135" s="279"/>
      <c r="AD135" s="279"/>
      <c r="AE135" s="279"/>
      <c r="AF135" s="279"/>
      <c r="AG135" s="279"/>
      <c r="AK135" s="280"/>
      <c r="AL135" s="281"/>
      <c r="AM135" s="281"/>
      <c r="AN135" s="279"/>
      <c r="AO135" s="279"/>
      <c r="AP135" s="279"/>
      <c r="AQ135" s="279"/>
      <c r="AR135" s="279"/>
      <c r="AS135" s="279"/>
      <c r="AT135" s="279"/>
      <c r="AU135" s="279"/>
      <c r="AV135" s="279"/>
      <c r="AW135" s="279"/>
      <c r="AX135" s="279"/>
      <c r="AY135" s="279"/>
      <c r="AZ135" s="279"/>
      <c r="BA135" s="279"/>
      <c r="BB135" s="279"/>
      <c r="BC135" s="279"/>
      <c r="BD135" s="279"/>
      <c r="BE135" s="279"/>
      <c r="BF135" s="281"/>
    </row>
    <row r="136" spans="1:58" ht="20.25" customHeight="1">
      <c r="A136" s="279"/>
      <c r="B136" s="279"/>
      <c r="C136" s="279"/>
      <c r="D136" s="278"/>
      <c r="E136" s="279"/>
      <c r="F136" s="279"/>
      <c r="G136" s="279"/>
      <c r="H136" s="279"/>
      <c r="I136" s="279"/>
      <c r="J136" s="279"/>
      <c r="K136" s="279"/>
      <c r="L136" s="279"/>
      <c r="M136" s="279"/>
      <c r="N136" s="279"/>
      <c r="O136" s="279"/>
      <c r="P136" s="279"/>
      <c r="Q136" s="279"/>
      <c r="R136" s="279"/>
      <c r="S136" s="279"/>
      <c r="T136" s="279"/>
      <c r="U136" s="278"/>
      <c r="V136" s="279"/>
      <c r="W136" s="279"/>
      <c r="X136" s="279"/>
      <c r="Y136" s="279"/>
      <c r="Z136" s="279"/>
      <c r="AA136" s="279"/>
      <c r="AB136" s="279"/>
      <c r="AC136" s="279"/>
      <c r="AD136" s="279"/>
      <c r="AE136" s="279"/>
      <c r="AF136" s="279"/>
      <c r="AG136" s="279"/>
      <c r="AK136" s="280"/>
      <c r="AL136" s="281"/>
      <c r="AM136" s="281"/>
      <c r="AN136" s="279"/>
      <c r="AO136" s="279"/>
      <c r="AP136" s="279"/>
      <c r="AQ136" s="279"/>
      <c r="AR136" s="279"/>
      <c r="AS136" s="279"/>
      <c r="AT136" s="279"/>
      <c r="AU136" s="279"/>
      <c r="AV136" s="279"/>
      <c r="AW136" s="279"/>
      <c r="AX136" s="279"/>
      <c r="AY136" s="279"/>
      <c r="AZ136" s="279"/>
      <c r="BA136" s="279"/>
      <c r="BB136" s="279"/>
      <c r="BC136" s="279"/>
      <c r="BD136" s="279"/>
      <c r="BE136" s="279"/>
      <c r="BF136" s="281"/>
    </row>
    <row r="137" spans="1:58" ht="20.25" customHeight="1">
      <c r="A137" s="279"/>
      <c r="B137" s="279"/>
      <c r="C137" s="278"/>
      <c r="D137" s="278"/>
      <c r="E137" s="279"/>
      <c r="F137" s="279"/>
      <c r="G137" s="279"/>
      <c r="H137" s="279"/>
      <c r="I137" s="279"/>
      <c r="J137" s="279"/>
      <c r="K137" s="279"/>
      <c r="L137" s="279"/>
      <c r="M137" s="279"/>
      <c r="N137" s="279"/>
      <c r="O137" s="279"/>
      <c r="P137" s="279"/>
      <c r="Q137" s="279"/>
      <c r="R137" s="279"/>
      <c r="S137" s="279"/>
      <c r="T137" s="279"/>
      <c r="U137" s="278"/>
      <c r="V137" s="279"/>
      <c r="W137" s="279"/>
      <c r="X137" s="279"/>
      <c r="Y137" s="279"/>
      <c r="Z137" s="279"/>
      <c r="AA137" s="279"/>
      <c r="AB137" s="279"/>
      <c r="AC137" s="279"/>
      <c r="AD137" s="279"/>
      <c r="AE137" s="279"/>
      <c r="AF137" s="279"/>
      <c r="AG137" s="279"/>
      <c r="AK137" s="280"/>
      <c r="AL137" s="281"/>
      <c r="AM137" s="281"/>
      <c r="AN137" s="279"/>
      <c r="AO137" s="279"/>
      <c r="AP137" s="279"/>
      <c r="AQ137" s="279"/>
      <c r="AR137" s="279"/>
      <c r="AS137" s="279"/>
      <c r="AT137" s="279"/>
      <c r="AU137" s="279"/>
      <c r="AV137" s="279"/>
      <c r="AW137" s="279"/>
      <c r="AX137" s="279"/>
      <c r="AY137" s="279"/>
      <c r="AZ137" s="279"/>
      <c r="BA137" s="279"/>
      <c r="BB137" s="279"/>
      <c r="BC137" s="279"/>
      <c r="BD137" s="279"/>
      <c r="BE137" s="279"/>
      <c r="BF137" s="281"/>
    </row>
    <row r="138" spans="1:58" ht="20.25" customHeight="1">
      <c r="C138" s="280"/>
      <c r="D138" s="280"/>
      <c r="E138" s="280"/>
      <c r="F138" s="280"/>
      <c r="G138" s="280"/>
      <c r="H138" s="280"/>
      <c r="I138" s="280"/>
      <c r="J138" s="280"/>
      <c r="K138" s="280"/>
      <c r="L138" s="280"/>
      <c r="M138" s="280"/>
      <c r="N138" s="280"/>
      <c r="O138" s="280"/>
      <c r="P138" s="280"/>
      <c r="Q138" s="280"/>
      <c r="R138" s="280"/>
      <c r="S138" s="280"/>
      <c r="T138" s="280"/>
      <c r="U138" s="281"/>
      <c r="V138" s="281"/>
      <c r="W138" s="280"/>
      <c r="X138" s="280"/>
      <c r="Y138" s="280"/>
      <c r="Z138" s="280"/>
      <c r="AA138" s="280"/>
      <c r="AB138" s="280"/>
      <c r="AC138" s="280"/>
      <c r="AD138" s="280"/>
      <c r="AE138" s="280"/>
      <c r="AF138" s="280"/>
      <c r="AG138" s="280"/>
      <c r="AH138" s="280"/>
      <c r="AI138" s="280"/>
      <c r="AJ138" s="280"/>
      <c r="AK138" s="280"/>
      <c r="AL138" s="281"/>
      <c r="AM138" s="281"/>
      <c r="AN138" s="279"/>
      <c r="AO138" s="279"/>
      <c r="AP138" s="279"/>
      <c r="AQ138" s="279"/>
      <c r="AR138" s="279"/>
      <c r="AS138" s="279"/>
      <c r="AT138" s="279"/>
      <c r="AU138" s="279"/>
      <c r="AV138" s="279"/>
      <c r="AW138" s="279"/>
      <c r="AX138" s="279"/>
      <c r="AY138" s="279"/>
      <c r="AZ138" s="279"/>
      <c r="BA138" s="279"/>
      <c r="BB138" s="279"/>
      <c r="BC138" s="279"/>
      <c r="BD138" s="279"/>
      <c r="BE138" s="279"/>
      <c r="BF138" s="281"/>
    </row>
    <row r="139" spans="1:58" ht="20.25" customHeight="1">
      <c r="C139" s="280"/>
      <c r="D139" s="280"/>
      <c r="E139" s="280"/>
      <c r="F139" s="280"/>
      <c r="G139" s="280"/>
      <c r="H139" s="280"/>
      <c r="I139" s="280"/>
      <c r="J139" s="280"/>
      <c r="K139" s="280"/>
      <c r="L139" s="280"/>
      <c r="M139" s="280"/>
      <c r="N139" s="280"/>
      <c r="O139" s="280"/>
      <c r="P139" s="280"/>
      <c r="Q139" s="280"/>
      <c r="R139" s="280"/>
      <c r="S139" s="280"/>
      <c r="T139" s="280"/>
      <c r="U139" s="281"/>
      <c r="V139" s="281"/>
      <c r="W139" s="280"/>
      <c r="X139" s="280"/>
      <c r="Y139" s="280"/>
      <c r="Z139" s="280"/>
      <c r="AA139" s="280"/>
      <c r="AB139" s="280"/>
      <c r="AC139" s="280"/>
      <c r="AD139" s="280"/>
      <c r="AE139" s="280"/>
      <c r="AF139" s="280"/>
      <c r="AG139" s="280"/>
      <c r="AH139" s="280"/>
      <c r="AI139" s="280"/>
      <c r="AJ139" s="280"/>
      <c r="AK139" s="280"/>
      <c r="AL139" s="281"/>
      <c r="AM139" s="281"/>
      <c r="AN139" s="279"/>
      <c r="AO139" s="279"/>
      <c r="AP139" s="279"/>
      <c r="AQ139" s="279"/>
      <c r="AR139" s="279"/>
      <c r="AS139" s="279"/>
      <c r="AT139" s="279"/>
      <c r="AU139" s="279"/>
      <c r="AV139" s="279"/>
      <c r="AW139" s="279"/>
      <c r="AX139" s="279"/>
      <c r="AY139" s="279"/>
      <c r="AZ139" s="279"/>
      <c r="BA139" s="279"/>
      <c r="BB139" s="279"/>
      <c r="BC139" s="279"/>
      <c r="BD139" s="279"/>
      <c r="BE139" s="279"/>
      <c r="BF139" s="281"/>
    </row>
  </sheetData>
  <sheetProtection insertRows="0"/>
  <mergeCells count="786">
    <mergeCell ref="M131:P131"/>
    <mergeCell ref="C132:F132"/>
    <mergeCell ref="H132:K132"/>
    <mergeCell ref="M132:P132"/>
    <mergeCell ref="J124:K124"/>
    <mergeCell ref="M126:P126"/>
    <mergeCell ref="C127:F127"/>
    <mergeCell ref="H127:K127"/>
    <mergeCell ref="M127:P127"/>
    <mergeCell ref="U127:X127"/>
    <mergeCell ref="U121:V121"/>
    <mergeCell ref="W121:X121"/>
    <mergeCell ref="C122:D122"/>
    <mergeCell ref="E122:F122"/>
    <mergeCell ref="G122:H122"/>
    <mergeCell ref="J122:K122"/>
    <mergeCell ref="L122:M122"/>
    <mergeCell ref="P122:Q122"/>
    <mergeCell ref="U122:V122"/>
    <mergeCell ref="W122:X122"/>
    <mergeCell ref="C121:D121"/>
    <mergeCell ref="E121:F121"/>
    <mergeCell ref="G121:H121"/>
    <mergeCell ref="J121:K121"/>
    <mergeCell ref="L121:M121"/>
    <mergeCell ref="P121:Q121"/>
    <mergeCell ref="T119:U119"/>
    <mergeCell ref="V119:Y119"/>
    <mergeCell ref="C120:D120"/>
    <mergeCell ref="E120:F120"/>
    <mergeCell ref="G120:H120"/>
    <mergeCell ref="J120:K120"/>
    <mergeCell ref="L120:M120"/>
    <mergeCell ref="P120:Q120"/>
    <mergeCell ref="T120:U120"/>
    <mergeCell ref="V120:Y120"/>
    <mergeCell ref="C119:D119"/>
    <mergeCell ref="E119:F119"/>
    <mergeCell ref="G119:H119"/>
    <mergeCell ref="J119:K119"/>
    <mergeCell ref="L119:M119"/>
    <mergeCell ref="P119:Q119"/>
    <mergeCell ref="V117:Y117"/>
    <mergeCell ref="C118:D118"/>
    <mergeCell ref="E118:F118"/>
    <mergeCell ref="G118:H118"/>
    <mergeCell ref="J118:K118"/>
    <mergeCell ref="L118:M118"/>
    <mergeCell ref="P118:Q118"/>
    <mergeCell ref="T118:U118"/>
    <mergeCell ref="V118:Y118"/>
    <mergeCell ref="C116:D117"/>
    <mergeCell ref="E116:H116"/>
    <mergeCell ref="J116:M116"/>
    <mergeCell ref="T116:U116"/>
    <mergeCell ref="V116:Y116"/>
    <mergeCell ref="E117:F117"/>
    <mergeCell ref="G117:H117"/>
    <mergeCell ref="J117:K117"/>
    <mergeCell ref="L117:M117"/>
    <mergeCell ref="T117:U117"/>
    <mergeCell ref="AY112:BD112"/>
    <mergeCell ref="C113:D113"/>
    <mergeCell ref="E113:F113"/>
    <mergeCell ref="G113:K113"/>
    <mergeCell ref="L113:O113"/>
    <mergeCell ref="AU113:AV113"/>
    <mergeCell ref="AW113:AX113"/>
    <mergeCell ref="AY113:BD113"/>
    <mergeCell ref="C112:D112"/>
    <mergeCell ref="E112:F112"/>
    <mergeCell ref="G112:K112"/>
    <mergeCell ref="L112:O112"/>
    <mergeCell ref="AU112:AV112"/>
    <mergeCell ref="AW112:AX112"/>
    <mergeCell ref="AY110:BD110"/>
    <mergeCell ref="C111:D111"/>
    <mergeCell ref="E111:F111"/>
    <mergeCell ref="G111:K111"/>
    <mergeCell ref="L111:O111"/>
    <mergeCell ref="AU111:AV111"/>
    <mergeCell ref="AW111:AX111"/>
    <mergeCell ref="AY111:BD111"/>
    <mergeCell ref="C110:D110"/>
    <mergeCell ref="E110:F110"/>
    <mergeCell ref="G110:K110"/>
    <mergeCell ref="L110:O110"/>
    <mergeCell ref="AU110:AV110"/>
    <mergeCell ref="AW110:AX110"/>
    <mergeCell ref="AY108:BD108"/>
    <mergeCell ref="C109:D109"/>
    <mergeCell ref="E109:F109"/>
    <mergeCell ref="G109:K109"/>
    <mergeCell ref="L109:O109"/>
    <mergeCell ref="AU109:AV109"/>
    <mergeCell ref="AW109:AX109"/>
    <mergeCell ref="AY109:BD109"/>
    <mergeCell ref="C108:D108"/>
    <mergeCell ref="E108:F108"/>
    <mergeCell ref="G108:K108"/>
    <mergeCell ref="L108:O108"/>
    <mergeCell ref="AU108:AV108"/>
    <mergeCell ref="AW108:AX108"/>
    <mergeCell ref="AY106:BD106"/>
    <mergeCell ref="C107:D107"/>
    <mergeCell ref="E107:F107"/>
    <mergeCell ref="G107:K107"/>
    <mergeCell ref="L107:O107"/>
    <mergeCell ref="AU107:AV107"/>
    <mergeCell ref="AW107:AX107"/>
    <mergeCell ref="AY107:BD107"/>
    <mergeCell ref="C106:D106"/>
    <mergeCell ref="E106:F106"/>
    <mergeCell ref="G106:K106"/>
    <mergeCell ref="L106:O106"/>
    <mergeCell ref="AU106:AV106"/>
    <mergeCell ref="AW106:AX106"/>
    <mergeCell ref="AY104:BD104"/>
    <mergeCell ref="C105:D105"/>
    <mergeCell ref="E105:F105"/>
    <mergeCell ref="G105:K105"/>
    <mergeCell ref="L105:O105"/>
    <mergeCell ref="AU105:AV105"/>
    <mergeCell ref="AW105:AX105"/>
    <mergeCell ref="AY105:BD105"/>
    <mergeCell ref="C104:D104"/>
    <mergeCell ref="E104:F104"/>
    <mergeCell ref="G104:K104"/>
    <mergeCell ref="L104:O104"/>
    <mergeCell ref="AU104:AV104"/>
    <mergeCell ref="AW104:AX104"/>
    <mergeCell ref="AY102:BD102"/>
    <mergeCell ref="C103:D103"/>
    <mergeCell ref="E103:F103"/>
    <mergeCell ref="G103:K103"/>
    <mergeCell ref="L103:O103"/>
    <mergeCell ref="AU103:AV103"/>
    <mergeCell ref="AW103:AX103"/>
    <mergeCell ref="AY103:BD103"/>
    <mergeCell ref="C102:D102"/>
    <mergeCell ref="E102:F102"/>
    <mergeCell ref="G102:K102"/>
    <mergeCell ref="L102:O102"/>
    <mergeCell ref="AU102:AV102"/>
    <mergeCell ref="AW102:AX102"/>
    <mergeCell ref="AY100:BD100"/>
    <mergeCell ref="C101:D101"/>
    <mergeCell ref="E101:F101"/>
    <mergeCell ref="G101:K101"/>
    <mergeCell ref="L101:O101"/>
    <mergeCell ref="AU101:AV101"/>
    <mergeCell ref="AW101:AX101"/>
    <mergeCell ref="AY101:BD101"/>
    <mergeCell ref="C100:D100"/>
    <mergeCell ref="E100:F100"/>
    <mergeCell ref="G100:K100"/>
    <mergeCell ref="L100:O100"/>
    <mergeCell ref="AU100:AV100"/>
    <mergeCell ref="AW100:AX100"/>
    <mergeCell ref="AY98:BD98"/>
    <mergeCell ref="C99:D99"/>
    <mergeCell ref="E99:F99"/>
    <mergeCell ref="G99:K99"/>
    <mergeCell ref="L99:O99"/>
    <mergeCell ref="AU99:AV99"/>
    <mergeCell ref="AW99:AX99"/>
    <mergeCell ref="AY99:BD99"/>
    <mergeCell ref="C98:D98"/>
    <mergeCell ref="E98:F98"/>
    <mergeCell ref="G98:K98"/>
    <mergeCell ref="L98:O98"/>
    <mergeCell ref="AU98:AV98"/>
    <mergeCell ref="AW98:AX98"/>
    <mergeCell ref="AY96:BD96"/>
    <mergeCell ref="C97:D97"/>
    <mergeCell ref="E97:F97"/>
    <mergeCell ref="G97:K97"/>
    <mergeCell ref="L97:O97"/>
    <mergeCell ref="AU97:AV97"/>
    <mergeCell ref="AW97:AX97"/>
    <mergeCell ref="AY97:BD97"/>
    <mergeCell ref="C96:D96"/>
    <mergeCell ref="E96:F96"/>
    <mergeCell ref="G96:K96"/>
    <mergeCell ref="L96:O96"/>
    <mergeCell ref="AU96:AV96"/>
    <mergeCell ref="AW96:AX96"/>
    <mergeCell ref="AY94:BD94"/>
    <mergeCell ref="C95:D95"/>
    <mergeCell ref="E95:F95"/>
    <mergeCell ref="G95:K95"/>
    <mergeCell ref="L95:O95"/>
    <mergeCell ref="AU95:AV95"/>
    <mergeCell ref="AW95:AX95"/>
    <mergeCell ref="AY95:BD95"/>
    <mergeCell ref="C94:D94"/>
    <mergeCell ref="E94:F94"/>
    <mergeCell ref="G94:K94"/>
    <mergeCell ref="L94:O94"/>
    <mergeCell ref="AU94:AV94"/>
    <mergeCell ref="AW94:AX94"/>
    <mergeCell ref="AY92:BD92"/>
    <mergeCell ref="C93:D93"/>
    <mergeCell ref="E93:F93"/>
    <mergeCell ref="G93:K93"/>
    <mergeCell ref="L93:O93"/>
    <mergeCell ref="AU93:AV93"/>
    <mergeCell ref="AW93:AX93"/>
    <mergeCell ref="AY93:BD93"/>
    <mergeCell ref="C92:D92"/>
    <mergeCell ref="E92:F92"/>
    <mergeCell ref="G92:K92"/>
    <mergeCell ref="L92:O92"/>
    <mergeCell ref="AU92:AV92"/>
    <mergeCell ref="AW92:AX92"/>
    <mergeCell ref="AY90:BD90"/>
    <mergeCell ref="C91:D91"/>
    <mergeCell ref="E91:F91"/>
    <mergeCell ref="G91:K91"/>
    <mergeCell ref="L91:O91"/>
    <mergeCell ref="AU91:AV91"/>
    <mergeCell ref="AW91:AX91"/>
    <mergeCell ref="AY91:BD91"/>
    <mergeCell ref="C90:D90"/>
    <mergeCell ref="E90:F90"/>
    <mergeCell ref="G90:K90"/>
    <mergeCell ref="L90:O90"/>
    <mergeCell ref="AU90:AV90"/>
    <mergeCell ref="AW90:AX90"/>
    <mergeCell ref="AY88:BD88"/>
    <mergeCell ref="C89:D89"/>
    <mergeCell ref="E89:F89"/>
    <mergeCell ref="G89:K89"/>
    <mergeCell ref="L89:O89"/>
    <mergeCell ref="AU89:AV89"/>
    <mergeCell ref="AW89:AX89"/>
    <mergeCell ref="AY89:BD89"/>
    <mergeCell ref="C88:D88"/>
    <mergeCell ref="E88:F88"/>
    <mergeCell ref="G88:K88"/>
    <mergeCell ref="L88:O88"/>
    <mergeCell ref="AU88:AV88"/>
    <mergeCell ref="AW88:AX88"/>
    <mergeCell ref="AY86:BD86"/>
    <mergeCell ref="C87:D87"/>
    <mergeCell ref="E87:F87"/>
    <mergeCell ref="G87:K87"/>
    <mergeCell ref="L87:O87"/>
    <mergeCell ref="AU87:AV87"/>
    <mergeCell ref="AW87:AX87"/>
    <mergeCell ref="AY87:BD87"/>
    <mergeCell ref="C86:D86"/>
    <mergeCell ref="E86:F86"/>
    <mergeCell ref="G86:K86"/>
    <mergeCell ref="L86:O86"/>
    <mergeCell ref="AU86:AV86"/>
    <mergeCell ref="AW86:AX86"/>
    <mergeCell ref="AY84:BD84"/>
    <mergeCell ref="C85:D85"/>
    <mergeCell ref="E85:F85"/>
    <mergeCell ref="G85:K85"/>
    <mergeCell ref="L85:O85"/>
    <mergeCell ref="AU85:AV85"/>
    <mergeCell ref="AW85:AX85"/>
    <mergeCell ref="AY85:BD85"/>
    <mergeCell ref="C84:D84"/>
    <mergeCell ref="E84:F84"/>
    <mergeCell ref="G84:K84"/>
    <mergeCell ref="L84:O84"/>
    <mergeCell ref="AU84:AV84"/>
    <mergeCell ref="AW84:AX84"/>
    <mergeCell ref="AY82:BD82"/>
    <mergeCell ref="C83:D83"/>
    <mergeCell ref="E83:F83"/>
    <mergeCell ref="G83:K83"/>
    <mergeCell ref="L83:O83"/>
    <mergeCell ref="AU83:AV83"/>
    <mergeCell ref="AW83:AX83"/>
    <mergeCell ref="AY83:BD83"/>
    <mergeCell ref="C82:D82"/>
    <mergeCell ref="E82:F82"/>
    <mergeCell ref="G82:K82"/>
    <mergeCell ref="L82:O82"/>
    <mergeCell ref="AU82:AV82"/>
    <mergeCell ref="AW82:AX82"/>
    <mergeCell ref="AY80:BD80"/>
    <mergeCell ref="C81:D81"/>
    <mergeCell ref="E81:F81"/>
    <mergeCell ref="G81:K81"/>
    <mergeCell ref="L81:O81"/>
    <mergeCell ref="AU81:AV81"/>
    <mergeCell ref="AW81:AX81"/>
    <mergeCell ref="AY81:BD81"/>
    <mergeCell ref="C80:D80"/>
    <mergeCell ref="E80:F80"/>
    <mergeCell ref="G80:K80"/>
    <mergeCell ref="L80:O80"/>
    <mergeCell ref="AU80:AV80"/>
    <mergeCell ref="AW80:AX80"/>
    <mergeCell ref="AY78:BD78"/>
    <mergeCell ref="C79:D79"/>
    <mergeCell ref="E79:F79"/>
    <mergeCell ref="G79:K79"/>
    <mergeCell ref="L79:O79"/>
    <mergeCell ref="AU79:AV79"/>
    <mergeCell ref="AW79:AX79"/>
    <mergeCell ref="AY79:BD79"/>
    <mergeCell ref="C78:D78"/>
    <mergeCell ref="E78:F78"/>
    <mergeCell ref="G78:K78"/>
    <mergeCell ref="L78:O78"/>
    <mergeCell ref="AU78:AV78"/>
    <mergeCell ref="AW78:AX78"/>
    <mergeCell ref="AY76:BD76"/>
    <mergeCell ref="C77:D77"/>
    <mergeCell ref="E77:F77"/>
    <mergeCell ref="G77:K77"/>
    <mergeCell ref="L77:O77"/>
    <mergeCell ref="AU77:AV77"/>
    <mergeCell ref="AW77:AX77"/>
    <mergeCell ref="AY77:BD77"/>
    <mergeCell ref="C76:D76"/>
    <mergeCell ref="E76:F76"/>
    <mergeCell ref="G76:K76"/>
    <mergeCell ref="L76:O76"/>
    <mergeCell ref="AU76:AV76"/>
    <mergeCell ref="AW76:AX76"/>
    <mergeCell ref="AY74:BD74"/>
    <mergeCell ref="C75:D75"/>
    <mergeCell ref="E75:F75"/>
    <mergeCell ref="G75:K75"/>
    <mergeCell ref="L75:O75"/>
    <mergeCell ref="AU75:AV75"/>
    <mergeCell ref="AW75:AX75"/>
    <mergeCell ref="AY75:BD75"/>
    <mergeCell ref="C74:D74"/>
    <mergeCell ref="E74:F74"/>
    <mergeCell ref="G74:K74"/>
    <mergeCell ref="L74:O74"/>
    <mergeCell ref="AU74:AV74"/>
    <mergeCell ref="AW74:AX74"/>
    <mergeCell ref="AY72:BD72"/>
    <mergeCell ref="C73:D73"/>
    <mergeCell ref="E73:F73"/>
    <mergeCell ref="G73:K73"/>
    <mergeCell ref="L73:O73"/>
    <mergeCell ref="AU73:AV73"/>
    <mergeCell ref="AW73:AX73"/>
    <mergeCell ref="AY73:BD73"/>
    <mergeCell ref="C72:D72"/>
    <mergeCell ref="E72:F72"/>
    <mergeCell ref="G72:K72"/>
    <mergeCell ref="L72:O72"/>
    <mergeCell ref="AU72:AV72"/>
    <mergeCell ref="AW72:AX72"/>
    <mergeCell ref="AY70:BD70"/>
    <mergeCell ref="C71:D71"/>
    <mergeCell ref="E71:F71"/>
    <mergeCell ref="G71:K71"/>
    <mergeCell ref="L71:O71"/>
    <mergeCell ref="AU71:AV71"/>
    <mergeCell ref="AW71:AX71"/>
    <mergeCell ref="AY71:BD71"/>
    <mergeCell ref="C70:D70"/>
    <mergeCell ref="E70:F70"/>
    <mergeCell ref="G70:K70"/>
    <mergeCell ref="L70:O70"/>
    <mergeCell ref="AU70:AV70"/>
    <mergeCell ref="AW70:AX70"/>
    <mergeCell ref="AY68:BD68"/>
    <mergeCell ref="C69:D69"/>
    <mergeCell ref="E69:F69"/>
    <mergeCell ref="G69:K69"/>
    <mergeCell ref="L69:O69"/>
    <mergeCell ref="AU69:AV69"/>
    <mergeCell ref="AW69:AX69"/>
    <mergeCell ref="AY69:BD69"/>
    <mergeCell ref="C68:D68"/>
    <mergeCell ref="E68:F68"/>
    <mergeCell ref="G68:K68"/>
    <mergeCell ref="L68:O68"/>
    <mergeCell ref="AU68:AV68"/>
    <mergeCell ref="AW68:AX68"/>
    <mergeCell ref="AY66:BD66"/>
    <mergeCell ref="C67:D67"/>
    <mergeCell ref="E67:F67"/>
    <mergeCell ref="G67:K67"/>
    <mergeCell ref="L67:O67"/>
    <mergeCell ref="AU67:AV67"/>
    <mergeCell ref="AW67:AX67"/>
    <mergeCell ref="AY67:BD67"/>
    <mergeCell ref="C66:D66"/>
    <mergeCell ref="E66:F66"/>
    <mergeCell ref="G66:K66"/>
    <mergeCell ref="L66:O66"/>
    <mergeCell ref="AU66:AV66"/>
    <mergeCell ref="AW66:AX66"/>
    <mergeCell ref="AY64:BD64"/>
    <mergeCell ref="C65:D65"/>
    <mergeCell ref="E65:F65"/>
    <mergeCell ref="G65:K65"/>
    <mergeCell ref="L65:O65"/>
    <mergeCell ref="AU65:AV65"/>
    <mergeCell ref="AW65:AX65"/>
    <mergeCell ref="AY65:BD65"/>
    <mergeCell ref="C64:D64"/>
    <mergeCell ref="E64:F64"/>
    <mergeCell ref="G64:K64"/>
    <mergeCell ref="L64:O64"/>
    <mergeCell ref="AU64:AV64"/>
    <mergeCell ref="AW64:AX64"/>
    <mergeCell ref="AY62:BD62"/>
    <mergeCell ref="C63:D63"/>
    <mergeCell ref="E63:F63"/>
    <mergeCell ref="G63:K63"/>
    <mergeCell ref="L63:O63"/>
    <mergeCell ref="AU63:AV63"/>
    <mergeCell ref="AW63:AX63"/>
    <mergeCell ref="AY63:BD63"/>
    <mergeCell ref="C62:D62"/>
    <mergeCell ref="E62:F62"/>
    <mergeCell ref="G62:K62"/>
    <mergeCell ref="L62:O62"/>
    <mergeCell ref="AU62:AV62"/>
    <mergeCell ref="AW62:AX62"/>
    <mergeCell ref="AY60:BD60"/>
    <mergeCell ref="C61:D61"/>
    <mergeCell ref="E61:F61"/>
    <mergeCell ref="G61:K61"/>
    <mergeCell ref="L61:O61"/>
    <mergeCell ref="AU61:AV61"/>
    <mergeCell ref="AW61:AX61"/>
    <mergeCell ref="AY61:BD61"/>
    <mergeCell ref="C60:D60"/>
    <mergeCell ref="E60:F60"/>
    <mergeCell ref="G60:K60"/>
    <mergeCell ref="L60:O60"/>
    <mergeCell ref="AU60:AV60"/>
    <mergeCell ref="AW60:AX60"/>
    <mergeCell ref="AY58:BD58"/>
    <mergeCell ref="C59:D59"/>
    <mergeCell ref="E59:F59"/>
    <mergeCell ref="G59:K59"/>
    <mergeCell ref="L59:O59"/>
    <mergeCell ref="AU59:AV59"/>
    <mergeCell ref="AW59:AX59"/>
    <mergeCell ref="AY59:BD59"/>
    <mergeCell ref="C58:D58"/>
    <mergeCell ref="E58:F58"/>
    <mergeCell ref="G58:K58"/>
    <mergeCell ref="L58:O58"/>
    <mergeCell ref="AU58:AV58"/>
    <mergeCell ref="AW58:AX58"/>
    <mergeCell ref="AY56:BD56"/>
    <mergeCell ref="C57:D57"/>
    <mergeCell ref="E57:F57"/>
    <mergeCell ref="G57:K57"/>
    <mergeCell ref="L57:O57"/>
    <mergeCell ref="AU57:AV57"/>
    <mergeCell ref="AW57:AX57"/>
    <mergeCell ref="AY57:BD57"/>
    <mergeCell ref="C56:D56"/>
    <mergeCell ref="E56:F56"/>
    <mergeCell ref="G56:K56"/>
    <mergeCell ref="L56:O56"/>
    <mergeCell ref="AU56:AV56"/>
    <mergeCell ref="AW56:AX56"/>
    <mergeCell ref="AY54:BD54"/>
    <mergeCell ref="C55:D55"/>
    <mergeCell ref="E55:F55"/>
    <mergeCell ref="G55:K55"/>
    <mergeCell ref="L55:O55"/>
    <mergeCell ref="AU55:AV55"/>
    <mergeCell ref="AW55:AX55"/>
    <mergeCell ref="AY55:BD55"/>
    <mergeCell ref="C54:D54"/>
    <mergeCell ref="E54:F54"/>
    <mergeCell ref="G54:K54"/>
    <mergeCell ref="L54:O54"/>
    <mergeCell ref="AU54:AV54"/>
    <mergeCell ref="AW54:AX54"/>
    <mergeCell ref="AY52:BD52"/>
    <mergeCell ref="C53:D53"/>
    <mergeCell ref="E53:F53"/>
    <mergeCell ref="G53:K53"/>
    <mergeCell ref="L53:O53"/>
    <mergeCell ref="AU53:AV53"/>
    <mergeCell ref="AW53:AX53"/>
    <mergeCell ref="AY53:BD53"/>
    <mergeCell ref="C52:D52"/>
    <mergeCell ref="E52:F52"/>
    <mergeCell ref="G52:K52"/>
    <mergeCell ref="L52:O52"/>
    <mergeCell ref="AU52:AV52"/>
    <mergeCell ref="AW52:AX52"/>
    <mergeCell ref="AY50:BD50"/>
    <mergeCell ref="C51:D51"/>
    <mergeCell ref="E51:F51"/>
    <mergeCell ref="G51:K51"/>
    <mergeCell ref="L51:O51"/>
    <mergeCell ref="AU51:AV51"/>
    <mergeCell ref="AW51:AX51"/>
    <mergeCell ref="AY51:BD51"/>
    <mergeCell ref="C50:D50"/>
    <mergeCell ref="E50:F50"/>
    <mergeCell ref="G50:K50"/>
    <mergeCell ref="L50:O50"/>
    <mergeCell ref="AU50:AV50"/>
    <mergeCell ref="AW50:AX50"/>
    <mergeCell ref="AY48:BD48"/>
    <mergeCell ref="C49:D49"/>
    <mergeCell ref="E49:F49"/>
    <mergeCell ref="G49:K49"/>
    <mergeCell ref="L49:O49"/>
    <mergeCell ref="AU49:AV49"/>
    <mergeCell ref="AW49:AX49"/>
    <mergeCell ref="AY49:BD49"/>
    <mergeCell ref="C48:D48"/>
    <mergeCell ref="E48:F48"/>
    <mergeCell ref="G48:K48"/>
    <mergeCell ref="L48:O48"/>
    <mergeCell ref="AU48:AV48"/>
    <mergeCell ref="AW48:AX48"/>
    <mergeCell ref="AY46:BD46"/>
    <mergeCell ref="C47:D47"/>
    <mergeCell ref="E47:F47"/>
    <mergeCell ref="G47:K47"/>
    <mergeCell ref="L47:O47"/>
    <mergeCell ref="AU47:AV47"/>
    <mergeCell ref="AW47:AX47"/>
    <mergeCell ref="AY47:BD47"/>
    <mergeCell ref="C46:D46"/>
    <mergeCell ref="E46:F46"/>
    <mergeCell ref="G46:K46"/>
    <mergeCell ref="L46:O46"/>
    <mergeCell ref="AU46:AV46"/>
    <mergeCell ref="AW46:AX46"/>
    <mergeCell ref="AY44:BD44"/>
    <mergeCell ref="C45:D45"/>
    <mergeCell ref="E45:F45"/>
    <mergeCell ref="G45:K45"/>
    <mergeCell ref="L45:O45"/>
    <mergeCell ref="AU45:AV45"/>
    <mergeCell ref="AW45:AX45"/>
    <mergeCell ref="AY45:BD45"/>
    <mergeCell ref="C44:D44"/>
    <mergeCell ref="E44:F44"/>
    <mergeCell ref="G44:K44"/>
    <mergeCell ref="L44:O44"/>
    <mergeCell ref="AU44:AV44"/>
    <mergeCell ref="AW44:AX44"/>
    <mergeCell ref="AY42:BD42"/>
    <mergeCell ref="C43:D43"/>
    <mergeCell ref="E43:F43"/>
    <mergeCell ref="G43:K43"/>
    <mergeCell ref="L43:O43"/>
    <mergeCell ref="AU43:AV43"/>
    <mergeCell ref="AW43:AX43"/>
    <mergeCell ref="AY43:BD43"/>
    <mergeCell ref="C42:D42"/>
    <mergeCell ref="E42:F42"/>
    <mergeCell ref="G42:K42"/>
    <mergeCell ref="L42:O42"/>
    <mergeCell ref="AU42:AV42"/>
    <mergeCell ref="AW42:AX42"/>
    <mergeCell ref="AY40:BD40"/>
    <mergeCell ref="C41:D41"/>
    <mergeCell ref="E41:F41"/>
    <mergeCell ref="G41:K41"/>
    <mergeCell ref="L41:O41"/>
    <mergeCell ref="AU41:AV41"/>
    <mergeCell ref="AW41:AX41"/>
    <mergeCell ref="AY41:BD41"/>
    <mergeCell ref="C40:D40"/>
    <mergeCell ref="E40:F40"/>
    <mergeCell ref="G40:K40"/>
    <mergeCell ref="L40:O40"/>
    <mergeCell ref="AU40:AV40"/>
    <mergeCell ref="AW40:AX40"/>
    <mergeCell ref="AY38:BD38"/>
    <mergeCell ref="C39:D39"/>
    <mergeCell ref="E39:F39"/>
    <mergeCell ref="G39:K39"/>
    <mergeCell ref="L39:O39"/>
    <mergeCell ref="AU39:AV39"/>
    <mergeCell ref="AW39:AX39"/>
    <mergeCell ref="AY39:BD39"/>
    <mergeCell ref="C38:D38"/>
    <mergeCell ref="E38:F38"/>
    <mergeCell ref="G38:K38"/>
    <mergeCell ref="L38:O38"/>
    <mergeCell ref="AU38:AV38"/>
    <mergeCell ref="AW38:AX38"/>
    <mergeCell ref="AY36:BD36"/>
    <mergeCell ref="C37:D37"/>
    <mergeCell ref="E37:F37"/>
    <mergeCell ref="G37:K37"/>
    <mergeCell ref="L37:O37"/>
    <mergeCell ref="AU37:AV37"/>
    <mergeCell ref="AW37:AX37"/>
    <mergeCell ref="AY37:BD37"/>
    <mergeCell ref="C36:D36"/>
    <mergeCell ref="E36:F36"/>
    <mergeCell ref="G36:K36"/>
    <mergeCell ref="L36:O36"/>
    <mergeCell ref="AU36:AV36"/>
    <mergeCell ref="AW36:AX36"/>
    <mergeCell ref="AY34:BD34"/>
    <mergeCell ref="C35:D35"/>
    <mergeCell ref="E35:F35"/>
    <mergeCell ref="G35:K35"/>
    <mergeCell ref="L35:O35"/>
    <mergeCell ref="AU35:AV35"/>
    <mergeCell ref="AW35:AX35"/>
    <mergeCell ref="AY35:BD35"/>
    <mergeCell ref="C34:D34"/>
    <mergeCell ref="E34:F34"/>
    <mergeCell ref="G34:K34"/>
    <mergeCell ref="L34:O34"/>
    <mergeCell ref="AU34:AV34"/>
    <mergeCell ref="AW34:AX34"/>
    <mergeCell ref="AY32:BD32"/>
    <mergeCell ref="C33:D33"/>
    <mergeCell ref="E33:F33"/>
    <mergeCell ref="G33:K33"/>
    <mergeCell ref="L33:O33"/>
    <mergeCell ref="AU33:AV33"/>
    <mergeCell ref="AW33:AX33"/>
    <mergeCell ref="AY33:BD33"/>
    <mergeCell ref="C32:D32"/>
    <mergeCell ref="E32:F32"/>
    <mergeCell ref="G32:K32"/>
    <mergeCell ref="L32:O32"/>
    <mergeCell ref="AU32:AV32"/>
    <mergeCell ref="AW32:AX32"/>
    <mergeCell ref="AY30:BD30"/>
    <mergeCell ref="C31:D31"/>
    <mergeCell ref="E31:F31"/>
    <mergeCell ref="G31:K31"/>
    <mergeCell ref="L31:O31"/>
    <mergeCell ref="AU31:AV31"/>
    <mergeCell ref="AW31:AX31"/>
    <mergeCell ref="AY31:BD31"/>
    <mergeCell ref="C30:D30"/>
    <mergeCell ref="E30:F30"/>
    <mergeCell ref="G30:K30"/>
    <mergeCell ref="L30:O30"/>
    <mergeCell ref="AU30:AV30"/>
    <mergeCell ref="AW30:AX30"/>
    <mergeCell ref="AY28:BD28"/>
    <mergeCell ref="C29:D29"/>
    <mergeCell ref="E29:F29"/>
    <mergeCell ref="G29:K29"/>
    <mergeCell ref="L29:O29"/>
    <mergeCell ref="AU29:AV29"/>
    <mergeCell ref="AW29:AX29"/>
    <mergeCell ref="AY29:BD29"/>
    <mergeCell ref="C28:D28"/>
    <mergeCell ref="E28:F28"/>
    <mergeCell ref="G28:K28"/>
    <mergeCell ref="L28:O28"/>
    <mergeCell ref="AU28:AV28"/>
    <mergeCell ref="AW28:AX28"/>
    <mergeCell ref="AY26:BD26"/>
    <mergeCell ref="C27:D27"/>
    <mergeCell ref="E27:F27"/>
    <mergeCell ref="G27:K27"/>
    <mergeCell ref="L27:O27"/>
    <mergeCell ref="AU27:AV27"/>
    <mergeCell ref="AW27:AX27"/>
    <mergeCell ref="AY27:BD27"/>
    <mergeCell ref="C26:D26"/>
    <mergeCell ref="E26:F26"/>
    <mergeCell ref="G26:K26"/>
    <mergeCell ref="L26:O26"/>
    <mergeCell ref="AU26:AV26"/>
    <mergeCell ref="AW26:AX26"/>
    <mergeCell ref="AY24:BD24"/>
    <mergeCell ref="C25:D25"/>
    <mergeCell ref="E25:F25"/>
    <mergeCell ref="G25:K25"/>
    <mergeCell ref="L25:O25"/>
    <mergeCell ref="AU25:AV25"/>
    <mergeCell ref="AW25:AX25"/>
    <mergeCell ref="AY25:BD25"/>
    <mergeCell ref="C24:D24"/>
    <mergeCell ref="E24:F24"/>
    <mergeCell ref="G24:K24"/>
    <mergeCell ref="L24:O24"/>
    <mergeCell ref="AU24:AV24"/>
    <mergeCell ref="AW24:AX24"/>
    <mergeCell ref="AY22:BD22"/>
    <mergeCell ref="C23:D23"/>
    <mergeCell ref="E23:F23"/>
    <mergeCell ref="G23:K23"/>
    <mergeCell ref="L23:O23"/>
    <mergeCell ref="AU23:AV23"/>
    <mergeCell ref="AW23:AX23"/>
    <mergeCell ref="AY23:BD23"/>
    <mergeCell ref="C22:D22"/>
    <mergeCell ref="E22:F22"/>
    <mergeCell ref="G22:K22"/>
    <mergeCell ref="L22:O22"/>
    <mergeCell ref="AU22:AV22"/>
    <mergeCell ref="AW22:AX22"/>
    <mergeCell ref="AY20:BD20"/>
    <mergeCell ref="C21:D21"/>
    <mergeCell ref="E21:F21"/>
    <mergeCell ref="G21:K21"/>
    <mergeCell ref="L21:O21"/>
    <mergeCell ref="AU21:AV21"/>
    <mergeCell ref="AW21:AX21"/>
    <mergeCell ref="AY21:BD21"/>
    <mergeCell ref="C20:D20"/>
    <mergeCell ref="E20:F20"/>
    <mergeCell ref="G20:K20"/>
    <mergeCell ref="L20:O20"/>
    <mergeCell ref="AU20:AV20"/>
    <mergeCell ref="AW20:AX20"/>
    <mergeCell ref="AY18:BD18"/>
    <mergeCell ref="C19:D19"/>
    <mergeCell ref="E19:F19"/>
    <mergeCell ref="G19:K19"/>
    <mergeCell ref="L19:O19"/>
    <mergeCell ref="AU19:AV19"/>
    <mergeCell ref="AW19:AX19"/>
    <mergeCell ref="AY19:BD19"/>
    <mergeCell ref="C18:D18"/>
    <mergeCell ref="E18:F18"/>
    <mergeCell ref="G18:K18"/>
    <mergeCell ref="L18:O18"/>
    <mergeCell ref="AU18:AV18"/>
    <mergeCell ref="AW18:AX18"/>
    <mergeCell ref="AY16:BD16"/>
    <mergeCell ref="C17:D17"/>
    <mergeCell ref="E17:F17"/>
    <mergeCell ref="G17:K17"/>
    <mergeCell ref="L17:O17"/>
    <mergeCell ref="AU17:AV17"/>
    <mergeCell ref="AW17:AX17"/>
    <mergeCell ref="AY17:BD17"/>
    <mergeCell ref="C16:D16"/>
    <mergeCell ref="E16:F16"/>
    <mergeCell ref="G16:K16"/>
    <mergeCell ref="L16:O16"/>
    <mergeCell ref="AU16:AV16"/>
    <mergeCell ref="AW16:AX16"/>
    <mergeCell ref="AY14:BD14"/>
    <mergeCell ref="C15:D15"/>
    <mergeCell ref="E15:F15"/>
    <mergeCell ref="G15:K15"/>
    <mergeCell ref="L15:O15"/>
    <mergeCell ref="AU15:AV15"/>
    <mergeCell ref="AW15:AX15"/>
    <mergeCell ref="AY15:BD15"/>
    <mergeCell ref="C14:D14"/>
    <mergeCell ref="E14:F14"/>
    <mergeCell ref="G14:K14"/>
    <mergeCell ref="L14:O14"/>
    <mergeCell ref="AU14:AV14"/>
    <mergeCell ref="AW14:AX14"/>
    <mergeCell ref="AZ6:BA6"/>
    <mergeCell ref="AZ7:BA7"/>
    <mergeCell ref="B9:B13"/>
    <mergeCell ref="C9:D13"/>
    <mergeCell ref="E9:F13"/>
    <mergeCell ref="G9:K13"/>
    <mergeCell ref="L9:O13"/>
    <mergeCell ref="P9:AT9"/>
    <mergeCell ref="AU9:AV13"/>
    <mergeCell ref="AW9:AX13"/>
    <mergeCell ref="AY9:BD13"/>
    <mergeCell ref="P10:V10"/>
    <mergeCell ref="W10:AC10"/>
    <mergeCell ref="AD10:AJ10"/>
    <mergeCell ref="AK10:AQ10"/>
    <mergeCell ref="AR10:AT10"/>
    <mergeCell ref="AM1:BA1"/>
    <mergeCell ref="U2:V2"/>
    <mergeCell ref="X2:Y2"/>
    <mergeCell ref="AB2:AC2"/>
    <mergeCell ref="AM2:BA2"/>
    <mergeCell ref="AZ3:BC3"/>
    <mergeCell ref="AZ4:BC4"/>
    <mergeCell ref="AV5:AW5"/>
    <mergeCell ref="AZ5:BA5"/>
  </mergeCells>
  <phoneticPr fontId="4"/>
  <conditionalFormatting sqref="C127:F127">
    <cfRule type="expression" dxfId="2" priority="1">
      <formula>INDIRECT(ADDRESS(ROW(),COLUMN()))=TRUNC(INDIRECT(ADDRESS(ROW(),COLUMN())))</formula>
    </cfRule>
  </conditionalFormatting>
  <conditionalFormatting sqref="E118:Q122">
    <cfRule type="expression" dxfId="1" priority="2">
      <formula>INDIRECT(ADDRESS(ROW(),COLUMN()))=TRUNC(INDIRECT(ADDRESS(ROW(),COLUMN())))</formula>
    </cfRule>
  </conditionalFormatting>
  <conditionalFormatting sqref="P14:AX113">
    <cfRule type="expression" dxfId="0" priority="3">
      <formula>INDIRECT(ADDRESS(ROW(),COLUMN()))=TRUNC(INDIRECT(ADDRESS(ROW(),COLUMN())))</formula>
    </cfRule>
  </conditionalFormatting>
  <dataValidations count="8">
    <dataValidation allowBlank="1" showInputMessage="1" showErrorMessage="1" error="入力可能範囲　32～40" sqref="AZ6" xr:uid="{A092EDF9-F9DF-41A6-AE0D-8171826EBB2D}"/>
    <dataValidation type="list" allowBlank="1" showInputMessage="1" sqref="E14:F113" xr:uid="{B5FEB3AA-ACC3-4C9E-A322-D83E4C6C563A}">
      <formula1>"A, B, C, D"</formula1>
    </dataValidation>
    <dataValidation type="list" allowBlank="1" showInputMessage="1" showErrorMessage="1" sqref="AZ4:BC4" xr:uid="{3199FBF0-56A5-42A6-BE1A-B9F93D8D1DAA}">
      <formula1>"予定,実績,予定・実績"</formula1>
    </dataValidation>
    <dataValidation type="list" errorStyle="warning" allowBlank="1" showInputMessage="1" error="リストにない場合のみ、入力してください。" sqref="G14:K113" xr:uid="{3AE1B628-7543-4908-867C-F782F23A1A18}">
      <formula1>INDIRECT(C14)</formula1>
    </dataValidation>
    <dataValidation type="list" allowBlank="1" showInputMessage="1" sqref="C14:D113" xr:uid="{4B35CB81-50BE-4746-BB3A-B8978DDC85CE}">
      <formula1>職種</formula1>
    </dataValidation>
    <dataValidation type="decimal" allowBlank="1" showInputMessage="1" showErrorMessage="1" error="入力可能範囲　32～40" sqref="AV5" xr:uid="{F36FB675-427E-4F81-916D-C1A9C63F1375}">
      <formula1>32</formula1>
      <formula2>40</formula2>
    </dataValidation>
    <dataValidation type="list" allowBlank="1" showInputMessage="1" showErrorMessage="1" sqref="J124:K124" xr:uid="{C8584375-CF4A-4E4B-991D-ACC4ACEB92D8}">
      <formula1>"週,暦月"</formula1>
    </dataValidation>
    <dataValidation type="list" allowBlank="1" showInputMessage="1" showErrorMessage="1" sqref="AZ3" xr:uid="{AEE1F85E-1E72-48DA-935A-6B4672AB83A2}">
      <formula1>"４週,暦月"</formula1>
    </dataValidation>
  </dataValidations>
  <printOptions horizontalCentered="1"/>
  <pageMargins left="0.23622047244094491" right="0.23622047244094491" top="0.43307086614173229" bottom="0.27559055118110237" header="0.31496062992125984" footer="0.31496062992125984"/>
  <pageSetup paperSize="9" scale="42" fitToHeight="0" orientation="landscape" r:id="rId1"/>
  <rowBreaks count="1" manualBreakCount="1">
    <brk id="114" max="55" man="1"/>
  </rowBreaks>
  <colBreaks count="1" manualBreakCount="1">
    <brk id="58"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5CA03E-3BEA-45F3-A5E2-C3B19FC35DD2}">
  <sheetPr>
    <pageSetUpPr fitToPage="1"/>
  </sheetPr>
  <dimension ref="B1:K45"/>
  <sheetViews>
    <sheetView workbookViewId="0">
      <selection activeCell="C16" sqref="C16"/>
    </sheetView>
  </sheetViews>
  <sheetFormatPr defaultColWidth="9" defaultRowHeight="25.5"/>
  <cols>
    <col min="1" max="1" width="2" style="287" customWidth="1"/>
    <col min="2" max="2" width="8.625" style="287" customWidth="1"/>
    <col min="3" max="11" width="40.625" style="287" customWidth="1"/>
    <col min="12" max="16384" width="9" style="287"/>
  </cols>
  <sheetData>
    <row r="1" spans="2:11">
      <c r="B1" s="287" t="s">
        <v>343</v>
      </c>
    </row>
    <row r="3" spans="2:11">
      <c r="B3" s="288" t="s">
        <v>298</v>
      </c>
      <c r="C3" s="288" t="s">
        <v>344</v>
      </c>
    </row>
    <row r="4" spans="2:11">
      <c r="B4" s="288">
        <v>1</v>
      </c>
      <c r="C4" s="289" t="s">
        <v>281</v>
      </c>
    </row>
    <row r="5" spans="2:11">
      <c r="B5" s="288">
        <v>2</v>
      </c>
      <c r="C5" s="289" t="s">
        <v>345</v>
      </c>
    </row>
    <row r="6" spans="2:11">
      <c r="B6" s="288">
        <v>3</v>
      </c>
      <c r="C6" s="289"/>
    </row>
    <row r="7" spans="2:11">
      <c r="B7" s="288">
        <v>4</v>
      </c>
      <c r="C7" s="289"/>
    </row>
    <row r="8" spans="2:11">
      <c r="B8" s="288">
        <v>5</v>
      </c>
      <c r="C8" s="289"/>
    </row>
    <row r="9" spans="2:11">
      <c r="B9" s="288">
        <v>6</v>
      </c>
      <c r="C9" s="289"/>
    </row>
    <row r="10" spans="2:11">
      <c r="B10" s="288">
        <v>7</v>
      </c>
      <c r="C10" s="289"/>
    </row>
    <row r="11" spans="2:11">
      <c r="B11" s="288">
        <v>8</v>
      </c>
      <c r="C11" s="289"/>
    </row>
    <row r="13" spans="2:11">
      <c r="B13" s="287" t="s">
        <v>346</v>
      </c>
    </row>
    <row r="14" spans="2:11" ht="26.25" thickBot="1"/>
    <row r="15" spans="2:11" ht="26.25" thickBot="1">
      <c r="B15" s="290" t="s">
        <v>347</v>
      </c>
      <c r="C15" s="291" t="s">
        <v>348</v>
      </c>
      <c r="D15" s="292" t="s">
        <v>349</v>
      </c>
      <c r="E15" s="293" t="s">
        <v>350</v>
      </c>
      <c r="F15" s="294" t="s">
        <v>351</v>
      </c>
      <c r="G15" s="294" t="s">
        <v>351</v>
      </c>
      <c r="H15" s="294" t="s">
        <v>351</v>
      </c>
      <c r="I15" s="294" t="s">
        <v>351</v>
      </c>
      <c r="J15" s="294" t="s">
        <v>351</v>
      </c>
      <c r="K15" s="295" t="s">
        <v>351</v>
      </c>
    </row>
    <row r="16" spans="2:11">
      <c r="B16" s="492" t="s">
        <v>352</v>
      </c>
      <c r="C16" s="296" t="s">
        <v>353</v>
      </c>
      <c r="D16" s="297" t="s">
        <v>353</v>
      </c>
      <c r="E16" s="297" t="s">
        <v>354</v>
      </c>
      <c r="F16" s="297"/>
      <c r="G16" s="297"/>
      <c r="H16" s="297"/>
      <c r="I16" s="298"/>
      <c r="J16" s="298"/>
      <c r="K16" s="299"/>
    </row>
    <row r="17" spans="2:11">
      <c r="B17" s="492"/>
      <c r="C17" s="300" t="s">
        <v>355</v>
      </c>
      <c r="D17" s="297" t="s">
        <v>349</v>
      </c>
      <c r="E17" s="297" t="s">
        <v>349</v>
      </c>
      <c r="F17" s="297"/>
      <c r="G17" s="297"/>
      <c r="H17" s="297"/>
      <c r="I17" s="301"/>
      <c r="J17" s="301"/>
      <c r="K17" s="302"/>
    </row>
    <row r="18" spans="2:11">
      <c r="B18" s="492"/>
      <c r="C18" s="300" t="s">
        <v>355</v>
      </c>
      <c r="D18" s="297" t="s">
        <v>351</v>
      </c>
      <c r="E18" s="297" t="s">
        <v>356</v>
      </c>
      <c r="F18" s="297"/>
      <c r="G18" s="297"/>
      <c r="H18" s="297"/>
      <c r="I18" s="301"/>
      <c r="J18" s="301"/>
      <c r="K18" s="302"/>
    </row>
    <row r="19" spans="2:11">
      <c r="B19" s="492"/>
      <c r="C19" s="300" t="s">
        <v>351</v>
      </c>
      <c r="D19" s="297" t="s">
        <v>351</v>
      </c>
      <c r="E19" s="297" t="s">
        <v>357</v>
      </c>
      <c r="F19" s="297"/>
      <c r="G19" s="297"/>
      <c r="H19" s="297"/>
      <c r="I19" s="301"/>
      <c r="J19" s="301"/>
      <c r="K19" s="302"/>
    </row>
    <row r="20" spans="2:11">
      <c r="B20" s="492"/>
      <c r="C20" s="300" t="s">
        <v>351</v>
      </c>
      <c r="D20" s="297" t="s">
        <v>351</v>
      </c>
      <c r="E20" s="297" t="s">
        <v>358</v>
      </c>
      <c r="F20" s="297"/>
      <c r="G20" s="297"/>
      <c r="H20" s="297"/>
      <c r="I20" s="301"/>
      <c r="J20" s="301"/>
      <c r="K20" s="302"/>
    </row>
    <row r="21" spans="2:11">
      <c r="B21" s="492"/>
      <c r="C21" s="300" t="s">
        <v>351</v>
      </c>
      <c r="D21" s="297" t="s">
        <v>351</v>
      </c>
      <c r="E21" s="297" t="s">
        <v>351</v>
      </c>
      <c r="F21" s="297"/>
      <c r="G21" s="297"/>
      <c r="H21" s="297"/>
      <c r="I21" s="301"/>
      <c r="J21" s="301"/>
      <c r="K21" s="302"/>
    </row>
    <row r="22" spans="2:11">
      <c r="B22" s="492"/>
      <c r="C22" s="300" t="s">
        <v>351</v>
      </c>
      <c r="D22" s="297" t="s">
        <v>351</v>
      </c>
      <c r="E22" s="297" t="s">
        <v>351</v>
      </c>
      <c r="F22" s="297"/>
      <c r="G22" s="297"/>
      <c r="H22" s="297"/>
      <c r="I22" s="301"/>
      <c r="J22" s="301"/>
      <c r="K22" s="302"/>
    </row>
    <row r="23" spans="2:11">
      <c r="B23" s="492"/>
      <c r="C23" s="300" t="s">
        <v>351</v>
      </c>
      <c r="D23" s="297" t="s">
        <v>351</v>
      </c>
      <c r="E23" s="297" t="s">
        <v>351</v>
      </c>
      <c r="F23" s="297"/>
      <c r="G23" s="297"/>
      <c r="H23" s="297"/>
      <c r="I23" s="301"/>
      <c r="J23" s="301"/>
      <c r="K23" s="302"/>
    </row>
    <row r="24" spans="2:11">
      <c r="B24" s="492"/>
      <c r="C24" s="300" t="s">
        <v>351</v>
      </c>
      <c r="D24" s="297" t="s">
        <v>351</v>
      </c>
      <c r="E24" s="297" t="s">
        <v>351</v>
      </c>
      <c r="F24" s="297"/>
      <c r="G24" s="297"/>
      <c r="H24" s="297"/>
      <c r="I24" s="301"/>
      <c r="J24" s="301"/>
      <c r="K24" s="302"/>
    </row>
    <row r="25" spans="2:11">
      <c r="B25" s="492"/>
      <c r="C25" s="300" t="s">
        <v>351</v>
      </c>
      <c r="D25" s="303" t="s">
        <v>351</v>
      </c>
      <c r="E25" s="303" t="s">
        <v>351</v>
      </c>
      <c r="F25" s="303"/>
      <c r="G25" s="303"/>
      <c r="H25" s="303"/>
      <c r="I25" s="301"/>
      <c r="J25" s="301"/>
      <c r="K25" s="302"/>
    </row>
    <row r="26" spans="2:11">
      <c r="B26" s="492"/>
      <c r="C26" s="300" t="s">
        <v>351</v>
      </c>
      <c r="D26" s="303" t="s">
        <v>351</v>
      </c>
      <c r="E26" s="303" t="s">
        <v>351</v>
      </c>
      <c r="F26" s="303"/>
      <c r="G26" s="303"/>
      <c r="H26" s="303"/>
      <c r="I26" s="301"/>
      <c r="J26" s="301"/>
      <c r="K26" s="302"/>
    </row>
    <row r="27" spans="2:11">
      <c r="B27" s="492"/>
      <c r="C27" s="300" t="s">
        <v>351</v>
      </c>
      <c r="D27" s="303" t="s">
        <v>351</v>
      </c>
      <c r="E27" s="303" t="s">
        <v>351</v>
      </c>
      <c r="F27" s="303"/>
      <c r="G27" s="303"/>
      <c r="H27" s="303"/>
      <c r="I27" s="301"/>
      <c r="J27" s="301"/>
      <c r="K27" s="302"/>
    </row>
    <row r="28" spans="2:11" ht="26.25" thickBot="1">
      <c r="B28" s="493"/>
      <c r="C28" s="304" t="s">
        <v>351</v>
      </c>
      <c r="D28" s="305" t="s">
        <v>351</v>
      </c>
      <c r="E28" s="305" t="s">
        <v>351</v>
      </c>
      <c r="F28" s="305"/>
      <c r="G28" s="305"/>
      <c r="H28" s="305"/>
      <c r="I28" s="305"/>
      <c r="J28" s="305"/>
      <c r="K28" s="306"/>
    </row>
    <row r="31" spans="2:11">
      <c r="C31" s="287" t="s">
        <v>359</v>
      </c>
    </row>
    <row r="32" spans="2:11">
      <c r="C32" s="287" t="s">
        <v>360</v>
      </c>
    </row>
    <row r="33" spans="3:3">
      <c r="C33" s="287" t="s">
        <v>361</v>
      </c>
    </row>
    <row r="34" spans="3:3">
      <c r="C34" s="287" t="s">
        <v>362</v>
      </c>
    </row>
    <row r="35" spans="3:3">
      <c r="C35" s="287" t="s">
        <v>363</v>
      </c>
    </row>
    <row r="36" spans="3:3">
      <c r="C36" s="287" t="s">
        <v>364</v>
      </c>
    </row>
    <row r="37" spans="3:3">
      <c r="C37" s="287" t="s">
        <v>365</v>
      </c>
    </row>
    <row r="38" spans="3:3">
      <c r="C38" s="287" t="s">
        <v>366</v>
      </c>
    </row>
    <row r="40" spans="3:3">
      <c r="C40" s="287" t="s">
        <v>367</v>
      </c>
    </row>
    <row r="41" spans="3:3">
      <c r="C41" s="287" t="s">
        <v>368</v>
      </c>
    </row>
    <row r="42" spans="3:3">
      <c r="C42" s="287" t="s">
        <v>369</v>
      </c>
    </row>
    <row r="43" spans="3:3">
      <c r="C43" s="287" t="s">
        <v>370</v>
      </c>
    </row>
    <row r="44" spans="3:3">
      <c r="C44" s="287" t="s">
        <v>371</v>
      </c>
    </row>
    <row r="45" spans="3:3">
      <c r="C45" s="287" t="s">
        <v>372</v>
      </c>
    </row>
  </sheetData>
  <mergeCells count="1">
    <mergeCell ref="B16:B28"/>
  </mergeCells>
  <phoneticPr fontId="4"/>
  <pageMargins left="0.70866141732283472" right="0.70866141732283472" top="0.74803149606299213" bottom="0.74803149606299213" header="0.31496062992125984" footer="0.31496062992125984"/>
  <pageSetup paperSize="9" scale="32"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D2E9DD-DF51-49D2-9319-205088090D22}">
  <sheetPr>
    <pageSetUpPr fitToPage="1"/>
  </sheetPr>
  <dimension ref="A1:IU12"/>
  <sheetViews>
    <sheetView zoomScaleNormal="100" workbookViewId="0">
      <selection sqref="A1:C1"/>
    </sheetView>
  </sheetViews>
  <sheetFormatPr defaultColWidth="9" defaultRowHeight="13.5"/>
  <cols>
    <col min="1" max="1" width="3" style="160" customWidth="1"/>
    <col min="2" max="2" width="5.875" style="160" customWidth="1"/>
    <col min="3" max="14" width="8.875" style="160" customWidth="1"/>
    <col min="15" max="16384" width="9" style="160"/>
  </cols>
  <sheetData>
    <row r="1" spans="1:255" ht="21" customHeight="1">
      <c r="A1" s="494"/>
      <c r="B1" s="494"/>
      <c r="C1" s="494"/>
      <c r="D1" s="159"/>
      <c r="E1" s="159"/>
      <c r="F1" s="159"/>
      <c r="G1" s="159"/>
      <c r="H1" s="159"/>
      <c r="I1" s="159"/>
      <c r="J1" s="159"/>
      <c r="K1" s="159"/>
      <c r="L1" s="159"/>
      <c r="M1" s="159"/>
      <c r="N1" s="159"/>
      <c r="O1" s="159"/>
      <c r="P1" s="159"/>
      <c r="Q1" s="159"/>
      <c r="R1" s="159"/>
      <c r="S1" s="159"/>
      <c r="T1" s="159"/>
      <c r="U1" s="159"/>
      <c r="V1" s="159"/>
      <c r="W1" s="159"/>
      <c r="X1" s="159"/>
      <c r="Y1" s="159"/>
      <c r="Z1" s="159"/>
      <c r="AA1" s="159"/>
      <c r="AB1" s="159"/>
      <c r="AC1" s="159"/>
      <c r="AD1" s="159"/>
      <c r="AE1" s="159"/>
      <c r="AF1" s="159"/>
      <c r="AG1" s="159"/>
      <c r="AH1" s="159"/>
      <c r="AI1" s="159"/>
      <c r="AJ1" s="159"/>
      <c r="AK1" s="159"/>
      <c r="AL1" s="159"/>
      <c r="AM1" s="159"/>
      <c r="AN1" s="159"/>
      <c r="AO1" s="159"/>
      <c r="AP1" s="159"/>
      <c r="AQ1" s="159"/>
      <c r="AR1" s="159"/>
      <c r="AS1" s="159"/>
      <c r="AT1" s="159"/>
      <c r="AU1" s="159"/>
      <c r="AV1" s="159"/>
      <c r="AW1" s="159"/>
      <c r="AX1" s="159"/>
      <c r="AY1" s="159"/>
      <c r="AZ1" s="159"/>
      <c r="BA1" s="159"/>
      <c r="BB1" s="159"/>
      <c r="BC1" s="159"/>
      <c r="BD1" s="159"/>
      <c r="BE1" s="159"/>
      <c r="BF1" s="159"/>
      <c r="BG1" s="159"/>
      <c r="BH1" s="159"/>
      <c r="BI1" s="159"/>
      <c r="BJ1" s="159"/>
      <c r="BK1" s="159"/>
      <c r="BL1" s="159"/>
      <c r="BM1" s="159"/>
      <c r="BN1" s="159"/>
      <c r="BO1" s="159"/>
      <c r="BP1" s="159"/>
      <c r="BQ1" s="159"/>
      <c r="BR1" s="159"/>
      <c r="BS1" s="159"/>
      <c r="BT1" s="159"/>
      <c r="BU1" s="159"/>
      <c r="BV1" s="159"/>
      <c r="BW1" s="159"/>
      <c r="BX1" s="159"/>
      <c r="BY1" s="159"/>
      <c r="BZ1" s="159"/>
      <c r="CA1" s="159"/>
      <c r="CB1" s="159"/>
      <c r="CC1" s="159"/>
      <c r="CD1" s="159"/>
      <c r="CE1" s="159"/>
      <c r="CF1" s="159"/>
      <c r="CG1" s="159"/>
      <c r="CH1" s="159"/>
      <c r="CI1" s="159"/>
      <c r="CJ1" s="159"/>
      <c r="CK1" s="159"/>
      <c r="CL1" s="159"/>
      <c r="CM1" s="159"/>
      <c r="CN1" s="159"/>
      <c r="CO1" s="159"/>
      <c r="CP1" s="159"/>
      <c r="CQ1" s="159"/>
      <c r="CR1" s="159"/>
      <c r="CS1" s="159"/>
      <c r="CT1" s="159"/>
      <c r="CU1" s="159"/>
      <c r="CV1" s="159"/>
      <c r="CW1" s="159"/>
      <c r="CX1" s="159"/>
      <c r="CY1" s="159"/>
      <c r="CZ1" s="159"/>
      <c r="DA1" s="159"/>
      <c r="DB1" s="159"/>
      <c r="DC1" s="159"/>
      <c r="DD1" s="159"/>
      <c r="DE1" s="159"/>
      <c r="DF1" s="159"/>
      <c r="DG1" s="159"/>
      <c r="DH1" s="159"/>
      <c r="DI1" s="159"/>
      <c r="DJ1" s="159"/>
      <c r="DK1" s="159"/>
      <c r="DL1" s="159"/>
      <c r="DM1" s="159"/>
      <c r="DN1" s="159"/>
      <c r="DO1" s="159"/>
      <c r="DP1" s="159"/>
      <c r="DQ1" s="159"/>
      <c r="DR1" s="159"/>
      <c r="DS1" s="159"/>
      <c r="DT1" s="159"/>
      <c r="DU1" s="159"/>
      <c r="DV1" s="159"/>
      <c r="DW1" s="159"/>
      <c r="DX1" s="159"/>
      <c r="DY1" s="159"/>
      <c r="DZ1" s="159"/>
      <c r="EA1" s="159"/>
      <c r="EB1" s="159"/>
      <c r="EC1" s="159"/>
      <c r="ED1" s="159"/>
      <c r="EE1" s="159"/>
      <c r="EF1" s="159"/>
      <c r="EG1" s="159"/>
      <c r="EH1" s="159"/>
      <c r="EI1" s="159"/>
      <c r="EJ1" s="159"/>
      <c r="EK1" s="159"/>
      <c r="EL1" s="159"/>
      <c r="EM1" s="159"/>
      <c r="EN1" s="159"/>
      <c r="EO1" s="159"/>
      <c r="EP1" s="159"/>
      <c r="EQ1" s="159"/>
      <c r="ER1" s="159"/>
      <c r="ES1" s="159"/>
      <c r="ET1" s="159"/>
      <c r="EU1" s="159"/>
      <c r="EV1" s="159"/>
      <c r="EW1" s="159"/>
      <c r="EX1" s="159"/>
      <c r="EY1" s="159"/>
      <c r="EZ1" s="159"/>
      <c r="FA1" s="159"/>
      <c r="FB1" s="159"/>
      <c r="FC1" s="159"/>
      <c r="FD1" s="159"/>
      <c r="FE1" s="159"/>
      <c r="FF1" s="159"/>
      <c r="FG1" s="159"/>
      <c r="FH1" s="159"/>
      <c r="FI1" s="159"/>
      <c r="FJ1" s="159"/>
      <c r="FK1" s="159"/>
      <c r="FL1" s="159"/>
      <c r="FM1" s="159"/>
      <c r="FN1" s="159"/>
      <c r="FO1" s="159"/>
      <c r="FP1" s="159"/>
      <c r="FQ1" s="159"/>
      <c r="FR1" s="159"/>
      <c r="FS1" s="159"/>
      <c r="FT1" s="159"/>
      <c r="FU1" s="159"/>
      <c r="FV1" s="159"/>
      <c r="FW1" s="159"/>
      <c r="FX1" s="159"/>
      <c r="FY1" s="159"/>
      <c r="FZ1" s="159"/>
      <c r="GA1" s="159"/>
      <c r="GB1" s="159"/>
      <c r="GC1" s="159"/>
      <c r="GD1" s="159"/>
      <c r="GE1" s="159"/>
      <c r="GF1" s="159"/>
      <c r="GG1" s="159"/>
      <c r="GH1" s="159"/>
      <c r="GI1" s="159"/>
      <c r="GJ1" s="159"/>
      <c r="GK1" s="159"/>
      <c r="GL1" s="159"/>
      <c r="GM1" s="159"/>
      <c r="GN1" s="159"/>
      <c r="GO1" s="159"/>
      <c r="GP1" s="159"/>
      <c r="GQ1" s="159"/>
      <c r="GR1" s="159"/>
      <c r="GS1" s="159"/>
      <c r="GT1" s="159"/>
      <c r="GU1" s="159"/>
      <c r="GV1" s="159"/>
      <c r="GW1" s="159"/>
      <c r="GX1" s="159"/>
      <c r="GY1" s="159"/>
      <c r="GZ1" s="159"/>
      <c r="HA1" s="159"/>
      <c r="HB1" s="159"/>
      <c r="HC1" s="159"/>
      <c r="HD1" s="159"/>
      <c r="HE1" s="159"/>
      <c r="HF1" s="159"/>
      <c r="HG1" s="159"/>
      <c r="HH1" s="159"/>
      <c r="HI1" s="159"/>
      <c r="HJ1" s="159"/>
      <c r="HK1" s="159"/>
      <c r="HL1" s="159"/>
      <c r="HM1" s="159"/>
      <c r="HN1" s="159"/>
      <c r="HO1" s="159"/>
      <c r="HP1" s="159"/>
      <c r="HQ1" s="159"/>
      <c r="HR1" s="159"/>
      <c r="HS1" s="159"/>
      <c r="HT1" s="159"/>
      <c r="HU1" s="159"/>
      <c r="HV1" s="159"/>
      <c r="HW1" s="159"/>
      <c r="HX1" s="159"/>
      <c r="HY1" s="159"/>
      <c r="HZ1" s="159"/>
      <c r="IA1" s="159"/>
      <c r="IB1" s="159"/>
      <c r="IC1" s="159"/>
      <c r="ID1" s="159"/>
      <c r="IE1" s="159"/>
      <c r="IF1" s="159"/>
      <c r="IG1" s="159"/>
      <c r="IH1" s="159"/>
      <c r="II1" s="159"/>
      <c r="IJ1" s="159"/>
      <c r="IK1" s="159"/>
      <c r="IL1" s="159"/>
      <c r="IM1" s="159"/>
      <c r="IN1" s="159"/>
      <c r="IO1" s="159"/>
      <c r="IP1" s="159"/>
      <c r="IQ1" s="159"/>
      <c r="IR1" s="159"/>
      <c r="IS1" s="159"/>
      <c r="IT1" s="159"/>
      <c r="IU1" s="159"/>
    </row>
    <row r="2" spans="1:255" s="162" customFormat="1" ht="16.899999999999999" customHeight="1">
      <c r="A2" s="161" t="s">
        <v>203</v>
      </c>
      <c r="B2" s="161"/>
      <c r="C2" s="161"/>
      <c r="D2" s="495"/>
      <c r="E2" s="495"/>
      <c r="F2" s="495"/>
      <c r="G2" s="495"/>
      <c r="H2" s="495"/>
      <c r="I2" s="495"/>
      <c r="J2" s="495"/>
      <c r="K2" s="495"/>
      <c r="L2" s="495"/>
      <c r="M2" s="495"/>
      <c r="N2" s="495"/>
    </row>
    <row r="3" spans="1:255" ht="16.899999999999999" customHeight="1">
      <c r="A3" s="163"/>
      <c r="B3" s="163"/>
      <c r="D3" s="495"/>
      <c r="E3" s="495"/>
      <c r="F3" s="495"/>
      <c r="G3" s="495"/>
      <c r="H3" s="495"/>
      <c r="I3" s="495"/>
      <c r="J3" s="495"/>
      <c r="K3" s="495"/>
      <c r="L3" s="495"/>
      <c r="M3" s="495"/>
      <c r="N3" s="495"/>
    </row>
    <row r="4" spans="1:255" ht="15" customHeight="1">
      <c r="A4" s="164"/>
      <c r="B4" s="164"/>
      <c r="D4" s="495"/>
      <c r="E4" s="495"/>
      <c r="F4" s="495"/>
      <c r="G4" s="495"/>
      <c r="H4" s="495"/>
      <c r="I4" s="495"/>
      <c r="J4" s="495"/>
      <c r="K4" s="495"/>
      <c r="L4" s="495"/>
      <c r="M4" s="495"/>
      <c r="N4" s="495"/>
    </row>
    <row r="5" spans="1:255" ht="15" customHeight="1" thickBot="1">
      <c r="A5" s="159"/>
      <c r="B5" s="159"/>
      <c r="C5" s="165"/>
      <c r="D5" s="165"/>
      <c r="E5" s="165"/>
      <c r="F5" s="159"/>
      <c r="G5" s="159"/>
      <c r="H5" s="159"/>
      <c r="I5" s="159"/>
      <c r="J5" s="159"/>
      <c r="K5" s="159"/>
      <c r="L5" s="159"/>
      <c r="M5" s="159"/>
      <c r="N5" s="159"/>
    </row>
    <row r="6" spans="1:255" ht="21.95" customHeight="1">
      <c r="A6" s="496" t="s">
        <v>204</v>
      </c>
      <c r="B6" s="497"/>
      <c r="C6" s="166" t="s">
        <v>205</v>
      </c>
      <c r="D6" s="166" t="s">
        <v>205</v>
      </c>
      <c r="E6" s="166" t="s">
        <v>205</v>
      </c>
      <c r="F6" s="166" t="s">
        <v>205</v>
      </c>
      <c r="G6" s="166" t="s">
        <v>205</v>
      </c>
      <c r="H6" s="166" t="s">
        <v>205</v>
      </c>
      <c r="I6" s="166" t="s">
        <v>205</v>
      </c>
      <c r="J6" s="166" t="s">
        <v>205</v>
      </c>
      <c r="K6" s="166" t="s">
        <v>205</v>
      </c>
      <c r="L6" s="166" t="s">
        <v>205</v>
      </c>
      <c r="M6" s="166" t="s">
        <v>205</v>
      </c>
      <c r="N6" s="167" t="s">
        <v>205</v>
      </c>
      <c r="O6" s="500" t="s">
        <v>206</v>
      </c>
      <c r="P6" s="168"/>
    </row>
    <row r="7" spans="1:255" ht="27" customHeight="1">
      <c r="A7" s="498"/>
      <c r="B7" s="499"/>
      <c r="C7" s="169" t="s">
        <v>207</v>
      </c>
      <c r="D7" s="169" t="s">
        <v>207</v>
      </c>
      <c r="E7" s="169" t="s">
        <v>207</v>
      </c>
      <c r="F7" s="169" t="s">
        <v>207</v>
      </c>
      <c r="G7" s="169" t="s">
        <v>207</v>
      </c>
      <c r="H7" s="169" t="s">
        <v>207</v>
      </c>
      <c r="I7" s="169" t="s">
        <v>207</v>
      </c>
      <c r="J7" s="169" t="s">
        <v>207</v>
      </c>
      <c r="K7" s="169" t="s">
        <v>207</v>
      </c>
      <c r="L7" s="169" t="s">
        <v>207</v>
      </c>
      <c r="M7" s="169" t="s">
        <v>207</v>
      </c>
      <c r="N7" s="170" t="s">
        <v>207</v>
      </c>
      <c r="O7" s="501"/>
    </row>
    <row r="8" spans="1:255" ht="37.5" customHeight="1" thickBot="1">
      <c r="A8" s="502" t="s">
        <v>208</v>
      </c>
      <c r="B8" s="503"/>
      <c r="C8" s="171"/>
      <c r="D8" s="171"/>
      <c r="E8" s="171"/>
      <c r="F8" s="171"/>
      <c r="G8" s="171"/>
      <c r="H8" s="171"/>
      <c r="I8" s="171"/>
      <c r="J8" s="171"/>
      <c r="K8" s="171"/>
      <c r="L8" s="171"/>
      <c r="M8" s="171"/>
      <c r="N8" s="172"/>
      <c r="O8" s="173" t="e">
        <f>AVERAGE(C8:N8)</f>
        <v>#DIV/0!</v>
      </c>
    </row>
    <row r="9" spans="1:255" ht="28.5" customHeight="1">
      <c r="A9" s="174"/>
      <c r="B9" s="175"/>
      <c r="C9" s="176"/>
      <c r="D9" s="176"/>
      <c r="E9" s="176"/>
      <c r="F9" s="176"/>
      <c r="G9" s="176"/>
      <c r="H9" s="176"/>
      <c r="I9" s="176"/>
      <c r="J9" s="176"/>
      <c r="K9" s="176"/>
      <c r="L9" s="176"/>
      <c r="M9" s="176"/>
      <c r="N9" s="176"/>
      <c r="O9" s="177"/>
    </row>
    <row r="10" spans="1:255" ht="27" customHeight="1">
      <c r="A10" s="178"/>
      <c r="B10" s="179" t="s">
        <v>209</v>
      </c>
      <c r="C10" s="178"/>
      <c r="D10" s="178"/>
      <c r="E10" s="178"/>
      <c r="F10" s="178"/>
      <c r="G10" s="178"/>
      <c r="H10" s="178"/>
      <c r="I10" s="178"/>
      <c r="J10" s="178"/>
      <c r="K10" s="178"/>
      <c r="L10" s="178"/>
      <c r="M10" s="178"/>
    </row>
    <row r="11" spans="1:255" ht="27" customHeight="1">
      <c r="A11" s="178"/>
      <c r="B11" s="179" t="s">
        <v>210</v>
      </c>
      <c r="C11" s="178"/>
      <c r="D11" s="178"/>
      <c r="E11" s="178"/>
      <c r="F11" s="178"/>
      <c r="G11" s="178"/>
      <c r="H11" s="178"/>
      <c r="I11" s="178"/>
      <c r="J11" s="178"/>
      <c r="K11" s="178"/>
      <c r="L11" s="178"/>
      <c r="M11" s="178"/>
    </row>
    <row r="12" spans="1:255" ht="27" customHeight="1">
      <c r="B12" s="179" t="s">
        <v>211</v>
      </c>
    </row>
  </sheetData>
  <sheetProtection selectLockedCells="1" selectUnlockedCells="1"/>
  <mergeCells count="5">
    <mergeCell ref="A1:C1"/>
    <mergeCell ref="D2:N4"/>
    <mergeCell ref="A6:B7"/>
    <mergeCell ref="O6:O7"/>
    <mergeCell ref="A8:B8"/>
  </mergeCells>
  <phoneticPr fontId="4"/>
  <pageMargins left="0.75" right="0.75" top="1" bottom="1" header="0.51180555555555551" footer="0.51180555555555551"/>
  <pageSetup paperSize="9" scale="96" firstPageNumber="0" fitToHeight="0" orientation="landscape"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8</vt:i4>
      </vt:variant>
    </vt:vector>
  </HeadingPairs>
  <TitlesOfParts>
    <vt:vector size="13" baseType="lpstr">
      <vt:lpstr>介護予防支援</vt:lpstr>
      <vt:lpstr>①自己点検シート</vt:lpstr>
      <vt:lpstr>②勤務形態一覧表</vt:lpstr>
      <vt:lpstr>プルダウン・リスト</vt:lpstr>
      <vt:lpstr>④利用者の状況</vt:lpstr>
      <vt:lpstr>①自己点検シート!Print_Area</vt:lpstr>
      <vt:lpstr>②勤務形態一覧表!Print_Area</vt:lpstr>
      <vt:lpstr>①自己点検シート!Print_Titles</vt:lpstr>
      <vt:lpstr>②勤務形態一覧表!Print_Titles</vt:lpstr>
      <vt:lpstr>介護支援専門員</vt:lpstr>
      <vt:lpstr>介護予防支援担当職員</vt:lpstr>
      <vt:lpstr>管理者</vt:lpstr>
      <vt:lpstr>職種</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2024-07-12T10:23:12Z</dcterms:created>
  <dcterms:modified xsi:type="dcterms:W3CDTF">2026-03-23T06:37:35Z</dcterms:modified>
</cp:coreProperties>
</file>