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filterPrivacy="1"/>
  <xr:revisionPtr revIDLastSave="0" documentId="13_ncr:1_{10DE2DCF-F33A-497B-8CCB-7773D09B7311}" xr6:coauthVersionLast="36" xr6:coauthVersionMax="36" xr10:uidLastSave="{00000000-0000-0000-0000-000000000000}"/>
  <bookViews>
    <workbookView xWindow="0" yWindow="0" windowWidth="20490" windowHeight="7455" xr2:uid="{00000000-000D-0000-FFFF-FFFF00000000}"/>
  </bookViews>
  <sheets>
    <sheet name="介護予防支援" sheetId="6" r:id="rId1"/>
    <sheet name="①自己点検シート" sheetId="1" r:id="rId2"/>
    <sheet name="②勤務形態一覧表" sheetId="8" r:id="rId3"/>
    <sheet name="プルダウン・リスト" sheetId="9" state="hidden" r:id="rId4"/>
    <sheet name="④利用者の状況" sheetId="5" r:id="rId5"/>
  </sheets>
  <definedNames>
    <definedName name="_xlnm.Print_Area" localSheetId="1">①自己点検シート!$A$1:$H$128</definedName>
    <definedName name="_xlnm.Print_Area" localSheetId="2">②勤務形態一覧表!$A$1:$BD$133</definedName>
    <definedName name="_xlnm.Print_Titles" localSheetId="1">①自己点検シート!$3:$4</definedName>
    <definedName name="_xlnm.Print_Titles" localSheetId="2">②勤務形態一覧表!$1:$13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7" i="8" l="1"/>
  <c r="H126" i="8"/>
  <c r="C126" i="8"/>
  <c r="P122" i="8"/>
  <c r="C132" i="8" s="1"/>
  <c r="M132" i="8" s="1"/>
  <c r="L122" i="8"/>
  <c r="C127" i="8" s="1"/>
  <c r="M127" i="8" s="1"/>
  <c r="H132" i="8" s="1"/>
  <c r="J122" i="8"/>
  <c r="G121" i="8"/>
  <c r="E121" i="8"/>
  <c r="G120" i="8"/>
  <c r="E120" i="8"/>
  <c r="G119" i="8"/>
  <c r="E119" i="8"/>
  <c r="G118" i="8"/>
  <c r="E118" i="8"/>
  <c r="AU113" i="8"/>
  <c r="AW113" i="8" s="1"/>
  <c r="AW112" i="8"/>
  <c r="AU112" i="8"/>
  <c r="AW111" i="8"/>
  <c r="AU111" i="8"/>
  <c r="AU110" i="8"/>
  <c r="AW110" i="8" s="1"/>
  <c r="AW109" i="8"/>
  <c r="AU109" i="8"/>
  <c r="AW108" i="8"/>
  <c r="AU108" i="8"/>
  <c r="AW107" i="8"/>
  <c r="AU107" i="8"/>
  <c r="AU106" i="8"/>
  <c r="AW106" i="8" s="1"/>
  <c r="AW105" i="8"/>
  <c r="AU105" i="8"/>
  <c r="AW104" i="8"/>
  <c r="AU104" i="8"/>
  <c r="AW103" i="8"/>
  <c r="AU103" i="8"/>
  <c r="AU102" i="8"/>
  <c r="AW102" i="8" s="1"/>
  <c r="AW101" i="8"/>
  <c r="AU101" i="8"/>
  <c r="AW100" i="8"/>
  <c r="AU100" i="8"/>
  <c r="AW99" i="8"/>
  <c r="AU99" i="8"/>
  <c r="AU98" i="8"/>
  <c r="AW98" i="8" s="1"/>
  <c r="AW97" i="8"/>
  <c r="AU97" i="8"/>
  <c r="AW96" i="8"/>
  <c r="AU96" i="8"/>
  <c r="AW95" i="8"/>
  <c r="AU95" i="8"/>
  <c r="AU94" i="8"/>
  <c r="AW94" i="8" s="1"/>
  <c r="AW93" i="8"/>
  <c r="AU93" i="8"/>
  <c r="AW92" i="8"/>
  <c r="AU92" i="8"/>
  <c r="AW91" i="8"/>
  <c r="AU91" i="8"/>
  <c r="AU90" i="8"/>
  <c r="AW90" i="8" s="1"/>
  <c r="AW89" i="8"/>
  <c r="AU89" i="8"/>
  <c r="AW88" i="8"/>
  <c r="AU88" i="8"/>
  <c r="AW87" i="8"/>
  <c r="AU87" i="8"/>
  <c r="AU86" i="8"/>
  <c r="AW86" i="8" s="1"/>
  <c r="AW85" i="8"/>
  <c r="AU85" i="8"/>
  <c r="AW84" i="8"/>
  <c r="AU84" i="8"/>
  <c r="AW83" i="8"/>
  <c r="AU83" i="8"/>
  <c r="AU82" i="8"/>
  <c r="AW82" i="8" s="1"/>
  <c r="AW81" i="8"/>
  <c r="AU81" i="8"/>
  <c r="AW80" i="8"/>
  <c r="AU80" i="8"/>
  <c r="AW79" i="8"/>
  <c r="AU79" i="8"/>
  <c r="AU78" i="8"/>
  <c r="AW78" i="8" s="1"/>
  <c r="AW77" i="8"/>
  <c r="AU77" i="8"/>
  <c r="AW76" i="8"/>
  <c r="AU76" i="8"/>
  <c r="AW75" i="8"/>
  <c r="AU75" i="8"/>
  <c r="AU74" i="8"/>
  <c r="AW74" i="8" s="1"/>
  <c r="AW73" i="8"/>
  <c r="AU73" i="8"/>
  <c r="AW72" i="8"/>
  <c r="AU72" i="8"/>
  <c r="AW71" i="8"/>
  <c r="AU71" i="8"/>
  <c r="AU70" i="8"/>
  <c r="AW70" i="8" s="1"/>
  <c r="AW69" i="8"/>
  <c r="AU69" i="8"/>
  <c r="AW68" i="8"/>
  <c r="AU68" i="8"/>
  <c r="AW67" i="8"/>
  <c r="AU67" i="8"/>
  <c r="AU66" i="8"/>
  <c r="AW66" i="8" s="1"/>
  <c r="AW65" i="8"/>
  <c r="AU65" i="8"/>
  <c r="AW64" i="8"/>
  <c r="AU64" i="8"/>
  <c r="AW63" i="8"/>
  <c r="AU63" i="8"/>
  <c r="AU62" i="8"/>
  <c r="AW62" i="8" s="1"/>
  <c r="AW61" i="8"/>
  <c r="AU61" i="8"/>
  <c r="AW60" i="8"/>
  <c r="AU60" i="8"/>
  <c r="AW59" i="8"/>
  <c r="AU59" i="8"/>
  <c r="AU58" i="8"/>
  <c r="AW58" i="8" s="1"/>
  <c r="AW57" i="8"/>
  <c r="AU57" i="8"/>
  <c r="AW56" i="8"/>
  <c r="AU56" i="8"/>
  <c r="AW55" i="8"/>
  <c r="AU55" i="8"/>
  <c r="AU54" i="8"/>
  <c r="AW54" i="8" s="1"/>
  <c r="AW53" i="8"/>
  <c r="AU53" i="8"/>
  <c r="AW52" i="8"/>
  <c r="AU52" i="8"/>
  <c r="AW51" i="8"/>
  <c r="AU51" i="8"/>
  <c r="AU50" i="8"/>
  <c r="AW50" i="8" s="1"/>
  <c r="AW49" i="8"/>
  <c r="AU49" i="8"/>
  <c r="AW48" i="8"/>
  <c r="AU48" i="8"/>
  <c r="AW47" i="8"/>
  <c r="AU47" i="8"/>
  <c r="AU46" i="8"/>
  <c r="AW46" i="8" s="1"/>
  <c r="AW45" i="8"/>
  <c r="AU45" i="8"/>
  <c r="AW44" i="8"/>
  <c r="AU44" i="8"/>
  <c r="AW43" i="8"/>
  <c r="AU43" i="8"/>
  <c r="AU42" i="8"/>
  <c r="AW42" i="8" s="1"/>
  <c r="AW41" i="8"/>
  <c r="AU41" i="8"/>
  <c r="AW40" i="8"/>
  <c r="AU40" i="8"/>
  <c r="AW39" i="8"/>
  <c r="AU39" i="8"/>
  <c r="AU38" i="8"/>
  <c r="AW38" i="8" s="1"/>
  <c r="AW37" i="8"/>
  <c r="AU37" i="8"/>
  <c r="AW36" i="8"/>
  <c r="AU36" i="8"/>
  <c r="AW35" i="8"/>
  <c r="AU35" i="8"/>
  <c r="AU34" i="8"/>
  <c r="AW34" i="8" s="1"/>
  <c r="AW33" i="8"/>
  <c r="AU33" i="8"/>
  <c r="AW32" i="8"/>
  <c r="AU32" i="8"/>
  <c r="AW31" i="8"/>
  <c r="AU31" i="8"/>
  <c r="AU30" i="8"/>
  <c r="AW30" i="8" s="1"/>
  <c r="AW29" i="8"/>
  <c r="AU29" i="8"/>
  <c r="AW28" i="8"/>
  <c r="AU28" i="8"/>
  <c r="AW27" i="8"/>
  <c r="AU27" i="8"/>
  <c r="AU26" i="8"/>
  <c r="AW26" i="8" s="1"/>
  <c r="AW25" i="8"/>
  <c r="AU25" i="8"/>
  <c r="AW24" i="8"/>
  <c r="AU24" i="8"/>
  <c r="AW23" i="8"/>
  <c r="AU23" i="8"/>
  <c r="AU22" i="8"/>
  <c r="AW22" i="8" s="1"/>
  <c r="AW21" i="8"/>
  <c r="AU21" i="8"/>
  <c r="AW20" i="8"/>
  <c r="AU20" i="8"/>
  <c r="AW19" i="8"/>
  <c r="AU19" i="8"/>
  <c r="AU18" i="8"/>
  <c r="AW18" i="8" s="1"/>
  <c r="AW17" i="8"/>
  <c r="AU17" i="8"/>
  <c r="AU16" i="8"/>
  <c r="AW16" i="8" s="1"/>
  <c r="AW15" i="8"/>
  <c r="AU15" i="8"/>
  <c r="B15" i="8"/>
  <c r="B16" i="8" s="1"/>
  <c r="B17" i="8" s="1"/>
  <c r="B18" i="8" s="1"/>
  <c r="B19" i="8" s="1"/>
  <c r="B20" i="8" s="1"/>
  <c r="B21" i="8" s="1"/>
  <c r="B22" i="8" s="1"/>
  <c r="B23" i="8" s="1"/>
  <c r="B24" i="8" s="1"/>
  <c r="B25" i="8" s="1"/>
  <c r="B26" i="8" s="1"/>
  <c r="B27" i="8" s="1"/>
  <c r="B28" i="8" s="1"/>
  <c r="B29" i="8" s="1"/>
  <c r="B30" i="8" s="1"/>
  <c r="B31" i="8" s="1"/>
  <c r="B32" i="8" s="1"/>
  <c r="B33" i="8" s="1"/>
  <c r="B34" i="8" s="1"/>
  <c r="B35" i="8" s="1"/>
  <c r="B36" i="8" s="1"/>
  <c r="B37" i="8" s="1"/>
  <c r="B38" i="8" s="1"/>
  <c r="B39" i="8" s="1"/>
  <c r="B40" i="8" s="1"/>
  <c r="B41" i="8" s="1"/>
  <c r="B42" i="8" s="1"/>
  <c r="B43" i="8" s="1"/>
  <c r="B44" i="8" s="1"/>
  <c r="B45" i="8" s="1"/>
  <c r="B46" i="8" s="1"/>
  <c r="B47" i="8" s="1"/>
  <c r="B48" i="8" s="1"/>
  <c r="B49" i="8" s="1"/>
  <c r="B50" i="8" s="1"/>
  <c r="B51" i="8" s="1"/>
  <c r="B52" i="8" s="1"/>
  <c r="B53" i="8" s="1"/>
  <c r="B54" i="8" s="1"/>
  <c r="B55" i="8" s="1"/>
  <c r="B56" i="8" s="1"/>
  <c r="B57" i="8" s="1"/>
  <c r="B58" i="8" s="1"/>
  <c r="B59" i="8" s="1"/>
  <c r="B60" i="8" s="1"/>
  <c r="B61" i="8" s="1"/>
  <c r="B62" i="8" s="1"/>
  <c r="B63" i="8" s="1"/>
  <c r="B64" i="8" s="1"/>
  <c r="B65" i="8" s="1"/>
  <c r="B66" i="8" s="1"/>
  <c r="B67" i="8" s="1"/>
  <c r="B68" i="8" s="1"/>
  <c r="B69" i="8" s="1"/>
  <c r="B70" i="8" s="1"/>
  <c r="B71" i="8" s="1"/>
  <c r="B72" i="8" s="1"/>
  <c r="B73" i="8" s="1"/>
  <c r="B74" i="8" s="1"/>
  <c r="B75" i="8" s="1"/>
  <c r="B76" i="8" s="1"/>
  <c r="B77" i="8" s="1"/>
  <c r="B78" i="8" s="1"/>
  <c r="B79" i="8" s="1"/>
  <c r="B80" i="8" s="1"/>
  <c r="B81" i="8" s="1"/>
  <c r="B82" i="8" s="1"/>
  <c r="B83" i="8" s="1"/>
  <c r="B84" i="8" s="1"/>
  <c r="B85" i="8" s="1"/>
  <c r="B86" i="8" s="1"/>
  <c r="B87" i="8" s="1"/>
  <c r="B88" i="8" s="1"/>
  <c r="B89" i="8" s="1"/>
  <c r="B90" i="8" s="1"/>
  <c r="B91" i="8" s="1"/>
  <c r="B92" i="8" s="1"/>
  <c r="B93" i="8" s="1"/>
  <c r="B94" i="8" s="1"/>
  <c r="B95" i="8" s="1"/>
  <c r="B96" i="8" s="1"/>
  <c r="B97" i="8" s="1"/>
  <c r="B98" i="8" s="1"/>
  <c r="B99" i="8" s="1"/>
  <c r="B100" i="8" s="1"/>
  <c r="B101" i="8" s="1"/>
  <c r="B102" i="8" s="1"/>
  <c r="B103" i="8" s="1"/>
  <c r="B104" i="8" s="1"/>
  <c r="B105" i="8" s="1"/>
  <c r="B106" i="8" s="1"/>
  <c r="B107" i="8" s="1"/>
  <c r="B108" i="8" s="1"/>
  <c r="B109" i="8" s="1"/>
  <c r="B110" i="8" s="1"/>
  <c r="B111" i="8" s="1"/>
  <c r="B112" i="8" s="1"/>
  <c r="B113" i="8" s="1"/>
  <c r="AU14" i="8"/>
  <c r="AW14" i="8" s="1"/>
  <c r="AT12" i="8"/>
  <c r="AT13" i="8" s="1"/>
  <c r="Z12" i="8"/>
  <c r="Z13" i="8" s="1"/>
  <c r="AT11" i="8"/>
  <c r="AS11" i="8"/>
  <c r="AS12" i="8" s="1"/>
  <c r="AS13" i="8" s="1"/>
  <c r="AR11" i="8"/>
  <c r="AR12" i="8" s="1"/>
  <c r="AR13" i="8" s="1"/>
  <c r="AG11" i="8"/>
  <c r="Q11" i="8"/>
  <c r="AU9" i="8"/>
  <c r="X2" i="8"/>
  <c r="AD12" i="8" s="1"/>
  <c r="AD13" i="8" s="1"/>
  <c r="G122" i="8" l="1"/>
  <c r="E122" i="8"/>
  <c r="U11" i="8"/>
  <c r="AK11" i="8"/>
  <c r="AO12" i="8"/>
  <c r="AO13" i="8" s="1"/>
  <c r="AK12" i="8"/>
  <c r="AK13" i="8" s="1"/>
  <c r="AG12" i="8"/>
  <c r="AG13" i="8" s="1"/>
  <c r="AC12" i="8"/>
  <c r="AC13" i="8" s="1"/>
  <c r="Y12" i="8"/>
  <c r="Y13" i="8" s="1"/>
  <c r="U12" i="8"/>
  <c r="U13" i="8" s="1"/>
  <c r="Q12" i="8"/>
  <c r="Q13" i="8" s="1"/>
  <c r="AN11" i="8"/>
  <c r="AJ11" i="8"/>
  <c r="AF11" i="8"/>
  <c r="AB11" i="8"/>
  <c r="X11" i="8"/>
  <c r="T11" i="8"/>
  <c r="P11" i="8"/>
  <c r="AN12" i="8"/>
  <c r="AN13" i="8" s="1"/>
  <c r="AJ12" i="8"/>
  <c r="AJ13" i="8" s="1"/>
  <c r="AF12" i="8"/>
  <c r="AF13" i="8" s="1"/>
  <c r="AB12" i="8"/>
  <c r="AB13" i="8" s="1"/>
  <c r="X12" i="8"/>
  <c r="X13" i="8" s="1"/>
  <c r="T12" i="8"/>
  <c r="T13" i="8" s="1"/>
  <c r="P12" i="8"/>
  <c r="P13" i="8" s="1"/>
  <c r="AQ11" i="8"/>
  <c r="AM11" i="8"/>
  <c r="AI11" i="8"/>
  <c r="AE11" i="8"/>
  <c r="AA11" i="8"/>
  <c r="W11" i="8"/>
  <c r="S11" i="8"/>
  <c r="AP12" i="8"/>
  <c r="AP13" i="8" s="1"/>
  <c r="AL12" i="8"/>
  <c r="AL13" i="8" s="1"/>
  <c r="AH12" i="8"/>
  <c r="AH13" i="8" s="1"/>
  <c r="AQ12" i="8"/>
  <c r="AQ13" i="8" s="1"/>
  <c r="AM12" i="8"/>
  <c r="AM13" i="8" s="1"/>
  <c r="AI12" i="8"/>
  <c r="AI13" i="8" s="1"/>
  <c r="AE12" i="8"/>
  <c r="AE13" i="8" s="1"/>
  <c r="AA12" i="8"/>
  <c r="AA13" i="8" s="1"/>
  <c r="W12" i="8"/>
  <c r="W13" i="8" s="1"/>
  <c r="S12" i="8"/>
  <c r="S13" i="8" s="1"/>
  <c r="AP11" i="8"/>
  <c r="AL11" i="8"/>
  <c r="AH11" i="8"/>
  <c r="AD11" i="8"/>
  <c r="Z11" i="8"/>
  <c r="V11" i="8"/>
  <c r="R11" i="8"/>
  <c r="AZ7" i="8"/>
  <c r="Y11" i="8"/>
  <c r="AO11" i="8"/>
  <c r="R12" i="8"/>
  <c r="R13" i="8" s="1"/>
  <c r="AC11" i="8"/>
  <c r="V12" i="8"/>
  <c r="V13" i="8" s="1"/>
  <c r="O8" i="5" l="1"/>
</calcChain>
</file>

<file path=xl/sharedStrings.xml><?xml version="1.0" encoding="utf-8"?>
<sst xmlns="http://schemas.openxmlformats.org/spreadsheetml/2006/main" count="512" uniqueCount="431">
  <si>
    <t>点検項目</t>
    <rPh sb="0" eb="2">
      <t>テンケン</t>
    </rPh>
    <rPh sb="2" eb="4">
      <t>コウモク</t>
    </rPh>
    <phoneticPr fontId="5"/>
  </si>
  <si>
    <t>確認事項</t>
    <rPh sb="0" eb="2">
      <t>カクニン</t>
    </rPh>
    <rPh sb="2" eb="4">
      <t>ジコウ</t>
    </rPh>
    <phoneticPr fontId="5"/>
  </si>
  <si>
    <t>根拠法令
（関係法令）</t>
    <phoneticPr fontId="5"/>
  </si>
  <si>
    <t>点検結果</t>
    <rPh sb="0" eb="2">
      <t>テンケン</t>
    </rPh>
    <rPh sb="2" eb="4">
      <t>ケッカ</t>
    </rPh>
    <phoneticPr fontId="5"/>
  </si>
  <si>
    <t>確認書類等(「不適」及び「非該当」の場合はその事由及び改善方法(別紙可))</t>
    <rPh sb="0" eb="2">
      <t>カクニン</t>
    </rPh>
    <rPh sb="2" eb="4">
      <t>ショルイ</t>
    </rPh>
    <rPh sb="4" eb="5">
      <t>トウ</t>
    </rPh>
    <rPh sb="7" eb="9">
      <t>フテキ</t>
    </rPh>
    <rPh sb="10" eb="11">
      <t>オヨ</t>
    </rPh>
    <rPh sb="13" eb="16">
      <t>ヒガイトウ</t>
    </rPh>
    <rPh sb="18" eb="20">
      <t>バアイ</t>
    </rPh>
    <rPh sb="23" eb="25">
      <t>ジユウ</t>
    </rPh>
    <rPh sb="25" eb="26">
      <t>オヨ</t>
    </rPh>
    <rPh sb="27" eb="29">
      <t>カイゼン</t>
    </rPh>
    <rPh sb="29" eb="31">
      <t>ホウホウ</t>
    </rPh>
    <rPh sb="32" eb="34">
      <t>ベッシ</t>
    </rPh>
    <rPh sb="34" eb="35">
      <t>カ</t>
    </rPh>
    <phoneticPr fontId="5"/>
  </si>
  <si>
    <t>適</t>
    <rPh sb="0" eb="1">
      <t>テキ</t>
    </rPh>
    <phoneticPr fontId="5"/>
  </si>
  <si>
    <t>不適</t>
    <rPh sb="0" eb="2">
      <t>フテキ</t>
    </rPh>
    <phoneticPr fontId="5"/>
  </si>
  <si>
    <t>非
該当</t>
    <rPh sb="0" eb="1">
      <t>ヒ</t>
    </rPh>
    <rPh sb="2" eb="4">
      <t>ガイトウ</t>
    </rPh>
    <phoneticPr fontId="5"/>
  </si>
  <si>
    <t xml:space="preserve">
従業者の員数</t>
    <rPh sb="1" eb="4">
      <t>ジュウギョウシャ</t>
    </rPh>
    <rPh sb="5" eb="7">
      <t>インズウ</t>
    </rPh>
    <phoneticPr fontId="5"/>
  </si>
  <si>
    <t>・勤務表等
・資格を証明する書類</t>
    <rPh sb="1" eb="3">
      <t>キンム</t>
    </rPh>
    <rPh sb="3" eb="4">
      <t>ヒョウ</t>
    </rPh>
    <rPh sb="4" eb="5">
      <t>トウ</t>
    </rPh>
    <rPh sb="7" eb="9">
      <t>シカク</t>
    </rPh>
    <rPh sb="10" eb="12">
      <t>ショウメイ</t>
    </rPh>
    <rPh sb="14" eb="16">
      <t>ショルイ</t>
    </rPh>
    <phoneticPr fontId="5"/>
  </si>
  <si>
    <t>管理者</t>
    <rPh sb="0" eb="3">
      <t>カンリシャ</t>
    </rPh>
    <phoneticPr fontId="5"/>
  </si>
  <si>
    <t>・勤務表等
・資格を証明する書類</t>
  </si>
  <si>
    <t xml:space="preserve">
内容及び手続の説明及び同意</t>
    <rPh sb="1" eb="3">
      <t>ナイヨウ</t>
    </rPh>
    <rPh sb="3" eb="4">
      <t>オヨ</t>
    </rPh>
    <rPh sb="5" eb="7">
      <t>テツヅ</t>
    </rPh>
    <rPh sb="8" eb="10">
      <t>セツメイ</t>
    </rPh>
    <rPh sb="10" eb="11">
      <t>オヨ</t>
    </rPh>
    <rPh sb="12" eb="14">
      <t>ドウイ</t>
    </rPh>
    <phoneticPr fontId="5"/>
  </si>
  <si>
    <t>・運営規程
・重要事項説明文書
・利用申込書
・同意・交付に関する記録
・説明文書
・パンフレット等</t>
  </si>
  <si>
    <t>サービスの選択に資すると認められる重要事項を記した文書の内容は、 次の項目等となっています。</t>
    <phoneticPr fontId="5"/>
  </si>
  <si>
    <t>ウ．秘密の保持</t>
  </si>
  <si>
    <t>エ．事故発生時の対応</t>
  </si>
  <si>
    <t>オ．苦情処理の体制 等</t>
  </si>
  <si>
    <t>受給資格等の確認</t>
  </si>
  <si>
    <t>運営基準第7条</t>
    <phoneticPr fontId="5"/>
  </si>
  <si>
    <t>運営規程</t>
  </si>
  <si>
    <t>指定居宅介護支援事業者は、指定居宅介護支援事業所ごとに、次に掲げる重要事項を内容とする運営規程を定めていますか。
※運営規程には、次の事項を定めるものとする。</t>
  </si>
  <si>
    <t>・運営規程</t>
    <rPh sb="1" eb="3">
      <t>ウンエイ</t>
    </rPh>
    <rPh sb="3" eb="5">
      <t>キテイ</t>
    </rPh>
    <phoneticPr fontId="5"/>
  </si>
  <si>
    <t>　① 事業の目的及び運営の方針</t>
  </si>
  <si>
    <r>
      <t>　② 職員の職種、員数及び職務内容
　　※介護支援専門員とその他の職員に区分し、員数及び職務
　　　内容を記載すること。
　　</t>
    </r>
    <r>
      <rPr>
        <u/>
        <sz val="9"/>
        <rFont val="ＭＳ ゴシック"/>
        <family val="3"/>
        <charset val="128"/>
      </rPr>
      <t>※員数については、基準を満たす範囲において「〇人以上」と</t>
    </r>
    <r>
      <rPr>
        <sz val="9"/>
        <rFont val="ＭＳ ゴシック"/>
        <family val="3"/>
        <charset val="128"/>
      </rPr>
      <t xml:space="preserve">
　　　</t>
    </r>
    <r>
      <rPr>
        <u/>
        <sz val="9"/>
        <rFont val="ＭＳ ゴシック"/>
        <family val="3"/>
        <charset val="128"/>
      </rPr>
      <t>記載することも差し支えない。</t>
    </r>
    <rPh sb="64" eb="66">
      <t>インスウ</t>
    </rPh>
    <rPh sb="72" eb="74">
      <t>キジュン</t>
    </rPh>
    <rPh sb="75" eb="76">
      <t>ミ</t>
    </rPh>
    <rPh sb="78" eb="80">
      <t>ハンイ</t>
    </rPh>
    <rPh sb="86" eb="89">
      <t>ニンイジョウ</t>
    </rPh>
    <rPh sb="95" eb="97">
      <t>キサイ</t>
    </rPh>
    <rPh sb="102" eb="103">
      <t>サ</t>
    </rPh>
    <rPh sb="104" eb="105">
      <t>ツカ</t>
    </rPh>
    <phoneticPr fontId="5"/>
  </si>
  <si>
    <t>　③ 営業日及び営業時間</t>
  </si>
  <si>
    <t>　⑤ 通常の事業の実施地域
　  ※客観的にその区域が特定されるものとすること。</t>
  </si>
  <si>
    <t>勤務体制の確保等</t>
    <phoneticPr fontId="5"/>
  </si>
  <si>
    <t>・就業規則
・運営規程
・重要事項説明書
・雇用契約書
・勤務表</t>
  </si>
  <si>
    <t xml:space="preserve">  原則として月ごとの勤務表を作成していますか。</t>
  </si>
  <si>
    <t>・事業者のハラスメント防止に係る方針を示す書類</t>
    <rPh sb="1" eb="4">
      <t>ジギョウシャ</t>
    </rPh>
    <rPh sb="11" eb="13">
      <t>ボウシ</t>
    </rPh>
    <rPh sb="14" eb="15">
      <t>カカ</t>
    </rPh>
    <rPh sb="16" eb="18">
      <t>ホウシン</t>
    </rPh>
    <rPh sb="19" eb="20">
      <t>シメ</t>
    </rPh>
    <rPh sb="21" eb="23">
      <t>ショルイ</t>
    </rPh>
    <phoneticPr fontId="5"/>
  </si>
  <si>
    <t>・業務継続計画（感染症関連）
・業務継続計画（災害関係）</t>
    <rPh sb="1" eb="3">
      <t>ギョウム</t>
    </rPh>
    <rPh sb="3" eb="5">
      <t>ケイゾク</t>
    </rPh>
    <rPh sb="5" eb="7">
      <t>ケイカク</t>
    </rPh>
    <rPh sb="8" eb="11">
      <t>カンセンショウ</t>
    </rPh>
    <rPh sb="11" eb="13">
      <t>カンレン</t>
    </rPh>
    <rPh sb="16" eb="18">
      <t>ギョウム</t>
    </rPh>
    <rPh sb="18" eb="20">
      <t>ケイゾク</t>
    </rPh>
    <rPh sb="20" eb="22">
      <t>ケイカク</t>
    </rPh>
    <rPh sb="23" eb="25">
      <t>サイガイ</t>
    </rPh>
    <rPh sb="25" eb="27">
      <t>カンケイ</t>
    </rPh>
    <phoneticPr fontId="5"/>
  </si>
  <si>
    <t>・研修記録</t>
    <rPh sb="1" eb="3">
      <t>ケンシュウ</t>
    </rPh>
    <rPh sb="3" eb="5">
      <t>キロク</t>
    </rPh>
    <phoneticPr fontId="5"/>
  </si>
  <si>
    <t>・感染対策委員会に関する記録</t>
    <rPh sb="1" eb="3">
      <t>カンセン</t>
    </rPh>
    <rPh sb="3" eb="5">
      <t>タイサク</t>
    </rPh>
    <rPh sb="5" eb="8">
      <t>イインカイ</t>
    </rPh>
    <rPh sb="9" eb="10">
      <t>カン</t>
    </rPh>
    <rPh sb="12" eb="14">
      <t>キロク</t>
    </rPh>
    <phoneticPr fontId="5"/>
  </si>
  <si>
    <t>・感染予防及びまん延防止に係る
　指針</t>
    <phoneticPr fontId="5"/>
  </si>
  <si>
    <t>・研修記録</t>
    <rPh sb="3" eb="5">
      <t>キロク</t>
    </rPh>
    <phoneticPr fontId="5"/>
  </si>
  <si>
    <t>掲示</t>
    <rPh sb="0" eb="2">
      <t>ケイジ</t>
    </rPh>
    <phoneticPr fontId="5"/>
  </si>
  <si>
    <t>・掲示物の確認</t>
  </si>
  <si>
    <t>秘密保持等</t>
    <phoneticPr fontId="5"/>
  </si>
  <si>
    <t>・就業時の取り決め等の記録
（就業規則・雇用契約等）
・個人情報使用同意書</t>
    <rPh sb="28" eb="30">
      <t>コジン</t>
    </rPh>
    <rPh sb="30" eb="32">
      <t>ジョウホウ</t>
    </rPh>
    <rPh sb="32" eb="34">
      <t>シヨウ</t>
    </rPh>
    <phoneticPr fontId="5"/>
  </si>
  <si>
    <t>広告</t>
  </si>
  <si>
    <t>・パンフレット
・ポスター
・広告</t>
  </si>
  <si>
    <t>苦情処理</t>
  </si>
  <si>
    <t>・運営規程
・掲示物
・指定申請書（写）</t>
    <phoneticPr fontId="5"/>
  </si>
  <si>
    <t>・苦情に関する記録</t>
    <phoneticPr fontId="5"/>
  </si>
  <si>
    <t>・会議に関する記録</t>
    <rPh sb="1" eb="3">
      <t>カイギ</t>
    </rPh>
    <rPh sb="4" eb="5">
      <t>カン</t>
    </rPh>
    <rPh sb="7" eb="9">
      <t>キロク</t>
    </rPh>
    <phoneticPr fontId="5"/>
  </si>
  <si>
    <t>運営基準第26条第3項</t>
    <phoneticPr fontId="5"/>
  </si>
  <si>
    <t>・改善したことを示す書類</t>
    <rPh sb="1" eb="3">
      <t>カイゼン</t>
    </rPh>
    <rPh sb="8" eb="9">
      <t>シメ</t>
    </rPh>
    <rPh sb="10" eb="12">
      <t>ショルイ</t>
    </rPh>
    <phoneticPr fontId="5"/>
  </si>
  <si>
    <t xml:space="preserve">・援助に関する記録
</t>
    <phoneticPr fontId="5"/>
  </si>
  <si>
    <t>事故発生時の対応</t>
    <rPh sb="0" eb="2">
      <t>ジコ</t>
    </rPh>
    <rPh sb="2" eb="4">
      <t>ハッセイ</t>
    </rPh>
    <rPh sb="4" eb="5">
      <t>ジ</t>
    </rPh>
    <rPh sb="6" eb="8">
      <t>タイオウ</t>
    </rPh>
    <phoneticPr fontId="5"/>
  </si>
  <si>
    <t>・事故対応マニュアル
・事故に関する記録</t>
    <rPh sb="1" eb="3">
      <t>ジコ</t>
    </rPh>
    <rPh sb="3" eb="5">
      <t>タイオウ</t>
    </rPh>
    <rPh sb="12" eb="14">
      <t>ジコ</t>
    </rPh>
    <rPh sb="15" eb="16">
      <t>カン</t>
    </rPh>
    <rPh sb="18" eb="20">
      <t>キロク</t>
    </rPh>
    <phoneticPr fontId="5"/>
  </si>
  <si>
    <t>(4)事故が生じた際にはその原因を解明し、再発生を防ぐための対策を講じていますか。</t>
  </si>
  <si>
    <t>・虐待防止検討委員会の記録</t>
    <rPh sb="1" eb="3">
      <t>ギャクタイ</t>
    </rPh>
    <rPh sb="3" eb="5">
      <t>ボウシ</t>
    </rPh>
    <rPh sb="5" eb="7">
      <t>ケントウ</t>
    </rPh>
    <rPh sb="7" eb="10">
      <t>イインカイ</t>
    </rPh>
    <rPh sb="11" eb="13">
      <t>キロク</t>
    </rPh>
    <phoneticPr fontId="5"/>
  </si>
  <si>
    <t>・虐待防止のための指針</t>
    <rPh sb="1" eb="3">
      <t>ギャクタイ</t>
    </rPh>
    <rPh sb="3" eb="5">
      <t>ボウシ</t>
    </rPh>
    <rPh sb="9" eb="11">
      <t>シシン</t>
    </rPh>
    <phoneticPr fontId="5"/>
  </si>
  <si>
    <t>(4) (1)～(3)の措置を適切に実施するための担当者を置いていますか。</t>
    <rPh sb="12" eb="14">
      <t>ソチ</t>
    </rPh>
    <rPh sb="15" eb="17">
      <t>テキセツ</t>
    </rPh>
    <rPh sb="18" eb="20">
      <t>ジッシ</t>
    </rPh>
    <rPh sb="25" eb="28">
      <t>タントウシャ</t>
    </rPh>
    <rPh sb="29" eb="30">
      <t>オ</t>
    </rPh>
    <phoneticPr fontId="5"/>
  </si>
  <si>
    <t>記録の整備</t>
    <rPh sb="0" eb="2">
      <t>キロク</t>
    </rPh>
    <rPh sb="3" eb="5">
      <t>セイビ</t>
    </rPh>
    <phoneticPr fontId="5"/>
  </si>
  <si>
    <t>・職員に関する記録
・設備、備品台帳</t>
  </si>
  <si>
    <t>・会計に関する書類
・各種保存書類</t>
  </si>
  <si>
    <t>②個々の利用者ごとに次に掲げる事項を記載した台帳</t>
  </si>
  <si>
    <t>変更の届出</t>
  </si>
  <si>
    <t>・届出書類の控</t>
  </si>
  <si>
    <t>(2) 事業者は、当該事業を廃止し、又は休止しようとするときは、厚生労働省令で定めるところにより、その廃止又は休止の日の一月前までに、その旨を市長に届け出ていますか。</t>
  </si>
  <si>
    <t>指定居宅介護支援事業者は、指定居宅介護支援の提供を求められた場合には、その者の提示する被保険者証によって、被保険者資格、要介護認定の有無及び要介護認定の有効期間を確かめていますか。</t>
    <phoneticPr fontId="4"/>
  </si>
  <si>
    <t>解釈通知第2の2</t>
    <rPh sb="0" eb="2">
      <t>カイシャク</t>
    </rPh>
    <rPh sb="2" eb="4">
      <t>ツウチ</t>
    </rPh>
    <rPh sb="4" eb="5">
      <t>ダイ</t>
    </rPh>
    <phoneticPr fontId="5"/>
  </si>
  <si>
    <t>(1) 常勤の管理者を配置していますか。</t>
    <phoneticPr fontId="5"/>
  </si>
  <si>
    <t>イ．担当職員の勤務の体制</t>
    <rPh sb="2" eb="4">
      <t>タントウ</t>
    </rPh>
    <rPh sb="4" eb="6">
      <t>ショクイン</t>
    </rPh>
    <phoneticPr fontId="4"/>
  </si>
  <si>
    <t>(1) 指定介護予防支援の提供開始に際し、利用申込者又は家族に対し
　重要事項について記した文書を交付して説明を行い、提供の
　開始について同意を得ていますか。</t>
    <phoneticPr fontId="5"/>
  </si>
  <si>
    <t xml:space="preserve">運営基準第4条
</t>
    <phoneticPr fontId="5"/>
  </si>
  <si>
    <t>(3) 指定介護予防支援の提供の開始に際し、あらかじめ、利用者又は
　その家族に対し、利用者について、病院又は診療所に入院する必要
　が生じた場合には、担当職員の氏名及び連絡先を当該病院又は診療
　所に伝えるよう求めていますか。</t>
    <phoneticPr fontId="5"/>
  </si>
  <si>
    <t>運営基準第4条第3項</t>
    <rPh sb="0" eb="2">
      <t>ウンエイ</t>
    </rPh>
    <rPh sb="2" eb="4">
      <t>キジュン</t>
    </rPh>
    <rPh sb="4" eb="5">
      <t>ダイ</t>
    </rPh>
    <rPh sb="6" eb="7">
      <t>ジョウ</t>
    </rPh>
    <rPh sb="7" eb="8">
      <t>ダイ</t>
    </rPh>
    <rPh sb="9" eb="10">
      <t>コウ</t>
    </rPh>
    <phoneticPr fontId="5"/>
  </si>
  <si>
    <t xml:space="preserve">
指定介護予防支援の業務の委託</t>
    <phoneticPr fontId="5"/>
  </si>
  <si>
    <t xml:space="preserve">
運営基準第12条</t>
    <rPh sb="1" eb="3">
      <t>ウンエイ</t>
    </rPh>
    <rPh sb="3" eb="5">
      <t>キジュン</t>
    </rPh>
    <rPh sb="5" eb="6">
      <t>ダイ</t>
    </rPh>
    <rPh sb="8" eb="9">
      <t>ジョウ</t>
    </rPh>
    <phoneticPr fontId="5"/>
  </si>
  <si>
    <t xml:space="preserve">
・業務委託契約書</t>
    <rPh sb="2" eb="4">
      <t>ギョウム</t>
    </rPh>
    <rPh sb="4" eb="6">
      <t>イタク</t>
    </rPh>
    <rPh sb="6" eb="9">
      <t>ケイヤクショ</t>
    </rPh>
    <phoneticPr fontId="5"/>
  </si>
  <si>
    <t>　⑦ その他運営に関する重要事項</t>
    <phoneticPr fontId="5"/>
  </si>
  <si>
    <t xml:space="preserve">  担当職員については、日々の勤務時間、常勤・非常勤の別、
  管理者との兼務関係等を明確にしていますか。</t>
    <rPh sb="2" eb="6">
      <t>タントウショクイン</t>
    </rPh>
    <rPh sb="27" eb="28">
      <t>ベツ</t>
    </rPh>
    <phoneticPr fontId="5"/>
  </si>
  <si>
    <t>運営基準第18条第2項</t>
    <phoneticPr fontId="5"/>
  </si>
  <si>
    <t>運営基準第18条第3項</t>
    <phoneticPr fontId="5"/>
  </si>
  <si>
    <t>（1）指定介護予防支援事業者は、利用者に対し適切な指定介護予防支援を提供できるよう、指定介護予防支援事業所ごとに担当職員その他の従業者の勤務の体制を定めていますか。</t>
    <rPh sb="5" eb="9">
      <t>カイゴヨボウ</t>
    </rPh>
    <rPh sb="27" eb="31">
      <t>カイゴヨボウ</t>
    </rPh>
    <rPh sb="44" eb="48">
      <t>カイゴヨボウ</t>
    </rPh>
    <rPh sb="56" eb="60">
      <t>タントウショクイン</t>
    </rPh>
    <phoneticPr fontId="4"/>
  </si>
  <si>
    <t>（2）指定介護予防支援事業者は、指定介護予防支援事業所ごとに、当該指定介護予防支援事業所の担当職員に指定介護予防支援の業務を担当させていますか。ただし、担当職員の補助の業務についてはこの限りではありません。</t>
    <rPh sb="5" eb="9">
      <t>カイゴヨボウ</t>
    </rPh>
    <rPh sb="18" eb="22">
      <t>カイゴヨボウ</t>
    </rPh>
    <rPh sb="35" eb="39">
      <t>カイゴヨボウ</t>
    </rPh>
    <rPh sb="45" eb="49">
      <t>タントウショクイン</t>
    </rPh>
    <rPh sb="52" eb="56">
      <t>カイゴヨボウ</t>
    </rPh>
    <rPh sb="76" eb="80">
      <t>タントウショクイン</t>
    </rPh>
    <phoneticPr fontId="5"/>
  </si>
  <si>
    <t>（3）指定介護予防支援事業者は、担当職員の資質の向上のために、その研修の機会を確保していますか。</t>
    <rPh sb="5" eb="9">
      <t>カイゴヨボウ</t>
    </rPh>
    <rPh sb="16" eb="20">
      <t>タントウショクイン</t>
    </rPh>
    <phoneticPr fontId="5"/>
  </si>
  <si>
    <t>業務継続計画の策定等</t>
    <rPh sb="0" eb="6">
      <t>ギョウムケイゾクケイカク</t>
    </rPh>
    <rPh sb="7" eb="9">
      <t>サクテイ</t>
    </rPh>
    <rPh sb="9" eb="10">
      <t>トウ</t>
    </rPh>
    <phoneticPr fontId="4"/>
  </si>
  <si>
    <t>運営基準第18条の2第2項</t>
    <rPh sb="10" eb="11">
      <t>ダイ</t>
    </rPh>
    <rPh sb="12" eb="13">
      <t>コウ</t>
    </rPh>
    <phoneticPr fontId="5"/>
  </si>
  <si>
    <t>運営基準第18条の2第3項</t>
    <phoneticPr fontId="5"/>
  </si>
  <si>
    <t>運営基準第20条の2第1項第2号</t>
    <rPh sb="13" eb="14">
      <t>ダイ</t>
    </rPh>
    <rPh sb="15" eb="16">
      <t>ゴウ</t>
    </rPh>
    <phoneticPr fontId="5"/>
  </si>
  <si>
    <t>運営基準第20条の2第1項第3号</t>
    <rPh sb="13" eb="14">
      <t>ダイ</t>
    </rPh>
    <rPh sb="15" eb="16">
      <t>ゴウ</t>
    </rPh>
    <phoneticPr fontId="5"/>
  </si>
  <si>
    <t>運営基準第22条第1項</t>
    <phoneticPr fontId="5"/>
  </si>
  <si>
    <t>運営基準第22条第2項</t>
    <phoneticPr fontId="5"/>
  </si>
  <si>
    <t>運営基準第22条第3項</t>
    <phoneticPr fontId="5"/>
  </si>
  <si>
    <t>(2) 指定介護予防支援支援事業者は、担当職員その他の従業者であった者が、正当な理由がなく、その業務上知り得た利用者又はその家族の秘密を漏らすことのないよう、必要な措置を講じていますか。</t>
    <rPh sb="6" eb="8">
      <t>カイゴ</t>
    </rPh>
    <rPh sb="8" eb="10">
      <t>ヨボウ</t>
    </rPh>
    <rPh sb="12" eb="14">
      <t>シエン</t>
    </rPh>
    <rPh sb="19" eb="23">
      <t>タントウショクイン</t>
    </rPh>
    <phoneticPr fontId="5"/>
  </si>
  <si>
    <t>(3) 指定介護予防支援事業者は、サービス担当者会議等において、利用者の個人情報を用いる場合は利用者の同意を、利用者の家族の個人情報を用いる場合は当該家族の同意を、あらかじめ文書により得ていますか。</t>
    <rPh sb="6" eb="10">
      <t>カイゴヨボウ</t>
    </rPh>
    <phoneticPr fontId="5"/>
  </si>
  <si>
    <t>指定介護予防支援事業者は、指定介護予防支援事業所について広告をする場合においては、その内容が虚偽又は誇大なものになっていませんか。</t>
    <rPh sb="2" eb="6">
      <t>カイゴヨボウ</t>
    </rPh>
    <rPh sb="15" eb="19">
      <t>カイゴヨボウ</t>
    </rPh>
    <phoneticPr fontId="5"/>
  </si>
  <si>
    <t>(1) 指定介護予防支援事業者は、自ら提供した指定介護予防支援又は自らが介護予防サービス計画に位置付けた指定介護予防サービス等に対する利用者及びその家族からの苦情に迅速かつ適切に対応していますか。 なお、指定介護予防支援事業者は、当該事業所における苦情を処理するために講ずる措置の概要について明らかにし、相談窓口の連絡先、苦情処理の体制及び手順等を利用申込者にサービスの内容を説明する文書に記載するとともに、事業所に掲示していますか。</t>
    <rPh sb="6" eb="10">
      <t>カイゴヨボウ</t>
    </rPh>
    <rPh sb="25" eb="29">
      <t>カイゴヨボウ</t>
    </rPh>
    <rPh sb="36" eb="40">
      <t>カイゴヨボウ</t>
    </rPh>
    <rPh sb="54" eb="58">
      <t>カイゴヨボウ</t>
    </rPh>
    <rPh sb="104" eb="108">
      <t>カイゴヨボウ</t>
    </rPh>
    <phoneticPr fontId="5"/>
  </si>
  <si>
    <t>(2)  指定介護予防支援事業者は、(1)の苦情を受け付けた場合は、当該苦情の内容等を記録していますか。</t>
    <rPh sb="7" eb="11">
      <t>カイゴヨボウ</t>
    </rPh>
    <phoneticPr fontId="5"/>
  </si>
  <si>
    <t>運営基準第25条第2項</t>
    <phoneticPr fontId="5"/>
  </si>
  <si>
    <t>(3) 指定介護予防支援事業者は、苦情がサービスの質の向上を図る上での重要な情報であるとの認識に立ち、苦情の内容を踏まえ、サービスの質の向上に向けた取組を自ら行っていますか。</t>
    <rPh sb="6" eb="10">
      <t>カイゴヨボウ</t>
    </rPh>
    <phoneticPr fontId="4"/>
  </si>
  <si>
    <t>(4)指定介護予防支援事業者は、自ら提供した指定介護予防支援に関し、法第23条の規定により市町村が行う文書その他の物件の提出若しくは提示の求め又は当該市町村の職員からの質問若しくは照会に応じていますか。 また、利用者からの苦情に関して市町村が行う調査に協力するとともに、市町村から指導又は助言を受けた場合においては、当該指導又は助言に従って必要な改善を行っていますか。</t>
    <rPh sb="5" eb="9">
      <t>カイゴヨボウ</t>
    </rPh>
    <rPh sb="24" eb="28">
      <t>カイゴヨボウ</t>
    </rPh>
    <phoneticPr fontId="5"/>
  </si>
  <si>
    <t>運営基準第25条第3項</t>
    <phoneticPr fontId="5"/>
  </si>
  <si>
    <t>運営基準第25条第4項</t>
    <phoneticPr fontId="5"/>
  </si>
  <si>
    <t>(5)指定介護予防支援事業者は、市町村からの求めがあった場合には、(4)の改善の内容を市町村に報告していますか。</t>
    <rPh sb="5" eb="9">
      <t>カイゴヨボウ</t>
    </rPh>
    <phoneticPr fontId="5"/>
  </si>
  <si>
    <t>運営基準第25条第5項</t>
    <phoneticPr fontId="5"/>
  </si>
  <si>
    <t>(6) 指定介護予防支援事業者は、自らが介護予防サービス計画に位置づけた指定介護予防サービス又は指定地域密着型介護予防サービスに対する苦情の国民健康保険団体連合会への申立てに関して、利用者に対し必要な援助を行っていますか。</t>
    <rPh sb="6" eb="10">
      <t>カイゴヨボウ</t>
    </rPh>
    <rPh sb="20" eb="24">
      <t>カイゴヨボウ</t>
    </rPh>
    <rPh sb="55" eb="59">
      <t>カイゴヨボウ</t>
    </rPh>
    <phoneticPr fontId="5"/>
  </si>
  <si>
    <t>運営基準第25条第6項</t>
    <phoneticPr fontId="5"/>
  </si>
  <si>
    <t>運営基準第25条第7項</t>
    <phoneticPr fontId="5"/>
  </si>
  <si>
    <t>(8)  指定介護予防支援事業者は、国民健康保険団体連合会からの求めが あった場合には、(7)の改善の内容を国民健康保険団体連合会に報告していますか。</t>
    <rPh sb="7" eb="11">
      <t>カイゴヨボウ</t>
    </rPh>
    <phoneticPr fontId="5"/>
  </si>
  <si>
    <t>運営基準第26条第1項</t>
    <phoneticPr fontId="4"/>
  </si>
  <si>
    <t>運営基準第26条第2項</t>
    <phoneticPr fontId="4"/>
  </si>
  <si>
    <t>(1)指定介護予防支援事業者は、利用者に対する指定介護予防支援の提供により事故が発生した場合には速やかに市町村、利用者の家族等に連絡を行うとともに、必要な措置を講じていますか。</t>
    <rPh sb="3" eb="5">
      <t>シテイ</t>
    </rPh>
    <rPh sb="5" eb="11">
      <t>カイゴヨボウシエン</t>
    </rPh>
    <rPh sb="11" eb="13">
      <t>ジギョウ</t>
    </rPh>
    <rPh sb="25" eb="29">
      <t>カイゴヨボウ</t>
    </rPh>
    <phoneticPr fontId="5"/>
  </si>
  <si>
    <t>(2) 指定介護予防支援事業者は、(1)の事故の状況及び事故に際して採った処置について記録していますか。</t>
    <rPh sb="6" eb="10">
      <t>カイゴヨボウ</t>
    </rPh>
    <phoneticPr fontId="4"/>
  </si>
  <si>
    <t>(3)指定介護予防支援事業者は、利用者に対する指定介護予防支援の提供により賠償すべき事故が発生した場合には、損害賠償を速やかに行っていますか。</t>
    <rPh sb="5" eb="9">
      <t>カイゴヨボウ</t>
    </rPh>
    <rPh sb="25" eb="29">
      <t>カイゴヨボウ</t>
    </rPh>
    <phoneticPr fontId="4"/>
  </si>
  <si>
    <t>(1) 当該指定介護予防支援事業所における虐待の防止のための対策を
　検討する委員会を定期的に開催するとともに、その結果について
　担当職員に周知を図っていますか。</t>
    <rPh sb="4" eb="6">
      <t>トウガイ</t>
    </rPh>
    <rPh sb="6" eb="8">
      <t>シテイ</t>
    </rPh>
    <rPh sb="8" eb="12">
      <t>カイゴヨボウ</t>
    </rPh>
    <rPh sb="12" eb="14">
      <t>シエン</t>
    </rPh>
    <rPh sb="14" eb="17">
      <t>ジギョウショ</t>
    </rPh>
    <rPh sb="21" eb="23">
      <t>ギャクタイ</t>
    </rPh>
    <rPh sb="24" eb="26">
      <t>ボウシ</t>
    </rPh>
    <rPh sb="30" eb="32">
      <t>タイサク</t>
    </rPh>
    <rPh sb="35" eb="37">
      <t>ケントウ</t>
    </rPh>
    <rPh sb="39" eb="42">
      <t>イインカイ</t>
    </rPh>
    <rPh sb="43" eb="46">
      <t>テイキテキ</t>
    </rPh>
    <rPh sb="47" eb="49">
      <t>カイサイ</t>
    </rPh>
    <rPh sb="58" eb="60">
      <t>ケッカ</t>
    </rPh>
    <rPh sb="66" eb="68">
      <t>タントウ</t>
    </rPh>
    <rPh sb="68" eb="69">
      <t>ショク</t>
    </rPh>
    <rPh sb="69" eb="70">
      <t>イン</t>
    </rPh>
    <rPh sb="71" eb="73">
      <t>シュウチ</t>
    </rPh>
    <rPh sb="74" eb="75">
      <t>ハカ</t>
    </rPh>
    <phoneticPr fontId="5"/>
  </si>
  <si>
    <t>(3) 当該介護予防支援事業所において、担当職員に対し、虐待の防止の
　ための研修を定期的に実施していますか。</t>
    <rPh sb="4" eb="6">
      <t>トウガイ</t>
    </rPh>
    <rPh sb="6" eb="8">
      <t>カイゴ</t>
    </rPh>
    <rPh sb="8" eb="10">
      <t>ヨボウ</t>
    </rPh>
    <rPh sb="10" eb="12">
      <t>シエン</t>
    </rPh>
    <rPh sb="12" eb="15">
      <t>ジギョウショ</t>
    </rPh>
    <rPh sb="20" eb="24">
      <t>タントウショクイン</t>
    </rPh>
    <rPh sb="25" eb="26">
      <t>タイ</t>
    </rPh>
    <rPh sb="28" eb="30">
      <t>ギャクタイ</t>
    </rPh>
    <rPh sb="31" eb="33">
      <t>ボウシ</t>
    </rPh>
    <rPh sb="39" eb="41">
      <t>ケンシュウ</t>
    </rPh>
    <rPh sb="42" eb="45">
      <t>テイキテキ</t>
    </rPh>
    <rPh sb="46" eb="48">
      <t>ジッシ</t>
    </rPh>
    <phoneticPr fontId="5"/>
  </si>
  <si>
    <t>(1)指定介護予防支援事業者は、従業者、設備、備品及び会計に関する諸記録を整備していますか。</t>
    <rPh sb="5" eb="9">
      <t>カイゴヨボウ</t>
    </rPh>
    <phoneticPr fontId="4"/>
  </si>
  <si>
    <t>(2)指定介護予防支援事業者は、利用者に対する指定介護予防支援の提供に関する次に掲げる記録を整備し、その完結の日から5年間保存していますか。</t>
    <rPh sb="5" eb="9">
      <t>カイゴヨボウ</t>
    </rPh>
    <rPh sb="25" eb="29">
      <t>カイゴヨボウ</t>
    </rPh>
    <phoneticPr fontId="4"/>
  </si>
  <si>
    <t>①基準第30条第14号に規定する指定介護予防サービス事業者等との連絡調整に関する記録</t>
    <rPh sb="18" eb="22">
      <t>カイゴヨボウ</t>
    </rPh>
    <phoneticPr fontId="4"/>
  </si>
  <si>
    <t>　イ 介護予防サービス計画</t>
    <rPh sb="3" eb="7">
      <t>カイゴヨボウ</t>
    </rPh>
    <phoneticPr fontId="4"/>
  </si>
  <si>
    <t>　ロ 基準第30条第7号に規定するアセスメントの結果の記録</t>
    <phoneticPr fontId="4"/>
  </si>
  <si>
    <t>　ハ 基準第30条第9号に規定するサービス担当者会議等の記録</t>
    <phoneticPr fontId="4"/>
  </si>
  <si>
    <t>　ニ 基準第30条第15号に規定する評価の結果の記録</t>
    <rPh sb="18" eb="20">
      <t>ヒョウカ</t>
    </rPh>
    <phoneticPr fontId="4"/>
  </si>
  <si>
    <t>　ホ 基準第30条第16号に規定するモニタリングの結果の記録</t>
    <rPh sb="3" eb="5">
      <t>キジュン</t>
    </rPh>
    <rPh sb="5" eb="6">
      <t>ダイ</t>
    </rPh>
    <rPh sb="8" eb="9">
      <t>ジョウ</t>
    </rPh>
    <rPh sb="9" eb="10">
      <t>ダイ</t>
    </rPh>
    <rPh sb="12" eb="13">
      <t>ゴウ</t>
    </rPh>
    <rPh sb="14" eb="16">
      <t>キテイ</t>
    </rPh>
    <rPh sb="25" eb="27">
      <t>ケッカ</t>
    </rPh>
    <rPh sb="28" eb="30">
      <t>キロク</t>
    </rPh>
    <phoneticPr fontId="4"/>
  </si>
  <si>
    <t>③ 基準第15条に規定する市町村への通知に係る記録</t>
    <phoneticPr fontId="4"/>
  </si>
  <si>
    <t>④ 基準第25条第2項に規定する苦情の内容等の記録</t>
    <phoneticPr fontId="4"/>
  </si>
  <si>
    <t>⑤ 基準第26条第2項に規定する事故の状況及び事故に際して採った処置についての記録</t>
    <phoneticPr fontId="5"/>
  </si>
  <si>
    <t>運営基準第28条第1項</t>
    <phoneticPr fontId="4"/>
  </si>
  <si>
    <t>(1) 指定介護予防支援の提供に当たっては、利用者又はその家族に対し、サービスの提供方法等について、理解しやすいように説明を行っていますか。</t>
    <rPh sb="4" eb="6">
      <t>シテイ</t>
    </rPh>
    <rPh sb="6" eb="8">
      <t>カイゴ</t>
    </rPh>
    <rPh sb="8" eb="10">
      <t>ヨボウ</t>
    </rPh>
    <rPh sb="10" eb="12">
      <t>シエン</t>
    </rPh>
    <rPh sb="13" eb="15">
      <t>テイキョウ</t>
    </rPh>
    <rPh sb="16" eb="17">
      <t>ア</t>
    </rPh>
    <phoneticPr fontId="4"/>
  </si>
  <si>
    <t>(2) 利用者による主体的な取組を支援し、常に利用者の生活機能の向上に対する意欲を高めるよう支援することに留意していますか。</t>
    <rPh sb="4" eb="7">
      <t>リヨウシャ</t>
    </rPh>
    <rPh sb="10" eb="13">
      <t>シュタイテキ</t>
    </rPh>
    <rPh sb="14" eb="16">
      <t>トリクミ</t>
    </rPh>
    <rPh sb="17" eb="19">
      <t>シエン</t>
    </rPh>
    <rPh sb="21" eb="22">
      <t>ツネ</t>
    </rPh>
    <rPh sb="23" eb="26">
      <t>リヨウシャ</t>
    </rPh>
    <rPh sb="27" eb="29">
      <t>セイカツ</t>
    </rPh>
    <rPh sb="29" eb="31">
      <t>キノウ</t>
    </rPh>
    <rPh sb="32" eb="34">
      <t>コウジョウ</t>
    </rPh>
    <rPh sb="35" eb="36">
      <t>タイ</t>
    </rPh>
    <rPh sb="38" eb="40">
      <t>イヨク</t>
    </rPh>
    <rPh sb="41" eb="42">
      <t>タカ</t>
    </rPh>
    <rPh sb="46" eb="48">
      <t>シエン</t>
    </rPh>
    <phoneticPr fontId="4"/>
  </si>
  <si>
    <t>指定介護予防支援の基本取扱方針</t>
  </si>
  <si>
    <t>(1) サービスは利用者の介護予防に資するよう行い、医療サービスとの連携に十分配慮して行っていますか。</t>
  </si>
  <si>
    <t>(2) 介護予防の効果を最大限に発揮し、利用者が生活機能の改善を実現するためのサービスを選択できるよう、目標指向型の介護予防サービス計画を策定していますか。</t>
  </si>
  <si>
    <t>(3) 自ら提供する指定介護予防支援の質の評価を行い、常にその改善を図っていますか。</t>
  </si>
  <si>
    <t>指定介護予防支援の具体的取扱方針</t>
  </si>
  <si>
    <t>(1) 介護予防支援の実施に当たっては、単に運動機能や栄養状態、口腔機能といった特定の機能の改善を目指すだけのものではなく、これらの機能の改善や環境の調整などを通じて、利用者の日常生活の自立のための取組を総合的に支援することによって生活の質の向上を目指すことに留意していますか。</t>
  </si>
  <si>
    <t>(3) 具体的な日常生活における行為について、利用者の状態の特性を踏まえた目標を、期間を定めて設定し、利用者、サービス提供者等とともに目標を共有することに留意していますか。</t>
  </si>
  <si>
    <t>(5) サービス担当者会議等を通じて、多くの種類の専門職の連携により、地域における様々な予防給付の対象となるサービス以外の保健医療サービス又は福祉サービス、当該地域の住民による自発的な活動によるサービス等の利用も含めて、介護予防に資する取組を積極的に活用することに留意していますか。</t>
  </si>
  <si>
    <t xml:space="preserve">(6) 地域支援事業（法第百十五条の四十五 に規定する地域支援事業をいう。）及び介護給付（法第十八条第一号 に規定する介護給付をいう。）と連続性及び一貫性を持った支援を行うよう配慮することに留意していますか。 </t>
  </si>
  <si>
    <t>(7) 介護予防サービス計画の策定に当たっては、利用者の個別性を重視した効果的なものとすることに留意していますか。</t>
  </si>
  <si>
    <t>(8) 機能の改善の後についてもその状態の維持への支援に努めることに留意していますか。</t>
  </si>
  <si>
    <t>・支援経過</t>
    <rPh sb="1" eb="3">
      <t>シエン</t>
    </rPh>
    <rPh sb="3" eb="5">
      <t>ケイカ</t>
    </rPh>
    <phoneticPr fontId="4"/>
  </si>
  <si>
    <t>・支援経過　または
　担当者会議の要点</t>
    <rPh sb="1" eb="3">
      <t>シエン</t>
    </rPh>
    <rPh sb="3" eb="5">
      <t>ケイカ</t>
    </rPh>
    <rPh sb="11" eb="14">
      <t>タントウシャ</t>
    </rPh>
    <rPh sb="14" eb="16">
      <t>カイギ</t>
    </rPh>
    <rPh sb="17" eb="19">
      <t>ヨウテン</t>
    </rPh>
    <phoneticPr fontId="4"/>
  </si>
  <si>
    <t>・介護予防サービス計画</t>
    <rPh sb="1" eb="3">
      <t>カイゴ</t>
    </rPh>
    <rPh sb="3" eb="5">
      <t>ヨボウ</t>
    </rPh>
    <rPh sb="9" eb="11">
      <t>ケイカク</t>
    </rPh>
    <phoneticPr fontId="4"/>
  </si>
  <si>
    <t>・個別サービス計画の提出を求めたことがわかる書類</t>
    <rPh sb="1" eb="3">
      <t>コベツ</t>
    </rPh>
    <rPh sb="7" eb="9">
      <t>ケイカク</t>
    </rPh>
    <rPh sb="10" eb="12">
      <t>テイシュツ</t>
    </rPh>
    <rPh sb="13" eb="14">
      <t>モト</t>
    </rPh>
    <rPh sb="22" eb="24">
      <t>ショルイ</t>
    </rPh>
    <phoneticPr fontId="4"/>
  </si>
  <si>
    <t>・支援経過　または
　モニタリングの記録</t>
    <rPh sb="1" eb="3">
      <t>シエン</t>
    </rPh>
    <rPh sb="3" eb="5">
      <t>ケイカ</t>
    </rPh>
    <rPh sb="18" eb="20">
      <t>キロク</t>
    </rPh>
    <phoneticPr fontId="4"/>
  </si>
  <si>
    <t>・支援経過　または
　担当者会議の要点</t>
  </si>
  <si>
    <t>運営基準第26条の2第1項第2号</t>
    <rPh sb="13" eb="14">
      <t>ダイ</t>
    </rPh>
    <rPh sb="15" eb="16">
      <t>ゴウ</t>
    </rPh>
    <phoneticPr fontId="5"/>
  </si>
  <si>
    <t>運営基準第26条の2第1項第3号</t>
    <rPh sb="13" eb="14">
      <t>ダイ</t>
    </rPh>
    <rPh sb="15" eb="16">
      <t>ゴウ</t>
    </rPh>
    <phoneticPr fontId="5"/>
  </si>
  <si>
    <t>運営基準第26条の2第1項第4号</t>
    <rPh sb="13" eb="14">
      <t>ダイ</t>
    </rPh>
    <rPh sb="15" eb="16">
      <t>ゴウ</t>
    </rPh>
    <phoneticPr fontId="5"/>
  </si>
  <si>
    <t>運営基準第29条第2項</t>
    <rPh sb="8" eb="9">
      <t>ダイ</t>
    </rPh>
    <rPh sb="10" eb="11">
      <t>コウ</t>
    </rPh>
    <phoneticPr fontId="4"/>
  </si>
  <si>
    <t>運営基準第29条第1項</t>
    <rPh sb="8" eb="9">
      <t>ダイ</t>
    </rPh>
    <rPh sb="10" eb="11">
      <t>コウ</t>
    </rPh>
    <phoneticPr fontId="4"/>
  </si>
  <si>
    <t>運営基準第29条第3項</t>
    <rPh sb="8" eb="9">
      <t>ダイ</t>
    </rPh>
    <rPh sb="10" eb="11">
      <t>コウ</t>
    </rPh>
    <phoneticPr fontId="4"/>
  </si>
  <si>
    <t>運営基準第30条第1項第2号</t>
    <rPh sb="8" eb="9">
      <t>ダイ</t>
    </rPh>
    <rPh sb="10" eb="11">
      <t>コウ</t>
    </rPh>
    <rPh sb="11" eb="12">
      <t>ダイ</t>
    </rPh>
    <rPh sb="13" eb="14">
      <t>ゴウ</t>
    </rPh>
    <phoneticPr fontId="4"/>
  </si>
  <si>
    <t>運営基準第30条第1項第3号</t>
    <rPh sb="0" eb="4">
      <t>ウンエイキジュン</t>
    </rPh>
    <rPh sb="4" eb="5">
      <t>ダイ</t>
    </rPh>
    <rPh sb="7" eb="8">
      <t>ジョウ</t>
    </rPh>
    <rPh sb="8" eb="9">
      <t>ダイ</t>
    </rPh>
    <rPh sb="10" eb="11">
      <t>コウ</t>
    </rPh>
    <rPh sb="11" eb="12">
      <t>ダイ</t>
    </rPh>
    <rPh sb="13" eb="14">
      <t>ゴウ</t>
    </rPh>
    <phoneticPr fontId="4"/>
  </si>
  <si>
    <t>運営基準第30条第1項第4号</t>
    <rPh sb="0" eb="4">
      <t>ウンエイキジュン</t>
    </rPh>
    <rPh sb="4" eb="5">
      <t>ダイ</t>
    </rPh>
    <rPh sb="7" eb="8">
      <t>ジョウ</t>
    </rPh>
    <rPh sb="8" eb="9">
      <t>ダイ</t>
    </rPh>
    <rPh sb="10" eb="11">
      <t>コウ</t>
    </rPh>
    <rPh sb="11" eb="12">
      <t>ダイ</t>
    </rPh>
    <rPh sb="13" eb="14">
      <t>ゴウ</t>
    </rPh>
    <phoneticPr fontId="4"/>
  </si>
  <si>
    <t>運営基準第30条第1項第5号</t>
    <rPh sb="8" eb="9">
      <t>ダイ</t>
    </rPh>
    <rPh sb="10" eb="11">
      <t>コウ</t>
    </rPh>
    <rPh sb="11" eb="12">
      <t>ダイ</t>
    </rPh>
    <rPh sb="13" eb="14">
      <t>ゴウ</t>
    </rPh>
    <phoneticPr fontId="4"/>
  </si>
  <si>
    <t>運営基準第30条第1項第6号</t>
  </si>
  <si>
    <t>運営基準第30条第1項第7号</t>
  </si>
  <si>
    <t>運営基準第30条第1項第8号</t>
  </si>
  <si>
    <t>運営基準第30条第1項第9号</t>
  </si>
  <si>
    <t>運営基準第30条第1項第10号</t>
  </si>
  <si>
    <t>運営基準第30条第1項第11号</t>
  </si>
  <si>
    <t>運営基準第30条第1項第12号</t>
  </si>
  <si>
    <t>運営基準第30条第1項第13号</t>
  </si>
  <si>
    <t>運営基準第30条第1項第14号</t>
  </si>
  <si>
    <t>運営基準第30条第1項第15号</t>
  </si>
  <si>
    <t>運営基準第30条第1項第16号</t>
  </si>
  <si>
    <t>運営基準第30条第1項第17号</t>
  </si>
  <si>
    <t>運営基準第30条第1項第19号</t>
  </si>
  <si>
    <t>運営基準第30条第1項第20号</t>
  </si>
  <si>
    <t>運営基準第30条第1項第21号</t>
  </si>
  <si>
    <t>運営基準第30条第1項第22号</t>
  </si>
  <si>
    <t>運営基準第30条第1項第23号</t>
  </si>
  <si>
    <t>運営基準第30条第1項第24号</t>
  </si>
  <si>
    <t>運営基準第30条第1項第25号</t>
  </si>
  <si>
    <t>運営基準第30条第1項第26号</t>
  </si>
  <si>
    <t>運営基準第30条第1項第27号</t>
  </si>
  <si>
    <t>運営基準第30条第1項第28号</t>
  </si>
  <si>
    <t>テレビ電話装置等を活用して行い、利用者又はその家族が参加する場合にあっては、テレビ電話装置等の活用について当該利用者等の同意を得ていますか。
※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t>
    <phoneticPr fontId="4"/>
  </si>
  <si>
    <t>運営基準第30条第1項第14号の2</t>
    <phoneticPr fontId="4"/>
  </si>
  <si>
    <t>運営基準第30条第1項第18号</t>
    <rPh sb="8" eb="9">
      <t>ダイ</t>
    </rPh>
    <rPh sb="10" eb="11">
      <t>コウ</t>
    </rPh>
    <rPh sb="11" eb="12">
      <t>ダイ</t>
    </rPh>
    <rPh sb="14" eb="15">
      <t>ゴウ</t>
    </rPh>
    <phoneticPr fontId="4"/>
  </si>
  <si>
    <t>介護予防支援の提供に当たっての留意点</t>
    <rPh sb="0" eb="6">
      <t>カイゴヨボウシエン</t>
    </rPh>
    <rPh sb="7" eb="9">
      <t>テイキョウ</t>
    </rPh>
    <rPh sb="10" eb="11">
      <t>ア</t>
    </rPh>
    <rPh sb="15" eb="18">
      <t>リュウイテン</t>
    </rPh>
    <phoneticPr fontId="4"/>
  </si>
  <si>
    <t xml:space="preserve">(4) 利用者の自立を最大限に引き出す支援を行うことを基本とし、利用者のできる行為は可能な限り本人が行うよう配慮することに留意していますか。 </t>
    <phoneticPr fontId="4"/>
  </si>
  <si>
    <t>運営基準第31条第1項第8号</t>
    <phoneticPr fontId="4"/>
  </si>
  <si>
    <t>運営基準第31条第1項第1号</t>
    <rPh sb="8" eb="9">
      <t>ダイ</t>
    </rPh>
    <rPh sb="10" eb="11">
      <t>コウ</t>
    </rPh>
    <rPh sb="11" eb="12">
      <t>ダイ</t>
    </rPh>
    <rPh sb="13" eb="14">
      <t>ゴウ</t>
    </rPh>
    <phoneticPr fontId="4"/>
  </si>
  <si>
    <t>運営基準第31条第1項第2号</t>
    <rPh sb="11" eb="12">
      <t>ダイ</t>
    </rPh>
    <rPh sb="13" eb="14">
      <t>ゴウ</t>
    </rPh>
    <phoneticPr fontId="4"/>
  </si>
  <si>
    <t>運営基準第31条第1項第3号</t>
    <rPh sb="11" eb="12">
      <t>ダイ</t>
    </rPh>
    <rPh sb="13" eb="14">
      <t>ゴウ</t>
    </rPh>
    <phoneticPr fontId="4"/>
  </si>
  <si>
    <t>運営基準第31条第1項第4号</t>
    <rPh sb="11" eb="12">
      <t>ダイ</t>
    </rPh>
    <rPh sb="13" eb="14">
      <t>ゴウ</t>
    </rPh>
    <phoneticPr fontId="4"/>
  </si>
  <si>
    <t>運営基準第31条第1項第5号</t>
    <rPh sb="11" eb="12">
      <t>ダイ</t>
    </rPh>
    <rPh sb="13" eb="14">
      <t>ゴウ</t>
    </rPh>
    <phoneticPr fontId="4"/>
  </si>
  <si>
    <t>運営基準第31条第1項第6号</t>
    <rPh sb="11" eb="12">
      <t>ダイ</t>
    </rPh>
    <rPh sb="13" eb="14">
      <t>ゴウ</t>
    </rPh>
    <phoneticPr fontId="4"/>
  </si>
  <si>
    <t>運営基準第31条第1項第7号</t>
    <rPh sb="11" eb="12">
      <t>ダイ</t>
    </rPh>
    <rPh sb="13" eb="14">
      <t>ゴウ</t>
    </rPh>
    <phoneticPr fontId="4"/>
  </si>
  <si>
    <t>運営基準第3条第1項</t>
    <rPh sb="7" eb="8">
      <t>ダイ</t>
    </rPh>
    <rPh sb="9" eb="10">
      <t>コウ</t>
    </rPh>
    <phoneticPr fontId="5"/>
  </si>
  <si>
    <t>解釈通知第2の3(2)</t>
    <phoneticPr fontId="4"/>
  </si>
  <si>
    <t>(2) 指定介護予防支援の提供の開始に際し、あらかじめ、介護予防
　サービス計画が基本方針及び利用者の希望に基づき作成されるもの
　であり、利用者は複数の指定介護予防サービス事業者等を紹介する
　よう求めることができること等につき説明を行い、理解を得ていますか。
　※介護予防サービス計画の作成にあたって利用者から担当職員に対して
　　複数の指定介護予防サービス事業者等の紹介を求めることや、
　　介護予防サービス計画原案に位置付けた指定介護予防サービス事業者等
　　の選定理由の説明を求めることが可能であること等につき十分説明を
　　行わなければならない。なお、この内容を利用申込者又はその家族に
　　説明を行うに当たっては、理解が得られるよう、文書の交付に加えて
　　口頭での説明を懇切丁寧に行うとともに、それを理解したことについて
　　必ず利用申込者から署名を得なければならない。</t>
    <rPh sb="135" eb="139">
      <t>カイゴヨボウ</t>
    </rPh>
    <rPh sb="143" eb="145">
      <t>ケイカク</t>
    </rPh>
    <rPh sb="146" eb="148">
      <t>サクセイ</t>
    </rPh>
    <rPh sb="153" eb="156">
      <t>リヨウシャ</t>
    </rPh>
    <rPh sb="158" eb="162">
      <t>タントウショクイン</t>
    </rPh>
    <rPh sb="163" eb="164">
      <t>タイ</t>
    </rPh>
    <rPh sb="169" eb="171">
      <t>フクスウ</t>
    </rPh>
    <rPh sb="172" eb="174">
      <t>シテイ</t>
    </rPh>
    <rPh sb="174" eb="178">
      <t>カイゴヨボウ</t>
    </rPh>
    <rPh sb="182" eb="185">
      <t>ジギョウシャ</t>
    </rPh>
    <rPh sb="185" eb="186">
      <t>トウ</t>
    </rPh>
    <rPh sb="187" eb="189">
      <t>ショウカイ</t>
    </rPh>
    <rPh sb="190" eb="191">
      <t>モト</t>
    </rPh>
    <rPh sb="231" eb="232">
      <t>トウ</t>
    </rPh>
    <rPh sb="236" eb="240">
      <t>センテイリユウ</t>
    </rPh>
    <rPh sb="241" eb="243">
      <t>セツメイ</t>
    </rPh>
    <rPh sb="244" eb="245">
      <t>モト</t>
    </rPh>
    <rPh sb="250" eb="252">
      <t>カノウ</t>
    </rPh>
    <rPh sb="257" eb="258">
      <t>トウ</t>
    </rPh>
    <rPh sb="261" eb="265">
      <t>ジュウブンセツメイ</t>
    </rPh>
    <rPh sb="269" eb="270">
      <t>オコナ</t>
    </rPh>
    <rPh sb="285" eb="287">
      <t>ナイヨウ</t>
    </rPh>
    <rPh sb="288" eb="293">
      <t>リヨウモウシコミシャ</t>
    </rPh>
    <rPh sb="293" eb="294">
      <t>マタ</t>
    </rPh>
    <rPh sb="297" eb="299">
      <t>カゾク</t>
    </rPh>
    <rPh sb="303" eb="305">
      <t>セツメイ</t>
    </rPh>
    <rPh sb="306" eb="307">
      <t>オコナ</t>
    </rPh>
    <rPh sb="309" eb="310">
      <t>ア</t>
    </rPh>
    <rPh sb="315" eb="317">
      <t>リカイ</t>
    </rPh>
    <rPh sb="318" eb="319">
      <t>エ</t>
    </rPh>
    <rPh sb="325" eb="327">
      <t>ブンショ</t>
    </rPh>
    <rPh sb="328" eb="330">
      <t>コウフ</t>
    </rPh>
    <rPh sb="331" eb="332">
      <t>クワ</t>
    </rPh>
    <rPh sb="337" eb="339">
      <t>コウトウ</t>
    </rPh>
    <rPh sb="341" eb="343">
      <t>セツメイ</t>
    </rPh>
    <rPh sb="344" eb="346">
      <t>コンセツ</t>
    </rPh>
    <rPh sb="346" eb="348">
      <t>テイネイ</t>
    </rPh>
    <rPh sb="349" eb="350">
      <t>オコナ</t>
    </rPh>
    <rPh sb="359" eb="361">
      <t>リカイ</t>
    </rPh>
    <rPh sb="372" eb="373">
      <t>カナラ</t>
    </rPh>
    <rPh sb="374" eb="379">
      <t>リヨウモウシコミシャ</t>
    </rPh>
    <rPh sb="381" eb="383">
      <t>ショメイ</t>
    </rPh>
    <rPh sb="384" eb="385">
      <t>エ</t>
    </rPh>
    <phoneticPr fontId="5"/>
  </si>
  <si>
    <t>運営基準第4条第2項
解釈通知第2の3(2)</t>
    <rPh sb="7" eb="8">
      <t>ダイ</t>
    </rPh>
    <rPh sb="9" eb="10">
      <t>コウ</t>
    </rPh>
    <rPh sb="11" eb="15">
      <t>カイシャクツウチ</t>
    </rPh>
    <rPh sb="15" eb="16">
      <t>ダイ</t>
    </rPh>
    <phoneticPr fontId="5"/>
  </si>
  <si>
    <t xml:space="preserve">
3</t>
    <phoneticPr fontId="4"/>
  </si>
  <si>
    <t>(1) 指定介護予防支援事業所の担当職員その他の従業者は、正当な理由がなく、その業務上知り得た利用者又はその家族の秘密を漏らしていませんか。</t>
    <rPh sb="5" eb="6">
      <t>テイ</t>
    </rPh>
    <rPh sb="6" eb="10">
      <t>カイゴ</t>
    </rPh>
    <rPh sb="16" eb="19">
      <t>タントウショク</t>
    </rPh>
    <phoneticPr fontId="5"/>
  </si>
  <si>
    <t>運営基準第23条</t>
    <phoneticPr fontId="5"/>
  </si>
  <si>
    <t>・サービス事業者からの報告書</t>
    <phoneticPr fontId="4"/>
  </si>
  <si>
    <t>運営基準第30条第1項第21号の2</t>
    <phoneticPr fontId="4"/>
  </si>
  <si>
    <t>運営基準第17条</t>
    <phoneticPr fontId="5"/>
  </si>
  <si>
    <t>初回加算</t>
    <phoneticPr fontId="5"/>
  </si>
  <si>
    <t>新規に介護予防サービス計画を作成</t>
    <rPh sb="3" eb="5">
      <t>カイゴ</t>
    </rPh>
    <rPh sb="5" eb="7">
      <t>ヨボウ</t>
    </rPh>
    <rPh sb="11" eb="13">
      <t>ケイカク</t>
    </rPh>
    <rPh sb="14" eb="16">
      <t>サクセイ</t>
    </rPh>
    <phoneticPr fontId="5"/>
  </si>
  <si>
    <t>委託連携加算</t>
    <rPh sb="0" eb="4">
      <t>イタクレンケイ</t>
    </rPh>
    <rPh sb="4" eb="6">
      <t>カサン</t>
    </rPh>
    <phoneticPr fontId="5"/>
  </si>
  <si>
    <t>指定介護予防支援事業所が利用者に提供する指定介護予防支援を指定居宅介護支援事業所（指定居宅介護支援等の事業の人員及び運営に関する基準（平成11年厚生省令第38号）第２条第１項に規定する指定居宅介護支援事業所をいう。以下同じ。）に委託する際、当該利用者に係る必要な情報を当該指定居宅介護支援事業所に提供し、当該指定居宅介護支援事業所における介護予防サービス計画の作成等に協力</t>
    <rPh sb="0" eb="11">
      <t>シテイカイゴヨボウシエンジギョウショ</t>
    </rPh>
    <rPh sb="12" eb="15">
      <t>リヨウシャ</t>
    </rPh>
    <rPh sb="16" eb="18">
      <t>テイキョウ</t>
    </rPh>
    <rPh sb="20" eb="28">
      <t>シテイカイゴヨボウシエン</t>
    </rPh>
    <rPh sb="29" eb="40">
      <t>シテイキョタクカイゴシエンジギョウショ</t>
    </rPh>
    <rPh sb="41" eb="43">
      <t>シテイ</t>
    </rPh>
    <rPh sb="43" eb="50">
      <t>キョタクカイゴシエントウ</t>
    </rPh>
    <rPh sb="51" eb="53">
      <t>ジギョウ</t>
    </rPh>
    <rPh sb="54" eb="56">
      <t>ジンイン</t>
    </rPh>
    <rPh sb="56" eb="57">
      <t>オヨ</t>
    </rPh>
    <rPh sb="58" eb="60">
      <t>ウンエイ</t>
    </rPh>
    <rPh sb="61" eb="62">
      <t>カン</t>
    </rPh>
    <rPh sb="64" eb="66">
      <t>キジュン</t>
    </rPh>
    <rPh sb="67" eb="69">
      <t>ヘイセイ</t>
    </rPh>
    <rPh sb="71" eb="72">
      <t>ネン</t>
    </rPh>
    <rPh sb="72" eb="74">
      <t>コウセイ</t>
    </rPh>
    <rPh sb="74" eb="76">
      <t>ショウレイ</t>
    </rPh>
    <rPh sb="76" eb="77">
      <t>ダイ</t>
    </rPh>
    <rPh sb="79" eb="80">
      <t>ゴウ</t>
    </rPh>
    <rPh sb="81" eb="82">
      <t>ダイ</t>
    </rPh>
    <rPh sb="83" eb="84">
      <t>ジョウ</t>
    </rPh>
    <rPh sb="84" eb="85">
      <t>ダイ</t>
    </rPh>
    <rPh sb="86" eb="87">
      <t>コウ</t>
    </rPh>
    <rPh sb="88" eb="90">
      <t>キテイ</t>
    </rPh>
    <rPh sb="92" eb="94">
      <t>シテイ</t>
    </rPh>
    <rPh sb="94" eb="98">
      <t>キョタクカイゴ</t>
    </rPh>
    <rPh sb="98" eb="100">
      <t>シエン</t>
    </rPh>
    <rPh sb="100" eb="103">
      <t>ジギョウショ</t>
    </rPh>
    <rPh sb="107" eb="109">
      <t>イカ</t>
    </rPh>
    <rPh sb="109" eb="110">
      <t>オナ</t>
    </rPh>
    <rPh sb="114" eb="116">
      <t>イタク</t>
    </rPh>
    <rPh sb="118" eb="119">
      <t>サイ</t>
    </rPh>
    <rPh sb="120" eb="124">
      <t>トウガイリヨウ</t>
    </rPh>
    <rPh sb="124" eb="125">
      <t>シャ</t>
    </rPh>
    <rPh sb="126" eb="127">
      <t>カカ</t>
    </rPh>
    <rPh sb="128" eb="130">
      <t>ヒツヨウ</t>
    </rPh>
    <rPh sb="131" eb="133">
      <t>ジョウホウ</t>
    </rPh>
    <rPh sb="134" eb="136">
      <t>トウガイ</t>
    </rPh>
    <rPh sb="136" eb="138">
      <t>シテイ</t>
    </rPh>
    <rPh sb="138" eb="147">
      <t>キョタクカイゴシエンジギョウショ</t>
    </rPh>
    <rPh sb="148" eb="150">
      <t>テイキョウ</t>
    </rPh>
    <rPh sb="152" eb="154">
      <t>トウガイ</t>
    </rPh>
    <rPh sb="154" eb="164">
      <t>シテイキョタクカイゴシエンジギョウ</t>
    </rPh>
    <rPh sb="164" eb="165">
      <t>ショ</t>
    </rPh>
    <rPh sb="169" eb="173">
      <t>カイゴヨボウ</t>
    </rPh>
    <rPh sb="177" eb="179">
      <t>ケイカク</t>
    </rPh>
    <rPh sb="180" eb="182">
      <t>サクセイ</t>
    </rPh>
    <rPh sb="182" eb="183">
      <t>トウ</t>
    </rPh>
    <rPh sb="184" eb="186">
      <t>キョウリョク</t>
    </rPh>
    <phoneticPr fontId="5"/>
  </si>
  <si>
    <t>勤務形態</t>
    <rPh sb="0" eb="2">
      <t>キンム</t>
    </rPh>
    <rPh sb="2" eb="4">
      <t>ケイタイ</t>
    </rPh>
    <phoneticPr fontId="20"/>
  </si>
  <si>
    <t>常勤換算後の人数</t>
    <rPh sb="0" eb="2">
      <t>ジョウキン</t>
    </rPh>
    <rPh sb="2" eb="4">
      <t>カンサン</t>
    </rPh>
    <rPh sb="4" eb="5">
      <t>ゴ</t>
    </rPh>
    <rPh sb="6" eb="8">
      <t>ニンズウ</t>
    </rPh>
    <phoneticPr fontId="20"/>
  </si>
  <si>
    <t>　利用者の状況</t>
    <phoneticPr fontId="5"/>
  </si>
  <si>
    <r>
      <rPr>
        <b/>
        <sz val="11"/>
        <rFont val="ＭＳ Ｐゴシック"/>
        <family val="3"/>
        <charset val="128"/>
      </rPr>
      <t>区</t>
    </r>
    <r>
      <rPr>
        <b/>
        <sz val="11"/>
        <rFont val="DejaVu Sans"/>
        <family val="2"/>
      </rPr>
      <t xml:space="preserve">       </t>
    </r>
    <r>
      <rPr>
        <b/>
        <sz val="11"/>
        <rFont val="ＭＳ Ｐゴシック"/>
        <family val="3"/>
        <charset val="128"/>
      </rPr>
      <t>分</t>
    </r>
    <phoneticPr fontId="5"/>
  </si>
  <si>
    <t>R　　年</t>
    <phoneticPr fontId="5"/>
  </si>
  <si>
    <t>年間平均利用者数</t>
    <rPh sb="0" eb="2">
      <t>ネンカン</t>
    </rPh>
    <rPh sb="2" eb="4">
      <t>ヘイキン</t>
    </rPh>
    <rPh sb="4" eb="6">
      <t>リヨウ</t>
    </rPh>
    <rPh sb="6" eb="7">
      <t>シャ</t>
    </rPh>
    <rPh sb="7" eb="8">
      <t>スウ</t>
    </rPh>
    <phoneticPr fontId="5"/>
  </si>
  <si>
    <t>月</t>
  </si>
  <si>
    <r>
      <rPr>
        <b/>
        <sz val="11"/>
        <rFont val="ＭＳ ゴシック"/>
        <family val="3"/>
        <charset val="128"/>
      </rPr>
      <t>利用者数</t>
    </r>
    <r>
      <rPr>
        <b/>
        <sz val="11"/>
        <rFont val="DejaVu Sans"/>
        <family val="2"/>
      </rPr>
      <t xml:space="preserve">
(</t>
    </r>
    <r>
      <rPr>
        <b/>
        <sz val="11"/>
        <rFont val="ＭＳ ゴシック"/>
        <family val="2"/>
        <charset val="128"/>
      </rPr>
      <t>人</t>
    </r>
    <r>
      <rPr>
        <b/>
        <sz val="11"/>
        <rFont val="DejaVu Sans"/>
        <family val="2"/>
      </rPr>
      <t>)</t>
    </r>
    <rPh sb="6" eb="7">
      <t>ニン</t>
    </rPh>
    <phoneticPr fontId="5"/>
  </si>
  <si>
    <t>（注）１　上記表は、実地指導時直近１年間についてご記入ください。</t>
    <phoneticPr fontId="5"/>
  </si>
  <si>
    <t>　　　２　利用者数は、介護報酬請求に係る実利用者数をご記入ください。</t>
    <phoneticPr fontId="5"/>
  </si>
  <si>
    <t>　　　３　区分欄の年号は適宜変更してください。</t>
    <rPh sb="5" eb="7">
      <t>クブン</t>
    </rPh>
    <rPh sb="7" eb="8">
      <t>ラン</t>
    </rPh>
    <rPh sb="9" eb="11">
      <t>ネンゴウ</t>
    </rPh>
    <rPh sb="12" eb="14">
      <t>テキギ</t>
    </rPh>
    <rPh sb="14" eb="16">
      <t>ヘンコウ</t>
    </rPh>
    <phoneticPr fontId="5"/>
  </si>
  <si>
    <t>提出書類チェックシート（介護予防支援）</t>
    <rPh sb="0" eb="2">
      <t>テイシュツ</t>
    </rPh>
    <rPh sb="2" eb="4">
      <t>ショルイ</t>
    </rPh>
    <rPh sb="12" eb="14">
      <t>カイゴ</t>
    </rPh>
    <rPh sb="14" eb="16">
      <t>ヨボウ</t>
    </rPh>
    <rPh sb="16" eb="18">
      <t>シエン</t>
    </rPh>
    <phoneticPr fontId="5"/>
  </si>
  <si>
    <t>施設名</t>
  </si>
  <si>
    <t>担当者名</t>
  </si>
  <si>
    <t>電話番号</t>
  </si>
  <si>
    <t>E-mail</t>
    <phoneticPr fontId="5"/>
  </si>
  <si>
    <t>資料名</t>
    <phoneticPr fontId="5"/>
  </si>
  <si>
    <t>提出数</t>
    <phoneticPr fontId="5"/>
  </si>
  <si>
    <t>チェック</t>
    <phoneticPr fontId="5"/>
  </si>
  <si>
    <t>①自己点検シート（運営基準及び給付用）</t>
    <rPh sb="1" eb="3">
      <t>ジコ</t>
    </rPh>
    <rPh sb="3" eb="5">
      <t>テンケン</t>
    </rPh>
    <rPh sb="9" eb="11">
      <t>ウンエイ</t>
    </rPh>
    <rPh sb="11" eb="13">
      <t>キジュン</t>
    </rPh>
    <rPh sb="13" eb="14">
      <t>オヨ</t>
    </rPh>
    <rPh sb="15" eb="18">
      <t>キュウフヨウ</t>
    </rPh>
    <phoneticPr fontId="5"/>
  </si>
  <si>
    <t>事業ごとに１部</t>
    <rPh sb="0" eb="2">
      <t>ジギョウ</t>
    </rPh>
    <phoneticPr fontId="5"/>
  </si>
  <si>
    <t>②従業員の勤務の体制及び勤務形態一覧表</t>
    <rPh sb="1" eb="4">
      <t>ジュウギョウイン</t>
    </rPh>
    <rPh sb="5" eb="7">
      <t>キンム</t>
    </rPh>
    <rPh sb="8" eb="10">
      <t>タイセイ</t>
    </rPh>
    <rPh sb="10" eb="11">
      <t>オヨ</t>
    </rPh>
    <rPh sb="12" eb="14">
      <t>キンム</t>
    </rPh>
    <rPh sb="14" eb="16">
      <t>ケイタイ</t>
    </rPh>
    <rPh sb="16" eb="18">
      <t>イチラン</t>
    </rPh>
    <rPh sb="18" eb="19">
      <t>ヒョウ</t>
    </rPh>
    <phoneticPr fontId="5"/>
  </si>
  <si>
    <t>③運営規程及び重要事項説明書、利用者契約書（見本）</t>
    <phoneticPr fontId="5"/>
  </si>
  <si>
    <t>④利用者の状況</t>
    <rPh sb="1" eb="4">
      <t>リヨウシャ</t>
    </rPh>
    <rPh sb="5" eb="7">
      <t>ジョウキョウ</t>
    </rPh>
    <phoneticPr fontId="5"/>
  </si>
  <si>
    <t>＊提出書類チェックシートの送付先</t>
    <rPh sb="1" eb="3">
      <t>テイシュツ</t>
    </rPh>
    <rPh sb="3" eb="5">
      <t>ショルイ</t>
    </rPh>
    <phoneticPr fontId="5"/>
  </si>
  <si>
    <t>〒305-8555</t>
  </si>
  <si>
    <t>つくば市研究学園一丁目１番地１</t>
    <rPh sb="4" eb="8">
      <t>ケンキュウガクエン</t>
    </rPh>
    <rPh sb="8" eb="11">
      <t>イチチョウメ</t>
    </rPh>
    <rPh sb="12" eb="14">
      <t>バンチ</t>
    </rPh>
    <phoneticPr fontId="5"/>
  </si>
  <si>
    <t>つくば市福祉部社会福祉課</t>
    <rPh sb="4" eb="6">
      <t>フクシ</t>
    </rPh>
    <phoneticPr fontId="5"/>
  </si>
  <si>
    <t>福祉監査係</t>
    <rPh sb="0" eb="2">
      <t>フクシ</t>
    </rPh>
    <rPh sb="2" eb="4">
      <t>カンサ</t>
    </rPh>
    <phoneticPr fontId="5"/>
  </si>
  <si>
    <t>FAX029-868-7543</t>
    <phoneticPr fontId="5"/>
  </si>
  <si>
    <t>wef013@city.tsukuba.lg.jp</t>
    <phoneticPr fontId="5"/>
  </si>
  <si>
    <t>（注）本文中の標記については，次のとおりとします。</t>
  </si>
  <si>
    <t xml:space="preserve">法                                 </t>
  </si>
  <si>
    <t>介護保険法（平成9年法律第123号）</t>
  </si>
  <si>
    <t xml:space="preserve">施行規則                       </t>
  </si>
  <si>
    <t>介護保険法施行規則（平成11年厚生省令第36号）</t>
  </si>
  <si>
    <t xml:space="preserve">運営基準               </t>
  </si>
  <si>
    <t>指定居宅サービス等の事業の人員，設備及び運営に関する基準（平成18年厚生労働省令第37号）</t>
  </si>
  <si>
    <t xml:space="preserve">算定基準                 </t>
  </si>
  <si>
    <t>指定介護予防サービスに要する費用の額の算定に関する基準（平成18年厚生労働省告示第129号）</t>
  </si>
  <si>
    <t xml:space="preserve">平２７厚告９５                 </t>
  </si>
  <si>
    <t>厚生労働大臣が定める基準（平成27年厚生労働省告示第95号）</t>
  </si>
  <si>
    <t>解釈通知</t>
  </si>
  <si>
    <t>指定介護予防支援等の事業の人員及び運営並びに指定介護予防支援等に係る介護予防のための効果的な支援の方法に関する基準について（平成18年老振発第0331003号・老老発第0331016号）</t>
  </si>
  <si>
    <t>留意事項通知</t>
  </si>
  <si>
    <t>指定介護予防サービスに要する費用の額の算定に関する基準の制定に伴う留意事項について（平成18年老計発0317001号・老振発第0317001号・老老発第0317001号）</t>
  </si>
  <si>
    <t>TEL029-883-1111</t>
    <phoneticPr fontId="5"/>
  </si>
  <si>
    <t>人員基準</t>
    <rPh sb="0" eb="2">
      <t>ジンイン</t>
    </rPh>
    <rPh sb="2" eb="4">
      <t>キジュン</t>
    </rPh>
    <phoneticPr fontId="5"/>
  </si>
  <si>
    <t>自己点検シート（介護予防支援）</t>
    <rPh sb="0" eb="2">
      <t>ジコ</t>
    </rPh>
    <rPh sb="2" eb="4">
      <t>テンケン</t>
    </rPh>
    <rPh sb="8" eb="12">
      <t>カイゴヨボウ</t>
    </rPh>
    <rPh sb="12" eb="14">
      <t>シエン</t>
    </rPh>
    <phoneticPr fontId="5"/>
  </si>
  <si>
    <t>運営基準</t>
    <rPh sb="0" eb="2">
      <t>ウンエイ</t>
    </rPh>
    <rPh sb="2" eb="4">
      <t>キジュン</t>
    </rPh>
    <phoneticPr fontId="5"/>
  </si>
  <si>
    <t>変更の届出等</t>
    <rPh sb="0" eb="2">
      <t>ヘンコウ</t>
    </rPh>
    <rPh sb="3" eb="4">
      <t>トドケ</t>
    </rPh>
    <rPh sb="4" eb="5">
      <t>デ</t>
    </rPh>
    <rPh sb="5" eb="6">
      <t>トウ</t>
    </rPh>
    <phoneticPr fontId="5"/>
  </si>
  <si>
    <t>介護予防支援費</t>
    <rPh sb="0" eb="7">
      <t>カイゴヨボウシエンヒ</t>
    </rPh>
    <phoneticPr fontId="5"/>
  </si>
  <si>
    <t>該当の場合は、チェックを入れてください。</t>
    <rPh sb="0" eb="2">
      <t>ガイトウ</t>
    </rPh>
    <rPh sb="3" eb="5">
      <t>バアイ</t>
    </rPh>
    <rPh sb="12" eb="13">
      <t>イ</t>
    </rPh>
    <phoneticPr fontId="4"/>
  </si>
  <si>
    <t>解釈通知第2の2(1)</t>
    <rPh sb="0" eb="2">
      <t>カイシャク</t>
    </rPh>
    <rPh sb="2" eb="4">
      <t>ツウチ</t>
    </rPh>
    <rPh sb="4" eb="5">
      <t>ダイ</t>
    </rPh>
    <phoneticPr fontId="5"/>
  </si>
  <si>
    <t>解釈通知第2の2(2)</t>
    <phoneticPr fontId="5"/>
  </si>
  <si>
    <t>運営基準第2条第2項</t>
    <rPh sb="0" eb="2">
      <t>ウンエイ</t>
    </rPh>
    <rPh sb="2" eb="4">
      <t>キジュン</t>
    </rPh>
    <rPh sb="4" eb="5">
      <t>ダイ</t>
    </rPh>
    <rPh sb="6" eb="7">
      <t>ジョウ</t>
    </rPh>
    <phoneticPr fontId="5"/>
  </si>
  <si>
    <t>【居宅介護支援事業所】
(3)１以上の員数の指定介護予防支援の提供に当たる必要な数の介護支援専門員を配置していますか。</t>
    <rPh sb="1" eb="3">
      <t>キョタク</t>
    </rPh>
    <rPh sb="3" eb="5">
      <t>カイゴ</t>
    </rPh>
    <rPh sb="5" eb="7">
      <t>シエン</t>
    </rPh>
    <rPh sb="7" eb="10">
      <t>ジギョウショ</t>
    </rPh>
    <rPh sb="50" eb="52">
      <t>ハイチ</t>
    </rPh>
    <phoneticPr fontId="4"/>
  </si>
  <si>
    <t>【居宅介護支援事業所】
(3)管理者は主任介護支援専門員ですか。</t>
    <rPh sb="1" eb="3">
      <t>キョタク</t>
    </rPh>
    <rPh sb="3" eb="5">
      <t>カイゴ</t>
    </rPh>
    <rPh sb="5" eb="7">
      <t>シエン</t>
    </rPh>
    <rPh sb="7" eb="10">
      <t>ジギョウショ</t>
    </rPh>
    <rPh sb="15" eb="18">
      <t>カンリシャ</t>
    </rPh>
    <rPh sb="19" eb="21">
      <t>シュニン</t>
    </rPh>
    <rPh sb="21" eb="23">
      <t>カイゴ</t>
    </rPh>
    <rPh sb="23" eb="25">
      <t>シエン</t>
    </rPh>
    <rPh sb="25" eb="28">
      <t>センモンイン</t>
    </rPh>
    <phoneticPr fontId="4"/>
  </si>
  <si>
    <t>運営基準第3条第3項</t>
    <rPh sb="7" eb="8">
      <t>ダイ</t>
    </rPh>
    <rPh sb="9" eb="10">
      <t>コウ</t>
    </rPh>
    <phoneticPr fontId="5"/>
  </si>
  <si>
    <t>ア．運営規程の概要
　 ①事業の目的及び運営の方針
　 ②職員の職種、員数及び職務の内容
　 ③営業日及び営業時間
　 ④指定居宅介護支援の提供方法、内容及び利用料等
　 ⑤通常の事業の実施地域
　 ⑥虐待の防止のための措置に関する事項
 　⑦その他運営に関する重要事項</t>
    <rPh sb="82" eb="83">
      <t>トウ</t>
    </rPh>
    <rPh sb="101" eb="103">
      <t>ギャクタイ</t>
    </rPh>
    <rPh sb="104" eb="106">
      <t>ボウシ</t>
    </rPh>
    <rPh sb="110" eb="112">
      <t>ソチ</t>
    </rPh>
    <rPh sb="113" eb="114">
      <t>カン</t>
    </rPh>
    <rPh sb="116" eb="118">
      <t>ジコウ</t>
    </rPh>
    <rPh sb="124" eb="125">
      <t>ホカ</t>
    </rPh>
    <rPh sb="125" eb="127">
      <t>ウンエイ</t>
    </rPh>
    <rPh sb="128" eb="129">
      <t>カン</t>
    </rPh>
    <rPh sb="131" eb="133">
      <t>ジュウヨウ</t>
    </rPh>
    <rPh sb="133" eb="135">
      <t>ジコウ</t>
    </rPh>
    <phoneticPr fontId="5"/>
  </si>
  <si>
    <t>（1） 指定介護予防支援事業者は、感染症や非常災害の発生時において、利用者に対する指定介護予防支援事業の提供を継続的に実施するための、及び非常時の体制で早期の業務再開を図るための計画（「業務継続計画」という。）を策定し、当該業務継続計画に従い必要な措置を講じていますか。</t>
    <rPh sb="4" eb="6">
      <t>シテイ</t>
    </rPh>
    <rPh sb="6" eb="10">
      <t>カイゴヨボウ</t>
    </rPh>
    <rPh sb="10" eb="12">
      <t>シエン</t>
    </rPh>
    <rPh sb="12" eb="15">
      <t>ジギョウシャ</t>
    </rPh>
    <rPh sb="17" eb="20">
      <t>カンセンショウ</t>
    </rPh>
    <rPh sb="21" eb="23">
      <t>ヒジョウ</t>
    </rPh>
    <rPh sb="23" eb="25">
      <t>サイガイ</t>
    </rPh>
    <rPh sb="26" eb="28">
      <t>ハッセイ</t>
    </rPh>
    <rPh sb="28" eb="29">
      <t>ジ</t>
    </rPh>
    <rPh sb="34" eb="37">
      <t>リヨウシャ</t>
    </rPh>
    <rPh sb="38" eb="39">
      <t>タイ</t>
    </rPh>
    <rPh sb="41" eb="43">
      <t>シテイ</t>
    </rPh>
    <rPh sb="43" eb="47">
      <t>カイゴヨボウ</t>
    </rPh>
    <rPh sb="47" eb="49">
      <t>シエン</t>
    </rPh>
    <rPh sb="49" eb="51">
      <t>ジギョウ</t>
    </rPh>
    <rPh sb="52" eb="54">
      <t>テイキョウ</t>
    </rPh>
    <rPh sb="55" eb="58">
      <t>ケイゾクテキ</t>
    </rPh>
    <rPh sb="59" eb="61">
      <t>ジッシ</t>
    </rPh>
    <rPh sb="67" eb="68">
      <t>オヨ</t>
    </rPh>
    <rPh sb="69" eb="72">
      <t>ヒジョウジ</t>
    </rPh>
    <rPh sb="73" eb="75">
      <t>タイセイ</t>
    </rPh>
    <rPh sb="76" eb="78">
      <t>ソウキ</t>
    </rPh>
    <rPh sb="79" eb="83">
      <t>ギョウムサイカイ</t>
    </rPh>
    <rPh sb="84" eb="85">
      <t>ハカ</t>
    </rPh>
    <rPh sb="89" eb="91">
      <t>ケイカク</t>
    </rPh>
    <rPh sb="93" eb="95">
      <t>ギョウム</t>
    </rPh>
    <rPh sb="95" eb="97">
      <t>ケイゾク</t>
    </rPh>
    <rPh sb="97" eb="99">
      <t>ケイカク</t>
    </rPh>
    <rPh sb="106" eb="108">
      <t>サクテイ</t>
    </rPh>
    <rPh sb="110" eb="112">
      <t>トウガイ</t>
    </rPh>
    <rPh sb="112" eb="114">
      <t>ギョウム</t>
    </rPh>
    <rPh sb="114" eb="116">
      <t>ケイゾク</t>
    </rPh>
    <rPh sb="116" eb="118">
      <t>ケイカク</t>
    </rPh>
    <rPh sb="119" eb="120">
      <t>シタガ</t>
    </rPh>
    <rPh sb="121" eb="123">
      <t>ヒツヨウ</t>
    </rPh>
    <rPh sb="124" eb="126">
      <t>ソチ</t>
    </rPh>
    <rPh sb="127" eb="128">
      <t>コウ</t>
    </rPh>
    <phoneticPr fontId="5"/>
  </si>
  <si>
    <t>（2）指定介護予防支援事業者は、担当職員に対し、業務継続計画について周知するとともに、必要な研修及び訓練を定期的に実施していますか。</t>
    <rPh sb="3" eb="5">
      <t>シテイ</t>
    </rPh>
    <rPh sb="5" eb="7">
      <t>カイゴ</t>
    </rPh>
    <rPh sb="7" eb="9">
      <t>ヨボウ</t>
    </rPh>
    <rPh sb="9" eb="11">
      <t>シエン</t>
    </rPh>
    <rPh sb="11" eb="13">
      <t>ジギョウ</t>
    </rPh>
    <rPh sb="13" eb="14">
      <t>シャ</t>
    </rPh>
    <rPh sb="16" eb="19">
      <t>タント</t>
    </rPh>
    <rPh sb="19" eb="20">
      <t>イン</t>
    </rPh>
    <rPh sb="21" eb="22">
      <t>タイ</t>
    </rPh>
    <rPh sb="24" eb="26">
      <t>ギョウム</t>
    </rPh>
    <rPh sb="26" eb="28">
      <t>ケイゾク</t>
    </rPh>
    <rPh sb="28" eb="30">
      <t>ケイカク</t>
    </rPh>
    <rPh sb="34" eb="36">
      <t>シュウチ</t>
    </rPh>
    <rPh sb="43" eb="45">
      <t>ヒツヨウ</t>
    </rPh>
    <rPh sb="46" eb="48">
      <t>ケンシュウ</t>
    </rPh>
    <rPh sb="48" eb="49">
      <t>オヨ</t>
    </rPh>
    <rPh sb="50" eb="52">
      <t>クンレン</t>
    </rPh>
    <rPh sb="53" eb="56">
      <t>テイキテキ</t>
    </rPh>
    <rPh sb="57" eb="59">
      <t>ジッシ</t>
    </rPh>
    <phoneticPr fontId="5"/>
  </si>
  <si>
    <t>（3）指定介護予防支援事業者は、定期的に業務継続計画の見直しを行い、必要に応じて業務継続計画の変更を行っていますか。</t>
    <rPh sb="3" eb="5">
      <t>シテイ</t>
    </rPh>
    <rPh sb="5" eb="9">
      <t>カイゴヨボウ</t>
    </rPh>
    <rPh sb="9" eb="11">
      <t>シエン</t>
    </rPh>
    <rPh sb="11" eb="14">
      <t>ジギョウシャ</t>
    </rPh>
    <rPh sb="16" eb="19">
      <t>テイキテキ</t>
    </rPh>
    <rPh sb="20" eb="22">
      <t>ギョウム</t>
    </rPh>
    <rPh sb="22" eb="24">
      <t>ケイゾク</t>
    </rPh>
    <rPh sb="24" eb="26">
      <t>ケイカク</t>
    </rPh>
    <rPh sb="27" eb="29">
      <t>ミナオ</t>
    </rPh>
    <rPh sb="31" eb="32">
      <t>オコナ</t>
    </rPh>
    <rPh sb="34" eb="36">
      <t>ヒツヨウ</t>
    </rPh>
    <rPh sb="37" eb="38">
      <t>オウ</t>
    </rPh>
    <rPh sb="40" eb="46">
      <t>ギョウムケイゾクケイカク</t>
    </rPh>
    <rPh sb="47" eb="49">
      <t>ヘンコウ</t>
    </rPh>
    <rPh sb="50" eb="51">
      <t>オコナ</t>
    </rPh>
    <phoneticPr fontId="5"/>
  </si>
  <si>
    <t>(1) 当該介護予防支援事業所における感染症の予防及びまん延防止のための対策を検討する委員会をおおむね6月に1回以上開催するとともに、その結果について担当職員に周知を図っていますか。</t>
    <rPh sb="4" eb="6">
      <t>トウガイ</t>
    </rPh>
    <rPh sb="6" eb="10">
      <t>カイゴヨボウ</t>
    </rPh>
    <rPh sb="10" eb="12">
      <t>シエン</t>
    </rPh>
    <rPh sb="12" eb="15">
      <t>ジギョウショ</t>
    </rPh>
    <rPh sb="19" eb="22">
      <t>カンセンショウ</t>
    </rPh>
    <rPh sb="23" eb="25">
      <t>ヨボウ</t>
    </rPh>
    <rPh sb="25" eb="26">
      <t>オヨ</t>
    </rPh>
    <rPh sb="29" eb="30">
      <t>エン</t>
    </rPh>
    <rPh sb="30" eb="32">
      <t>ボウシ</t>
    </rPh>
    <rPh sb="36" eb="38">
      <t>タイサク</t>
    </rPh>
    <rPh sb="39" eb="41">
      <t>ケントウ</t>
    </rPh>
    <rPh sb="43" eb="46">
      <t>イインカイ</t>
    </rPh>
    <rPh sb="52" eb="53">
      <t>ツキ</t>
    </rPh>
    <rPh sb="55" eb="56">
      <t>カイ</t>
    </rPh>
    <rPh sb="56" eb="58">
      <t>イジョウ</t>
    </rPh>
    <rPh sb="58" eb="60">
      <t>カイサイ</t>
    </rPh>
    <rPh sb="69" eb="71">
      <t>ケッカ</t>
    </rPh>
    <rPh sb="75" eb="78">
      <t>タント</t>
    </rPh>
    <rPh sb="78" eb="79">
      <t>イン</t>
    </rPh>
    <rPh sb="80" eb="82">
      <t>シュウチ</t>
    </rPh>
    <rPh sb="83" eb="84">
      <t>ハカ</t>
    </rPh>
    <phoneticPr fontId="5"/>
  </si>
  <si>
    <t>(2) 当該介護予防支援事業所における感染症の予防及びまん延の防止のための指針を整備していますか。</t>
    <rPh sb="4" eb="6">
      <t>トウガイ</t>
    </rPh>
    <rPh sb="6" eb="8">
      <t>カイゴ</t>
    </rPh>
    <rPh sb="8" eb="10">
      <t>ヨボウ</t>
    </rPh>
    <rPh sb="10" eb="12">
      <t>シエン</t>
    </rPh>
    <rPh sb="12" eb="15">
      <t>ジギョウショ</t>
    </rPh>
    <rPh sb="19" eb="22">
      <t>カンセンショウ</t>
    </rPh>
    <rPh sb="23" eb="25">
      <t>ヨボウ</t>
    </rPh>
    <rPh sb="25" eb="26">
      <t>オヨ</t>
    </rPh>
    <rPh sb="29" eb="30">
      <t>エン</t>
    </rPh>
    <rPh sb="31" eb="33">
      <t>ボウシ</t>
    </rPh>
    <rPh sb="37" eb="39">
      <t>シシン</t>
    </rPh>
    <rPh sb="40" eb="42">
      <t>セイビ</t>
    </rPh>
    <phoneticPr fontId="5"/>
  </si>
  <si>
    <t>感染症の予防及びまん延の防止のための措置</t>
    <rPh sb="0" eb="3">
      <t>カンセンショウ</t>
    </rPh>
    <rPh sb="4" eb="6">
      <t>ヨボウ</t>
    </rPh>
    <rPh sb="6" eb="7">
      <t>オヨ</t>
    </rPh>
    <rPh sb="10" eb="11">
      <t>エン</t>
    </rPh>
    <rPh sb="12" eb="14">
      <t>ボウシ</t>
    </rPh>
    <rPh sb="18" eb="20">
      <t>ソチ</t>
    </rPh>
    <phoneticPr fontId="5"/>
  </si>
  <si>
    <t>(3) 当該介護予防支援事業所において、担当職員に対し、感染症の予防及びまん延の防止のための研修及び訓練を定期的に実施していますか。</t>
    <rPh sb="4" eb="6">
      <t>トウガイ</t>
    </rPh>
    <rPh sb="6" eb="8">
      <t>カイゴ</t>
    </rPh>
    <rPh sb="8" eb="10">
      <t>ヨボウ</t>
    </rPh>
    <rPh sb="10" eb="12">
      <t>シエン</t>
    </rPh>
    <rPh sb="12" eb="15">
      <t>ジギョウショ</t>
    </rPh>
    <rPh sb="20" eb="22">
      <t>タントウ</t>
    </rPh>
    <rPh sb="22" eb="24">
      <t>ショクイン</t>
    </rPh>
    <rPh sb="25" eb="26">
      <t>タイ</t>
    </rPh>
    <rPh sb="28" eb="31">
      <t>カンセンショウ</t>
    </rPh>
    <rPh sb="32" eb="34">
      <t>ヨボウ</t>
    </rPh>
    <rPh sb="34" eb="35">
      <t>オヨ</t>
    </rPh>
    <rPh sb="38" eb="39">
      <t>エン</t>
    </rPh>
    <rPh sb="40" eb="42">
      <t>ボウシ</t>
    </rPh>
    <rPh sb="46" eb="48">
      <t>ケンシュウ</t>
    </rPh>
    <rPh sb="48" eb="49">
      <t>オヨ</t>
    </rPh>
    <rPh sb="50" eb="52">
      <t>クンレン</t>
    </rPh>
    <rPh sb="53" eb="56">
      <t>テイキテキ</t>
    </rPh>
    <rPh sb="57" eb="59">
      <t>ジッシ</t>
    </rPh>
    <phoneticPr fontId="5"/>
  </si>
  <si>
    <t>（1）指定介護予防支援事業者は、指定介護予防支援事業所の見やすい場所に、運営規程の概要、担当職員の勤務の体制その他の利用申込者のサービスの選択に資すると認められる重要事項を掲示していますか。
　※これらの書面を当該指定介護予防支援事業所に備え付け、かつ
　　これをいつでも関係者に自由に閲覧させることにより、掲示に
　　代えることができる。</t>
    <rPh sb="5" eb="9">
      <t>カイゴヨボウ</t>
    </rPh>
    <rPh sb="18" eb="22">
      <t>カイゴヨボウ</t>
    </rPh>
    <rPh sb="44" eb="47">
      <t>タントウショク</t>
    </rPh>
    <rPh sb="103" eb="105">
      <t>ショメン</t>
    </rPh>
    <rPh sb="106" eb="108">
      <t>トウガイ</t>
    </rPh>
    <rPh sb="120" eb="121">
      <t>ソナ</t>
    </rPh>
    <rPh sb="122" eb="123">
      <t>ツ</t>
    </rPh>
    <rPh sb="137" eb="140">
      <t>カンケイシャ</t>
    </rPh>
    <rPh sb="141" eb="143">
      <t>ジユウ</t>
    </rPh>
    <rPh sb="144" eb="146">
      <t>エツラン</t>
    </rPh>
    <rPh sb="155" eb="157">
      <t>ケイジ</t>
    </rPh>
    <rPh sb="161" eb="162">
      <t>カ</t>
    </rPh>
    <phoneticPr fontId="5"/>
  </si>
  <si>
    <t>（2）重要事項をウェブサイトに掲載しているか。（R7.4.1から掲載義務化）</t>
    <rPh sb="32" eb="34">
      <t>ケイサイ</t>
    </rPh>
    <rPh sb="34" eb="37">
      <t>ギムカ</t>
    </rPh>
    <phoneticPr fontId="5"/>
  </si>
  <si>
    <t>(2) 当該介護予防支援事業所における虐待防止のための指針を整備
　していますか。</t>
    <rPh sb="4" eb="6">
      <t>トウガイ</t>
    </rPh>
    <rPh sb="6" eb="8">
      <t>カイゴ</t>
    </rPh>
    <rPh sb="8" eb="10">
      <t>ヨボウ</t>
    </rPh>
    <rPh sb="10" eb="12">
      <t>シエン</t>
    </rPh>
    <rPh sb="12" eb="15">
      <t>ジギョウショ</t>
    </rPh>
    <rPh sb="19" eb="21">
      <t>ギャクタイ</t>
    </rPh>
    <rPh sb="21" eb="23">
      <t>ボウシ</t>
    </rPh>
    <rPh sb="27" eb="29">
      <t>シシン</t>
    </rPh>
    <rPh sb="30" eb="32">
      <t>セイビ</t>
    </rPh>
    <phoneticPr fontId="5"/>
  </si>
  <si>
    <t>虐待の防止</t>
    <rPh sb="0" eb="2">
      <t>ギャクタイ</t>
    </rPh>
    <rPh sb="3" eb="5">
      <t>ボウシ</t>
    </rPh>
    <phoneticPr fontId="5"/>
  </si>
  <si>
    <t>運営基準第30条第1項第2号の2</t>
    <rPh sb="8" eb="9">
      <t>ダイ</t>
    </rPh>
    <rPh sb="10" eb="11">
      <t>コウ</t>
    </rPh>
    <rPh sb="11" eb="12">
      <t>ダイ</t>
    </rPh>
    <rPh sb="13" eb="14">
      <t>ゴウ</t>
    </rPh>
    <phoneticPr fontId="4"/>
  </si>
  <si>
    <t>運営基準第30条第1項第2号の3</t>
    <rPh sb="8" eb="9">
      <t>ダイ</t>
    </rPh>
    <rPh sb="10" eb="11">
      <t>コウ</t>
    </rPh>
    <rPh sb="11" eb="12">
      <t>ダイ</t>
    </rPh>
    <rPh sb="13" eb="14">
      <t>ゴウ</t>
    </rPh>
    <phoneticPr fontId="4"/>
  </si>
  <si>
    <t>(2) 指定介護予防支援の提供に当たっては、当該利用者又は他の利用者等の生命又は身体を保護するため緊急やむを得ない場合を除き、身体的拘束等を行っていませんか。</t>
    <phoneticPr fontId="4"/>
  </si>
  <si>
    <t>(3) 身体的拘束等を行う場合には、その態様及び時間、その際の利用者の心身の状況並びに緊急やむを得ない理由を記録していますか。</t>
    <phoneticPr fontId="4"/>
  </si>
  <si>
    <t>【居宅介護支援事業所】
(32)指定居宅介護支援事業者である指定介護予防支援事業者は、法第115条の30の２第１項の規定により市町村長から情報の提供を求められた場合には、その求めに応じていますか。</t>
    <rPh sb="1" eb="10">
      <t>キョタクカイゴシエンジギョウショ</t>
    </rPh>
    <phoneticPr fontId="4"/>
  </si>
  <si>
    <t>運営基準第30条第1項第29号</t>
    <phoneticPr fontId="4"/>
  </si>
  <si>
    <t>条例</t>
    <rPh sb="0" eb="2">
      <t>ジョウレイ</t>
    </rPh>
    <phoneticPr fontId="4"/>
  </si>
  <si>
    <t>つくば市指定介護予防支援事業者の指定基準等に関する条例（平成27年3月26日条例第21号）</t>
    <phoneticPr fontId="4"/>
  </si>
  <si>
    <t>（標準様式1）</t>
    <rPh sb="1" eb="3">
      <t>ヒョウジュン</t>
    </rPh>
    <rPh sb="3" eb="5">
      <t>ヨウシキ</t>
    </rPh>
    <phoneticPr fontId="5"/>
  </si>
  <si>
    <t>従業者の勤務の体制及び勤務形態一覧表</t>
    <phoneticPr fontId="20"/>
  </si>
  <si>
    <t>サービス種別</t>
    <rPh sb="4" eb="6">
      <t>シュベツ</t>
    </rPh>
    <phoneticPr fontId="20"/>
  </si>
  <si>
    <t>(</t>
    <phoneticPr fontId="20"/>
  </si>
  <si>
    <t>居宅介護支援</t>
    <rPh sb="0" eb="2">
      <t>キョタク</t>
    </rPh>
    <rPh sb="2" eb="4">
      <t>カイゴ</t>
    </rPh>
    <rPh sb="4" eb="6">
      <t>シエン</t>
    </rPh>
    <phoneticPr fontId="20"/>
  </si>
  <si>
    <t>）</t>
    <phoneticPr fontId="20"/>
  </si>
  <si>
    <t>令和</t>
    <rPh sb="0" eb="2">
      <t>レイワ</t>
    </rPh>
    <phoneticPr fontId="20"/>
  </si>
  <si>
    <t>)</t>
    <phoneticPr fontId="20"/>
  </si>
  <si>
    <t>年</t>
    <rPh sb="0" eb="1">
      <t>ネン</t>
    </rPh>
    <phoneticPr fontId="20"/>
  </si>
  <si>
    <t>月</t>
    <rPh sb="0" eb="1">
      <t>ゲツ</t>
    </rPh>
    <phoneticPr fontId="20"/>
  </si>
  <si>
    <t>事業所名</t>
    <rPh sb="0" eb="3">
      <t>ジギョウショ</t>
    </rPh>
    <rPh sb="3" eb="4">
      <t>メイ</t>
    </rPh>
    <phoneticPr fontId="20"/>
  </si>
  <si>
    <t>(1)</t>
    <phoneticPr fontId="20"/>
  </si>
  <si>
    <t>４週</t>
  </si>
  <si>
    <t>(2)</t>
    <phoneticPr fontId="20"/>
  </si>
  <si>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0"/>
  </si>
  <si>
    <t>時間/週</t>
    <rPh sb="0" eb="2">
      <t>ジカン</t>
    </rPh>
    <rPh sb="3" eb="4">
      <t>シュウ</t>
    </rPh>
    <phoneticPr fontId="20"/>
  </si>
  <si>
    <t>時間/月</t>
    <rPh sb="0" eb="2">
      <t>ジカン</t>
    </rPh>
    <rPh sb="3" eb="4">
      <t>ツキ</t>
    </rPh>
    <phoneticPr fontId="20"/>
  </si>
  <si>
    <t>(4) 利用者数（新規の場合は推定数）</t>
  </si>
  <si>
    <t>人</t>
    <rPh sb="0" eb="1">
      <t>ニン</t>
    </rPh>
    <phoneticPr fontId="20"/>
  </si>
  <si>
    <t>当月の日数</t>
    <rPh sb="0" eb="2">
      <t>トウゲツ</t>
    </rPh>
    <rPh sb="3" eb="5">
      <t>ニッスウ</t>
    </rPh>
    <phoneticPr fontId="20"/>
  </si>
  <si>
    <t>日</t>
    <rPh sb="0" eb="1">
      <t>ニチ</t>
    </rPh>
    <phoneticPr fontId="20"/>
  </si>
  <si>
    <t>No</t>
    <phoneticPr fontId="20"/>
  </si>
  <si>
    <t>(5) 
職種</t>
    <phoneticPr fontId="5"/>
  </si>
  <si>
    <t>(6)
勤務
形態</t>
    <phoneticPr fontId="5"/>
  </si>
  <si>
    <t>(7)
資格</t>
    <rPh sb="4" eb="6">
      <t>シカク</t>
    </rPh>
    <phoneticPr fontId="20"/>
  </si>
  <si>
    <t>(8) 氏　名</t>
    <phoneticPr fontId="5"/>
  </si>
  <si>
    <t>(9)</t>
    <phoneticPr fontId="20"/>
  </si>
  <si>
    <r>
      <t xml:space="preserve">(11)
</t>
    </r>
    <r>
      <rPr>
        <sz val="11"/>
        <rFont val="HGSｺﾞｼｯｸM"/>
        <family val="3"/>
        <charset val="128"/>
      </rPr>
      <t>週平均
勤務時間数</t>
    </r>
    <rPh sb="6" eb="8">
      <t>ヘイキン</t>
    </rPh>
    <rPh sb="9" eb="11">
      <t>キンム</t>
    </rPh>
    <rPh sb="11" eb="13">
      <t>ジカン</t>
    </rPh>
    <rPh sb="13" eb="14">
      <t>スウ</t>
    </rPh>
    <phoneticPr fontId="5"/>
  </si>
  <si>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5"/>
  </si>
  <si>
    <t>1週目</t>
    <rPh sb="1" eb="2">
      <t>シュウ</t>
    </rPh>
    <rPh sb="2" eb="3">
      <t>メ</t>
    </rPh>
    <phoneticPr fontId="20"/>
  </si>
  <si>
    <t>2週目</t>
    <rPh sb="1" eb="2">
      <t>シュウ</t>
    </rPh>
    <rPh sb="2" eb="3">
      <t>メ</t>
    </rPh>
    <phoneticPr fontId="20"/>
  </si>
  <si>
    <t>3週目</t>
    <rPh sb="1" eb="2">
      <t>シュウ</t>
    </rPh>
    <rPh sb="2" eb="3">
      <t>メ</t>
    </rPh>
    <phoneticPr fontId="20"/>
  </si>
  <si>
    <t>4週目</t>
    <rPh sb="1" eb="2">
      <t>シュウ</t>
    </rPh>
    <rPh sb="2" eb="3">
      <t>メ</t>
    </rPh>
    <phoneticPr fontId="20"/>
  </si>
  <si>
    <t>5週目</t>
    <rPh sb="1" eb="2">
      <t>シュウ</t>
    </rPh>
    <rPh sb="2" eb="3">
      <t>メ</t>
    </rPh>
    <phoneticPr fontId="20"/>
  </si>
  <si>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20"/>
  </si>
  <si>
    <t>（勤務形態の記号）</t>
    <rPh sb="1" eb="3">
      <t>キンム</t>
    </rPh>
    <rPh sb="3" eb="5">
      <t>ケイタイ</t>
    </rPh>
    <rPh sb="6" eb="8">
      <t>キゴウ</t>
    </rPh>
    <phoneticPr fontId="20"/>
  </si>
  <si>
    <t>勤務時間数合計</t>
    <rPh sb="0" eb="2">
      <t>キンム</t>
    </rPh>
    <rPh sb="2" eb="5">
      <t>ジカンスウ</t>
    </rPh>
    <rPh sb="5" eb="7">
      <t>ゴウケイ</t>
    </rPh>
    <phoneticPr fontId="20"/>
  </si>
  <si>
    <t>常勤換算の対象時間数</t>
    <rPh sb="0" eb="2">
      <t>ジョウキン</t>
    </rPh>
    <rPh sb="2" eb="4">
      <t>カンサン</t>
    </rPh>
    <rPh sb="5" eb="7">
      <t>タイショウ</t>
    </rPh>
    <rPh sb="7" eb="9">
      <t>ジカン</t>
    </rPh>
    <rPh sb="9" eb="10">
      <t>スウ</t>
    </rPh>
    <phoneticPr fontId="20"/>
  </si>
  <si>
    <t>常勤換算方法対象外の</t>
    <rPh sb="0" eb="2">
      <t>ジョウキン</t>
    </rPh>
    <rPh sb="2" eb="4">
      <t>カンサン</t>
    </rPh>
    <rPh sb="4" eb="6">
      <t>ホウホウ</t>
    </rPh>
    <rPh sb="6" eb="9">
      <t>タイショウガイ</t>
    </rPh>
    <phoneticPr fontId="20"/>
  </si>
  <si>
    <t>記号</t>
    <rPh sb="0" eb="2">
      <t>キゴウ</t>
    </rPh>
    <phoneticPr fontId="20"/>
  </si>
  <si>
    <t>区分</t>
    <rPh sb="0" eb="2">
      <t>クブン</t>
    </rPh>
    <phoneticPr fontId="20"/>
  </si>
  <si>
    <t>当月合計</t>
    <rPh sb="0" eb="2">
      <t>トウゲツ</t>
    </rPh>
    <rPh sb="2" eb="4">
      <t>ゴウケイ</t>
    </rPh>
    <phoneticPr fontId="20"/>
  </si>
  <si>
    <t>週平均</t>
    <rPh sb="0" eb="3">
      <t>シュウヘイキン</t>
    </rPh>
    <phoneticPr fontId="20"/>
  </si>
  <si>
    <t>常勤の従業者の人数</t>
    <rPh sb="0" eb="2">
      <t>ジョウキン</t>
    </rPh>
    <rPh sb="3" eb="6">
      <t>ジュウギョウシャ</t>
    </rPh>
    <rPh sb="7" eb="9">
      <t>ニンズウ</t>
    </rPh>
    <phoneticPr fontId="20"/>
  </si>
  <si>
    <t>A</t>
    <phoneticPr fontId="20"/>
  </si>
  <si>
    <t>常勤で専従</t>
    <rPh sb="0" eb="2">
      <t>ジョウキン</t>
    </rPh>
    <rPh sb="3" eb="5">
      <t>センジュウ</t>
    </rPh>
    <phoneticPr fontId="20"/>
  </si>
  <si>
    <t>B</t>
    <phoneticPr fontId="20"/>
  </si>
  <si>
    <t>常勤で兼務</t>
    <rPh sb="0" eb="2">
      <t>ジョウキン</t>
    </rPh>
    <rPh sb="3" eb="5">
      <t>ケンム</t>
    </rPh>
    <phoneticPr fontId="20"/>
  </si>
  <si>
    <t>C</t>
    <phoneticPr fontId="20"/>
  </si>
  <si>
    <t>非常勤で専従</t>
    <rPh sb="0" eb="3">
      <t>ヒジョウキン</t>
    </rPh>
    <rPh sb="4" eb="6">
      <t>センジュウ</t>
    </rPh>
    <phoneticPr fontId="20"/>
  </si>
  <si>
    <t>-</t>
    <phoneticPr fontId="20"/>
  </si>
  <si>
    <t>D</t>
    <phoneticPr fontId="20"/>
  </si>
  <si>
    <t>非常勤で兼務</t>
    <rPh sb="0" eb="3">
      <t>ヒジョウキン</t>
    </rPh>
    <rPh sb="4" eb="6">
      <t>ケンム</t>
    </rPh>
    <phoneticPr fontId="20"/>
  </si>
  <si>
    <t>合計</t>
    <rPh sb="0" eb="2">
      <t>ゴウケイ</t>
    </rPh>
    <phoneticPr fontId="20"/>
  </si>
  <si>
    <t>■ 常勤換算方法による人数</t>
    <rPh sb="2" eb="4">
      <t>ジョウキン</t>
    </rPh>
    <rPh sb="4" eb="6">
      <t>カンサン</t>
    </rPh>
    <rPh sb="6" eb="8">
      <t>ホウホウ</t>
    </rPh>
    <rPh sb="11" eb="13">
      <t>ニンズウ</t>
    </rPh>
    <phoneticPr fontId="20"/>
  </si>
  <si>
    <t>基準：</t>
    <rPh sb="0" eb="2">
      <t>キジュン</t>
    </rPh>
    <phoneticPr fontId="20"/>
  </si>
  <si>
    <t>週</t>
  </si>
  <si>
    <t>常勤換算の</t>
    <rPh sb="0" eb="2">
      <t>ジョウキン</t>
    </rPh>
    <rPh sb="2" eb="4">
      <t>カンサン</t>
    </rPh>
    <phoneticPr fontId="20"/>
  </si>
  <si>
    <t>常勤の従業者が</t>
    <rPh sb="0" eb="2">
      <t>ジョウキン</t>
    </rPh>
    <rPh sb="3" eb="6">
      <t>ジュウギョウシャ</t>
    </rPh>
    <phoneticPr fontId="20"/>
  </si>
  <si>
    <t>÷</t>
    <phoneticPr fontId="20"/>
  </si>
  <si>
    <t>＝</t>
    <phoneticPr fontId="20"/>
  </si>
  <si>
    <t>（小数点第2位以下切り捨て）</t>
    <rPh sb="1" eb="4">
      <t>ショウスウテン</t>
    </rPh>
    <rPh sb="4" eb="5">
      <t>ダイ</t>
    </rPh>
    <rPh sb="6" eb="7">
      <t>イ</t>
    </rPh>
    <rPh sb="7" eb="9">
      <t>イカ</t>
    </rPh>
    <rPh sb="9" eb="10">
      <t>キ</t>
    </rPh>
    <rPh sb="11" eb="12">
      <t>ス</t>
    </rPh>
    <phoneticPr fontId="20"/>
  </si>
  <si>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20"/>
  </si>
  <si>
    <t>常勤の従業者の人数</t>
  </si>
  <si>
    <t>常勤換算方法による人数</t>
    <rPh sb="0" eb="2">
      <t>ジョウキン</t>
    </rPh>
    <rPh sb="2" eb="4">
      <t>カンサン</t>
    </rPh>
    <rPh sb="4" eb="6">
      <t>ホウホウ</t>
    </rPh>
    <rPh sb="9" eb="11">
      <t>ニンズウ</t>
    </rPh>
    <phoneticPr fontId="20"/>
  </si>
  <si>
    <t>＋</t>
    <phoneticPr fontId="20"/>
  </si>
  <si>
    <t>１．サービス種別</t>
    <rPh sb="6" eb="8">
      <t>シュベツ</t>
    </rPh>
    <phoneticPr fontId="20"/>
  </si>
  <si>
    <t>サービス種別名</t>
    <rPh sb="4" eb="6">
      <t>シュベツ</t>
    </rPh>
    <rPh sb="6" eb="7">
      <t>メイ</t>
    </rPh>
    <phoneticPr fontId="20"/>
  </si>
  <si>
    <t>介護予防支援</t>
    <rPh sb="0" eb="2">
      <t>カイゴ</t>
    </rPh>
    <rPh sb="2" eb="4">
      <t>ヨボウ</t>
    </rPh>
    <rPh sb="4" eb="6">
      <t>シエン</t>
    </rPh>
    <phoneticPr fontId="20"/>
  </si>
  <si>
    <t>２．職種名・資格名称</t>
    <rPh sb="2" eb="4">
      <t>ショクシュ</t>
    </rPh>
    <rPh sb="4" eb="5">
      <t>メイ</t>
    </rPh>
    <rPh sb="6" eb="8">
      <t>シカク</t>
    </rPh>
    <rPh sb="8" eb="10">
      <t>メイショウ</t>
    </rPh>
    <phoneticPr fontId="20"/>
  </si>
  <si>
    <t>職種名</t>
    <rPh sb="0" eb="2">
      <t>ショクシュ</t>
    </rPh>
    <rPh sb="2" eb="3">
      <t>メイ</t>
    </rPh>
    <phoneticPr fontId="20"/>
  </si>
  <si>
    <t>管理者</t>
    <rPh sb="0" eb="3">
      <t>カンリシャ</t>
    </rPh>
    <phoneticPr fontId="20"/>
  </si>
  <si>
    <t>介護支援専門員</t>
    <rPh sb="0" eb="2">
      <t>カイゴ</t>
    </rPh>
    <rPh sb="2" eb="4">
      <t>シエン</t>
    </rPh>
    <rPh sb="4" eb="7">
      <t>センモンイン</t>
    </rPh>
    <phoneticPr fontId="20"/>
  </si>
  <si>
    <t>介護予防支援担当職員</t>
    <rPh sb="0" eb="2">
      <t>カイゴ</t>
    </rPh>
    <rPh sb="2" eb="4">
      <t>ヨボウ</t>
    </rPh>
    <rPh sb="4" eb="6">
      <t>シエン</t>
    </rPh>
    <rPh sb="6" eb="8">
      <t>タントウ</t>
    </rPh>
    <rPh sb="8" eb="10">
      <t>ショクイン</t>
    </rPh>
    <phoneticPr fontId="20"/>
  </si>
  <si>
    <t>ー</t>
    <phoneticPr fontId="20"/>
  </si>
  <si>
    <t>資格</t>
    <rPh sb="0" eb="2">
      <t>シカク</t>
    </rPh>
    <phoneticPr fontId="20"/>
  </si>
  <si>
    <t>主任介護支援専門員</t>
    <rPh sb="0" eb="2">
      <t>シュニン</t>
    </rPh>
    <rPh sb="2" eb="4">
      <t>カイゴ</t>
    </rPh>
    <rPh sb="4" eb="6">
      <t>シエン</t>
    </rPh>
    <rPh sb="6" eb="9">
      <t>センモンイン</t>
    </rPh>
    <phoneticPr fontId="20"/>
  </si>
  <si>
    <t>保健師</t>
    <rPh sb="0" eb="3">
      <t>ホケンシ</t>
    </rPh>
    <phoneticPr fontId="20"/>
  </si>
  <si>
    <t>ー</t>
  </si>
  <si>
    <t>社会福祉士</t>
    <rPh sb="0" eb="2">
      <t>シャカイ</t>
    </rPh>
    <rPh sb="2" eb="5">
      <t>フクシシ</t>
    </rPh>
    <phoneticPr fontId="20"/>
  </si>
  <si>
    <t>経験ある看護師</t>
    <rPh sb="0" eb="2">
      <t>ケイケン</t>
    </rPh>
    <rPh sb="4" eb="7">
      <t>カンゴシ</t>
    </rPh>
    <phoneticPr fontId="20"/>
  </si>
  <si>
    <t>社会福祉主事（3年以上従事）</t>
    <rPh sb="0" eb="2">
      <t>シャカイ</t>
    </rPh>
    <rPh sb="2" eb="4">
      <t>フクシ</t>
    </rPh>
    <rPh sb="4" eb="6">
      <t>シュジ</t>
    </rPh>
    <rPh sb="8" eb="9">
      <t>ネン</t>
    </rPh>
    <rPh sb="9" eb="11">
      <t>イジョウ</t>
    </rPh>
    <rPh sb="11" eb="13">
      <t>ジュウジ</t>
    </rPh>
    <phoneticPr fontId="20"/>
  </si>
  <si>
    <t>【自治体の皆様へ】</t>
    <rPh sb="1" eb="4">
      <t>ジチタイ</t>
    </rPh>
    <rPh sb="5" eb="7">
      <t>ミナサマ</t>
    </rPh>
    <phoneticPr fontId="20"/>
  </si>
  <si>
    <t>※ INDIRECT関数使用のため、以下のとおりセルに「名前の定義」をしています。</t>
    <rPh sb="10" eb="12">
      <t>カンスウ</t>
    </rPh>
    <rPh sb="12" eb="14">
      <t>シヨウ</t>
    </rPh>
    <rPh sb="18" eb="20">
      <t>イカ</t>
    </rPh>
    <rPh sb="28" eb="30">
      <t>ナマエ</t>
    </rPh>
    <rPh sb="31" eb="33">
      <t>テイギ</t>
    </rPh>
    <phoneticPr fontId="20"/>
  </si>
  <si>
    <t>　15行目・・・「職種」</t>
    <rPh sb="3" eb="5">
      <t>ギョウメ</t>
    </rPh>
    <rPh sb="9" eb="11">
      <t>ショクシュ</t>
    </rPh>
    <phoneticPr fontId="20"/>
  </si>
  <si>
    <t>　C列・・・「管理者」</t>
    <rPh sb="2" eb="3">
      <t>レツ</t>
    </rPh>
    <rPh sb="7" eb="10">
      <t>カンリシャ</t>
    </rPh>
    <phoneticPr fontId="20"/>
  </si>
  <si>
    <t>　D列・・・「介護支援専門員」</t>
    <rPh sb="2" eb="3">
      <t>レツ</t>
    </rPh>
    <rPh sb="7" eb="9">
      <t>カイゴ</t>
    </rPh>
    <rPh sb="9" eb="11">
      <t>シエン</t>
    </rPh>
    <rPh sb="11" eb="14">
      <t>センモンイン</t>
    </rPh>
    <phoneticPr fontId="20"/>
  </si>
  <si>
    <t>　E列・・・「介護予防支援担当職員」</t>
    <rPh sb="2" eb="3">
      <t>レツ</t>
    </rPh>
    <rPh sb="7" eb="9">
      <t>カイゴ</t>
    </rPh>
    <rPh sb="9" eb="11">
      <t>ヨボウ</t>
    </rPh>
    <rPh sb="11" eb="13">
      <t>シエン</t>
    </rPh>
    <rPh sb="13" eb="15">
      <t>タントウ</t>
    </rPh>
    <rPh sb="15" eb="17">
      <t>ショクイン</t>
    </rPh>
    <phoneticPr fontId="20"/>
  </si>
  <si>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0"/>
  </si>
  <si>
    <t>　行が足りない場合は、適宜追加してください。</t>
    <rPh sb="1" eb="2">
      <t>ギョウ</t>
    </rPh>
    <rPh sb="3" eb="4">
      <t>タ</t>
    </rPh>
    <rPh sb="7" eb="9">
      <t>バアイ</t>
    </rPh>
    <rPh sb="11" eb="13">
      <t>テキギ</t>
    </rPh>
    <rPh sb="13" eb="15">
      <t>ツイカ</t>
    </rPh>
    <phoneticPr fontId="20"/>
  </si>
  <si>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0"/>
  </si>
  <si>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0"/>
  </si>
  <si>
    <t>　・「数式」タブ　⇒　「名前の定義」を選択</t>
    <rPh sb="3" eb="5">
      <t>スウシキ</t>
    </rPh>
    <rPh sb="12" eb="14">
      <t>ナマエ</t>
    </rPh>
    <rPh sb="15" eb="17">
      <t>テイギ</t>
    </rPh>
    <rPh sb="19" eb="21">
      <t>センタク</t>
    </rPh>
    <phoneticPr fontId="20"/>
  </si>
  <si>
    <t>　・「名前」に職種名を入力</t>
    <rPh sb="3" eb="5">
      <t>ナマエ</t>
    </rPh>
    <rPh sb="7" eb="9">
      <t>ショクシュ</t>
    </rPh>
    <rPh sb="9" eb="10">
      <t>メイ</t>
    </rPh>
    <rPh sb="11" eb="13">
      <t>ニュウリョク</t>
    </rPh>
    <phoneticPr fontId="20"/>
  </si>
  <si>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0"/>
  </si>
  <si>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0"/>
  </si>
  <si>
    <t>点検した結果を記載して下さい。</t>
    <phoneticPr fontId="5"/>
  </si>
  <si>
    <t>【地域包括支援センター】
(1) １以上の員数のサービスの提供にあたる必要な数の保健師その
　他のサービスに関する知識を有する職員（以下、「担当職員」）を
　配置していますか。</t>
    <rPh sb="1" eb="3">
      <t>チイキ</t>
    </rPh>
    <rPh sb="3" eb="5">
      <t>ホウカツ</t>
    </rPh>
    <rPh sb="5" eb="7">
      <t>シエン</t>
    </rPh>
    <rPh sb="18" eb="20">
      <t>イジョウ</t>
    </rPh>
    <rPh sb="21" eb="23">
      <t>インスウ</t>
    </rPh>
    <rPh sb="29" eb="31">
      <t>テイキョウ</t>
    </rPh>
    <rPh sb="35" eb="37">
      <t>ヒツヨウ</t>
    </rPh>
    <rPh sb="38" eb="39">
      <t>カズ</t>
    </rPh>
    <rPh sb="40" eb="43">
      <t>ホケンシ</t>
    </rPh>
    <rPh sb="47" eb="48">
      <t>タ</t>
    </rPh>
    <rPh sb="54" eb="55">
      <t>カン</t>
    </rPh>
    <rPh sb="57" eb="59">
      <t>チシキ</t>
    </rPh>
    <rPh sb="60" eb="61">
      <t>ユウ</t>
    </rPh>
    <rPh sb="63" eb="65">
      <t>ショクイン</t>
    </rPh>
    <rPh sb="66" eb="68">
      <t>イカ</t>
    </rPh>
    <rPh sb="70" eb="72">
      <t>タントウ</t>
    </rPh>
    <rPh sb="72" eb="74">
      <t>ショクイン</t>
    </rPh>
    <rPh sb="79" eb="81">
      <t>ハイチ</t>
    </rPh>
    <phoneticPr fontId="5"/>
  </si>
  <si>
    <t>運営基準第2条第1項</t>
    <rPh sb="0" eb="2">
      <t>ウンエイ</t>
    </rPh>
    <rPh sb="2" eb="4">
      <t>キジュン</t>
    </rPh>
    <rPh sb="4" eb="5">
      <t>ダイ</t>
    </rPh>
    <rPh sb="6" eb="7">
      <t>ジョウ</t>
    </rPh>
    <rPh sb="7" eb="8">
      <t>ダイ</t>
    </rPh>
    <rPh sb="9" eb="10">
      <t>コウ</t>
    </rPh>
    <phoneticPr fontId="5"/>
  </si>
  <si>
    <t>【地域包括支援センター】
(2) 担当職員は次のいずれかの要件を満たす者となっていますか。
　① 保健師
　② 介護支援専門員
　③ 社会福祉士
　④ 経験ある看護師
　⑤ 高齢者保健福祉に関する相談業務等に３年以上従事した
　　 社会福祉主事</t>
    <phoneticPr fontId="5"/>
  </si>
  <si>
    <t>(4)  指定介護予防支援事業所の営業時間中は、常に利用者からの
　相談等に対応できる体制を整えており、業務上の必要性や他の業務
　との兼務により事業所に不在となる場合であっても、管理者、その
　他の従業者等を通じ、利用者が適切に担当職員に連絡が取れるなど
　利用者の支援に支障が生じないよう体制を整えていますか。</t>
    <phoneticPr fontId="5"/>
  </si>
  <si>
    <t>(2) 指定介護予防支援事業所の営業時間中は、常に利用者からの利用申込等に対応できる体制を整えており、業務上の必要性から事業所に不在となる場合であっ　　　ても、その他の従業者等を通じ、利用者が適切に管理者に連絡が取れる体制を整えていますか。</t>
    <phoneticPr fontId="5"/>
  </si>
  <si>
    <t>【地域包括支援センター】
介護予防支援の一部を委託する場合、以下について遵守していますか。
➀ 適切かつ効率的に業務が実施できるよう委託する業務の範囲や業務量について配慮している。
② 委託する指定居宅介護支援事業者は、指定介護予防支援の業務に関する知識及び能力を有する介護支援専門員が従事する指定居宅介護支援事業者である。
③ 委託する指定居宅介護支援事業者に対し、指定介護予防支援の業務を実施する介護支援専門員が、基準条例第１条の２、第３章及び第４章の規定を遵守するよう措置させている。</t>
    <rPh sb="1" eb="7">
      <t>チイキホウカツシエン</t>
    </rPh>
    <rPh sb="212" eb="214">
      <t>キジュン</t>
    </rPh>
    <rPh sb="214" eb="216">
      <t>ジョウレイ</t>
    </rPh>
    <rPh sb="216" eb="217">
      <t>ダイ</t>
    </rPh>
    <rPh sb="218" eb="219">
      <t>ジョウ</t>
    </rPh>
    <phoneticPr fontId="5"/>
  </si>
  <si>
    <t>解釈通知第2の3の(13)</t>
    <phoneticPr fontId="5"/>
  </si>
  <si>
    <t>　④ 指定介護予防支援の提供方法、内容及び利用料、その他の
　　 費用の額
    ※介護予防支援の提供方法及び内容については、利用者の
　　　相談を受ける場所、課題分析の手順等を記載すること。</t>
    <rPh sb="7" eb="9">
      <t>ヨボウ</t>
    </rPh>
    <rPh sb="43" eb="45">
      <t>カイゴ</t>
    </rPh>
    <rPh sb="45" eb="47">
      <t>ヨボウ</t>
    </rPh>
    <rPh sb="47" eb="49">
      <t>シエン</t>
    </rPh>
    <phoneticPr fontId="5"/>
  </si>
  <si>
    <t>　⑥ 虐待の防止のための措置に関する事項
　　※第26条の2の虐待の防止に係る組織内の体制(責任者の選定、
　　　従業者への研修方法や研修計画等）や虐待又は虐待が疑われる
　　　事案が発生した場合の対応方法等を記載すること。</t>
    <rPh sb="3" eb="5">
      <t>ギャクタイ</t>
    </rPh>
    <rPh sb="6" eb="8">
      <t>ボウシ</t>
    </rPh>
    <rPh sb="12" eb="14">
      <t>ソチ</t>
    </rPh>
    <rPh sb="15" eb="16">
      <t>カン</t>
    </rPh>
    <rPh sb="18" eb="20">
      <t>ジコウ</t>
    </rPh>
    <rPh sb="24" eb="25">
      <t>ダイ</t>
    </rPh>
    <rPh sb="27" eb="28">
      <t>ジョウ</t>
    </rPh>
    <rPh sb="31" eb="33">
      <t>ギャクタイ</t>
    </rPh>
    <rPh sb="34" eb="36">
      <t>ボウシ</t>
    </rPh>
    <rPh sb="37" eb="38">
      <t>カカ</t>
    </rPh>
    <rPh sb="39" eb="41">
      <t>ソシキ</t>
    </rPh>
    <rPh sb="41" eb="42">
      <t>ナイ</t>
    </rPh>
    <rPh sb="43" eb="45">
      <t>タイセイ</t>
    </rPh>
    <rPh sb="46" eb="49">
      <t>セキニンシャ</t>
    </rPh>
    <rPh sb="50" eb="52">
      <t>センテイ</t>
    </rPh>
    <rPh sb="57" eb="60">
      <t>ジュウギョウシャ</t>
    </rPh>
    <rPh sb="62" eb="64">
      <t>ケンシュウ</t>
    </rPh>
    <rPh sb="64" eb="66">
      <t>ホウホウ</t>
    </rPh>
    <rPh sb="67" eb="69">
      <t>ケンシュウ</t>
    </rPh>
    <rPh sb="69" eb="71">
      <t>ケイカク</t>
    </rPh>
    <rPh sb="71" eb="72">
      <t>トウ</t>
    </rPh>
    <rPh sb="74" eb="76">
      <t>ギャクタイ</t>
    </rPh>
    <rPh sb="76" eb="77">
      <t>マタ</t>
    </rPh>
    <rPh sb="78" eb="80">
      <t>ギャクタイ</t>
    </rPh>
    <rPh sb="81" eb="82">
      <t>ウタガ</t>
    </rPh>
    <rPh sb="89" eb="91">
      <t>ジアン</t>
    </rPh>
    <rPh sb="92" eb="94">
      <t>ハッセイ</t>
    </rPh>
    <rPh sb="96" eb="98">
      <t>バアイ</t>
    </rPh>
    <rPh sb="99" eb="101">
      <t>タイオウ</t>
    </rPh>
    <rPh sb="101" eb="103">
      <t>ホウホウ</t>
    </rPh>
    <rPh sb="103" eb="104">
      <t>トウ</t>
    </rPh>
    <rPh sb="105" eb="107">
      <t>キサイ</t>
    </rPh>
    <phoneticPr fontId="5"/>
  </si>
  <si>
    <t>運営基準第18条第1項
解釈通知第2の3(14)の①</t>
    <rPh sb="8" eb="9">
      <t>ダイ</t>
    </rPh>
    <rPh sb="10" eb="11">
      <t>コウ</t>
    </rPh>
    <phoneticPr fontId="5"/>
  </si>
  <si>
    <t>（4） 指定介護予防支援事業者は、適切な指定介護予防支援の提供を確保する観点から、職場において行われる性的な言動又は優越的な関係を背景とした言動であって業務上必要かつ相当な範囲を超えたものにより担当職員の就業環境が害されることを防止するための方針の明確化等の措置を講じていますか。</t>
    <rPh sb="4" eb="6">
      <t>シテイ</t>
    </rPh>
    <rPh sb="6" eb="10">
      <t>カイゴヨボウ</t>
    </rPh>
    <rPh sb="10" eb="12">
      <t>シエン</t>
    </rPh>
    <rPh sb="12" eb="15">
      <t>ジギョウシャ</t>
    </rPh>
    <rPh sb="17" eb="19">
      <t>テキセツ</t>
    </rPh>
    <rPh sb="20" eb="22">
      <t>シテイ</t>
    </rPh>
    <rPh sb="22" eb="26">
      <t>カイゴヨボウ</t>
    </rPh>
    <rPh sb="26" eb="28">
      <t>シエン</t>
    </rPh>
    <rPh sb="29" eb="31">
      <t>テイキョウ</t>
    </rPh>
    <rPh sb="32" eb="34">
      <t>カクホ</t>
    </rPh>
    <rPh sb="36" eb="38">
      <t>カンテン</t>
    </rPh>
    <rPh sb="41" eb="43">
      <t>ショクバ</t>
    </rPh>
    <rPh sb="47" eb="48">
      <t>オコナ</t>
    </rPh>
    <rPh sb="51" eb="53">
      <t>セイテキ</t>
    </rPh>
    <rPh sb="54" eb="56">
      <t>ゲンドウ</t>
    </rPh>
    <rPh sb="56" eb="57">
      <t>マタ</t>
    </rPh>
    <rPh sb="58" eb="61">
      <t>ユウエツテキ</t>
    </rPh>
    <rPh sb="62" eb="64">
      <t>カンケイ</t>
    </rPh>
    <rPh sb="65" eb="67">
      <t>ハイケイ</t>
    </rPh>
    <rPh sb="70" eb="72">
      <t>ゲンドウ</t>
    </rPh>
    <rPh sb="76" eb="79">
      <t>ギョウムジョウ</t>
    </rPh>
    <rPh sb="79" eb="81">
      <t>ヒツヨウ</t>
    </rPh>
    <rPh sb="83" eb="85">
      <t>ソウトウ</t>
    </rPh>
    <rPh sb="86" eb="88">
      <t>ハンイ</t>
    </rPh>
    <rPh sb="89" eb="90">
      <t>コ</t>
    </rPh>
    <rPh sb="97" eb="101">
      <t>タントウショクイン</t>
    </rPh>
    <rPh sb="102" eb="104">
      <t>シュウギョウ</t>
    </rPh>
    <rPh sb="104" eb="106">
      <t>カンキョウ</t>
    </rPh>
    <rPh sb="107" eb="108">
      <t>ガイ</t>
    </rPh>
    <rPh sb="114" eb="116">
      <t>ボウシ</t>
    </rPh>
    <rPh sb="121" eb="123">
      <t>ホウシン</t>
    </rPh>
    <rPh sb="124" eb="127">
      <t>メイカクカ</t>
    </rPh>
    <rPh sb="127" eb="128">
      <t>トウ</t>
    </rPh>
    <rPh sb="129" eb="131">
      <t>ソチ</t>
    </rPh>
    <rPh sb="132" eb="133">
      <t>コウ</t>
    </rPh>
    <phoneticPr fontId="5"/>
  </si>
  <si>
    <t>運営基準第18条第4項</t>
    <phoneticPr fontId="5"/>
  </si>
  <si>
    <t>運営基準第18条の2第1項</t>
    <rPh sb="10" eb="11">
      <t>ダイ</t>
    </rPh>
    <rPh sb="12" eb="13">
      <t>コウ</t>
    </rPh>
    <phoneticPr fontId="5"/>
  </si>
  <si>
    <t>運営基準第20条の2第1項第1号</t>
    <rPh sb="13" eb="14">
      <t>ダイ</t>
    </rPh>
    <rPh sb="15" eb="16">
      <t>ゴウ</t>
    </rPh>
    <phoneticPr fontId="5"/>
  </si>
  <si>
    <t>運営基準第21条第1項、第2項</t>
    <rPh sb="8" eb="9">
      <t>ダイ</t>
    </rPh>
    <rPh sb="10" eb="11">
      <t>コウ</t>
    </rPh>
    <rPh sb="12" eb="13">
      <t>ダイ</t>
    </rPh>
    <rPh sb="14" eb="15">
      <t>コウ</t>
    </rPh>
    <phoneticPr fontId="5"/>
  </si>
  <si>
    <t>運営基準第21条第3項</t>
    <rPh sb="8" eb="9">
      <t>ダイ</t>
    </rPh>
    <rPh sb="10" eb="11">
      <t>コウ</t>
    </rPh>
    <phoneticPr fontId="5"/>
  </si>
  <si>
    <t>運営基準第25条第1項
解釈通知第2の3の(21)の④</t>
    <phoneticPr fontId="5"/>
  </si>
  <si>
    <t>解釈通知第2の3の(21)の②</t>
    <phoneticPr fontId="5"/>
  </si>
  <si>
    <t>(7)  指定介護予防支援事業者は、指定介護予防支援等に対する利用者からの苦情に関して国民健康保険団体連合会が行う法第176条第1項第3号の調査に協力するとともに、自ら提供した指定介護予防支援に関して国民健康保険団体連合会から同号の指導又は助言を受けた場合においては、当該指導又は助言に従って必要な改善を行っていますか。</t>
    <rPh sb="7" eb="11">
      <t>カイゴヨボウ</t>
    </rPh>
    <rPh sb="20" eb="24">
      <t>カイゴヨボウ</t>
    </rPh>
    <rPh sb="88" eb="90">
      <t>シテイ</t>
    </rPh>
    <rPh sb="90" eb="92">
      <t>カイゴ</t>
    </rPh>
    <rPh sb="92" eb="94">
      <t>ヨボウ</t>
    </rPh>
    <rPh sb="94" eb="96">
      <t>シエン</t>
    </rPh>
    <phoneticPr fontId="5"/>
  </si>
  <si>
    <t>運営基準第26条の2第1項第1号</t>
    <rPh sb="13" eb="14">
      <t>ダイ</t>
    </rPh>
    <rPh sb="15" eb="16">
      <t>ゴウ</t>
    </rPh>
    <phoneticPr fontId="5"/>
  </si>
  <si>
    <t>解釈通知第2の3の(22)の③</t>
    <phoneticPr fontId="4"/>
  </si>
  <si>
    <t>運営基準第28条第2項
条例第30条第２項</t>
    <rPh sb="12" eb="14">
      <t>ジョウレイ</t>
    </rPh>
    <rPh sb="14" eb="15">
      <t>ダイ</t>
    </rPh>
    <rPh sb="17" eb="18">
      <t>ジョウ</t>
    </rPh>
    <rPh sb="18" eb="19">
      <t>ダイ</t>
    </rPh>
    <rPh sb="20" eb="21">
      <t>コウ</t>
    </rPh>
    <phoneticPr fontId="4"/>
  </si>
  <si>
    <t>(4) 介護予防サービス計画の作成及び変更に当たっては、利用者の自立した日常生活の支援を効果的に行うため、利用者の心身又は家族の状況等に応じ、継続的かつ計画的に指定介護予防サービス等の利用が行われるようにしていますか。</t>
    <rPh sb="4" eb="6">
      <t>カイゴ</t>
    </rPh>
    <rPh sb="6" eb="8">
      <t>ヨボウ</t>
    </rPh>
    <rPh sb="12" eb="14">
      <t>ケイカク</t>
    </rPh>
    <rPh sb="15" eb="17">
      <t>サクセイ</t>
    </rPh>
    <rPh sb="17" eb="18">
      <t>オヨ</t>
    </rPh>
    <rPh sb="19" eb="21">
      <t>ヘンコウ</t>
    </rPh>
    <rPh sb="22" eb="23">
      <t>ア</t>
    </rPh>
    <rPh sb="82" eb="84">
      <t>カイゴ</t>
    </rPh>
    <rPh sb="84" eb="86">
      <t>ヨボウ</t>
    </rPh>
    <phoneticPr fontId="4"/>
  </si>
  <si>
    <t>(5) 介護予防サービス計画の作成及び変更に当たっては、利用者の日常生活全般を支援する観点から、予防給付等対象サービス以外の保健医療サービス又は福祉サービス、地域住民による自発的な活動によるサービス等の利用も含めて介護予防サービス計画上に位置づけるよう努めていますか。</t>
    <rPh sb="4" eb="6">
      <t>カイゴ</t>
    </rPh>
    <rPh sb="6" eb="8">
      <t>ヨボウ</t>
    </rPh>
    <rPh sb="12" eb="14">
      <t>ケイカク</t>
    </rPh>
    <rPh sb="15" eb="17">
      <t>サクセイ</t>
    </rPh>
    <rPh sb="17" eb="18">
      <t>オヨ</t>
    </rPh>
    <rPh sb="19" eb="21">
      <t>ヘンコウ</t>
    </rPh>
    <rPh sb="22" eb="23">
      <t>ア</t>
    </rPh>
    <rPh sb="48" eb="50">
      <t>ヨボウ</t>
    </rPh>
    <rPh sb="107" eb="109">
      <t>カイゴ</t>
    </rPh>
    <rPh sb="109" eb="111">
      <t>ヨボウ</t>
    </rPh>
    <phoneticPr fontId="4"/>
  </si>
  <si>
    <t>(6) 介護予防サービス計画の作成の開始に当たっては、利用者によるサービスの選択に資するよう、当該地域における指定介護予防サービス事業者等に関するサービス、及び住民による自発的な活動によるサービスの内容、利用料等の情報を適正に利用者や家族に対して提供していますか。</t>
    <rPh sb="4" eb="6">
      <t>カイゴ</t>
    </rPh>
    <rPh sb="6" eb="8">
      <t>ヨボウ</t>
    </rPh>
    <rPh sb="12" eb="14">
      <t>ケイカク</t>
    </rPh>
    <rPh sb="15" eb="17">
      <t>サクセイ</t>
    </rPh>
    <rPh sb="18" eb="20">
      <t>カイシ</t>
    </rPh>
    <phoneticPr fontId="4"/>
  </si>
  <si>
    <t>(7) 介護予防サービス計画の作成及び変更に当たっては、利用者についてその有している生活機能や健康状態、その置かれている環境等を把握した上で、次に掲げる各領域ごとに利用者の日常生活の状況を把握し、利用者及び家族の意欲及び意向を踏まえて、生活機能の低下の原因を含む利用者が現に抱える問題点を明らかにし、介護予防の効果を最大限に発揮し、利用者が自立した日常生活を営むことができるように支援すべき総合的な課題を把握していますか。
　①　運動及び移動
　②　家庭生活を含む日常生活
　③　社会参加並びに対人間関係及びコミュニケーション
　④　健康管理</t>
    <rPh sb="4" eb="6">
      <t>カイゴ</t>
    </rPh>
    <rPh sb="6" eb="8">
      <t>ヨボウ</t>
    </rPh>
    <rPh sb="12" eb="14">
      <t>ケイカク</t>
    </rPh>
    <rPh sb="15" eb="17">
      <t>サクセイ</t>
    </rPh>
    <rPh sb="17" eb="18">
      <t>オヨ</t>
    </rPh>
    <rPh sb="19" eb="21">
      <t>ヘンコウ</t>
    </rPh>
    <rPh sb="22" eb="23">
      <t>ア</t>
    </rPh>
    <rPh sb="28" eb="31">
      <t>リヨウシャ</t>
    </rPh>
    <rPh sb="37" eb="38">
      <t>ユウ</t>
    </rPh>
    <rPh sb="42" eb="44">
      <t>セイカツ</t>
    </rPh>
    <rPh sb="44" eb="46">
      <t>キノウ</t>
    </rPh>
    <rPh sb="47" eb="49">
      <t>ケンコウ</t>
    </rPh>
    <rPh sb="49" eb="51">
      <t>ジョウタイ</t>
    </rPh>
    <rPh sb="54" eb="55">
      <t>オ</t>
    </rPh>
    <rPh sb="60" eb="62">
      <t>カンキョウ</t>
    </rPh>
    <rPh sb="62" eb="63">
      <t>トウ</t>
    </rPh>
    <rPh sb="64" eb="66">
      <t>ハアク</t>
    </rPh>
    <rPh sb="68" eb="69">
      <t>ウエ</t>
    </rPh>
    <rPh sb="71" eb="72">
      <t>ツギ</t>
    </rPh>
    <rPh sb="73" eb="74">
      <t>カカ</t>
    </rPh>
    <rPh sb="76" eb="77">
      <t>カク</t>
    </rPh>
    <rPh sb="77" eb="79">
      <t>リョウイキ</t>
    </rPh>
    <rPh sb="82" eb="85">
      <t>リヨウシャ</t>
    </rPh>
    <rPh sb="86" eb="88">
      <t>ニチジョウ</t>
    </rPh>
    <rPh sb="88" eb="90">
      <t>セイカツ</t>
    </rPh>
    <rPh sb="91" eb="93">
      <t>ジョウキョウ</t>
    </rPh>
    <rPh sb="94" eb="96">
      <t>ハアク</t>
    </rPh>
    <rPh sb="98" eb="101">
      <t>リヨウシャ</t>
    </rPh>
    <rPh sb="101" eb="102">
      <t>オヨ</t>
    </rPh>
    <rPh sb="103" eb="105">
      <t>カゾク</t>
    </rPh>
    <rPh sb="106" eb="108">
      <t>イヨク</t>
    </rPh>
    <rPh sb="108" eb="109">
      <t>オヨ</t>
    </rPh>
    <rPh sb="110" eb="112">
      <t>イコウ</t>
    </rPh>
    <rPh sb="113" eb="114">
      <t>フ</t>
    </rPh>
    <rPh sb="118" eb="120">
      <t>セイカツ</t>
    </rPh>
    <rPh sb="120" eb="122">
      <t>キノウ</t>
    </rPh>
    <rPh sb="123" eb="125">
      <t>テイカ</t>
    </rPh>
    <rPh sb="126" eb="128">
      <t>ゲンイン</t>
    </rPh>
    <rPh sb="129" eb="130">
      <t>フク</t>
    </rPh>
    <rPh sb="131" eb="134">
      <t>リヨウシャ</t>
    </rPh>
    <rPh sb="135" eb="136">
      <t>ゲン</t>
    </rPh>
    <rPh sb="150" eb="152">
      <t>カイゴ</t>
    </rPh>
    <rPh sb="152" eb="154">
      <t>ヨボウ</t>
    </rPh>
    <rPh sb="155" eb="157">
      <t>コウカ</t>
    </rPh>
    <rPh sb="158" eb="161">
      <t>サイダイゲン</t>
    </rPh>
    <rPh sb="162" eb="164">
      <t>ハッキ</t>
    </rPh>
    <rPh sb="166" eb="168">
      <t>リヨウ</t>
    </rPh>
    <rPh sb="168" eb="169">
      <t>シャ</t>
    </rPh>
    <rPh sb="170" eb="172">
      <t>ジリツ</t>
    </rPh>
    <rPh sb="174" eb="176">
      <t>ニチジョウ</t>
    </rPh>
    <rPh sb="176" eb="178">
      <t>セイカツ</t>
    </rPh>
    <rPh sb="179" eb="180">
      <t>イトナ</t>
    </rPh>
    <rPh sb="190" eb="192">
      <t>シエン</t>
    </rPh>
    <rPh sb="195" eb="198">
      <t>ソウゴウテキ</t>
    </rPh>
    <rPh sb="216" eb="218">
      <t>ウンドウ</t>
    </rPh>
    <rPh sb="218" eb="219">
      <t>オヨ</t>
    </rPh>
    <rPh sb="220" eb="222">
      <t>イドウ</t>
    </rPh>
    <rPh sb="226" eb="228">
      <t>カテイ</t>
    </rPh>
    <rPh sb="228" eb="230">
      <t>セイカツ</t>
    </rPh>
    <rPh sb="231" eb="232">
      <t>フク</t>
    </rPh>
    <rPh sb="233" eb="235">
      <t>ニチジョウ</t>
    </rPh>
    <rPh sb="235" eb="237">
      <t>セイカツ</t>
    </rPh>
    <rPh sb="241" eb="243">
      <t>シャカイ</t>
    </rPh>
    <rPh sb="243" eb="245">
      <t>サンカ</t>
    </rPh>
    <rPh sb="245" eb="246">
      <t>ナラ</t>
    </rPh>
    <rPh sb="248" eb="249">
      <t>タイ</t>
    </rPh>
    <rPh sb="249" eb="251">
      <t>ニンゲン</t>
    </rPh>
    <rPh sb="251" eb="253">
      <t>カンケイ</t>
    </rPh>
    <rPh sb="253" eb="254">
      <t>オヨ</t>
    </rPh>
    <rPh sb="268" eb="270">
      <t>ケンコウ</t>
    </rPh>
    <rPh sb="270" eb="272">
      <t>カンリ</t>
    </rPh>
    <phoneticPr fontId="4"/>
  </si>
  <si>
    <t>(8) 解決すべき課題の把握（アセスメント）に当たっては、利用者の居宅を訪問し、利用者や家族に面接して行っていますか。</t>
    <rPh sb="4" eb="6">
      <t>カイケツ</t>
    </rPh>
    <rPh sb="9" eb="11">
      <t>カダイ</t>
    </rPh>
    <rPh sb="12" eb="14">
      <t>ハアク</t>
    </rPh>
    <rPh sb="23" eb="24">
      <t>ア</t>
    </rPh>
    <phoneticPr fontId="4"/>
  </si>
  <si>
    <t>(9) アセスメントの結果、利用者が目標とする生活、専門的観点からの目標と具体策、利用者及びその家族の意向、それらを踏まえた具体的な目標、その目標を達成するための支援の留意点、本人、指定介護予防サービス事業者、自発的な活動によるサービスを提供する者等が目標を達成するために行うべき支援内容並びにその期間等を記載した介護予防サービス計画の原案を作成していますか。</t>
    <rPh sb="14" eb="17">
      <t>リヨウシャ</t>
    </rPh>
    <rPh sb="18" eb="20">
      <t>モクヒョウ</t>
    </rPh>
    <rPh sb="23" eb="25">
      <t>セイカツ</t>
    </rPh>
    <rPh sb="26" eb="29">
      <t>センモンテキ</t>
    </rPh>
    <rPh sb="29" eb="31">
      <t>カンテン</t>
    </rPh>
    <rPh sb="34" eb="36">
      <t>モクヒョウ</t>
    </rPh>
    <rPh sb="37" eb="39">
      <t>グタイ</t>
    </rPh>
    <rPh sb="39" eb="40">
      <t>サク</t>
    </rPh>
    <rPh sb="58" eb="59">
      <t>フ</t>
    </rPh>
    <rPh sb="62" eb="65">
      <t>グタイテキ</t>
    </rPh>
    <rPh sb="66" eb="68">
      <t>モクヒョウ</t>
    </rPh>
    <rPh sb="71" eb="73">
      <t>モクヒョウ</t>
    </rPh>
    <rPh sb="74" eb="76">
      <t>タッセイ</t>
    </rPh>
    <rPh sb="81" eb="83">
      <t>シエン</t>
    </rPh>
    <rPh sb="84" eb="87">
      <t>リュウイテン</t>
    </rPh>
    <rPh sb="88" eb="90">
      <t>ホンニン</t>
    </rPh>
    <rPh sb="91" eb="93">
      <t>シテイ</t>
    </rPh>
    <rPh sb="93" eb="95">
      <t>カイゴ</t>
    </rPh>
    <rPh sb="95" eb="97">
      <t>ヨボウ</t>
    </rPh>
    <rPh sb="101" eb="104">
      <t>ジギョウシャ</t>
    </rPh>
    <rPh sb="119" eb="121">
      <t>テイキョウ</t>
    </rPh>
    <rPh sb="123" eb="124">
      <t>モノ</t>
    </rPh>
    <rPh sb="124" eb="125">
      <t>トウ</t>
    </rPh>
    <rPh sb="126" eb="128">
      <t>モクヒョウ</t>
    </rPh>
    <rPh sb="129" eb="131">
      <t>タッセイ</t>
    </rPh>
    <rPh sb="136" eb="137">
      <t>オコナ</t>
    </rPh>
    <rPh sb="140" eb="142">
      <t>シエン</t>
    </rPh>
    <rPh sb="142" eb="144">
      <t>ナイヨウ</t>
    </rPh>
    <rPh sb="144" eb="145">
      <t>ナラ</t>
    </rPh>
    <rPh sb="149" eb="151">
      <t>キカン</t>
    </rPh>
    <rPh sb="151" eb="152">
      <t>トウ</t>
    </rPh>
    <rPh sb="157" eb="159">
      <t>カイゴ</t>
    </rPh>
    <rPh sb="159" eb="161">
      <t>ヨボウ</t>
    </rPh>
    <phoneticPr fontId="4"/>
  </si>
  <si>
    <t>(10) 利用者及びその家族の参加を基本としつつ、介護予防サービス等の担当者を召集して、サービス担当者会議を開催し、利用者の状況等に関する情報を担当者と共有するとともに、当該介護予防サービス計画の原案の内容について、担当者から、専門的な見地からの意見を求めていますか。</t>
    <rPh sb="5" eb="8">
      <t>リヨウシャ</t>
    </rPh>
    <rPh sb="8" eb="9">
      <t>オヨ</t>
    </rPh>
    <rPh sb="12" eb="14">
      <t>カゾク</t>
    </rPh>
    <rPh sb="15" eb="17">
      <t>サンカ</t>
    </rPh>
    <rPh sb="18" eb="20">
      <t>キホン</t>
    </rPh>
    <rPh sb="25" eb="27">
      <t>カイゴ</t>
    </rPh>
    <rPh sb="27" eb="29">
      <t>ヨボウ</t>
    </rPh>
    <rPh sb="33" eb="34">
      <t>トウ</t>
    </rPh>
    <rPh sb="35" eb="38">
      <t>タントウシャ</t>
    </rPh>
    <rPh sb="39" eb="41">
      <t>ショウシュウ</t>
    </rPh>
    <rPh sb="48" eb="51">
      <t>タントウシャ</t>
    </rPh>
    <rPh sb="51" eb="53">
      <t>カイギ</t>
    </rPh>
    <rPh sb="54" eb="56">
      <t>カイサイ</t>
    </rPh>
    <rPh sb="87" eb="89">
      <t>カイゴ</t>
    </rPh>
    <rPh sb="89" eb="91">
      <t>ヨボウ</t>
    </rPh>
    <phoneticPr fontId="4"/>
  </si>
  <si>
    <t>(11) 介護予防サービス計画の原案に位置づけたサービス等について、保険給付の対象となるか区分した上で、当該利用者又はその家族に対して説明し、文書により同意を得ていますか。</t>
    <rPh sb="5" eb="7">
      <t>カイゴ</t>
    </rPh>
    <rPh sb="7" eb="9">
      <t>ヨボウ</t>
    </rPh>
    <rPh sb="19" eb="21">
      <t>イチ</t>
    </rPh>
    <phoneticPr fontId="4"/>
  </si>
  <si>
    <t>(12) 介護予防サービス計画を作成及び変更した際に、当該介護予防サービス計画を利用者及び担当者に交付していますか。</t>
    <rPh sb="5" eb="7">
      <t>カイゴ</t>
    </rPh>
    <rPh sb="7" eb="9">
      <t>ヨボウ</t>
    </rPh>
    <rPh sb="13" eb="15">
      <t>ケイカク</t>
    </rPh>
    <rPh sb="16" eb="18">
      <t>サクセイ</t>
    </rPh>
    <rPh sb="18" eb="19">
      <t>オヨ</t>
    </rPh>
    <rPh sb="20" eb="22">
      <t>ヘンコウ</t>
    </rPh>
    <rPh sb="24" eb="25">
      <t>サイ</t>
    </rPh>
    <rPh sb="27" eb="29">
      <t>トウガイ</t>
    </rPh>
    <rPh sb="29" eb="31">
      <t>カイゴ</t>
    </rPh>
    <rPh sb="31" eb="33">
      <t>ヨボウ</t>
    </rPh>
    <phoneticPr fontId="4"/>
  </si>
  <si>
    <t>(13) 介護予防サービス計画に位置づけた介護予防サービス事業者等に対して、介護予防訪問看護計画書等の個別サービス計画の提出を求め、介護予防サービス計画と個別サービス計画の連動性や整合性について確認していますか。</t>
    <rPh sb="5" eb="7">
      <t>カイゴ</t>
    </rPh>
    <rPh sb="7" eb="9">
      <t>ヨボウ</t>
    </rPh>
    <rPh sb="13" eb="15">
      <t>ケイカク</t>
    </rPh>
    <rPh sb="16" eb="18">
      <t>イチ</t>
    </rPh>
    <rPh sb="21" eb="23">
      <t>カイゴ</t>
    </rPh>
    <rPh sb="23" eb="25">
      <t>ヨボウ</t>
    </rPh>
    <rPh sb="29" eb="31">
      <t>ジギョウ</t>
    </rPh>
    <rPh sb="31" eb="32">
      <t>シャ</t>
    </rPh>
    <rPh sb="32" eb="33">
      <t>トウ</t>
    </rPh>
    <rPh sb="34" eb="35">
      <t>タイ</t>
    </rPh>
    <rPh sb="38" eb="40">
      <t>カイゴ</t>
    </rPh>
    <rPh sb="40" eb="42">
      <t>ヨボウ</t>
    </rPh>
    <rPh sb="42" eb="44">
      <t>ホウモン</t>
    </rPh>
    <rPh sb="44" eb="46">
      <t>カンゴ</t>
    </rPh>
    <rPh sb="46" eb="48">
      <t>ケイカク</t>
    </rPh>
    <rPh sb="48" eb="49">
      <t>ショ</t>
    </rPh>
    <rPh sb="49" eb="50">
      <t>トウ</t>
    </rPh>
    <rPh sb="51" eb="53">
      <t>コベツ</t>
    </rPh>
    <rPh sb="57" eb="59">
      <t>ケイカク</t>
    </rPh>
    <rPh sb="60" eb="62">
      <t>テイシュツ</t>
    </rPh>
    <rPh sb="63" eb="64">
      <t>モト</t>
    </rPh>
    <rPh sb="66" eb="68">
      <t>カイゴ</t>
    </rPh>
    <rPh sb="68" eb="70">
      <t>ヨボウ</t>
    </rPh>
    <rPh sb="74" eb="76">
      <t>ケイカク</t>
    </rPh>
    <rPh sb="77" eb="79">
      <t>コベツ</t>
    </rPh>
    <rPh sb="83" eb="85">
      <t>ケイカク</t>
    </rPh>
    <rPh sb="86" eb="89">
      <t>レンドウセイ</t>
    </rPh>
    <rPh sb="90" eb="93">
      <t>セイゴウセイ</t>
    </rPh>
    <rPh sb="97" eb="99">
      <t>カクニン</t>
    </rPh>
    <phoneticPr fontId="4"/>
  </si>
  <si>
    <t>(14) 指定介護予防サービス事業者に対して、介護予防サービス計画に基づき、介護予防訪問看護計画書等介護予防サービス等基準において位置付けられている計画の作成を指導するとともに、サービスの提供状況や利用者の状態等に関する報告を少なくとも１月に１回、聴取していますか。</t>
    <rPh sb="5" eb="7">
      <t>シテイ</t>
    </rPh>
    <rPh sb="7" eb="9">
      <t>カイゴ</t>
    </rPh>
    <rPh sb="9" eb="11">
      <t>ヨボウ</t>
    </rPh>
    <rPh sb="15" eb="18">
      <t>ジギョウシャ</t>
    </rPh>
    <rPh sb="19" eb="20">
      <t>タイ</t>
    </rPh>
    <rPh sb="23" eb="25">
      <t>カイゴ</t>
    </rPh>
    <rPh sb="25" eb="27">
      <t>ヨボウ</t>
    </rPh>
    <rPh sb="31" eb="33">
      <t>ケイカク</t>
    </rPh>
    <rPh sb="34" eb="35">
      <t>モト</t>
    </rPh>
    <rPh sb="38" eb="40">
      <t>カイゴ</t>
    </rPh>
    <rPh sb="40" eb="42">
      <t>ヨボウ</t>
    </rPh>
    <rPh sb="42" eb="44">
      <t>ホウモン</t>
    </rPh>
    <rPh sb="44" eb="46">
      <t>カンゴ</t>
    </rPh>
    <rPh sb="46" eb="48">
      <t>ケイカク</t>
    </rPh>
    <rPh sb="48" eb="49">
      <t>ショ</t>
    </rPh>
    <rPh sb="49" eb="50">
      <t>トウ</t>
    </rPh>
    <rPh sb="50" eb="52">
      <t>カイゴ</t>
    </rPh>
    <rPh sb="52" eb="54">
      <t>ヨボウ</t>
    </rPh>
    <rPh sb="58" eb="59">
      <t>トウ</t>
    </rPh>
    <rPh sb="59" eb="61">
      <t>キジュン</t>
    </rPh>
    <rPh sb="65" eb="68">
      <t>イチヅ</t>
    </rPh>
    <rPh sb="74" eb="76">
      <t>ケイカク</t>
    </rPh>
    <rPh sb="77" eb="79">
      <t>サクセイ</t>
    </rPh>
    <rPh sb="80" eb="82">
      <t>シドウ</t>
    </rPh>
    <rPh sb="94" eb="96">
      <t>テイキョウ</t>
    </rPh>
    <rPh sb="96" eb="98">
      <t>ジョウキョウ</t>
    </rPh>
    <rPh sb="99" eb="102">
      <t>リヨウシャ</t>
    </rPh>
    <rPh sb="103" eb="105">
      <t>ジョウタイ</t>
    </rPh>
    <rPh sb="105" eb="106">
      <t>トウ</t>
    </rPh>
    <rPh sb="107" eb="108">
      <t>カン</t>
    </rPh>
    <rPh sb="110" eb="112">
      <t>ホウコク</t>
    </rPh>
    <rPh sb="113" eb="114">
      <t>スク</t>
    </rPh>
    <rPh sb="119" eb="120">
      <t>ツキ</t>
    </rPh>
    <rPh sb="122" eb="123">
      <t>カイ</t>
    </rPh>
    <rPh sb="124" eb="126">
      <t>チョウシュ</t>
    </rPh>
    <phoneticPr fontId="4"/>
  </si>
  <si>
    <t>(15) 介護予防サービス計画の作成後、計画の実施状況の把握（利用者についての継続的なアセスメントを含む。）を行い、必要に応じて計画の変更、指定介護予防サービス事業者等との連絡調整その他の便宜の提供を行っていますか。</t>
    <rPh sb="5" eb="7">
      <t>カイゴ</t>
    </rPh>
    <rPh sb="7" eb="9">
      <t>ヨボウ</t>
    </rPh>
    <rPh sb="13" eb="15">
      <t>ケイカク</t>
    </rPh>
    <rPh sb="16" eb="19">
      <t>サクセイゴ</t>
    </rPh>
    <rPh sb="70" eb="72">
      <t>シテイ</t>
    </rPh>
    <rPh sb="72" eb="74">
      <t>カイゴ</t>
    </rPh>
    <rPh sb="74" eb="76">
      <t>ヨボウ</t>
    </rPh>
    <phoneticPr fontId="4"/>
  </si>
  <si>
    <t>(16) 指定介護予防サービス事業者等から利用者に係る情報の提供を受けたときその他必要と認めるときは、利用者の服薬状況、口腔(くう)機能その他の利用者の心身又は生活の状況に係る情報のうち必要と認めるものを、利用者の同意を得て主治の医師若しくは歯科医師又は薬剤師に提供していますか。</t>
    <phoneticPr fontId="4"/>
  </si>
  <si>
    <t>(17) 介護予防サービス計画に位置付けた期間が終了するときは、当該計画の目標の達成状況について評価していますか。</t>
    <rPh sb="5" eb="7">
      <t>カイゴ</t>
    </rPh>
    <rPh sb="7" eb="9">
      <t>ヨボウ</t>
    </rPh>
    <rPh sb="13" eb="15">
      <t>ケイカク</t>
    </rPh>
    <rPh sb="16" eb="19">
      <t>イチヅ</t>
    </rPh>
    <rPh sb="21" eb="23">
      <t>キカン</t>
    </rPh>
    <rPh sb="24" eb="26">
      <t>シュウリョウ</t>
    </rPh>
    <rPh sb="32" eb="34">
      <t>トウガイ</t>
    </rPh>
    <rPh sb="34" eb="36">
      <t>ケイカク</t>
    </rPh>
    <rPh sb="37" eb="39">
      <t>モクヒョウ</t>
    </rPh>
    <rPh sb="40" eb="42">
      <t>タッセイ</t>
    </rPh>
    <rPh sb="42" eb="44">
      <t>ジョウキョウ</t>
    </rPh>
    <rPh sb="48" eb="50">
      <t>ヒョウカ</t>
    </rPh>
    <phoneticPr fontId="4"/>
  </si>
  <si>
    <t>(18) 実施状況の把握（モニタリング）は、特段の事情のない限り、次の①、②、③により行われていますか。
①　少なくともサービスの提供を開始する月の翌月から起算して３月に１回及びサービスの評価期間が終了する月並びに利用者の状況に著しい変化があったときは、利用者の居宅を訪問し、利用者に面接している。
②　利用者の居宅を訪問しない月においては、可能な限り、指定介護予防通所リハビリテーション事業所を訪問する等の方法により利用者に面接するよう努めるとともに、当該面接ができない場合は電話等により利用者との連絡を実施している。
③　少なくとも１月に１回、モニタリングの結果を記録している。
※①の面接については、次のいずれにも該当する場合であって、サービスの提　供を開始する月の翌月から起算して３月ごとの期間について、少なくとも連続する２期間に１回、利用者の居宅を訪問し、面接するときは、利用者の居宅を訪問しない期間において、テレビ電話装置等を活用して、利用者に面接することができる。
イ　テレビ電話装置等を活用して面接を行うことについて、文書により利用者の
　　同意を得ていること。
ロ　サービス担当者会議等において、次に掲げる事項について主治の医師、担当
　　者その他の関係者の合意を得ていること。
　a利用者の心身の状況が安定していること。
　b利用者がテレビ電話装置等を活用して意思疎通を行うことができること。
　c担当職員が、テレビ電話装置等を活用したモニタリングでは把握できない情
　報について、担当者から提供を受けること。</t>
    <rPh sb="5" eb="7">
      <t>ジッシ</t>
    </rPh>
    <rPh sb="7" eb="9">
      <t>ジョウキョウ</t>
    </rPh>
    <rPh sb="10" eb="12">
      <t>ハアク</t>
    </rPh>
    <rPh sb="297" eb="299">
      <t>メンセツ</t>
    </rPh>
    <phoneticPr fontId="4"/>
  </si>
  <si>
    <t>(19) 次に掲げる場合においては、サービス担当者会議の開催により、介護予防サービス計画の変更の必要性について、担当者から、専門的な見地からの意見を求めていますか。（ただし、やむを得ない理由がある場合については、担当者に対する照会等により意見を求めることができるものとする。）
  ① 要支援認定を受けている利用者が要支援更新認定を受けた場合
　② 要支援認定を受けている利用者が要支援状態区分の変更の認定
　　 を受けた場合</t>
    <rPh sb="34" eb="36">
      <t>カイゴ</t>
    </rPh>
    <rPh sb="36" eb="38">
      <t>ヨボウ</t>
    </rPh>
    <phoneticPr fontId="4"/>
  </si>
  <si>
    <t>(20) (4)から(14)までの規定は、(14)に規定する居宅サービス計画の変更についても、同様に取り扱っていますか。</t>
    <phoneticPr fontId="4"/>
  </si>
  <si>
    <t>(21) 担当職員は、適正な保健医療サービス及び福祉サービスが総合的かつ効率的に提供された場合においても、利用者が居宅において日常生活を営むことが困難となったと認める場合又は利用者が介護保険施設への入院又は入所を希望する場合には、利用者の要介護認定に係る申請について必要な支援を行い、介護保険施設への紹介その他の便宜の提供を行っていますか。</t>
    <phoneticPr fontId="4"/>
  </si>
  <si>
    <t>(22) 介護保険施設等から退院又は退所しようとする要支援者から依頼があった場合には、居宅における生活へ円滑に移行できるよう、あらかじめ、介護予防サービス計画の作成等の援助を行っていますか。</t>
    <rPh sb="5" eb="7">
      <t>カイゴ</t>
    </rPh>
    <rPh sb="7" eb="9">
      <t>ホケン</t>
    </rPh>
    <phoneticPr fontId="4"/>
  </si>
  <si>
    <t>(23) 利用者が介護予防訪問看護、介護予防通所リハビリテーション等の医療サービスの利用を希望している場合その他必要な場合には、利用者の同意を得て主治の医師等の意見を求めていますか。</t>
    <phoneticPr fontId="4"/>
  </si>
  <si>
    <t>(24) 前号の場合において、担当職員は、介護予防サービス計画を作成した際には、当該介護予防サービス計画を主治の医師等に交付していますか。</t>
    <phoneticPr fontId="4"/>
  </si>
  <si>
    <t>(25) 介護予防サービス計画に医療サービスを位置付ける場合、当該医療サービスに係る主治の医師等の指示がある場合に限りこれを行なっていますか。また、医療サービス以外のサービスを位置づける場合、主治の医師等の医学的観点からの留意事項が示されているときは当該留意点を尊重してこれを行っていますか。</t>
    <rPh sb="5" eb="7">
      <t>カイゴ</t>
    </rPh>
    <rPh sb="7" eb="9">
      <t>ヨボウ</t>
    </rPh>
    <rPh sb="13" eb="15">
      <t>ケイカク</t>
    </rPh>
    <rPh sb="74" eb="76">
      <t>イリョウ</t>
    </rPh>
    <rPh sb="80" eb="82">
      <t>イガイ</t>
    </rPh>
    <rPh sb="88" eb="90">
      <t>イチ</t>
    </rPh>
    <rPh sb="93" eb="95">
      <t>バアイ</t>
    </rPh>
    <rPh sb="125" eb="127">
      <t>トウガイ</t>
    </rPh>
    <rPh sb="127" eb="130">
      <t>リュウイテン</t>
    </rPh>
    <phoneticPr fontId="4"/>
  </si>
  <si>
    <t>(26) 介護予防サービス計画に介護予防短期入所生活介護又は介護予防短期入所療養介護を位置付ける場合、利用日数が要支援認定の有効期間のおおむね半数を超えないようにしていますか。（利用者の心身の状況、その置かれている環境等を勘案して特に必要と認められる場合を除く。）</t>
    <rPh sb="5" eb="7">
      <t>カイゴ</t>
    </rPh>
    <rPh sb="7" eb="9">
      <t>ヨボウ</t>
    </rPh>
    <rPh sb="13" eb="15">
      <t>ケイカク</t>
    </rPh>
    <rPh sb="16" eb="18">
      <t>カイゴ</t>
    </rPh>
    <rPh sb="18" eb="20">
      <t>ヨボウ</t>
    </rPh>
    <rPh sb="20" eb="22">
      <t>タンキ</t>
    </rPh>
    <rPh sb="22" eb="24">
      <t>ニュウショ</t>
    </rPh>
    <rPh sb="24" eb="26">
      <t>セイカツ</t>
    </rPh>
    <rPh sb="26" eb="28">
      <t>カイゴ</t>
    </rPh>
    <rPh sb="30" eb="32">
      <t>カイゴ</t>
    </rPh>
    <rPh sb="32" eb="34">
      <t>ヨボウ</t>
    </rPh>
    <rPh sb="51" eb="53">
      <t>リヨウ</t>
    </rPh>
    <rPh sb="53" eb="55">
      <t>ニッスウ</t>
    </rPh>
    <rPh sb="57" eb="59">
      <t>シエン</t>
    </rPh>
    <rPh sb="89" eb="92">
      <t>リヨウシャ</t>
    </rPh>
    <rPh sb="93" eb="95">
      <t>シンシン</t>
    </rPh>
    <rPh sb="96" eb="98">
      <t>ジョウキョウ</t>
    </rPh>
    <rPh sb="101" eb="102">
      <t>オ</t>
    </rPh>
    <rPh sb="107" eb="109">
      <t>カンキョウ</t>
    </rPh>
    <rPh sb="109" eb="110">
      <t>トウ</t>
    </rPh>
    <rPh sb="111" eb="113">
      <t>カンアン</t>
    </rPh>
    <rPh sb="115" eb="116">
      <t>トク</t>
    </rPh>
    <rPh sb="117" eb="119">
      <t>ヒツヨウ</t>
    </rPh>
    <rPh sb="120" eb="121">
      <t>ミト</t>
    </rPh>
    <rPh sb="125" eb="127">
      <t>バアイ</t>
    </rPh>
    <rPh sb="128" eb="129">
      <t>ノゾ</t>
    </rPh>
    <phoneticPr fontId="4"/>
  </si>
  <si>
    <t>(27) 介護予防サービス計画に介護予防福祉用具貸与を位置付ける場合、当該計画に介護予防福祉用具貸与が必要な理由を記載するとともに、必要に応じて随時サービス担当者会議を開催し、継続した貸与の必要性について検証していますか。</t>
    <rPh sb="5" eb="7">
      <t>カイゴ</t>
    </rPh>
    <rPh sb="7" eb="9">
      <t>ヨボウ</t>
    </rPh>
    <rPh sb="13" eb="15">
      <t>ケイカク</t>
    </rPh>
    <rPh sb="16" eb="18">
      <t>カイゴ</t>
    </rPh>
    <rPh sb="18" eb="20">
      <t>ヨボウ</t>
    </rPh>
    <rPh sb="20" eb="22">
      <t>フクシ</t>
    </rPh>
    <rPh sb="22" eb="24">
      <t>ヨウグ</t>
    </rPh>
    <rPh sb="24" eb="26">
      <t>タイヨ</t>
    </rPh>
    <rPh sb="27" eb="29">
      <t>イチ</t>
    </rPh>
    <rPh sb="40" eb="42">
      <t>カイゴ</t>
    </rPh>
    <rPh sb="42" eb="44">
      <t>ヨボウ</t>
    </rPh>
    <rPh sb="66" eb="68">
      <t>ヒツヨウ</t>
    </rPh>
    <rPh sb="69" eb="70">
      <t>オウ</t>
    </rPh>
    <rPh sb="72" eb="74">
      <t>ズイジ</t>
    </rPh>
    <rPh sb="102" eb="104">
      <t>ケンショウ</t>
    </rPh>
    <phoneticPr fontId="4"/>
  </si>
  <si>
    <t>(28) 介護予防サービス計画に特定介護予防福祉用具販売を位置付ける場合にあっては、当該計画に特定介護予防福祉用具販売が必要な理由を記載していますか。</t>
    <rPh sb="5" eb="7">
      <t>カイゴ</t>
    </rPh>
    <rPh sb="7" eb="9">
      <t>ヨボウ</t>
    </rPh>
    <rPh sb="13" eb="15">
      <t>ケイカク</t>
    </rPh>
    <rPh sb="16" eb="18">
      <t>トクテイ</t>
    </rPh>
    <rPh sb="18" eb="20">
      <t>カイゴ</t>
    </rPh>
    <rPh sb="20" eb="22">
      <t>ヨボウ</t>
    </rPh>
    <rPh sb="22" eb="24">
      <t>フクシ</t>
    </rPh>
    <rPh sb="24" eb="26">
      <t>ヨウグ</t>
    </rPh>
    <rPh sb="26" eb="28">
      <t>ハンバイ</t>
    </rPh>
    <rPh sb="49" eb="51">
      <t>カイゴ</t>
    </rPh>
    <rPh sb="51" eb="53">
      <t>ヨボウ</t>
    </rPh>
    <phoneticPr fontId="4"/>
  </si>
  <si>
    <t>(29) 被保険者証に、認定審査会意見又は市町村による指定に係る介護予防サービス若しくは地域密着型介護予防サービスの種類についての記載がある場合に、利用者にその趣旨を説明し理解を得た上で、その内容に沿って介護予防サービス計画を作成していますか。</t>
    <rPh sb="5" eb="9">
      <t>ヒホケンシャ</t>
    </rPh>
    <rPh sb="9" eb="10">
      <t>ショウ</t>
    </rPh>
    <rPh sb="12" eb="14">
      <t>ニンテイ</t>
    </rPh>
    <rPh sb="32" eb="34">
      <t>カイゴ</t>
    </rPh>
    <rPh sb="34" eb="36">
      <t>ヨボウ</t>
    </rPh>
    <rPh sb="49" eb="51">
      <t>カイゴ</t>
    </rPh>
    <rPh sb="51" eb="53">
      <t>ヨボウ</t>
    </rPh>
    <rPh sb="102" eb="104">
      <t>カイゴ</t>
    </rPh>
    <rPh sb="104" eb="106">
      <t>ヨボウ</t>
    </rPh>
    <phoneticPr fontId="4"/>
  </si>
  <si>
    <t>(30) 要支援認定を受けている利用者が要介護認定を受けた場合には、指定居宅介護支援事業者と当該利用者に係る必要な情報を提供する等の連携を図っていますか。</t>
    <rPh sb="5" eb="6">
      <t>ヨウ</t>
    </rPh>
    <rPh sb="6" eb="8">
      <t>シエン</t>
    </rPh>
    <rPh sb="8" eb="10">
      <t>ニンテイ</t>
    </rPh>
    <rPh sb="11" eb="12">
      <t>ウ</t>
    </rPh>
    <rPh sb="16" eb="19">
      <t>リヨウシャ</t>
    </rPh>
    <rPh sb="20" eb="21">
      <t>ヨウ</t>
    </rPh>
    <rPh sb="21" eb="23">
      <t>カイゴ</t>
    </rPh>
    <rPh sb="23" eb="25">
      <t>ニンテイ</t>
    </rPh>
    <rPh sb="36" eb="38">
      <t>キョタク</t>
    </rPh>
    <phoneticPr fontId="4"/>
  </si>
  <si>
    <t>(31) 地域ケア会議から、被保険者が地域において自立した日常生活を営むために必要な支援体制を検討するために、個別のケアマネジメント事例の提供の求めがあった場合には、これに協力していますか。</t>
    <rPh sb="5" eb="7">
      <t>チイキ</t>
    </rPh>
    <rPh sb="9" eb="11">
      <t>カイギ</t>
    </rPh>
    <rPh sb="14" eb="18">
      <t>ヒホケンシャ</t>
    </rPh>
    <rPh sb="19" eb="21">
      <t>チイキ</t>
    </rPh>
    <rPh sb="25" eb="27">
      <t>ジリツ</t>
    </rPh>
    <rPh sb="29" eb="31">
      <t>ニチジョウ</t>
    </rPh>
    <rPh sb="31" eb="33">
      <t>セイカツ</t>
    </rPh>
    <rPh sb="34" eb="35">
      <t>イトナ</t>
    </rPh>
    <rPh sb="39" eb="41">
      <t>ヒツヨウ</t>
    </rPh>
    <rPh sb="42" eb="44">
      <t>シエン</t>
    </rPh>
    <rPh sb="44" eb="46">
      <t>タイセイ</t>
    </rPh>
    <rPh sb="47" eb="49">
      <t>ケントウ</t>
    </rPh>
    <rPh sb="55" eb="57">
      <t>コベツ</t>
    </rPh>
    <rPh sb="66" eb="68">
      <t>ジレイ</t>
    </rPh>
    <rPh sb="69" eb="71">
      <t>テイキョウ</t>
    </rPh>
    <rPh sb="72" eb="73">
      <t>モト</t>
    </rPh>
    <rPh sb="78" eb="80">
      <t>バアイ</t>
    </rPh>
    <rPh sb="86" eb="88">
      <t>キョウリョク</t>
    </rPh>
    <phoneticPr fontId="4"/>
  </si>
  <si>
    <t>(1)指定に係る事業所の名称及び所在地その他介護保険法施行規則
第140条の38で定める事項に変更があったときは、10日以内に、その旨を市長に届け出ていますか。</t>
    <phoneticPr fontId="5"/>
  </si>
  <si>
    <t>法第115条の25第1項
施行規則第140条の38</t>
    <rPh sb="9" eb="10">
      <t>ダイ</t>
    </rPh>
    <rPh sb="11" eb="12">
      <t>コウ</t>
    </rPh>
    <phoneticPr fontId="4"/>
  </si>
  <si>
    <t>法第115条の25第2項
施行規則第140条の37第3項</t>
    <rPh sb="13" eb="15">
      <t>シコウ</t>
    </rPh>
    <rPh sb="15" eb="17">
      <t>キソク</t>
    </rPh>
    <rPh sb="17" eb="18">
      <t>ダイ</t>
    </rPh>
    <rPh sb="21" eb="22">
      <t>ジョウ</t>
    </rPh>
    <rPh sb="25" eb="26">
      <t>ダイ</t>
    </rPh>
    <rPh sb="27" eb="28">
      <t>コウ</t>
    </rPh>
    <phoneticPr fontId="4"/>
  </si>
  <si>
    <t>実績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</si>
</sst>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0"/>
    <numFmt numFmtId="178" formatCode="#,##0.0#"/>
    <numFmt numFmtId="179" formatCode="#,##0&quot;人&quot;"/>
    <numFmt numFmtId="180" formatCode="#,##0.##"/>
    <numFmt numFmtId="181" formatCode="#,##0.0;[Red]\-#,##0.0"/>
    <numFmt numFmtId="182" formatCode="#,##0.0&quot;人&quot;"/>
  </numFmts>
  <fonts count="49">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b/>
      <sz val="12"/>
      <name val="ＭＳ ゴシック"/>
      <family val="3"/>
      <charset val="128"/>
    </font>
    <font>
      <sz val="6"/>
      <name val="游ゴシック"/>
      <family val="3"/>
      <charset val="128"/>
      <scheme val="minor"/>
    </font>
    <font>
      <sz val="6"/>
      <name val="ＭＳ Ｐゴシック"/>
      <family val="3"/>
      <charset val="128"/>
    </font>
    <font>
      <sz val="9"/>
      <name val="ＭＳ ゴシック"/>
      <family val="3"/>
      <charset val="128"/>
    </font>
    <font>
      <sz val="10"/>
      <name val="ＭＳ ゴシック"/>
      <family val="3"/>
      <charset val="128"/>
    </font>
    <font>
      <sz val="10"/>
      <name val="ＭＳ Ｐゴシック"/>
      <family val="3"/>
      <charset val="128"/>
    </font>
    <font>
      <b/>
      <sz val="14"/>
      <name val="ＭＳ ゴシック"/>
      <family val="3"/>
      <charset val="128"/>
    </font>
    <font>
      <sz val="11"/>
      <name val="ＭＳ ゴシック"/>
      <family val="3"/>
      <charset val="128"/>
    </font>
    <font>
      <sz val="11"/>
      <name val="ＭＳ Ｐゴシック"/>
      <family val="3"/>
      <charset val="128"/>
    </font>
    <font>
      <sz val="10"/>
      <color rgb="FF000000"/>
      <name val="Times New Roman"/>
      <family val="1"/>
    </font>
    <font>
      <u/>
      <sz val="9"/>
      <name val="ＭＳ ゴシック"/>
      <family val="3"/>
      <charset val="128"/>
    </font>
    <font>
      <sz val="11"/>
      <color indexed="8"/>
      <name val="ＭＳ Ｐゴシック"/>
      <family val="3"/>
      <charset val="128"/>
    </font>
    <font>
      <sz val="9"/>
      <color rgb="FF000000"/>
      <name val="ＭＳ ゴシック"/>
      <family val="3"/>
      <charset val="128"/>
    </font>
    <font>
      <sz val="9"/>
      <name val="ＭＳ Ｐゴシック"/>
      <family val="3"/>
      <charset val="128"/>
    </font>
    <font>
      <sz val="9"/>
      <name val="ＭＳ明朝"/>
      <family val="3"/>
      <charset val="128"/>
    </font>
    <font>
      <sz val="9"/>
      <name val="ＭＳ ゴシック"/>
      <family val="3"/>
    </font>
    <font>
      <b/>
      <sz val="11"/>
      <name val="ＭＳ Ｐゴシック"/>
      <family val="3"/>
      <charset val="128"/>
    </font>
    <font>
      <sz val="6"/>
      <name val="游ゴシック"/>
      <family val="2"/>
      <charset val="128"/>
      <scheme val="minor"/>
    </font>
    <font>
      <b/>
      <sz val="12"/>
      <name val="ＭＳ Ｐゴシック"/>
      <family val="3"/>
      <charset val="128"/>
    </font>
    <font>
      <b/>
      <sz val="14"/>
      <name val="ＭＳ Ｐゴシック"/>
      <family val="3"/>
      <charset val="128"/>
    </font>
    <font>
      <b/>
      <sz val="12"/>
      <name val="DejaVu Sans"/>
      <family val="2"/>
    </font>
    <font>
      <sz val="10"/>
      <name val="Arial"/>
      <family val="2"/>
    </font>
    <font>
      <b/>
      <sz val="12"/>
      <color rgb="FFFF0000"/>
      <name val="ＭＳ Ｐゴシック"/>
      <family val="3"/>
      <charset val="128"/>
    </font>
    <font>
      <sz val="12"/>
      <name val="Arial"/>
      <family val="2"/>
    </font>
    <font>
      <b/>
      <sz val="12"/>
      <color indexed="10"/>
      <name val="ＭＳ Ｐゴシック"/>
      <family val="3"/>
      <charset val="128"/>
    </font>
    <font>
      <b/>
      <sz val="11"/>
      <name val="DejaVu Sans"/>
      <family val="2"/>
    </font>
    <font>
      <b/>
      <sz val="12"/>
      <color indexed="10"/>
      <name val="DejaVu Sans"/>
      <family val="2"/>
    </font>
    <font>
      <sz val="11"/>
      <name val="DejaVu Sans"/>
      <family val="2"/>
    </font>
    <font>
      <b/>
      <sz val="11"/>
      <name val="DejaVu Sans"/>
      <family val="3"/>
      <charset val="128"/>
    </font>
    <font>
      <b/>
      <sz val="11"/>
      <name val="ＭＳ ゴシック"/>
      <family val="3"/>
      <charset val="128"/>
    </font>
    <font>
      <b/>
      <sz val="11"/>
      <name val="ＭＳ ゴシック"/>
      <family val="2"/>
      <charset val="128"/>
    </font>
    <font>
      <sz val="16"/>
      <color theme="1"/>
      <name val="ＭＳ ゴシック"/>
      <family val="3"/>
      <charset val="128"/>
    </font>
    <font>
      <sz val="11"/>
      <color theme="1"/>
      <name val="ＭＳ ゴシック"/>
      <family val="3"/>
      <charset val="128"/>
    </font>
    <font>
      <u/>
      <sz val="11"/>
      <color theme="10"/>
      <name val="ＭＳ Ｐゴシック"/>
      <family val="3"/>
      <charset val="128"/>
    </font>
    <font>
      <sz val="10"/>
      <color theme="1"/>
      <name val="ＭＳ Ｐゴシック"/>
      <family val="3"/>
      <charset val="128"/>
    </font>
    <font>
      <sz val="10"/>
      <color theme="1"/>
      <name val="ＭＳ ゴシック"/>
      <family val="3"/>
      <charset val="128"/>
    </font>
    <font>
      <sz val="9"/>
      <color rgb="FFFF0000"/>
      <name val="ＭＳ ゴシック"/>
      <family val="3"/>
      <charset val="128"/>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sz val="14"/>
      <color rgb="FFFF0000"/>
      <name val="HGSｺﾞｼｯｸM"/>
      <family val="3"/>
      <charset val="128"/>
    </font>
    <font>
      <sz val="16"/>
      <color theme="1"/>
      <name val="游ゴシック"/>
      <family val="2"/>
      <charset val="128"/>
      <scheme val="minor"/>
    </font>
    <font>
      <sz val="9"/>
      <color theme="1"/>
      <name val="ＭＳ ゴシック"/>
      <family val="3"/>
      <charset val="128"/>
    </font>
  </fonts>
  <fills count="7">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s>
  <borders count="102">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rgb="FF000000"/>
      </left>
      <right/>
      <top style="thin">
        <color indexed="64"/>
      </top>
      <bottom style="thin">
        <color indexed="64"/>
      </bottom>
      <diagonal/>
    </border>
    <border>
      <left style="thin">
        <color rgb="FF000000"/>
      </left>
      <right/>
      <top style="hair">
        <color indexed="64"/>
      </top>
      <bottom style="hair">
        <color indexed="64"/>
      </bottom>
      <diagonal/>
    </border>
    <border>
      <left style="thin">
        <color rgb="FF000000"/>
      </left>
      <right/>
      <top style="hair">
        <color indexed="64"/>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top style="thin">
        <color rgb="FF000000"/>
      </top>
      <bottom style="hair">
        <color indexed="64"/>
      </bottom>
      <diagonal/>
    </border>
    <border>
      <left style="thin">
        <color rgb="FF000000"/>
      </left>
      <right style="thin">
        <color rgb="FF000000"/>
      </right>
      <top style="hair">
        <color indexed="64"/>
      </top>
      <bottom style="hair">
        <color indexed="64"/>
      </bottom>
      <diagonal/>
    </border>
    <border>
      <left style="thin">
        <color indexed="64"/>
      </left>
      <right/>
      <top style="hair">
        <color indexed="64"/>
      </top>
      <bottom style="thin">
        <color indexed="64"/>
      </bottom>
      <diagonal/>
    </border>
    <border>
      <left style="thin">
        <color rgb="FF000000"/>
      </left>
      <right style="thin">
        <color rgb="FF000000"/>
      </right>
      <top style="hair">
        <color indexed="64"/>
      </top>
      <bottom style="thin">
        <color indexed="64"/>
      </bottom>
      <diagonal/>
    </border>
    <border>
      <left/>
      <right style="thin">
        <color indexed="64"/>
      </right>
      <top style="hair">
        <color indexed="64"/>
      </top>
      <bottom style="thin">
        <color indexed="64"/>
      </bottom>
      <diagonal/>
    </border>
    <border>
      <left style="thin">
        <color rgb="FF000000"/>
      </left>
      <right style="thin">
        <color rgb="FF000000"/>
      </right>
      <top/>
      <bottom/>
      <diagonal/>
    </border>
    <border>
      <left/>
      <right style="thin">
        <color indexed="64"/>
      </right>
      <top/>
      <bottom/>
      <diagonal/>
    </border>
    <border>
      <left style="thin">
        <color rgb="FF000000"/>
      </left>
      <right/>
      <top style="thin">
        <color indexed="64"/>
      </top>
      <bottom style="hair">
        <color indexed="64"/>
      </bottom>
      <diagonal/>
    </border>
    <border>
      <left style="thin">
        <color rgb="FF000000"/>
      </left>
      <right/>
      <top/>
      <bottom style="hair">
        <color indexed="64"/>
      </bottom>
      <diagonal/>
    </border>
    <border>
      <left/>
      <right/>
      <top style="hair">
        <color indexed="64"/>
      </top>
      <bottom style="hair">
        <color indexed="64"/>
      </bottom>
      <diagonal/>
    </border>
    <border>
      <left style="thin">
        <color rgb="FF000000"/>
      </left>
      <right style="thin">
        <color rgb="FF000000"/>
      </right>
      <top style="thin">
        <color rgb="FF000000"/>
      </top>
      <bottom style="thin">
        <color rgb="FF000000"/>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medium">
        <color indexed="64"/>
      </top>
      <bottom style="dotted">
        <color indexed="8"/>
      </bottom>
      <diagonal/>
    </border>
    <border>
      <left style="thin">
        <color indexed="8"/>
      </left>
      <right style="medium">
        <color indexed="64"/>
      </right>
      <top style="medium">
        <color indexed="64"/>
      </top>
      <bottom style="dotted">
        <color indexed="8"/>
      </bottom>
      <diagonal/>
    </border>
    <border>
      <left style="medium">
        <color indexed="64"/>
      </left>
      <right style="medium">
        <color indexed="64"/>
      </right>
      <top style="medium">
        <color indexed="64"/>
      </top>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0">
    <xf numFmtId="0" fontId="0" fillId="0" borderId="0">
      <alignment vertical="center"/>
    </xf>
    <xf numFmtId="0" fontId="12" fillId="0" borderId="0"/>
    <xf numFmtId="0" fontId="14" fillId="0" borderId="0">
      <alignment vertical="center"/>
    </xf>
    <xf numFmtId="0" fontId="2" fillId="0" borderId="0">
      <alignment vertical="center"/>
    </xf>
    <xf numFmtId="0" fontId="2" fillId="0" borderId="0">
      <alignment vertical="center"/>
    </xf>
    <xf numFmtId="0" fontId="11" fillId="0" borderId="0"/>
    <xf numFmtId="0" fontId="24" fillId="0" borderId="0"/>
    <xf numFmtId="0" fontId="36" fillId="0" borderId="0" applyNumberFormat="0" applyFill="0" applyBorder="0" applyAlignment="0" applyProtection="0">
      <alignment vertical="top"/>
      <protection locked="0"/>
    </xf>
    <xf numFmtId="0" fontId="1" fillId="0" borderId="0">
      <alignment vertical="center"/>
    </xf>
    <xf numFmtId="38" fontId="1" fillId="0" borderId="0" applyFont="0" applyFill="0" applyBorder="0" applyAlignment="0" applyProtection="0">
      <alignment vertical="center"/>
    </xf>
  </cellStyleXfs>
  <cellXfs count="502">
    <xf numFmtId="0" fontId="0" fillId="0" borderId="0" xfId="0">
      <alignment vertical="center"/>
    </xf>
    <xf numFmtId="0" fontId="6" fillId="0" borderId="0" xfId="0" applyFont="1" applyFill="1">
      <alignment vertical="center"/>
    </xf>
    <xf numFmtId="0" fontId="6" fillId="2" borderId="6" xfId="0" applyFont="1" applyFill="1" applyBorder="1" applyAlignment="1">
      <alignment horizontal="center" vertical="center" shrinkToFit="1"/>
    </xf>
    <xf numFmtId="0" fontId="6" fillId="2" borderId="6" xfId="0" applyFont="1" applyFill="1" applyBorder="1" applyAlignment="1">
      <alignment horizontal="center" vertical="center" wrapText="1" shrinkToFit="1"/>
    </xf>
    <xf numFmtId="0" fontId="6" fillId="2" borderId="4" xfId="0" applyFont="1" applyFill="1" applyBorder="1" applyAlignment="1">
      <alignment horizontal="center" vertical="center"/>
    </xf>
    <xf numFmtId="0" fontId="6" fillId="0" borderId="4" xfId="0" applyFont="1" applyFill="1" applyBorder="1" applyAlignment="1">
      <alignment horizontal="left" vertical="top" wrapText="1"/>
    </xf>
    <xf numFmtId="0" fontId="6" fillId="0" borderId="2" xfId="0" applyFont="1" applyFill="1" applyBorder="1" applyAlignment="1">
      <alignment vertical="center" wrapText="1"/>
    </xf>
    <xf numFmtId="0" fontId="10" fillId="0" borderId="13" xfId="0" applyFont="1" applyFill="1" applyBorder="1" applyAlignment="1">
      <alignment horizontal="center" vertical="center"/>
    </xf>
    <xf numFmtId="0" fontId="6" fillId="0" borderId="4" xfId="0" applyFont="1" applyFill="1" applyBorder="1" applyAlignment="1" applyProtection="1">
      <alignment horizontal="left" vertical="top" wrapText="1" shrinkToFit="1"/>
      <protection locked="0"/>
    </xf>
    <xf numFmtId="0" fontId="6" fillId="2" borderId="14" xfId="0" applyFont="1" applyFill="1" applyBorder="1" applyAlignment="1">
      <alignment vertical="center"/>
    </xf>
    <xf numFmtId="0" fontId="6" fillId="0" borderId="14" xfId="0" applyFont="1" applyFill="1" applyBorder="1" applyAlignment="1">
      <alignment horizontal="center" vertical="center" wrapText="1"/>
    </xf>
    <xf numFmtId="0" fontId="6" fillId="0" borderId="15" xfId="0" applyFont="1" applyFill="1" applyBorder="1" applyAlignment="1">
      <alignment horizontal="left" vertical="center" wrapText="1"/>
    </xf>
    <xf numFmtId="0" fontId="6" fillId="0" borderId="15" xfId="0" applyFont="1" applyFill="1" applyBorder="1" applyAlignment="1">
      <alignment horizontal="left" vertical="top" wrapText="1"/>
    </xf>
    <xf numFmtId="0" fontId="10" fillId="0" borderId="16" xfId="0" applyFont="1" applyFill="1" applyBorder="1" applyAlignment="1">
      <alignment horizontal="center" vertical="center"/>
    </xf>
    <xf numFmtId="0" fontId="6" fillId="0" borderId="0" xfId="0" applyFont="1" applyFill="1" applyAlignment="1">
      <alignment vertical="center" wrapText="1"/>
    </xf>
    <xf numFmtId="0" fontId="6" fillId="2" borderId="9" xfId="0" applyFont="1" applyFill="1" applyBorder="1" applyAlignment="1">
      <alignment vertical="center"/>
    </xf>
    <xf numFmtId="0" fontId="6" fillId="0" borderId="14" xfId="0" applyFont="1" applyFill="1" applyBorder="1" applyAlignment="1">
      <alignment horizontal="left" vertical="top" wrapText="1"/>
    </xf>
    <xf numFmtId="0" fontId="10" fillId="0" borderId="9" xfId="0" applyFont="1" applyFill="1" applyBorder="1" applyAlignment="1">
      <alignment horizontal="center" vertical="center"/>
    </xf>
    <xf numFmtId="0" fontId="11" fillId="0" borderId="9" xfId="0" applyFont="1" applyFill="1" applyBorder="1" applyAlignment="1" applyProtection="1">
      <alignment vertical="top"/>
      <protection locked="0"/>
    </xf>
    <xf numFmtId="0" fontId="6" fillId="2" borderId="14" xfId="0" applyFont="1" applyFill="1" applyBorder="1" applyAlignment="1">
      <alignment horizontal="center" vertical="center"/>
    </xf>
    <xf numFmtId="0" fontId="6" fillId="0" borderId="4" xfId="0" applyFont="1" applyFill="1" applyBorder="1" applyAlignment="1">
      <alignment horizontal="left" vertical="center" wrapText="1"/>
    </xf>
    <xf numFmtId="0" fontId="6" fillId="0" borderId="20" xfId="0" applyFont="1" applyFill="1" applyBorder="1" applyAlignment="1">
      <alignment vertical="center" wrapText="1"/>
    </xf>
    <xf numFmtId="0" fontId="6" fillId="0" borderId="20" xfId="0" applyFont="1" applyFill="1" applyBorder="1" applyAlignment="1">
      <alignment horizontal="left" vertical="top" wrapText="1"/>
    </xf>
    <xf numFmtId="0" fontId="6" fillId="0" borderId="21" xfId="0" applyFont="1" applyFill="1" applyBorder="1" applyAlignment="1">
      <alignment horizontal="left" vertical="center" wrapText="1"/>
    </xf>
    <xf numFmtId="0" fontId="6" fillId="0" borderId="21" xfId="0" applyFont="1" applyFill="1" applyBorder="1" applyAlignment="1">
      <alignment horizontal="left" vertical="top" wrapText="1"/>
    </xf>
    <xf numFmtId="0" fontId="6" fillId="0" borderId="17" xfId="0" applyFont="1" applyFill="1" applyBorder="1" applyAlignment="1">
      <alignment horizontal="left" vertical="top" wrapText="1"/>
    </xf>
    <xf numFmtId="0" fontId="10" fillId="0" borderId="17" xfId="0" applyFont="1" applyFill="1" applyBorder="1" applyAlignment="1">
      <alignment horizontal="center" vertical="center"/>
    </xf>
    <xf numFmtId="0" fontId="6" fillId="0" borderId="14" xfId="0" applyFont="1" applyFill="1" applyBorder="1" applyAlignment="1" applyProtection="1">
      <alignment vertical="top" wrapText="1"/>
      <protection locked="0"/>
    </xf>
    <xf numFmtId="0" fontId="6" fillId="0" borderId="17" xfId="0" applyFont="1" applyFill="1" applyBorder="1" applyAlignment="1">
      <alignment vertical="center" wrapText="1"/>
    </xf>
    <xf numFmtId="0" fontId="6" fillId="0" borderId="18" xfId="0" applyFont="1" applyFill="1" applyBorder="1" applyAlignment="1">
      <alignment horizontal="left" vertical="center" wrapText="1" indent="1"/>
    </xf>
    <xf numFmtId="0" fontId="10" fillId="0" borderId="14" xfId="0" applyFont="1" applyFill="1" applyBorder="1" applyAlignment="1">
      <alignment horizontal="center" vertical="center"/>
    </xf>
    <xf numFmtId="0" fontId="6" fillId="0" borderId="14" xfId="0" applyFont="1" applyFill="1" applyBorder="1" applyAlignment="1">
      <alignment vertical="top" wrapText="1"/>
    </xf>
    <xf numFmtId="0" fontId="6" fillId="0" borderId="18" xfId="0" applyFont="1" applyFill="1" applyBorder="1" applyAlignment="1">
      <alignment horizontal="left" vertical="center" wrapText="1"/>
    </xf>
    <xf numFmtId="0" fontId="10" fillId="0" borderId="14" xfId="0" applyFont="1" applyFill="1" applyBorder="1" applyAlignment="1">
      <alignment vertical="center"/>
    </xf>
    <xf numFmtId="0" fontId="6" fillId="0" borderId="14" xfId="1" applyFont="1" applyFill="1" applyBorder="1" applyAlignment="1">
      <alignment horizontal="left" vertical="center" wrapText="1" indent="1"/>
    </xf>
    <xf numFmtId="0" fontId="6" fillId="0" borderId="14" xfId="0" applyFont="1" applyFill="1" applyBorder="1" applyAlignment="1">
      <alignment horizontal="left" vertical="center" wrapText="1"/>
    </xf>
    <xf numFmtId="0" fontId="6" fillId="0" borderId="14" xfId="0" applyFont="1" applyFill="1" applyBorder="1" applyAlignment="1" applyProtection="1">
      <alignment horizontal="left" vertical="center" wrapText="1"/>
      <protection locked="0"/>
    </xf>
    <xf numFmtId="0" fontId="6" fillId="0" borderId="0" xfId="0" applyFont="1" applyFill="1" applyAlignment="1">
      <alignment vertical="center"/>
    </xf>
    <xf numFmtId="0" fontId="6" fillId="0" borderId="14" xfId="0" applyFont="1" applyFill="1" applyBorder="1" applyAlignment="1">
      <alignment vertical="center" wrapText="1"/>
    </xf>
    <xf numFmtId="0" fontId="6" fillId="0" borderId="18" xfId="0" applyFont="1" applyFill="1" applyBorder="1" applyAlignment="1">
      <alignment horizontal="left" vertical="center"/>
    </xf>
    <xf numFmtId="0" fontId="6" fillId="0" borderId="14" xfId="0" applyFont="1" applyFill="1" applyBorder="1" applyAlignment="1" applyProtection="1">
      <alignment horizontal="left" vertical="center" wrapText="1" shrinkToFit="1"/>
      <protection locked="0"/>
    </xf>
    <xf numFmtId="0" fontId="6" fillId="0" borderId="22" xfId="1" applyFont="1" applyFill="1" applyBorder="1" applyAlignment="1">
      <alignment horizontal="left" vertical="center" wrapText="1" indent="1"/>
    </xf>
    <xf numFmtId="0" fontId="6" fillId="0" borderId="23"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10" fillId="0" borderId="22" xfId="0" applyFont="1" applyFill="1" applyBorder="1" applyAlignment="1">
      <alignment vertical="center"/>
    </xf>
    <xf numFmtId="0" fontId="6" fillId="0" borderId="22" xfId="0" applyFont="1" applyFill="1" applyBorder="1" applyAlignment="1">
      <alignment horizontal="left" vertical="top" wrapText="1"/>
    </xf>
    <xf numFmtId="0" fontId="10" fillId="0" borderId="22" xfId="0" applyFont="1" applyFill="1" applyBorder="1" applyAlignment="1">
      <alignment horizontal="center" vertical="center"/>
    </xf>
    <xf numFmtId="0" fontId="6" fillId="0" borderId="17" xfId="0" applyFont="1" applyFill="1" applyBorder="1" applyAlignment="1" applyProtection="1">
      <alignment vertical="top" wrapText="1"/>
      <protection locked="0"/>
    </xf>
    <xf numFmtId="0" fontId="6" fillId="0" borderId="9" xfId="0" applyFont="1" applyFill="1" applyBorder="1" applyAlignment="1">
      <alignment vertical="top" wrapText="1"/>
    </xf>
    <xf numFmtId="0" fontId="6" fillId="0" borderId="19" xfId="0" applyFont="1" applyFill="1" applyBorder="1" applyAlignment="1">
      <alignment horizontal="left" vertical="center" wrapText="1"/>
    </xf>
    <xf numFmtId="0" fontId="6" fillId="0" borderId="19" xfId="0" applyFont="1" applyFill="1" applyBorder="1" applyAlignment="1">
      <alignment horizontal="left" vertical="top" wrapText="1"/>
    </xf>
    <xf numFmtId="0" fontId="6" fillId="2" borderId="6" xfId="0" applyFont="1" applyFill="1" applyBorder="1" applyAlignment="1">
      <alignment horizontal="center" vertical="center"/>
    </xf>
    <xf numFmtId="0" fontId="6" fillId="0" borderId="6" xfId="0" applyFont="1" applyFill="1" applyBorder="1" applyAlignment="1">
      <alignment vertical="center" wrapText="1"/>
    </xf>
    <xf numFmtId="0" fontId="6" fillId="0" borderId="24" xfId="1" applyFont="1" applyFill="1" applyBorder="1" applyAlignment="1">
      <alignment vertical="top" wrapText="1"/>
    </xf>
    <xf numFmtId="0" fontId="6" fillId="0" borderId="6" xfId="0" applyFont="1" applyFill="1" applyBorder="1" applyAlignment="1" applyProtection="1">
      <alignment horizontal="left" vertical="top" wrapText="1"/>
      <protection locked="0"/>
    </xf>
    <xf numFmtId="0" fontId="6" fillId="0" borderId="4" xfId="0" applyFont="1" applyFill="1" applyBorder="1" applyAlignment="1">
      <alignment vertical="center" wrapText="1"/>
    </xf>
    <xf numFmtId="0" fontId="6" fillId="0" borderId="13" xfId="0" applyFont="1" applyFill="1" applyBorder="1" applyAlignment="1">
      <alignment horizontal="left" vertical="top" wrapText="1"/>
    </xf>
    <xf numFmtId="0" fontId="6" fillId="0" borderId="17" xfId="0" applyFont="1" applyFill="1" applyBorder="1" applyAlignment="1">
      <alignment horizontal="left" vertical="center" wrapText="1"/>
    </xf>
    <xf numFmtId="0" fontId="6" fillId="0" borderId="17" xfId="0" applyFont="1" applyFill="1" applyBorder="1" applyAlignment="1">
      <alignment vertical="top" wrapText="1"/>
    </xf>
    <xf numFmtId="0" fontId="6" fillId="0" borderId="9" xfId="0" applyFont="1" applyFill="1" applyBorder="1" applyAlignment="1">
      <alignment horizontal="left" vertical="center" wrapText="1"/>
    </xf>
    <xf numFmtId="0" fontId="6" fillId="0" borderId="19" xfId="0" applyFont="1" applyFill="1" applyBorder="1" applyAlignment="1">
      <alignment vertical="top" wrapText="1"/>
    </xf>
    <xf numFmtId="0" fontId="10" fillId="0" borderId="19" xfId="0" applyFont="1" applyFill="1" applyBorder="1" applyAlignment="1">
      <alignment horizontal="center" vertical="center"/>
    </xf>
    <xf numFmtId="0" fontId="6" fillId="0" borderId="19" xfId="0" applyFont="1" applyFill="1" applyBorder="1" applyAlignment="1" applyProtection="1">
      <alignment vertical="top" wrapText="1"/>
      <protection locked="0"/>
    </xf>
    <xf numFmtId="0" fontId="6" fillId="0" borderId="22" xfId="0" applyFont="1" applyFill="1" applyBorder="1" applyAlignment="1" applyProtection="1">
      <alignment vertical="top" wrapText="1"/>
      <protection locked="0"/>
    </xf>
    <xf numFmtId="0" fontId="6" fillId="0" borderId="14" xfId="2" applyFont="1" applyFill="1" applyBorder="1" applyAlignment="1">
      <alignment vertical="center" wrapText="1"/>
    </xf>
    <xf numFmtId="0" fontId="6" fillId="0" borderId="14" xfId="2" applyFont="1" applyFill="1" applyBorder="1" applyAlignment="1">
      <alignment vertical="top" wrapText="1"/>
    </xf>
    <xf numFmtId="0" fontId="6" fillId="0" borderId="0" xfId="2" applyFont="1" applyFill="1">
      <alignment vertical="center"/>
    </xf>
    <xf numFmtId="0" fontId="6" fillId="0" borderId="22" xfId="2" applyFont="1" applyFill="1" applyBorder="1" applyAlignment="1">
      <alignment vertical="top" wrapText="1"/>
    </xf>
    <xf numFmtId="0" fontId="10" fillId="0" borderId="22" xfId="2" applyFont="1" applyFill="1" applyBorder="1" applyAlignment="1">
      <alignment horizontal="center" vertical="center"/>
    </xf>
    <xf numFmtId="0" fontId="6" fillId="2" borderId="14" xfId="0" applyFont="1" applyFill="1" applyBorder="1" applyAlignment="1">
      <alignment horizontal="center" vertical="top"/>
    </xf>
    <xf numFmtId="0" fontId="10" fillId="0" borderId="17" xfId="0" applyFont="1" applyFill="1" applyBorder="1" applyAlignment="1">
      <alignment horizontal="center" vertical="center" wrapText="1"/>
    </xf>
    <xf numFmtId="0" fontId="11" fillId="0" borderId="0" xfId="0" applyFont="1" applyFill="1">
      <alignment vertical="center"/>
    </xf>
    <xf numFmtId="0" fontId="6" fillId="0" borderId="9" xfId="0" applyFont="1" applyFill="1" applyBorder="1" applyAlignment="1">
      <alignment vertical="center" wrapText="1"/>
    </xf>
    <xf numFmtId="0" fontId="6" fillId="0" borderId="19" xfId="0" applyFont="1" applyFill="1" applyBorder="1" applyAlignment="1">
      <alignment vertical="center" wrapText="1"/>
    </xf>
    <xf numFmtId="0" fontId="6" fillId="0" borderId="26" xfId="1" applyFont="1" applyFill="1" applyBorder="1" applyAlignment="1">
      <alignment vertical="top" wrapText="1"/>
    </xf>
    <xf numFmtId="0" fontId="10" fillId="0" borderId="14" xfId="0" applyFont="1" applyFill="1" applyBorder="1" applyAlignment="1">
      <alignment horizontal="center" vertical="center" wrapText="1"/>
    </xf>
    <xf numFmtId="0" fontId="13" fillId="0" borderId="14" xfId="0" applyFont="1" applyFill="1" applyBorder="1" applyAlignment="1">
      <alignment vertical="center" wrapText="1"/>
    </xf>
    <xf numFmtId="0" fontId="6" fillId="0" borderId="4" xfId="0" applyFont="1" applyFill="1" applyBorder="1" applyAlignment="1" applyProtection="1">
      <alignment vertical="top" wrapText="1"/>
      <protection locked="0"/>
    </xf>
    <xf numFmtId="0" fontId="6" fillId="0" borderId="14" xfId="0" applyFont="1" applyFill="1" applyBorder="1" applyAlignment="1">
      <alignment horizontal="left" vertical="center"/>
    </xf>
    <xf numFmtId="0" fontId="6" fillId="0" borderId="9" xfId="0" applyFont="1" applyFill="1" applyBorder="1" applyAlignment="1">
      <alignment horizontal="left" vertical="top" wrapText="1"/>
    </xf>
    <xf numFmtId="0" fontId="6" fillId="0" borderId="9" xfId="0" applyFont="1" applyFill="1" applyBorder="1" applyAlignment="1" applyProtection="1">
      <alignment vertical="top" wrapText="1"/>
      <protection locked="0"/>
    </xf>
    <xf numFmtId="0" fontId="6" fillId="0" borderId="13" xfId="0" applyFont="1" applyFill="1" applyBorder="1" applyAlignment="1">
      <alignment horizontal="left" vertical="center" wrapText="1"/>
    </xf>
    <xf numFmtId="0" fontId="6" fillId="0" borderId="13" xfId="0" applyFont="1" applyFill="1" applyBorder="1" applyAlignment="1" applyProtection="1">
      <alignment vertical="top" wrapText="1"/>
      <protection locked="0"/>
    </xf>
    <xf numFmtId="0" fontId="6" fillId="0" borderId="6" xfId="0" applyFont="1" applyFill="1" applyBorder="1" applyAlignment="1">
      <alignment vertical="top" wrapText="1"/>
    </xf>
    <xf numFmtId="0" fontId="10" fillId="0" borderId="6" xfId="0" applyFont="1" applyFill="1" applyBorder="1" applyAlignment="1">
      <alignment horizontal="center" vertical="center"/>
    </xf>
    <xf numFmtId="0" fontId="15" fillId="0" borderId="23" xfId="1" applyFont="1" applyFill="1" applyBorder="1" applyAlignment="1">
      <alignment vertical="center" wrapText="1"/>
    </xf>
    <xf numFmtId="0" fontId="6" fillId="0" borderId="28" xfId="1" applyFont="1" applyFill="1" applyBorder="1" applyAlignment="1">
      <alignment vertical="top" wrapText="1"/>
    </xf>
    <xf numFmtId="0" fontId="6" fillId="0" borderId="13" xfId="0" applyFont="1" applyFill="1" applyBorder="1" applyAlignment="1">
      <alignment vertical="top" wrapText="1"/>
    </xf>
    <xf numFmtId="0" fontId="11" fillId="0" borderId="14" xfId="0" applyFont="1" applyFill="1" applyBorder="1" applyAlignment="1">
      <alignment vertical="center" wrapText="1"/>
    </xf>
    <xf numFmtId="0" fontId="15" fillId="0" borderId="21" xfId="1" applyFont="1" applyFill="1" applyBorder="1" applyAlignment="1">
      <alignment vertical="center" wrapText="1"/>
    </xf>
    <xf numFmtId="0" fontId="6" fillId="0" borderId="29" xfId="1" applyFont="1" applyFill="1" applyBorder="1" applyAlignment="1">
      <alignment vertical="top" wrapText="1"/>
    </xf>
    <xf numFmtId="0" fontId="16" fillId="0" borderId="9" xfId="0" applyFont="1" applyFill="1" applyBorder="1" applyAlignment="1">
      <alignment horizontal="left" vertical="center" wrapText="1"/>
    </xf>
    <xf numFmtId="0" fontId="15" fillId="0" borderId="30" xfId="1" applyFont="1" applyFill="1" applyBorder="1" applyAlignment="1">
      <alignment vertical="center" wrapText="1"/>
    </xf>
    <xf numFmtId="0" fontId="6" fillId="0" borderId="31" xfId="1" applyFont="1" applyFill="1" applyBorder="1" applyAlignment="1">
      <alignment vertical="top" wrapText="1"/>
    </xf>
    <xf numFmtId="0" fontId="6" fillId="0" borderId="9" xfId="0" applyFont="1" applyFill="1" applyBorder="1" applyAlignment="1" applyProtection="1">
      <alignment horizontal="left" vertical="top" wrapText="1"/>
      <protection locked="0"/>
    </xf>
    <xf numFmtId="0" fontId="6" fillId="0" borderId="18" xfId="1" applyFont="1" applyFill="1" applyBorder="1" applyAlignment="1">
      <alignment vertical="center" wrapText="1"/>
    </xf>
    <xf numFmtId="0" fontId="6" fillId="0" borderId="33" xfId="1" applyFont="1" applyFill="1" applyBorder="1" applyAlignment="1">
      <alignment vertical="top" wrapText="1"/>
    </xf>
    <xf numFmtId="0" fontId="17" fillId="3" borderId="4" xfId="0" applyFont="1" applyFill="1" applyBorder="1" applyAlignment="1">
      <alignment horizontal="center" vertical="center" wrapText="1"/>
    </xf>
    <xf numFmtId="0" fontId="6" fillId="0" borderId="4" xfId="0" applyFont="1" applyBorder="1" applyAlignment="1">
      <alignment vertical="center" wrapText="1"/>
    </xf>
    <xf numFmtId="0" fontId="15" fillId="0" borderId="20" xfId="1" applyFont="1" applyFill="1" applyBorder="1" applyAlignment="1">
      <alignment vertical="center" wrapText="1"/>
    </xf>
    <xf numFmtId="0" fontId="10" fillId="0" borderId="13" xfId="0" applyFont="1" applyBorder="1" applyAlignment="1">
      <alignment horizontal="center" vertical="center" wrapText="1"/>
    </xf>
    <xf numFmtId="0" fontId="15" fillId="0" borderId="13" xfId="1" applyFont="1" applyFill="1" applyBorder="1" applyAlignment="1" applyProtection="1">
      <alignment vertical="top" wrapText="1"/>
      <protection locked="0"/>
    </xf>
    <xf numFmtId="0" fontId="17" fillId="0" borderId="0" xfId="0" applyFont="1" applyAlignment="1">
      <alignment vertical="center" wrapText="1"/>
    </xf>
    <xf numFmtId="0" fontId="17" fillId="3" borderId="14" xfId="0" applyFont="1" applyFill="1" applyBorder="1" applyAlignment="1">
      <alignment vertical="center" wrapText="1"/>
    </xf>
    <xf numFmtId="0" fontId="6" fillId="0" borderId="14" xfId="0" applyFont="1" applyBorder="1" applyAlignment="1">
      <alignment vertical="center" wrapText="1"/>
    </xf>
    <xf numFmtId="0" fontId="10" fillId="0" borderId="17" xfId="0" applyFont="1" applyBorder="1" applyAlignment="1">
      <alignment horizontal="center" vertical="center" wrapText="1"/>
    </xf>
    <xf numFmtId="0" fontId="6" fillId="0" borderId="17" xfId="1" applyFont="1" applyFill="1" applyBorder="1" applyAlignment="1" applyProtection="1">
      <alignment vertical="top" wrapText="1"/>
      <protection locked="0"/>
    </xf>
    <xf numFmtId="0" fontId="6" fillId="0" borderId="21" xfId="1" applyFont="1" applyFill="1" applyBorder="1" applyAlignment="1">
      <alignment vertical="center" wrapText="1"/>
    </xf>
    <xf numFmtId="0" fontId="15" fillId="0" borderId="25" xfId="1" applyFont="1" applyFill="1" applyBorder="1" applyAlignment="1">
      <alignment vertical="top" wrapText="1"/>
    </xf>
    <xf numFmtId="0" fontId="15" fillId="0" borderId="17" xfId="1" applyFont="1" applyFill="1" applyBorder="1" applyAlignment="1" applyProtection="1">
      <alignment vertical="top" wrapText="1"/>
      <protection locked="0"/>
    </xf>
    <xf numFmtId="0" fontId="6" fillId="0" borderId="0" xfId="0" applyFont="1" applyFill="1" applyBorder="1">
      <alignment vertical="center"/>
    </xf>
    <xf numFmtId="0" fontId="6" fillId="2" borderId="14" xfId="2" applyFont="1" applyFill="1" applyBorder="1" applyAlignment="1">
      <alignment horizontal="center" vertical="center"/>
    </xf>
    <xf numFmtId="0" fontId="15" fillId="0" borderId="36" xfId="1" applyFont="1" applyFill="1" applyBorder="1" applyAlignment="1">
      <alignment vertical="top" wrapText="1"/>
    </xf>
    <xf numFmtId="0" fontId="6" fillId="2" borderId="9" xfId="2" applyFont="1" applyFill="1" applyBorder="1" applyAlignment="1">
      <alignment vertical="center"/>
    </xf>
    <xf numFmtId="0" fontId="6" fillId="0" borderId="9" xfId="2" applyFont="1" applyFill="1" applyBorder="1" applyAlignment="1">
      <alignment vertical="center" wrapText="1"/>
    </xf>
    <xf numFmtId="0" fontId="6" fillId="0" borderId="19" xfId="2" applyFont="1" applyFill="1" applyBorder="1" applyAlignment="1">
      <alignment vertical="top" wrapText="1"/>
    </xf>
    <xf numFmtId="0" fontId="10" fillId="0" borderId="19" xfId="2" applyFont="1" applyFill="1" applyBorder="1" applyAlignment="1">
      <alignment horizontal="center" vertical="center"/>
    </xf>
    <xf numFmtId="0" fontId="6" fillId="0" borderId="19" xfId="0" applyFont="1" applyFill="1" applyBorder="1" applyAlignment="1" applyProtection="1">
      <alignment vertical="top"/>
      <protection locked="0"/>
    </xf>
    <xf numFmtId="0" fontId="6" fillId="0" borderId="13" xfId="2" applyFont="1" applyFill="1" applyBorder="1" applyAlignment="1">
      <alignment vertical="center" wrapText="1"/>
    </xf>
    <xf numFmtId="0" fontId="6" fillId="0" borderId="13" xfId="2" applyFont="1" applyFill="1" applyBorder="1" applyAlignment="1">
      <alignment vertical="top" wrapText="1"/>
    </xf>
    <xf numFmtId="0" fontId="10" fillId="0" borderId="13" xfId="2" applyFont="1" applyFill="1" applyBorder="1" applyAlignment="1">
      <alignment horizontal="center" vertical="center"/>
    </xf>
    <xf numFmtId="0" fontId="6" fillId="2" borderId="14" xfId="2" applyFont="1" applyFill="1" applyBorder="1" applyAlignment="1">
      <alignment vertical="center"/>
    </xf>
    <xf numFmtId="0" fontId="6" fillId="0" borderId="17" xfId="2" applyFont="1" applyFill="1" applyBorder="1" applyAlignment="1">
      <alignment vertical="center" wrapText="1"/>
    </xf>
    <xf numFmtId="0" fontId="6" fillId="0" borderId="17" xfId="2" applyFont="1" applyFill="1" applyBorder="1" applyAlignment="1">
      <alignment vertical="top" wrapText="1"/>
    </xf>
    <xf numFmtId="0" fontId="6" fillId="0" borderId="14" xfId="0" applyFont="1" applyFill="1" applyBorder="1" applyAlignment="1" applyProtection="1">
      <alignment vertical="top"/>
      <protection locked="0"/>
    </xf>
    <xf numFmtId="0" fontId="6" fillId="0" borderId="19" xfId="2" applyFont="1" applyFill="1" applyBorder="1" applyAlignment="1">
      <alignment vertical="center" wrapText="1"/>
    </xf>
    <xf numFmtId="0" fontId="6" fillId="0" borderId="9" xfId="0" applyFont="1" applyFill="1" applyBorder="1" applyAlignment="1" applyProtection="1">
      <alignment vertical="top"/>
      <protection locked="0"/>
    </xf>
    <xf numFmtId="0" fontId="10" fillId="0" borderId="17" xfId="2" applyFont="1" applyFill="1" applyBorder="1" applyAlignment="1">
      <alignment horizontal="center" vertical="center"/>
    </xf>
    <xf numFmtId="0" fontId="6" fillId="0" borderId="17" xfId="0" applyFont="1" applyFill="1" applyBorder="1" applyAlignment="1" applyProtection="1">
      <alignment vertical="top"/>
      <protection locked="0"/>
    </xf>
    <xf numFmtId="0" fontId="6" fillId="0" borderId="4" xfId="2" applyFont="1" applyFill="1" applyBorder="1" applyAlignment="1">
      <alignment vertical="center" wrapText="1"/>
    </xf>
    <xf numFmtId="0" fontId="6" fillId="0" borderId="4" xfId="2" applyFont="1" applyFill="1" applyBorder="1" applyAlignment="1">
      <alignment vertical="top" wrapText="1"/>
    </xf>
    <xf numFmtId="0" fontId="10" fillId="0" borderId="4" xfId="0" applyFont="1" applyBorder="1" applyAlignment="1">
      <alignment horizontal="center" vertical="center" wrapText="1"/>
    </xf>
    <xf numFmtId="0" fontId="6" fillId="0" borderId="16" xfId="2" applyFont="1" applyFill="1" applyBorder="1" applyAlignment="1">
      <alignment vertical="center" wrapText="1"/>
    </xf>
    <xf numFmtId="0" fontId="6" fillId="0" borderId="16" xfId="2" applyFont="1" applyFill="1" applyBorder="1" applyAlignment="1">
      <alignment vertical="top" wrapText="1"/>
    </xf>
    <xf numFmtId="0" fontId="10" fillId="0" borderId="16" xfId="0" applyFont="1" applyBorder="1" applyAlignment="1">
      <alignment horizontal="center" vertical="center" wrapText="1"/>
    </xf>
    <xf numFmtId="0" fontId="10" fillId="0" borderId="14" xfId="0" applyFont="1" applyBorder="1" applyAlignment="1">
      <alignment horizontal="center" vertical="center" wrapText="1"/>
    </xf>
    <xf numFmtId="0" fontId="6" fillId="2" borderId="4" xfId="2" applyFont="1" applyFill="1" applyBorder="1" applyAlignment="1">
      <alignment horizontal="center" vertical="center"/>
    </xf>
    <xf numFmtId="0" fontId="6" fillId="0" borderId="4" xfId="2" applyFont="1" applyFill="1" applyBorder="1" applyAlignment="1">
      <alignment horizontal="left" vertical="center" wrapText="1"/>
    </xf>
    <xf numFmtId="0" fontId="6" fillId="0" borderId="4" xfId="0" applyFont="1" applyBorder="1" applyAlignment="1" applyProtection="1">
      <alignment horizontal="left" vertical="top" wrapText="1"/>
      <protection locked="0"/>
    </xf>
    <xf numFmtId="0" fontId="6" fillId="2" borderId="7" xfId="0" applyFont="1" applyFill="1" applyBorder="1" applyAlignment="1">
      <alignment horizontal="center" vertical="center"/>
    </xf>
    <xf numFmtId="0" fontId="6" fillId="0" borderId="0" xfId="0" applyFont="1" applyFill="1" applyAlignment="1">
      <alignment horizontal="center" vertical="center"/>
    </xf>
    <xf numFmtId="0" fontId="6" fillId="2" borderId="14" xfId="0" applyFont="1" applyFill="1" applyBorder="1" applyAlignment="1">
      <alignment horizontal="center" vertical="center"/>
    </xf>
    <xf numFmtId="0" fontId="6" fillId="0" borderId="30" xfId="0" applyFont="1" applyFill="1" applyBorder="1" applyAlignment="1">
      <alignment horizontal="left" vertical="top" wrapText="1"/>
    </xf>
    <xf numFmtId="0" fontId="6" fillId="0" borderId="30" xfId="0" applyFont="1" applyFill="1" applyBorder="1" applyAlignment="1">
      <alignment horizontal="left" vertical="center" wrapText="1"/>
    </xf>
    <xf numFmtId="0" fontId="15" fillId="0" borderId="6" xfId="1" applyFont="1" applyFill="1" applyBorder="1" applyAlignment="1">
      <alignment vertical="top" wrapText="1"/>
    </xf>
    <xf numFmtId="0" fontId="6" fillId="2" borderId="6" xfId="0" applyFont="1" applyFill="1" applyBorder="1" applyAlignment="1">
      <alignment horizontal="center" vertical="top" wrapText="1"/>
    </xf>
    <xf numFmtId="0" fontId="6" fillId="2" borderId="14"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4" xfId="0" applyFont="1" applyFill="1" applyBorder="1" applyAlignment="1">
      <alignment horizontal="center" vertical="center"/>
    </xf>
    <xf numFmtId="0" fontId="10" fillId="0" borderId="4" xfId="0" applyFont="1" applyFill="1" applyBorder="1" applyAlignment="1">
      <alignment horizontal="center" vertical="center"/>
    </xf>
    <xf numFmtId="0" fontId="6" fillId="0" borderId="13" xfId="0" applyFont="1" applyFill="1" applyBorder="1" applyAlignment="1">
      <alignment vertical="center" wrapText="1"/>
    </xf>
    <xf numFmtId="0" fontId="6" fillId="0" borderId="17" xfId="2" applyFont="1" applyFill="1" applyBorder="1" applyAlignment="1" applyProtection="1">
      <alignment horizontal="left" vertical="top" wrapText="1"/>
      <protection locked="0"/>
    </xf>
    <xf numFmtId="0" fontId="6" fillId="0" borderId="9" xfId="0" applyFont="1" applyFill="1" applyBorder="1" applyAlignment="1">
      <alignment horizontal="left" vertical="center"/>
    </xf>
    <xf numFmtId="0" fontId="6" fillId="0" borderId="21" xfId="2" applyFont="1" applyFill="1" applyBorder="1" applyAlignment="1">
      <alignment vertical="top" wrapText="1"/>
    </xf>
    <xf numFmtId="0" fontId="6" fillId="0" borderId="37" xfId="2" applyFont="1" applyFill="1" applyBorder="1" applyAlignment="1">
      <alignment vertical="top" wrapText="1"/>
    </xf>
    <xf numFmtId="0" fontId="6" fillId="0" borderId="25" xfId="2" applyFont="1" applyFill="1" applyBorder="1" applyAlignment="1">
      <alignment vertical="top" wrapText="1"/>
    </xf>
    <xf numFmtId="0" fontId="13" fillId="0" borderId="22" xfId="0" applyFont="1" applyFill="1" applyBorder="1" applyAlignment="1">
      <alignment vertical="center" wrapText="1"/>
    </xf>
    <xf numFmtId="0" fontId="6" fillId="0" borderId="16" xfId="0" applyFont="1" applyFill="1" applyBorder="1" applyAlignment="1" applyProtection="1">
      <alignment vertical="top" wrapText="1"/>
      <protection locked="0"/>
    </xf>
    <xf numFmtId="0" fontId="24" fillId="0" borderId="0" xfId="6"/>
    <xf numFmtId="0" fontId="19" fillId="0" borderId="0" xfId="5" applyFont="1"/>
    <xf numFmtId="0" fontId="21" fillId="0" borderId="0" xfId="5" applyFont="1" applyBorder="1" applyAlignment="1"/>
    <xf numFmtId="0" fontId="22" fillId="0" borderId="0" xfId="5" applyFont="1"/>
    <xf numFmtId="0" fontId="21" fillId="0" borderId="0" xfId="5" applyFont="1" applyAlignment="1"/>
    <xf numFmtId="0" fontId="26" fillId="0" borderId="0" xfId="6" applyFont="1"/>
    <xf numFmtId="0" fontId="27" fillId="0" borderId="0" xfId="5" applyFont="1"/>
    <xf numFmtId="0" fontId="7" fillId="0" borderId="71" xfId="5" applyFont="1" applyBorder="1" applyAlignment="1">
      <alignment horizontal="center" vertical="center"/>
    </xf>
    <xf numFmtId="0" fontId="7" fillId="0" borderId="72" xfId="5" applyFont="1" applyBorder="1" applyAlignment="1">
      <alignment horizontal="center" vertical="center"/>
    </xf>
    <xf numFmtId="0" fontId="29" fillId="0" borderId="0" xfId="5" applyFont="1"/>
    <xf numFmtId="0" fontId="30" fillId="0" borderId="76" xfId="5" applyFont="1" applyBorder="1" applyAlignment="1">
      <alignment horizontal="right" vertical="center"/>
    </xf>
    <xf numFmtId="0" fontId="30" fillId="0" borderId="77" xfId="5" applyFont="1" applyBorder="1" applyAlignment="1">
      <alignment horizontal="right" vertical="center"/>
    </xf>
    <xf numFmtId="0" fontId="11" fillId="0" borderId="80" xfId="5" applyFont="1" applyBorder="1" applyAlignment="1">
      <alignment horizontal="center" vertical="center"/>
    </xf>
    <xf numFmtId="0" fontId="11" fillId="0" borderId="81" xfId="5" applyFont="1" applyBorder="1" applyAlignment="1">
      <alignment horizontal="center" vertical="center"/>
    </xf>
    <xf numFmtId="176" fontId="19" fillId="0" borderId="82" xfId="5" applyNumberFormat="1" applyFont="1" applyBorder="1" applyAlignment="1">
      <alignment vertical="center"/>
    </xf>
    <xf numFmtId="0" fontId="31" fillId="0" borderId="0" xfId="5" applyFont="1" applyBorder="1" applyAlignment="1">
      <alignment horizontal="center" vertical="center" wrapText="1"/>
    </xf>
    <xf numFmtId="0" fontId="28" fillId="0" borderId="0" xfId="5" applyFont="1" applyBorder="1" applyAlignment="1">
      <alignment horizontal="center" vertical="center"/>
    </xf>
    <xf numFmtId="0" fontId="11" fillId="0" borderId="0" xfId="5" applyFont="1" applyBorder="1" applyAlignment="1">
      <alignment horizontal="center" vertical="center"/>
    </xf>
    <xf numFmtId="176" fontId="19" fillId="0" borderId="0" xfId="5" applyNumberFormat="1" applyFont="1" applyBorder="1"/>
    <xf numFmtId="0" fontId="11" fillId="0" borderId="0" xfId="5" applyFont="1"/>
    <xf numFmtId="0" fontId="7" fillId="0" borderId="0" xfId="5" applyFont="1"/>
    <xf numFmtId="0" fontId="35" fillId="0" borderId="0" xfId="0" applyFont="1">
      <alignment vertical="center"/>
    </xf>
    <xf numFmtId="0" fontId="34" fillId="0" borderId="0" xfId="0" applyFont="1" applyAlignment="1">
      <alignment horizontal="center" vertical="center"/>
    </xf>
    <xf numFmtId="0" fontId="34" fillId="0" borderId="0" xfId="0" applyFont="1" applyBorder="1" applyAlignment="1">
      <alignment horizontal="center" vertical="center"/>
    </xf>
    <xf numFmtId="0" fontId="35" fillId="0" borderId="6" xfId="0" applyFont="1" applyBorder="1" applyAlignment="1">
      <alignment horizontal="center" vertical="center"/>
    </xf>
    <xf numFmtId="0" fontId="35" fillId="0" borderId="6" xfId="0" applyFont="1" applyBorder="1" applyAlignment="1">
      <alignment vertical="center"/>
    </xf>
    <xf numFmtId="0" fontId="35" fillId="0" borderId="0" xfId="0" applyFont="1" applyBorder="1" applyAlignment="1">
      <alignment vertical="center"/>
    </xf>
    <xf numFmtId="0" fontId="36" fillId="0" borderId="0" xfId="7" applyAlignment="1" applyProtection="1">
      <alignment vertical="center"/>
    </xf>
    <xf numFmtId="0" fontId="35" fillId="0" borderId="0" xfId="0" applyFont="1" applyAlignment="1">
      <alignment vertical="center"/>
    </xf>
    <xf numFmtId="0" fontId="37" fillId="0" borderId="6" xfId="0" applyFont="1" applyBorder="1" applyAlignment="1">
      <alignment horizontal="justify" vertical="center"/>
    </xf>
    <xf numFmtId="0" fontId="37" fillId="0" borderId="6" xfId="0" applyFont="1" applyBorder="1" applyAlignment="1">
      <alignment horizontal="left" vertical="center"/>
    </xf>
    <xf numFmtId="0" fontId="37" fillId="0" borderId="0" xfId="0" applyFont="1" applyBorder="1" applyAlignment="1">
      <alignment vertical="center"/>
    </xf>
    <xf numFmtId="0" fontId="38" fillId="0" borderId="0" xfId="0" applyFont="1">
      <alignment vertical="center"/>
    </xf>
    <xf numFmtId="0" fontId="18" fillId="0" borderId="38" xfId="1" applyFont="1" applyFill="1" applyBorder="1" applyAlignment="1">
      <alignment horizontal="left" vertical="center" wrapText="1"/>
    </xf>
    <xf numFmtId="0" fontId="6" fillId="0" borderId="38" xfId="1" applyFont="1" applyFill="1" applyBorder="1" applyAlignment="1">
      <alignment horizontal="left" vertical="center" wrapText="1"/>
    </xf>
    <xf numFmtId="0" fontId="6" fillId="0" borderId="14" xfId="0" applyFont="1" applyFill="1" applyBorder="1" applyAlignment="1" applyProtection="1">
      <alignment horizontal="left" vertical="top" wrapText="1" shrinkToFit="1"/>
      <protection locked="0"/>
    </xf>
    <xf numFmtId="0" fontId="6" fillId="0" borderId="6" xfId="0" applyFont="1" applyBorder="1" applyAlignment="1" applyProtection="1">
      <alignment horizontal="left" vertical="top" wrapText="1"/>
      <protection locked="0"/>
    </xf>
    <xf numFmtId="0" fontId="6" fillId="0" borderId="16" xfId="0" applyFont="1" applyFill="1" applyBorder="1" applyAlignment="1">
      <alignment horizontal="left" vertical="center" wrapText="1"/>
    </xf>
    <xf numFmtId="0" fontId="39" fillId="0" borderId="14" xfId="0" applyFont="1" applyFill="1" applyBorder="1" applyAlignment="1">
      <alignment vertical="center" wrapText="1"/>
    </xf>
    <xf numFmtId="0" fontId="40" fillId="0" borderId="0" xfId="8" applyFont="1" applyFill="1" applyAlignment="1" applyProtection="1">
      <alignment vertical="center"/>
    </xf>
    <xf numFmtId="0" fontId="40" fillId="0" borderId="0" xfId="8" applyFont="1" applyFill="1" applyAlignment="1" applyProtection="1">
      <alignment horizontal="left" vertical="center"/>
    </xf>
    <xf numFmtId="0" fontId="41" fillId="0" borderId="0" xfId="8" applyFont="1" applyFill="1" applyAlignment="1" applyProtection="1">
      <alignment horizontal="left" vertical="center"/>
    </xf>
    <xf numFmtId="0" fontId="41" fillId="0" borderId="0" xfId="8" applyFont="1" applyFill="1" applyAlignment="1" applyProtection="1">
      <alignment horizontal="right" vertical="center"/>
    </xf>
    <xf numFmtId="0" fontId="42" fillId="0" borderId="0" xfId="8" applyFont="1" applyFill="1" applyAlignment="1" applyProtection="1">
      <alignment horizontal="left" vertical="center"/>
    </xf>
    <xf numFmtId="0" fontId="40" fillId="0" borderId="0" xfId="8" applyFont="1" applyFill="1" applyAlignment="1">
      <alignment vertical="center"/>
    </xf>
    <xf numFmtId="0" fontId="41" fillId="0" borderId="0" xfId="8" applyFont="1" applyFill="1" applyAlignment="1" applyProtection="1">
      <alignment vertical="center"/>
    </xf>
    <xf numFmtId="0" fontId="41" fillId="0" borderId="0" xfId="8" applyFont="1" applyFill="1" applyAlignment="1">
      <alignment horizontal="right" vertical="center"/>
    </xf>
    <xf numFmtId="0" fontId="41" fillId="0" borderId="0" xfId="8" applyFont="1" applyFill="1" applyAlignment="1">
      <alignment vertical="center"/>
    </xf>
    <xf numFmtId="0" fontId="42" fillId="0" borderId="0" xfId="8" applyFont="1" applyFill="1" applyAlignment="1" applyProtection="1">
      <alignment horizontal="right" vertical="center"/>
    </xf>
    <xf numFmtId="0" fontId="42" fillId="6" borderId="0" xfId="8" applyFont="1" applyFill="1" applyAlignment="1" applyProtection="1">
      <alignment horizontal="center" vertical="center"/>
    </xf>
    <xf numFmtId="0" fontId="42" fillId="6" borderId="0" xfId="8" applyFont="1" applyFill="1" applyAlignment="1" applyProtection="1">
      <alignment horizontal="right" vertical="center"/>
    </xf>
    <xf numFmtId="0" fontId="42" fillId="6" borderId="0" xfId="8" applyFont="1" applyFill="1" applyAlignment="1" applyProtection="1">
      <alignment vertical="center"/>
    </xf>
    <xf numFmtId="0" fontId="42" fillId="0" borderId="0" xfId="8" applyFont="1" applyFill="1" applyAlignment="1" applyProtection="1">
      <alignment vertical="center"/>
    </xf>
    <xf numFmtId="0" fontId="41" fillId="0" borderId="0" xfId="8" applyFont="1" applyFill="1" applyAlignment="1" applyProtection="1">
      <alignment horizontal="center" vertical="center"/>
    </xf>
    <xf numFmtId="0" fontId="40" fillId="0" borderId="0" xfId="8" quotePrefix="1" applyFont="1" applyFill="1" applyAlignment="1" applyProtection="1">
      <alignment horizontal="center" vertical="center"/>
    </xf>
    <xf numFmtId="0" fontId="40" fillId="6" borderId="0" xfId="8" applyFont="1" applyFill="1" applyBorder="1" applyAlignment="1" applyProtection="1">
      <alignment vertical="center"/>
    </xf>
    <xf numFmtId="0" fontId="41" fillId="6" borderId="0" xfId="8" applyFont="1" applyFill="1" applyBorder="1" applyAlignment="1" applyProtection="1">
      <alignment horizontal="right" vertical="center"/>
    </xf>
    <xf numFmtId="0" fontId="41" fillId="6" borderId="0" xfId="8" applyFont="1" applyFill="1" applyBorder="1" applyProtection="1">
      <alignment vertical="center"/>
    </xf>
    <xf numFmtId="0" fontId="41" fillId="6" borderId="0" xfId="8" applyFont="1" applyFill="1" applyBorder="1" applyAlignment="1" applyProtection="1">
      <alignment horizontal="center" vertical="center"/>
    </xf>
    <xf numFmtId="0" fontId="41" fillId="0" borderId="0" xfId="8" applyFont="1" applyBorder="1" applyProtection="1">
      <alignment vertical="center"/>
    </xf>
    <xf numFmtId="0" fontId="40" fillId="6" borderId="0" xfId="8" applyFont="1" applyFill="1" applyBorder="1" applyAlignment="1" applyProtection="1">
      <alignment horizontal="center" vertical="center"/>
    </xf>
    <xf numFmtId="0" fontId="41" fillId="6" borderId="0" xfId="8" applyFont="1" applyFill="1" applyBorder="1" applyAlignment="1" applyProtection="1">
      <alignment vertical="center"/>
    </xf>
    <xf numFmtId="0" fontId="43" fillId="6" borderId="0" xfId="8" applyFont="1" applyFill="1" applyBorder="1" applyAlignment="1" applyProtection="1">
      <alignment horizontal="centerContinuous" vertical="center"/>
    </xf>
    <xf numFmtId="0" fontId="40" fillId="6" borderId="0" xfId="8" applyFont="1" applyFill="1" applyBorder="1" applyAlignment="1" applyProtection="1">
      <alignment horizontal="centerContinuous" vertical="center"/>
    </xf>
    <xf numFmtId="0" fontId="40" fillId="6" borderId="0" xfId="8" applyFont="1" applyFill="1" applyBorder="1" applyProtection="1">
      <alignment vertical="center"/>
    </xf>
    <xf numFmtId="0" fontId="40" fillId="0" borderId="0" xfId="8" applyFont="1" applyBorder="1" applyProtection="1">
      <alignment vertical="center"/>
    </xf>
    <xf numFmtId="0" fontId="40" fillId="0" borderId="0" xfId="8" applyFont="1" applyProtection="1">
      <alignment vertical="center"/>
    </xf>
    <xf numFmtId="0" fontId="43" fillId="0" borderId="0" xfId="8" applyFont="1" applyProtection="1">
      <alignment vertical="center"/>
    </xf>
    <xf numFmtId="0" fontId="40" fillId="0" borderId="0" xfId="8" applyFont="1" applyAlignment="1" applyProtection="1">
      <alignment horizontal="center" vertical="center"/>
    </xf>
    <xf numFmtId="0" fontId="40" fillId="0" borderId="0" xfId="8" applyFont="1" applyAlignment="1" applyProtection="1">
      <alignment horizontal="right" vertical="center"/>
    </xf>
    <xf numFmtId="0" fontId="43" fillId="0" borderId="0" xfId="8" applyFont="1">
      <alignment vertical="center"/>
    </xf>
    <xf numFmtId="20" fontId="40" fillId="6" borderId="0" xfId="8" applyNumberFormat="1" applyFont="1" applyFill="1" applyBorder="1" applyAlignment="1" applyProtection="1">
      <alignment vertical="center"/>
    </xf>
    <xf numFmtId="20" fontId="40" fillId="6" borderId="0" xfId="8" applyNumberFormat="1" applyFont="1" applyFill="1" applyBorder="1" applyAlignment="1" applyProtection="1">
      <alignment horizontal="center" vertical="center"/>
    </xf>
    <xf numFmtId="177" fontId="40" fillId="6" borderId="0" xfId="8" applyNumberFormat="1" applyFont="1" applyFill="1" applyBorder="1" applyAlignment="1" applyProtection="1">
      <alignment vertical="center"/>
    </xf>
    <xf numFmtId="0" fontId="40" fillId="6" borderId="0" xfId="8" applyFont="1" applyFill="1" applyBorder="1" applyAlignment="1" applyProtection="1">
      <alignment horizontal="left" vertical="center"/>
    </xf>
    <xf numFmtId="0" fontId="40" fillId="0" borderId="0" xfId="8" applyFont="1" applyBorder="1" applyAlignment="1" applyProtection="1">
      <alignment horizontal="center" vertical="center"/>
    </xf>
    <xf numFmtId="0" fontId="43" fillId="0" borderId="0" xfId="8" applyFont="1" applyFill="1" applyAlignment="1" applyProtection="1">
      <alignment vertical="center"/>
    </xf>
    <xf numFmtId="0" fontId="43" fillId="0" borderId="0" xfId="8" applyFont="1" applyFill="1" applyAlignment="1" applyProtection="1">
      <alignment horizontal="left" vertical="center"/>
    </xf>
    <xf numFmtId="0" fontId="40" fillId="0" borderId="0" xfId="8" applyFont="1" applyFill="1" applyAlignment="1" applyProtection="1">
      <alignment horizontal="right" vertical="center"/>
    </xf>
    <xf numFmtId="0" fontId="40" fillId="0" borderId="0" xfId="8" applyFont="1" applyFill="1" applyAlignment="1" applyProtection="1">
      <alignment horizontal="center" vertical="center"/>
    </xf>
    <xf numFmtId="0" fontId="44" fillId="0" borderId="0" xfId="8" applyFont="1" applyFill="1" applyAlignment="1" applyProtection="1">
      <alignment vertical="center"/>
    </xf>
    <xf numFmtId="0" fontId="44" fillId="0" borderId="0" xfId="8" applyFont="1" applyFill="1" applyAlignment="1" applyProtection="1">
      <alignment horizontal="left" vertical="center"/>
    </xf>
    <xf numFmtId="0" fontId="44" fillId="0" borderId="0" xfId="8" applyFont="1" applyFill="1" applyBorder="1" applyAlignment="1" applyProtection="1">
      <alignment vertical="center"/>
    </xf>
    <xf numFmtId="0" fontId="44" fillId="0" borderId="0" xfId="8" applyFont="1" applyFill="1" applyAlignment="1" applyProtection="1">
      <alignment horizontal="right" vertical="center"/>
    </xf>
    <xf numFmtId="0" fontId="44" fillId="0" borderId="0" xfId="8" applyFont="1" applyFill="1" applyAlignment="1">
      <alignment horizontal="right" vertical="center"/>
    </xf>
    <xf numFmtId="0" fontId="44" fillId="0" borderId="0" xfId="8" applyFont="1" applyFill="1" applyAlignment="1">
      <alignment vertical="center"/>
    </xf>
    <xf numFmtId="0" fontId="43" fillId="0" borderId="52" xfId="8" applyFont="1" applyFill="1" applyBorder="1" applyAlignment="1" applyProtection="1">
      <alignment horizontal="center" vertical="center"/>
    </xf>
    <xf numFmtId="0" fontId="43" fillId="0" borderId="6" xfId="8" applyFont="1" applyFill="1" applyBorder="1" applyAlignment="1" applyProtection="1">
      <alignment horizontal="center" vertical="center"/>
    </xf>
    <xf numFmtId="0" fontId="43" fillId="0" borderId="53" xfId="8" applyFont="1" applyFill="1" applyBorder="1" applyAlignment="1" applyProtection="1">
      <alignment horizontal="center" vertical="center"/>
    </xf>
    <xf numFmtId="0" fontId="43" fillId="0" borderId="63" xfId="8" applyNumberFormat="1" applyFont="1" applyFill="1" applyBorder="1" applyAlignment="1" applyProtection="1">
      <alignment horizontal="center" vertical="center" wrapText="1"/>
    </xf>
    <xf numFmtId="0" fontId="43" fillId="0" borderId="65" xfId="8" applyNumberFormat="1" applyFont="1" applyFill="1" applyBorder="1" applyAlignment="1" applyProtection="1">
      <alignment horizontal="center" vertical="center" wrapText="1"/>
    </xf>
    <xf numFmtId="0" fontId="43" fillId="0" borderId="66" xfId="8" applyNumberFormat="1" applyFont="1" applyFill="1" applyBorder="1" applyAlignment="1" applyProtection="1">
      <alignment horizontal="center" vertical="center" wrapText="1"/>
    </xf>
    <xf numFmtId="178" fontId="40" fillId="5" borderId="91" xfId="8" applyNumberFormat="1" applyFont="1" applyFill="1" applyBorder="1" applyAlignment="1" applyProtection="1">
      <alignment horizontal="center" vertical="center" shrinkToFit="1"/>
      <protection locked="0"/>
    </xf>
    <xf numFmtId="178" fontId="40" fillId="5" borderId="92" xfId="8" applyNumberFormat="1" applyFont="1" applyFill="1" applyBorder="1" applyAlignment="1" applyProtection="1">
      <alignment horizontal="center" vertical="center" shrinkToFit="1"/>
      <protection locked="0"/>
    </xf>
    <xf numFmtId="178" fontId="40" fillId="5" borderId="93" xfId="8" applyNumberFormat="1" applyFont="1" applyFill="1" applyBorder="1" applyAlignment="1" applyProtection="1">
      <alignment horizontal="center" vertical="center" shrinkToFit="1"/>
      <protection locked="0"/>
    </xf>
    <xf numFmtId="0" fontId="40" fillId="0" borderId="54" xfId="8" applyFont="1" applyFill="1" applyBorder="1" applyAlignment="1" applyProtection="1">
      <alignment vertical="center"/>
    </xf>
    <xf numFmtId="178" fontId="40" fillId="5" borderId="94" xfId="8" applyNumberFormat="1" applyFont="1" applyFill="1" applyBorder="1" applyAlignment="1" applyProtection="1">
      <alignment horizontal="center" vertical="center" shrinkToFit="1"/>
      <protection locked="0"/>
    </xf>
    <xf numFmtId="178" fontId="40" fillId="5" borderId="13" xfId="8" applyNumberFormat="1" applyFont="1" applyFill="1" applyBorder="1" applyAlignment="1" applyProtection="1">
      <alignment horizontal="center" vertical="center" shrinkToFit="1"/>
      <protection locked="0"/>
    </xf>
    <xf numFmtId="178" fontId="40" fillId="5" borderId="95" xfId="8" applyNumberFormat="1" applyFont="1" applyFill="1" applyBorder="1" applyAlignment="1" applyProtection="1">
      <alignment horizontal="center" vertical="center" shrinkToFit="1"/>
      <protection locked="0"/>
    </xf>
    <xf numFmtId="178" fontId="40" fillId="5" borderId="63" xfId="8" applyNumberFormat="1" applyFont="1" applyFill="1" applyBorder="1" applyAlignment="1" applyProtection="1">
      <alignment horizontal="center" vertical="center" shrinkToFit="1"/>
      <protection locked="0"/>
    </xf>
    <xf numFmtId="178" fontId="40" fillId="5" borderId="65" xfId="8" applyNumberFormat="1" applyFont="1" applyFill="1" applyBorder="1" applyAlignment="1" applyProtection="1">
      <alignment horizontal="center" vertical="center" shrinkToFit="1"/>
      <protection locked="0"/>
    </xf>
    <xf numFmtId="178" fontId="40" fillId="5" borderId="66" xfId="8" applyNumberFormat="1" applyFont="1" applyFill="1" applyBorder="1" applyAlignment="1" applyProtection="1">
      <alignment horizontal="center" vertical="center" shrinkToFit="1"/>
      <protection locked="0"/>
    </xf>
    <xf numFmtId="0" fontId="43" fillId="0" borderId="0" xfId="8" applyFont="1" applyFill="1" applyBorder="1" applyAlignment="1" applyProtection="1">
      <alignment vertical="center"/>
    </xf>
    <xf numFmtId="0" fontId="43" fillId="0" borderId="0" xfId="8" applyFont="1" applyFill="1" applyBorder="1" applyAlignment="1" applyProtection="1">
      <alignment horizontal="left" vertical="center"/>
    </xf>
    <xf numFmtId="0" fontId="43" fillId="6" borderId="0" xfId="8" applyFont="1" applyFill="1" applyBorder="1" applyAlignment="1" applyProtection="1">
      <alignment vertical="center"/>
    </xf>
    <xf numFmtId="0" fontId="43" fillId="0" borderId="0" xfId="8" applyFont="1" applyFill="1" applyBorder="1" applyAlignment="1" applyProtection="1">
      <alignment horizontal="centerContinuous" vertical="center"/>
    </xf>
    <xf numFmtId="179" fontId="43" fillId="6" borderId="0" xfId="8" applyNumberFormat="1" applyFont="1" applyFill="1" applyBorder="1" applyAlignment="1" applyProtection="1">
      <alignment horizontal="center" vertical="center"/>
    </xf>
    <xf numFmtId="180" fontId="43" fillId="0" borderId="0" xfId="8" applyNumberFormat="1" applyFont="1" applyFill="1" applyBorder="1" applyAlignment="1" applyProtection="1">
      <alignment vertical="center"/>
    </xf>
    <xf numFmtId="180" fontId="43" fillId="0" borderId="0" xfId="8" applyNumberFormat="1" applyFont="1" applyFill="1" applyAlignment="1" applyProtection="1">
      <alignment vertical="center"/>
    </xf>
    <xf numFmtId="0" fontId="43" fillId="6" borderId="0" xfId="8" applyFont="1" applyFill="1" applyBorder="1" applyAlignment="1" applyProtection="1">
      <alignment horizontal="center" vertical="center"/>
    </xf>
    <xf numFmtId="181" fontId="43" fillId="6" borderId="0" xfId="9" applyNumberFormat="1" applyFont="1" applyFill="1" applyBorder="1" applyAlignment="1" applyProtection="1">
      <alignment horizontal="right" vertical="center"/>
    </xf>
    <xf numFmtId="181" fontId="43" fillId="6" borderId="0" xfId="9" applyNumberFormat="1" applyFont="1" applyFill="1" applyBorder="1" applyAlignment="1" applyProtection="1">
      <alignment vertical="center"/>
    </xf>
    <xf numFmtId="177" fontId="43" fillId="6" borderId="0" xfId="8" applyNumberFormat="1" applyFont="1" applyFill="1" applyBorder="1" applyAlignment="1" applyProtection="1">
      <alignment vertical="center"/>
    </xf>
    <xf numFmtId="0" fontId="43" fillId="0" borderId="0" xfId="8" applyFont="1" applyFill="1" applyBorder="1" applyAlignment="1" applyProtection="1">
      <alignment horizontal="right" vertical="center"/>
    </xf>
    <xf numFmtId="0" fontId="46" fillId="0" borderId="0" xfId="8" applyFont="1" applyFill="1" applyBorder="1" applyAlignment="1" applyProtection="1">
      <alignment vertical="center"/>
    </xf>
    <xf numFmtId="0" fontId="43" fillId="6" borderId="0" xfId="8" applyFont="1" applyFill="1" applyBorder="1" applyAlignment="1" applyProtection="1">
      <alignment horizontal="left" vertical="center"/>
    </xf>
    <xf numFmtId="0" fontId="43" fillId="0" borderId="0" xfId="8" applyFont="1" applyFill="1" applyBorder="1" applyAlignment="1" applyProtection="1">
      <alignment horizontal="center" vertical="center"/>
    </xf>
    <xf numFmtId="0" fontId="43" fillId="0" borderId="0" xfId="8" applyFont="1" applyFill="1" applyBorder="1" applyAlignment="1" applyProtection="1">
      <alignment vertical="center" wrapText="1"/>
    </xf>
    <xf numFmtId="0" fontId="43" fillId="0" borderId="0" xfId="8" applyFont="1" applyFill="1" applyBorder="1" applyAlignment="1" applyProtection="1">
      <alignment horizontal="justify" vertical="center" wrapText="1"/>
    </xf>
    <xf numFmtId="0" fontId="44" fillId="0" borderId="0" xfId="8" applyFont="1" applyFill="1" applyBorder="1" applyAlignment="1">
      <alignment horizontal="left" vertical="center"/>
    </xf>
    <xf numFmtId="0" fontId="44" fillId="0" borderId="0" xfId="8" applyFont="1" applyFill="1" applyBorder="1" applyAlignment="1">
      <alignment vertical="center"/>
    </xf>
    <xf numFmtId="0" fontId="44" fillId="0" borderId="0" xfId="8" applyFont="1" applyFill="1" applyBorder="1" applyAlignment="1">
      <alignment vertical="center" wrapText="1"/>
    </xf>
    <xf numFmtId="0" fontId="44" fillId="0" borderId="0" xfId="8" applyFont="1" applyFill="1" applyBorder="1" applyAlignment="1">
      <alignment horizontal="justify" vertical="center" wrapText="1"/>
    </xf>
    <xf numFmtId="0" fontId="40" fillId="0" borderId="59" xfId="8" applyFont="1" applyFill="1" applyBorder="1" applyAlignment="1" applyProtection="1">
      <alignment vertical="center"/>
    </xf>
    <xf numFmtId="178" fontId="40" fillId="5" borderId="52" xfId="8" applyNumberFormat="1" applyFont="1" applyFill="1" applyBorder="1" applyAlignment="1" applyProtection="1">
      <alignment horizontal="center" vertical="center" shrinkToFit="1"/>
      <protection locked="0"/>
    </xf>
    <xf numFmtId="178" fontId="40" fillId="5" borderId="6" xfId="8" applyNumberFormat="1" applyFont="1" applyFill="1" applyBorder="1" applyAlignment="1" applyProtection="1">
      <alignment horizontal="center" vertical="center" shrinkToFit="1"/>
      <protection locked="0"/>
    </xf>
    <xf numFmtId="178" fontId="40" fillId="5" borderId="53" xfId="8" applyNumberFormat="1" applyFont="1" applyFill="1" applyBorder="1" applyAlignment="1" applyProtection="1">
      <alignment horizontal="center" vertical="center" shrinkToFit="1"/>
      <protection locked="0"/>
    </xf>
    <xf numFmtId="0" fontId="43" fillId="0" borderId="0" xfId="8" applyFont="1" applyFill="1" applyBorder="1" applyAlignment="1" applyProtection="1">
      <alignment vertical="center" shrinkToFit="1"/>
    </xf>
    <xf numFmtId="0" fontId="47" fillId="6" borderId="0" xfId="8" applyFont="1" applyFill="1">
      <alignment vertical="center"/>
    </xf>
    <xf numFmtId="0" fontId="47" fillId="6" borderId="6" xfId="8" applyFont="1" applyFill="1" applyBorder="1" applyAlignment="1">
      <alignment horizontal="center" vertical="center"/>
    </xf>
    <xf numFmtId="0" fontId="47" fillId="6" borderId="6" xfId="8" applyFont="1" applyFill="1" applyBorder="1" applyAlignment="1">
      <alignment vertical="center" shrinkToFit="1"/>
    </xf>
    <xf numFmtId="0" fontId="47" fillId="6" borderId="86" xfId="8" applyFont="1" applyFill="1" applyBorder="1" applyAlignment="1">
      <alignment horizontal="center" vertical="center" shrinkToFit="1"/>
    </xf>
    <xf numFmtId="0" fontId="40" fillId="6" borderId="98" xfId="8" applyFont="1" applyFill="1" applyBorder="1" applyAlignment="1">
      <alignment horizontal="center" vertical="center"/>
    </xf>
    <xf numFmtId="0" fontId="40" fillId="6" borderId="99" xfId="8" applyFont="1" applyFill="1" applyBorder="1" applyAlignment="1">
      <alignment horizontal="center" vertical="center"/>
    </xf>
    <xf numFmtId="0" fontId="40" fillId="6" borderId="100" xfId="8" applyFont="1" applyFill="1" applyBorder="1" applyAlignment="1">
      <alignment horizontal="center" vertical="center"/>
    </xf>
    <xf numFmtId="0" fontId="47" fillId="6" borderId="100" xfId="8" applyFont="1" applyFill="1" applyBorder="1" applyAlignment="1">
      <alignment horizontal="center" vertical="center"/>
    </xf>
    <xf numFmtId="0" fontId="47" fillId="6" borderId="101" xfId="8" applyFont="1" applyFill="1" applyBorder="1" applyAlignment="1">
      <alignment horizontal="center" vertical="center"/>
    </xf>
    <xf numFmtId="0" fontId="40" fillId="6" borderId="40" xfId="8" applyFont="1" applyFill="1" applyBorder="1">
      <alignment vertical="center"/>
    </xf>
    <xf numFmtId="0" fontId="40" fillId="6" borderId="10" xfId="8" applyFont="1" applyFill="1" applyBorder="1">
      <alignment vertical="center"/>
    </xf>
    <xf numFmtId="0" fontId="47" fillId="6" borderId="45" xfId="8" applyFont="1" applyFill="1" applyBorder="1">
      <alignment vertical="center"/>
    </xf>
    <xf numFmtId="0" fontId="47" fillId="6" borderId="44" xfId="8" applyFont="1" applyFill="1" applyBorder="1">
      <alignment vertical="center"/>
    </xf>
    <xf numFmtId="0" fontId="40" fillId="6" borderId="52" xfId="8" applyFont="1" applyFill="1" applyBorder="1">
      <alignment vertical="center"/>
    </xf>
    <xf numFmtId="0" fontId="47" fillId="6" borderId="6" xfId="8" applyFont="1" applyFill="1" applyBorder="1">
      <alignment vertical="center"/>
    </xf>
    <xf numFmtId="0" fontId="47" fillId="6" borderId="53" xfId="8" applyFont="1" applyFill="1" applyBorder="1">
      <alignment vertical="center"/>
    </xf>
    <xf numFmtId="0" fontId="40" fillId="6" borderId="6" xfId="8" applyFont="1" applyFill="1" applyBorder="1">
      <alignment vertical="center"/>
    </xf>
    <xf numFmtId="0" fontId="40" fillId="6" borderId="63" xfId="8" applyFont="1" applyFill="1" applyBorder="1">
      <alignment vertical="center"/>
    </xf>
    <xf numFmtId="0" fontId="47" fillId="6" borderId="65" xfId="8" applyFont="1" applyFill="1" applyBorder="1">
      <alignment vertical="center"/>
    </xf>
    <xf numFmtId="0" fontId="47" fillId="6" borderId="66" xfId="8" applyFont="1" applyFill="1" applyBorder="1">
      <alignment vertical="center"/>
    </xf>
    <xf numFmtId="0" fontId="48" fillId="0" borderId="20" xfId="0" applyFont="1" applyFill="1" applyBorder="1" applyAlignment="1">
      <alignment horizontal="left" vertical="center" wrapText="1"/>
    </xf>
    <xf numFmtId="0" fontId="48" fillId="0" borderId="20" xfId="0" applyFont="1" applyFill="1" applyBorder="1" applyAlignment="1">
      <alignment horizontal="left" vertical="top" wrapText="1"/>
    </xf>
    <xf numFmtId="0" fontId="48" fillId="0" borderId="21" xfId="0" applyFont="1" applyFill="1" applyBorder="1" applyAlignment="1">
      <alignment horizontal="left" vertical="center" wrapText="1"/>
    </xf>
    <xf numFmtId="0" fontId="48" fillId="0" borderId="21" xfId="0" applyFont="1" applyFill="1" applyBorder="1" applyAlignment="1">
      <alignment horizontal="left" vertical="top" wrapText="1"/>
    </xf>
    <xf numFmtId="0" fontId="48" fillId="0" borderId="15" xfId="0" applyFont="1" applyFill="1" applyBorder="1" applyAlignment="1">
      <alignment horizontal="left" vertical="center" wrapText="1"/>
    </xf>
    <xf numFmtId="0" fontId="48" fillId="0" borderId="19" xfId="0" applyFont="1" applyFill="1" applyBorder="1" applyAlignment="1">
      <alignment horizontal="left" vertical="center" wrapText="1"/>
    </xf>
    <xf numFmtId="0" fontId="48" fillId="0" borderId="30" xfId="0" applyFont="1" applyFill="1" applyBorder="1" applyAlignment="1">
      <alignment horizontal="left" vertical="center" wrapText="1"/>
    </xf>
    <xf numFmtId="0" fontId="48" fillId="0" borderId="6" xfId="0" applyFont="1" applyFill="1" applyBorder="1" applyAlignment="1">
      <alignment horizontal="left" vertical="top" wrapText="1" indent="1"/>
    </xf>
    <xf numFmtId="0" fontId="48" fillId="0" borderId="14" xfId="0" applyFont="1" applyFill="1" applyBorder="1" applyAlignment="1">
      <alignment vertical="top" wrapText="1"/>
    </xf>
    <xf numFmtId="0" fontId="48" fillId="0" borderId="14" xfId="0" applyFont="1" applyFill="1" applyBorder="1" applyAlignment="1">
      <alignment vertical="center" wrapText="1"/>
    </xf>
    <xf numFmtId="0" fontId="48" fillId="0" borderId="6" xfId="0" applyFont="1" applyFill="1" applyBorder="1" applyAlignment="1">
      <alignment vertical="center" wrapText="1"/>
    </xf>
    <xf numFmtId="0" fontId="48" fillId="0" borderId="27" xfId="0" applyFont="1" applyFill="1" applyBorder="1" applyAlignment="1">
      <alignment vertical="top" wrapText="1"/>
    </xf>
    <xf numFmtId="0" fontId="48" fillId="0" borderId="35" xfId="1" applyFont="1" applyFill="1" applyBorder="1" applyAlignment="1">
      <alignment vertical="top" wrapText="1"/>
    </xf>
    <xf numFmtId="0" fontId="48" fillId="0" borderId="25" xfId="1" applyFont="1" applyFill="1" applyBorder="1" applyAlignment="1">
      <alignment vertical="top" wrapText="1"/>
    </xf>
    <xf numFmtId="0" fontId="48" fillId="0" borderId="23" xfId="1" applyFont="1" applyFill="1" applyBorder="1" applyAlignment="1">
      <alignment vertical="center" wrapText="1"/>
    </xf>
    <xf numFmtId="0" fontId="48" fillId="0" borderId="19" xfId="2" applyFont="1" applyFill="1" applyBorder="1" applyAlignment="1">
      <alignment vertical="top" wrapText="1"/>
    </xf>
    <xf numFmtId="0" fontId="48" fillId="0" borderId="16" xfId="2" applyFont="1" applyFill="1" applyBorder="1" applyAlignment="1">
      <alignment vertical="top" wrapText="1"/>
    </xf>
    <xf numFmtId="0" fontId="48" fillId="0" borderId="13" xfId="0" applyFont="1" applyFill="1" applyBorder="1" applyAlignment="1">
      <alignment vertical="center" wrapText="1"/>
    </xf>
    <xf numFmtId="0" fontId="48" fillId="0" borderId="13" xfId="0" applyFont="1" applyFill="1" applyBorder="1" applyAlignment="1">
      <alignment vertical="top" wrapText="1"/>
    </xf>
    <xf numFmtId="0" fontId="48" fillId="0" borderId="17" xfId="0" applyFont="1" applyFill="1" applyBorder="1" applyAlignment="1">
      <alignment vertical="center" wrapText="1"/>
    </xf>
    <xf numFmtId="0" fontId="48" fillId="0" borderId="17" xfId="0" applyFont="1" applyFill="1" applyBorder="1" applyAlignment="1">
      <alignment vertical="top" wrapText="1"/>
    </xf>
    <xf numFmtId="0" fontId="48" fillId="0" borderId="17" xfId="2" applyFont="1" applyFill="1" applyBorder="1" applyAlignment="1">
      <alignment vertical="center" wrapText="1"/>
    </xf>
    <xf numFmtId="0" fontId="48" fillId="0" borderId="17" xfId="2" applyFont="1" applyFill="1" applyBorder="1" applyAlignment="1">
      <alignment vertical="top" wrapText="1"/>
    </xf>
    <xf numFmtId="0" fontId="48" fillId="0" borderId="16" xfId="0" applyFont="1" applyFill="1" applyBorder="1" applyAlignment="1">
      <alignment vertical="center" wrapText="1"/>
    </xf>
    <xf numFmtId="0" fontId="48" fillId="0" borderId="17" xfId="0" applyFont="1" applyFill="1" applyBorder="1" applyAlignment="1">
      <alignment horizontal="left" vertical="center" wrapText="1"/>
    </xf>
    <xf numFmtId="0" fontId="48" fillId="0" borderId="13" xfId="0" applyFont="1" applyFill="1" applyBorder="1" applyAlignment="1">
      <alignment horizontal="left" vertical="center" wrapText="1"/>
    </xf>
    <xf numFmtId="0" fontId="48" fillId="0" borderId="13" xfId="0" applyFont="1" applyFill="1" applyBorder="1" applyAlignment="1">
      <alignment horizontal="left" vertical="top" wrapText="1"/>
    </xf>
    <xf numFmtId="0" fontId="48" fillId="0" borderId="19" xfId="0" applyFont="1" applyFill="1" applyBorder="1" applyAlignment="1">
      <alignment vertical="center" wrapText="1"/>
    </xf>
    <xf numFmtId="0" fontId="48" fillId="0" borderId="19" xfId="0" applyFont="1" applyFill="1" applyBorder="1" applyAlignment="1">
      <alignment vertical="top" wrapText="1"/>
    </xf>
    <xf numFmtId="0" fontId="43" fillId="0" borderId="82" xfId="8" applyFont="1" applyFill="1" applyBorder="1" applyAlignment="1" applyProtection="1">
      <alignment vertical="center"/>
    </xf>
    <xf numFmtId="0" fontId="37" fillId="0" borderId="6" xfId="0" applyFont="1" applyBorder="1" applyAlignment="1">
      <alignment horizontal="left" vertical="center" wrapText="1"/>
    </xf>
    <xf numFmtId="0" fontId="35" fillId="0" borderId="6" xfId="0" applyFont="1" applyBorder="1" applyAlignment="1">
      <alignment horizontal="center" vertical="center"/>
    </xf>
    <xf numFmtId="0" fontId="35" fillId="0" borderId="6" xfId="0" applyFont="1" applyBorder="1" applyAlignment="1">
      <alignment vertical="center" wrapText="1"/>
    </xf>
    <xf numFmtId="0" fontId="35" fillId="0" borderId="6" xfId="0" applyFont="1" applyBorder="1" applyAlignment="1">
      <alignment vertical="center"/>
    </xf>
    <xf numFmtId="0" fontId="35" fillId="0" borderId="0" xfId="0" applyFont="1" applyAlignment="1">
      <alignment vertical="center"/>
    </xf>
    <xf numFmtId="0" fontId="34" fillId="0" borderId="0" xfId="0" applyFont="1" applyAlignment="1">
      <alignment horizontal="center" vertical="center"/>
    </xf>
    <xf numFmtId="0" fontId="9" fillId="0" borderId="10" xfId="0" applyFont="1" applyFill="1" applyBorder="1" applyAlignment="1">
      <alignment vertical="center"/>
    </xf>
    <xf numFmtId="0" fontId="9" fillId="0" borderId="11" xfId="0" applyFont="1" applyFill="1" applyBorder="1" applyAlignment="1">
      <alignment vertical="center"/>
    </xf>
    <xf numFmtId="0" fontId="9" fillId="0" borderId="12" xfId="0" applyFont="1" applyFill="1" applyBorder="1" applyAlignment="1">
      <alignment vertical="center"/>
    </xf>
    <xf numFmtId="0" fontId="10" fillId="0" borderId="20" xfId="2" applyFont="1" applyFill="1" applyBorder="1" applyAlignment="1">
      <alignment horizontal="center" vertical="center"/>
    </xf>
    <xf numFmtId="0" fontId="10" fillId="0" borderId="83" xfId="2" applyFont="1" applyFill="1" applyBorder="1" applyAlignment="1">
      <alignment horizontal="center" vertical="center"/>
    </xf>
    <xf numFmtId="0" fontId="10" fillId="0" borderId="84" xfId="2" applyFont="1" applyFill="1" applyBorder="1" applyAlignment="1">
      <alignment horizontal="center" vertical="center"/>
    </xf>
    <xf numFmtId="0" fontId="10" fillId="0" borderId="30" xfId="0" applyFont="1" applyFill="1" applyBorder="1" applyAlignment="1">
      <alignment horizontal="center" vertical="center"/>
    </xf>
    <xf numFmtId="0" fontId="10" fillId="0" borderId="85" xfId="0" applyFont="1" applyFill="1" applyBorder="1" applyAlignment="1">
      <alignment horizontal="center" vertical="center"/>
    </xf>
    <xf numFmtId="0" fontId="10" fillId="0" borderId="32" xfId="0" applyFont="1" applyFill="1" applyBorder="1" applyAlignment="1">
      <alignment horizontal="center" vertical="center"/>
    </xf>
    <xf numFmtId="0" fontId="3" fillId="0" borderId="0" xfId="0" applyFont="1" applyFill="1" applyBorder="1" applyAlignment="1">
      <alignment horizontal="center" vertical="center"/>
    </xf>
    <xf numFmtId="0" fontId="7" fillId="0" borderId="1" xfId="0" applyFont="1" applyFill="1" applyBorder="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4"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7" fillId="2" borderId="2"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3" borderId="4" xfId="0" applyFont="1" applyFill="1" applyBorder="1" applyAlignment="1">
      <alignment horizontal="left" vertical="center" wrapText="1" shrinkToFit="1"/>
    </xf>
    <xf numFmtId="0" fontId="8" fillId="3" borderId="9" xfId="0" applyFont="1" applyFill="1" applyBorder="1" applyAlignment="1">
      <alignment horizontal="left" vertical="center" shrinkToFit="1"/>
    </xf>
    <xf numFmtId="0" fontId="9" fillId="0" borderId="5" xfId="0" applyFont="1" applyFill="1" applyBorder="1" applyAlignment="1">
      <alignment vertical="center"/>
    </xf>
    <xf numFmtId="0" fontId="6" fillId="0" borderId="4" xfId="0" applyFont="1" applyFill="1" applyBorder="1" applyAlignment="1" applyProtection="1">
      <alignment horizontal="left" vertical="top" wrapText="1"/>
      <protection locked="0"/>
    </xf>
    <xf numFmtId="0" fontId="6" fillId="0" borderId="14" xfId="0" applyFont="1" applyFill="1" applyBorder="1" applyAlignment="1" applyProtection="1">
      <alignment horizontal="left" vertical="top" wrapText="1"/>
      <protection locked="0"/>
    </xf>
    <xf numFmtId="0" fontId="6" fillId="0" borderId="14" xfId="2" applyFont="1" applyFill="1" applyBorder="1" applyAlignment="1">
      <alignment vertical="center" wrapText="1"/>
    </xf>
    <xf numFmtId="0" fontId="6" fillId="0" borderId="4" xfId="0" applyFont="1" applyFill="1" applyBorder="1" applyAlignment="1" applyProtection="1">
      <alignment horizontal="left" vertical="top" wrapText="1" shrinkToFit="1"/>
      <protection locked="0"/>
    </xf>
    <xf numFmtId="0" fontId="6" fillId="0" borderId="14" xfId="0" applyFont="1" applyFill="1" applyBorder="1" applyAlignment="1" applyProtection="1">
      <alignment horizontal="left" vertical="top" wrapText="1" shrinkToFit="1"/>
      <protection locked="0"/>
    </xf>
    <xf numFmtId="0" fontId="41" fillId="4" borderId="0" xfId="8" applyFont="1" applyFill="1" applyAlignment="1" applyProtection="1">
      <alignment horizontal="center" vertical="center"/>
      <protection locked="0"/>
    </xf>
    <xf numFmtId="0" fontId="41" fillId="5" borderId="0" xfId="8" applyFont="1" applyFill="1" applyAlignment="1" applyProtection="1">
      <alignment horizontal="center" vertical="center"/>
      <protection locked="0"/>
    </xf>
    <xf numFmtId="0" fontId="41" fillId="0" borderId="0" xfId="8" applyFont="1" applyFill="1" applyAlignment="1" applyProtection="1">
      <alignment horizontal="center" vertical="center"/>
    </xf>
    <xf numFmtId="0" fontId="40" fillId="4" borderId="6" xfId="8" applyFont="1" applyFill="1" applyBorder="1" applyAlignment="1" applyProtection="1">
      <alignment horizontal="center" vertical="center"/>
      <protection locked="0"/>
    </xf>
    <xf numFmtId="0" fontId="40" fillId="5" borderId="10" xfId="8" applyFont="1" applyFill="1" applyBorder="1" applyAlignment="1" applyProtection="1">
      <alignment horizontal="center" vertical="center"/>
      <protection locked="0"/>
    </xf>
    <xf numFmtId="0" fontId="40" fillId="5" borderId="12" xfId="8" applyFont="1" applyFill="1" applyBorder="1" applyAlignment="1" applyProtection="1">
      <alignment horizontal="center" vertical="center"/>
      <protection locked="0"/>
    </xf>
    <xf numFmtId="0" fontId="40" fillId="6" borderId="10" xfId="8" applyNumberFormat="1" applyFont="1" applyFill="1" applyBorder="1" applyAlignment="1" applyProtection="1">
      <alignment horizontal="center" vertical="center"/>
    </xf>
    <xf numFmtId="0" fontId="40" fillId="6" borderId="12" xfId="8" applyNumberFormat="1" applyFont="1" applyFill="1" applyBorder="1" applyAlignment="1" applyProtection="1">
      <alignment horizontal="center" vertical="center"/>
    </xf>
    <xf numFmtId="0" fontId="40" fillId="0" borderId="73" xfId="8" applyFont="1" applyFill="1" applyBorder="1" applyAlignment="1" applyProtection="1">
      <alignment horizontal="center" vertical="center"/>
    </xf>
    <xf numFmtId="0" fontId="40" fillId="0" borderId="57" xfId="8" applyFont="1" applyFill="1" applyBorder="1" applyAlignment="1" applyProtection="1">
      <alignment horizontal="center" vertical="center"/>
    </xf>
    <xf numFmtId="0" fontId="40" fillId="0" borderId="88" xfId="8" applyFont="1" applyFill="1" applyBorder="1" applyAlignment="1" applyProtection="1">
      <alignment horizontal="center" vertical="center"/>
    </xf>
    <xf numFmtId="0" fontId="40" fillId="0" borderId="61" xfId="8" applyFont="1" applyFill="1" applyBorder="1" applyAlignment="1" applyProtection="1">
      <alignment horizontal="center" vertical="center" wrapText="1"/>
    </xf>
    <xf numFmtId="0" fontId="40" fillId="0" borderId="43" xfId="8" applyFont="1" applyFill="1" applyBorder="1" applyAlignment="1" applyProtection="1">
      <alignment horizontal="center" vertical="center" wrapText="1"/>
    </xf>
    <xf numFmtId="0" fontId="40" fillId="0" borderId="0" xfId="8" applyFont="1" applyFill="1" applyBorder="1" applyAlignment="1" applyProtection="1">
      <alignment horizontal="center" vertical="center" wrapText="1"/>
    </xf>
    <xf numFmtId="0" fontId="40" fillId="0" borderId="34" xfId="8" applyFont="1" applyFill="1" applyBorder="1" applyAlignment="1" applyProtection="1">
      <alignment horizontal="center" vertical="center" wrapText="1"/>
    </xf>
    <xf numFmtId="0" fontId="40" fillId="0" borderId="39" xfId="8" applyFont="1" applyFill="1" applyBorder="1" applyAlignment="1" applyProtection="1">
      <alignment horizontal="center" vertical="center" wrapText="1"/>
    </xf>
    <xf numFmtId="0" fontId="40" fillId="0" borderId="89" xfId="8" applyFont="1" applyFill="1" applyBorder="1" applyAlignment="1" applyProtection="1">
      <alignment horizontal="center" vertical="center" wrapText="1"/>
    </xf>
    <xf numFmtId="0" fontId="40" fillId="0" borderId="42" xfId="8" applyFont="1" applyFill="1" applyBorder="1" applyAlignment="1" applyProtection="1">
      <alignment horizontal="center" vertical="center" wrapText="1"/>
    </xf>
    <xf numFmtId="0" fontId="40" fillId="0" borderId="18" xfId="8" applyFont="1" applyFill="1" applyBorder="1" applyAlignment="1" applyProtection="1">
      <alignment horizontal="center" vertical="center" wrapText="1"/>
    </xf>
    <xf numFmtId="0" fontId="40" fillId="0" borderId="90" xfId="8" applyFont="1" applyFill="1" applyBorder="1" applyAlignment="1" applyProtection="1">
      <alignment horizontal="center" vertical="center" wrapText="1"/>
    </xf>
    <xf numFmtId="0" fontId="40" fillId="0" borderId="51" xfId="8" applyFont="1" applyFill="1" applyBorder="1" applyAlignment="1" applyProtection="1">
      <alignment horizontal="center" vertical="center" wrapText="1"/>
    </xf>
    <xf numFmtId="0" fontId="40" fillId="0" borderId="56" xfId="8" applyFont="1" applyFill="1" applyBorder="1" applyAlignment="1" applyProtection="1">
      <alignment horizontal="center" vertical="center" wrapText="1"/>
    </xf>
    <xf numFmtId="0" fontId="40" fillId="0" borderId="62" xfId="8" applyFont="1" applyFill="1" applyBorder="1" applyAlignment="1" applyProtection="1">
      <alignment horizontal="center" vertical="center" wrapText="1"/>
    </xf>
    <xf numFmtId="0" fontId="40" fillId="0" borderId="50" xfId="8" quotePrefix="1" applyFont="1" applyFill="1" applyBorder="1" applyAlignment="1" applyProtection="1">
      <alignment horizontal="center" vertical="center"/>
    </xf>
    <xf numFmtId="0" fontId="40" fillId="0" borderId="61" xfId="8" applyFont="1" applyFill="1" applyBorder="1" applyAlignment="1" applyProtection="1">
      <alignment horizontal="center" vertical="center"/>
    </xf>
    <xf numFmtId="0" fontId="44" fillId="0" borderId="40" xfId="8" applyFont="1" applyFill="1" applyBorder="1" applyAlignment="1" applyProtection="1">
      <alignment horizontal="center" vertical="center" wrapText="1"/>
    </xf>
    <xf numFmtId="0" fontId="44" fillId="0" borderId="44" xfId="8" applyFont="1" applyFill="1" applyBorder="1" applyAlignment="1" applyProtection="1">
      <alignment horizontal="center" vertical="center" wrapText="1"/>
    </xf>
    <xf numFmtId="0" fontId="44" fillId="0" borderId="52" xfId="8" applyFont="1" applyFill="1" applyBorder="1" applyAlignment="1" applyProtection="1">
      <alignment horizontal="center" vertical="center" wrapText="1"/>
    </xf>
    <xf numFmtId="0" fontId="44" fillId="0" borderId="53" xfId="8" applyFont="1" applyFill="1" applyBorder="1" applyAlignment="1" applyProtection="1">
      <alignment horizontal="center" vertical="center" wrapText="1"/>
    </xf>
    <xf numFmtId="0" fontId="44" fillId="0" borderId="87" xfId="8" applyFont="1" applyFill="1" applyBorder="1" applyAlignment="1" applyProtection="1">
      <alignment horizontal="center" vertical="center" wrapText="1"/>
    </xf>
    <xf numFmtId="0" fontId="44" fillId="0" borderId="60" xfId="8" applyFont="1" applyFill="1" applyBorder="1" applyAlignment="1" applyProtection="1">
      <alignment horizontal="center" vertical="center" wrapText="1"/>
    </xf>
    <xf numFmtId="0" fontId="44" fillId="0" borderId="63" xfId="8" applyFont="1" applyFill="1" applyBorder="1" applyAlignment="1" applyProtection="1">
      <alignment horizontal="center" vertical="center" wrapText="1"/>
    </xf>
    <xf numFmtId="0" fontId="44" fillId="0" borderId="66" xfId="8" applyFont="1" applyFill="1" applyBorder="1" applyAlignment="1" applyProtection="1">
      <alignment horizontal="center" vertical="center" wrapText="1"/>
    </xf>
    <xf numFmtId="0" fontId="40" fillId="0" borderId="86" xfId="8" applyFont="1" applyFill="1" applyBorder="1" applyAlignment="1" applyProtection="1">
      <alignment horizontal="center" vertical="center" wrapText="1"/>
    </xf>
    <xf numFmtId="0" fontId="40" fillId="0" borderId="73" xfId="8" applyFont="1" applyFill="1" applyBorder="1" applyAlignment="1" applyProtection="1">
      <alignment horizontal="center" vertical="center" wrapText="1"/>
    </xf>
    <xf numFmtId="0" fontId="40" fillId="0" borderId="58" xfId="8" applyFont="1" applyFill="1" applyBorder="1" applyAlignment="1" applyProtection="1">
      <alignment horizontal="center" vertical="center"/>
    </xf>
    <xf numFmtId="0" fontId="40" fillId="0" borderId="11" xfId="8" applyFont="1" applyFill="1" applyBorder="1" applyAlignment="1" applyProtection="1">
      <alignment horizontal="center" vertical="center"/>
    </xf>
    <xf numFmtId="0" fontId="40" fillId="0" borderId="55" xfId="8" applyFont="1" applyFill="1" applyBorder="1" applyAlignment="1" applyProtection="1">
      <alignment horizontal="center" vertical="center"/>
    </xf>
    <xf numFmtId="0" fontId="40" fillId="5" borderId="47" xfId="8" applyFont="1" applyFill="1" applyBorder="1" applyAlignment="1" applyProtection="1">
      <alignment horizontal="left" vertical="center" wrapText="1"/>
      <protection locked="0"/>
    </xf>
    <xf numFmtId="0" fontId="40" fillId="5" borderId="48" xfId="8" applyFont="1" applyFill="1" applyBorder="1" applyAlignment="1" applyProtection="1">
      <alignment horizontal="left" vertical="center" wrapText="1"/>
      <protection locked="0"/>
    </xf>
    <xf numFmtId="0" fontId="40" fillId="5" borderId="49" xfId="8" applyFont="1" applyFill="1" applyBorder="1" applyAlignment="1" applyProtection="1">
      <alignment horizontal="left" vertical="center" wrapText="1"/>
      <protection locked="0"/>
    </xf>
    <xf numFmtId="0" fontId="44" fillId="4" borderId="58" xfId="8" applyFont="1" applyFill="1" applyBorder="1" applyAlignment="1" applyProtection="1">
      <alignment horizontal="center" vertical="center" wrapText="1"/>
      <protection locked="0"/>
    </xf>
    <xf numFmtId="0" fontId="44" fillId="4" borderId="12" xfId="8" applyFont="1" applyFill="1" applyBorder="1" applyAlignment="1" applyProtection="1">
      <alignment horizontal="center" vertical="center" wrapText="1"/>
      <protection locked="0"/>
    </xf>
    <xf numFmtId="0" fontId="40" fillId="4" borderId="10" xfId="8" applyFont="1" applyFill="1" applyBorder="1" applyAlignment="1" applyProtection="1">
      <alignment horizontal="center" vertical="center" wrapText="1"/>
      <protection locked="0"/>
    </xf>
    <xf numFmtId="0" fontId="40" fillId="4" borderId="12" xfId="8" applyFont="1" applyFill="1" applyBorder="1" applyAlignment="1" applyProtection="1">
      <alignment horizontal="center" vertical="center" wrapText="1"/>
      <protection locked="0"/>
    </xf>
    <xf numFmtId="0" fontId="40" fillId="4" borderId="10" xfId="8" applyFont="1" applyFill="1" applyBorder="1" applyAlignment="1" applyProtection="1">
      <alignment horizontal="center" vertical="center" shrinkToFit="1"/>
      <protection locked="0"/>
    </xf>
    <xf numFmtId="0" fontId="40" fillId="4" borderId="11" xfId="8" applyFont="1" applyFill="1" applyBorder="1" applyAlignment="1" applyProtection="1">
      <alignment horizontal="center" vertical="center" shrinkToFit="1"/>
      <protection locked="0"/>
    </xf>
    <xf numFmtId="0" fontId="40" fillId="4" borderId="12" xfId="8" applyFont="1" applyFill="1" applyBorder="1" applyAlignment="1" applyProtection="1">
      <alignment horizontal="center" vertical="center" shrinkToFit="1"/>
      <protection locked="0"/>
    </xf>
    <xf numFmtId="0" fontId="40" fillId="5" borderId="10" xfId="8" applyFont="1" applyFill="1" applyBorder="1" applyAlignment="1" applyProtection="1">
      <alignment horizontal="center" vertical="center" wrapText="1"/>
      <protection locked="0"/>
    </xf>
    <xf numFmtId="0" fontId="40" fillId="5" borderId="11" xfId="8" applyFont="1" applyFill="1" applyBorder="1" applyAlignment="1" applyProtection="1">
      <alignment horizontal="center" vertical="center" wrapText="1"/>
      <protection locked="0"/>
    </xf>
    <xf numFmtId="0" fontId="40" fillId="5" borderId="55" xfId="8" applyFont="1" applyFill="1" applyBorder="1" applyAlignment="1" applyProtection="1">
      <alignment horizontal="center" vertical="center" wrapText="1"/>
      <protection locked="0"/>
    </xf>
    <xf numFmtId="178" fontId="41" fillId="6" borderId="58" xfId="8" applyNumberFormat="1" applyFont="1" applyFill="1" applyBorder="1" applyAlignment="1" applyProtection="1">
      <alignment horizontal="center" vertical="center" wrapText="1"/>
    </xf>
    <xf numFmtId="178" fontId="41" fillId="6" borderId="55" xfId="8" applyNumberFormat="1" applyFont="1" applyFill="1" applyBorder="1" applyAlignment="1" applyProtection="1">
      <alignment horizontal="center" vertical="center" wrapText="1"/>
    </xf>
    <xf numFmtId="178" fontId="41" fillId="6" borderId="58" xfId="9" applyNumberFormat="1" applyFont="1" applyFill="1" applyBorder="1" applyAlignment="1" applyProtection="1">
      <alignment horizontal="center" vertical="center" wrapText="1"/>
    </xf>
    <xf numFmtId="178" fontId="41" fillId="6" borderId="55" xfId="9" applyNumberFormat="1" applyFont="1" applyFill="1" applyBorder="1" applyAlignment="1" applyProtection="1">
      <alignment horizontal="center" vertical="center" wrapText="1"/>
    </xf>
    <xf numFmtId="0" fontId="40" fillId="5" borderId="58" xfId="8" applyFont="1" applyFill="1" applyBorder="1" applyAlignment="1" applyProtection="1">
      <alignment horizontal="left" vertical="center" wrapText="1"/>
      <protection locked="0"/>
    </xf>
    <xf numFmtId="0" fontId="40" fillId="5" borderId="11" xfId="8" applyFont="1" applyFill="1" applyBorder="1" applyAlignment="1" applyProtection="1">
      <alignment horizontal="left" vertical="center" wrapText="1"/>
      <protection locked="0"/>
    </xf>
    <xf numFmtId="0" fontId="40" fillId="5" borderId="55" xfId="8" applyFont="1" applyFill="1" applyBorder="1" applyAlignment="1" applyProtection="1">
      <alignment horizontal="left" vertical="center" wrapText="1"/>
      <protection locked="0"/>
    </xf>
    <xf numFmtId="0" fontId="44" fillId="4" borderId="47" xfId="8" applyFont="1" applyFill="1" applyBorder="1" applyAlignment="1" applyProtection="1">
      <alignment horizontal="center" vertical="center" wrapText="1"/>
      <protection locked="0"/>
    </xf>
    <xf numFmtId="0" fontId="44" fillId="4" borderId="41" xfId="8" applyFont="1" applyFill="1" applyBorder="1" applyAlignment="1" applyProtection="1">
      <alignment horizontal="center" vertical="center" wrapText="1"/>
      <protection locked="0"/>
    </xf>
    <xf numFmtId="0" fontId="40" fillId="4" borderId="46" xfId="8" applyFont="1" applyFill="1" applyBorder="1" applyAlignment="1" applyProtection="1">
      <alignment horizontal="center" vertical="center" wrapText="1"/>
      <protection locked="0"/>
    </xf>
    <xf numFmtId="0" fontId="40" fillId="4" borderId="41" xfId="8" applyFont="1" applyFill="1" applyBorder="1" applyAlignment="1" applyProtection="1">
      <alignment horizontal="center" vertical="center" wrapText="1"/>
      <protection locked="0"/>
    </xf>
    <xf numFmtId="0" fontId="40" fillId="4" borderId="46" xfId="8" applyFont="1" applyFill="1" applyBorder="1" applyAlignment="1" applyProtection="1">
      <alignment horizontal="center" vertical="center" shrinkToFit="1"/>
      <protection locked="0"/>
    </xf>
    <xf numFmtId="0" fontId="40" fillId="4" borderId="48" xfId="8" applyFont="1" applyFill="1" applyBorder="1" applyAlignment="1" applyProtection="1">
      <alignment horizontal="center" vertical="center" shrinkToFit="1"/>
      <protection locked="0"/>
    </xf>
    <xf numFmtId="0" fontId="40" fillId="4" borderId="41" xfId="8" applyFont="1" applyFill="1" applyBorder="1" applyAlignment="1" applyProtection="1">
      <alignment horizontal="center" vertical="center" shrinkToFit="1"/>
      <protection locked="0"/>
    </xf>
    <xf numFmtId="0" fontId="40" fillId="5" borderId="46" xfId="8" applyFont="1" applyFill="1" applyBorder="1" applyAlignment="1" applyProtection="1">
      <alignment horizontal="center" vertical="center" wrapText="1"/>
      <protection locked="0"/>
    </xf>
    <xf numFmtId="0" fontId="40" fillId="5" borderId="48" xfId="8" applyFont="1" applyFill="1" applyBorder="1" applyAlignment="1" applyProtection="1">
      <alignment horizontal="center" vertical="center" wrapText="1"/>
      <protection locked="0"/>
    </xf>
    <xf numFmtId="0" fontId="40" fillId="5" borderId="49" xfId="8" applyFont="1" applyFill="1" applyBorder="1" applyAlignment="1" applyProtection="1">
      <alignment horizontal="center" vertical="center" wrapText="1"/>
      <protection locked="0"/>
    </xf>
    <xf numFmtId="178" fontId="41" fillId="6" borderId="47" xfId="8" applyNumberFormat="1" applyFont="1" applyFill="1" applyBorder="1" applyAlignment="1" applyProtection="1">
      <alignment horizontal="center" vertical="center" wrapText="1"/>
    </xf>
    <xf numFmtId="178" fontId="41" fillId="6" borderId="49" xfId="8" applyNumberFormat="1" applyFont="1" applyFill="1" applyBorder="1" applyAlignment="1" applyProtection="1">
      <alignment horizontal="center" vertical="center" wrapText="1"/>
    </xf>
    <xf numFmtId="178" fontId="41" fillId="6" borderId="47" xfId="9" applyNumberFormat="1" applyFont="1" applyFill="1" applyBorder="1" applyAlignment="1" applyProtection="1">
      <alignment horizontal="center" vertical="center" wrapText="1"/>
    </xf>
    <xf numFmtId="178" fontId="41" fillId="6" borderId="49" xfId="9" applyNumberFormat="1" applyFont="1" applyFill="1" applyBorder="1" applyAlignment="1" applyProtection="1">
      <alignment horizontal="center" vertical="center" wrapText="1"/>
    </xf>
    <xf numFmtId="0" fontId="44" fillId="4" borderId="96" xfId="8" applyFont="1" applyFill="1" applyBorder="1" applyAlignment="1" applyProtection="1">
      <alignment horizontal="center" vertical="center" wrapText="1"/>
      <protection locked="0"/>
    </xf>
    <xf numFmtId="0" fontId="44" fillId="4" borderId="67" xfId="8" applyFont="1" applyFill="1" applyBorder="1" applyAlignment="1" applyProtection="1">
      <alignment horizontal="center" vertical="center" wrapText="1"/>
      <protection locked="0"/>
    </xf>
    <xf numFmtId="0" fontId="40" fillId="4" borderId="64" xfId="8" applyFont="1" applyFill="1" applyBorder="1" applyAlignment="1" applyProtection="1">
      <alignment horizontal="center" vertical="center" wrapText="1"/>
      <protection locked="0"/>
    </xf>
    <xf numFmtId="0" fontId="40" fillId="4" borderId="67" xfId="8" applyFont="1" applyFill="1" applyBorder="1" applyAlignment="1" applyProtection="1">
      <alignment horizontal="center" vertical="center" wrapText="1"/>
      <protection locked="0"/>
    </xf>
    <xf numFmtId="0" fontId="40" fillId="4" borderId="64" xfId="8" applyFont="1" applyFill="1" applyBorder="1" applyAlignment="1" applyProtection="1">
      <alignment horizontal="center" vertical="center" shrinkToFit="1"/>
      <protection locked="0"/>
    </xf>
    <xf numFmtId="0" fontId="40" fillId="4" borderId="68" xfId="8" applyFont="1" applyFill="1" applyBorder="1" applyAlignment="1" applyProtection="1">
      <alignment horizontal="center" vertical="center" shrinkToFit="1"/>
      <protection locked="0"/>
    </xf>
    <xf numFmtId="0" fontId="40" fillId="4" borderId="67" xfId="8" applyFont="1" applyFill="1" applyBorder="1" applyAlignment="1" applyProtection="1">
      <alignment horizontal="center" vertical="center" shrinkToFit="1"/>
      <protection locked="0"/>
    </xf>
    <xf numFmtId="0" fontId="40" fillId="5" borderId="64" xfId="8" applyFont="1" applyFill="1" applyBorder="1" applyAlignment="1" applyProtection="1">
      <alignment horizontal="center" vertical="center" wrapText="1"/>
      <protection locked="0"/>
    </xf>
    <xf numFmtId="0" fontId="40" fillId="5" borderId="68" xfId="8" applyFont="1" applyFill="1" applyBorder="1" applyAlignment="1" applyProtection="1">
      <alignment horizontal="center" vertical="center" wrapText="1"/>
      <protection locked="0"/>
    </xf>
    <xf numFmtId="0" fontId="40" fillId="5" borderId="97" xfId="8" applyFont="1" applyFill="1" applyBorder="1" applyAlignment="1" applyProtection="1">
      <alignment horizontal="center" vertical="center" wrapText="1"/>
      <protection locked="0"/>
    </xf>
    <xf numFmtId="178" fontId="41" fillId="6" borderId="96" xfId="8" applyNumberFormat="1" applyFont="1" applyFill="1" applyBorder="1" applyAlignment="1" applyProtection="1">
      <alignment horizontal="center" vertical="center" wrapText="1"/>
    </xf>
    <xf numFmtId="178" fontId="41" fillId="6" borderId="97" xfId="8" applyNumberFormat="1" applyFont="1" applyFill="1" applyBorder="1" applyAlignment="1" applyProtection="1">
      <alignment horizontal="center" vertical="center" wrapText="1"/>
    </xf>
    <xf numFmtId="178" fontId="41" fillId="6" borderId="96" xfId="9" applyNumberFormat="1" applyFont="1" applyFill="1" applyBorder="1" applyAlignment="1" applyProtection="1">
      <alignment horizontal="center" vertical="center" wrapText="1"/>
    </xf>
    <xf numFmtId="178" fontId="41" fillId="6" borderId="97" xfId="9" applyNumberFormat="1" applyFont="1" applyFill="1" applyBorder="1" applyAlignment="1" applyProtection="1">
      <alignment horizontal="center" vertical="center" wrapText="1"/>
    </xf>
    <xf numFmtId="0" fontId="40" fillId="5" borderId="96" xfId="8" applyFont="1" applyFill="1" applyBorder="1" applyAlignment="1" applyProtection="1">
      <alignment horizontal="left" vertical="center" wrapText="1"/>
      <protection locked="0"/>
    </xf>
    <xf numFmtId="0" fontId="40" fillId="5" borderId="68" xfId="8" applyFont="1" applyFill="1" applyBorder="1" applyAlignment="1" applyProtection="1">
      <alignment horizontal="left" vertical="center" wrapText="1"/>
      <protection locked="0"/>
    </xf>
    <xf numFmtId="0" fontId="40" fillId="5" borderId="97" xfId="8" applyFont="1" applyFill="1" applyBorder="1" applyAlignment="1" applyProtection="1">
      <alignment horizontal="left" vertical="center" wrapText="1"/>
      <protection locked="0"/>
    </xf>
    <xf numFmtId="0" fontId="43" fillId="0" borderId="10" xfId="8" applyFont="1" applyFill="1" applyBorder="1" applyAlignment="1" applyProtection="1">
      <alignment horizontal="center" vertical="center"/>
    </xf>
    <xf numFmtId="0" fontId="43" fillId="0" borderId="11" xfId="8" applyFont="1" applyFill="1" applyBorder="1" applyAlignment="1" applyProtection="1">
      <alignment horizontal="center" vertical="center"/>
    </xf>
    <xf numFmtId="0" fontId="43" fillId="0" borderId="12" xfId="8" applyFont="1" applyFill="1" applyBorder="1" applyAlignment="1" applyProtection="1">
      <alignment horizontal="center" vertical="center"/>
    </xf>
    <xf numFmtId="180" fontId="43" fillId="0" borderId="10" xfId="8" applyNumberFormat="1" applyFont="1" applyFill="1" applyBorder="1" applyAlignment="1" applyProtection="1">
      <alignment horizontal="right" vertical="center"/>
    </xf>
    <xf numFmtId="180" fontId="43" fillId="0" borderId="12" xfId="8" applyNumberFormat="1" applyFont="1" applyFill="1" applyBorder="1" applyAlignment="1" applyProtection="1">
      <alignment horizontal="right" vertical="center"/>
    </xf>
    <xf numFmtId="180" fontId="43" fillId="0" borderId="10" xfId="9" applyNumberFormat="1" applyFont="1" applyFill="1" applyBorder="1" applyAlignment="1" applyProtection="1">
      <alignment horizontal="right" vertical="center"/>
    </xf>
    <xf numFmtId="180" fontId="43" fillId="0" borderId="12" xfId="9" applyNumberFormat="1" applyFont="1" applyFill="1" applyBorder="1" applyAlignment="1" applyProtection="1">
      <alignment horizontal="right" vertical="center"/>
    </xf>
    <xf numFmtId="180" fontId="43" fillId="5" borderId="10" xfId="8" applyNumberFormat="1" applyFont="1" applyFill="1" applyBorder="1" applyAlignment="1" applyProtection="1">
      <alignment horizontal="right" vertical="center"/>
      <protection locked="0"/>
    </xf>
    <xf numFmtId="180" fontId="43" fillId="5" borderId="12" xfId="8" applyNumberFormat="1" applyFont="1" applyFill="1" applyBorder="1" applyAlignment="1" applyProtection="1">
      <alignment horizontal="right" vertical="center"/>
      <protection locked="0"/>
    </xf>
    <xf numFmtId="0" fontId="43" fillId="0" borderId="0" xfId="8" applyFont="1" applyFill="1" applyBorder="1" applyAlignment="1" applyProtection="1">
      <alignment horizontal="center" vertical="center"/>
    </xf>
    <xf numFmtId="0" fontId="43" fillId="0" borderId="1" xfId="8" applyFont="1" applyFill="1" applyBorder="1" applyAlignment="1" applyProtection="1">
      <alignment horizontal="center" vertical="center"/>
    </xf>
    <xf numFmtId="0" fontId="44" fillId="0" borderId="0" xfId="8" applyFont="1" applyFill="1" applyBorder="1" applyAlignment="1" applyProtection="1">
      <alignment horizontal="center" vertical="center" wrapText="1"/>
    </xf>
    <xf numFmtId="180" fontId="43" fillId="5" borderId="10" xfId="9" applyNumberFormat="1" applyFont="1" applyFill="1" applyBorder="1" applyAlignment="1" applyProtection="1">
      <alignment horizontal="right" vertical="center"/>
      <protection locked="0"/>
    </xf>
    <xf numFmtId="180" fontId="43" fillId="5" borderId="12" xfId="9" applyNumberFormat="1" applyFont="1" applyFill="1" applyBorder="1" applyAlignment="1" applyProtection="1">
      <alignment horizontal="right" vertical="center"/>
      <protection locked="0"/>
    </xf>
    <xf numFmtId="181" fontId="43" fillId="6" borderId="0" xfId="8" applyNumberFormat="1" applyFont="1" applyFill="1" applyBorder="1" applyAlignment="1" applyProtection="1">
      <alignment horizontal="center" vertical="center"/>
    </xf>
    <xf numFmtId="0" fontId="43" fillId="6" borderId="0" xfId="8" applyFont="1" applyFill="1" applyBorder="1" applyAlignment="1" applyProtection="1">
      <alignment horizontal="center" vertical="center"/>
    </xf>
    <xf numFmtId="0" fontId="43" fillId="6" borderId="0" xfId="8" applyFont="1" applyFill="1" applyBorder="1" applyAlignment="1" applyProtection="1">
      <alignment horizontal="right" vertical="center"/>
    </xf>
    <xf numFmtId="177" fontId="43" fillId="0" borderId="10" xfId="8" applyNumberFormat="1" applyFont="1" applyFill="1" applyBorder="1" applyAlignment="1" applyProtection="1">
      <alignment horizontal="center" vertical="center"/>
    </xf>
    <xf numFmtId="177" fontId="43" fillId="0" borderId="11" xfId="8" applyNumberFormat="1" applyFont="1" applyFill="1" applyBorder="1" applyAlignment="1" applyProtection="1">
      <alignment horizontal="center" vertical="center"/>
    </xf>
    <xf numFmtId="177" fontId="43" fillId="0" borderId="12" xfId="8" applyNumberFormat="1" applyFont="1" applyFill="1" applyBorder="1" applyAlignment="1" applyProtection="1">
      <alignment horizontal="center" vertical="center"/>
    </xf>
    <xf numFmtId="182" fontId="43" fillId="6" borderId="10" xfId="8" applyNumberFormat="1" applyFont="1" applyFill="1" applyBorder="1" applyAlignment="1" applyProtection="1">
      <alignment horizontal="center" vertical="center"/>
    </xf>
    <xf numFmtId="182" fontId="43" fillId="6" borderId="11" xfId="8" applyNumberFormat="1" applyFont="1" applyFill="1" applyBorder="1" applyAlignment="1" applyProtection="1">
      <alignment horizontal="center" vertical="center"/>
    </xf>
    <xf numFmtId="182" fontId="43" fillId="6" borderId="12" xfId="8" applyNumberFormat="1" applyFont="1" applyFill="1" applyBorder="1" applyAlignment="1" applyProtection="1">
      <alignment horizontal="center" vertical="center"/>
    </xf>
    <xf numFmtId="0" fontId="43" fillId="5" borderId="10" xfId="8" applyFont="1" applyFill="1" applyBorder="1" applyAlignment="1" applyProtection="1">
      <alignment horizontal="center" vertical="center"/>
      <protection locked="0"/>
    </xf>
    <xf numFmtId="0" fontId="43" fillId="5" borderId="12" xfId="8" applyFont="1" applyFill="1" applyBorder="1" applyAlignment="1" applyProtection="1">
      <alignment horizontal="center" vertical="center"/>
      <protection locked="0"/>
    </xf>
    <xf numFmtId="180" fontId="43" fillId="0" borderId="10" xfId="8" applyNumberFormat="1" applyFont="1" applyFill="1" applyBorder="1" applyAlignment="1" applyProtection="1">
      <alignment horizontal="center" vertical="center"/>
    </xf>
    <xf numFmtId="180" fontId="43" fillId="0" borderId="11" xfId="8" applyNumberFormat="1" applyFont="1" applyFill="1" applyBorder="1" applyAlignment="1" applyProtection="1">
      <alignment horizontal="center" vertical="center"/>
    </xf>
    <xf numFmtId="180" fontId="43" fillId="0" borderId="12" xfId="8" applyNumberFormat="1" applyFont="1" applyFill="1" applyBorder="1" applyAlignment="1" applyProtection="1">
      <alignment horizontal="center" vertical="center"/>
    </xf>
    <xf numFmtId="0" fontId="47" fillId="6" borderId="57" xfId="8" applyFont="1" applyFill="1" applyBorder="1" applyAlignment="1">
      <alignment horizontal="center" vertical="center"/>
    </xf>
    <xf numFmtId="0" fontId="47" fillId="6" borderId="88" xfId="8" applyFont="1" applyFill="1" applyBorder="1" applyAlignment="1">
      <alignment horizontal="center" vertical="center"/>
    </xf>
    <xf numFmtId="0" fontId="23" fillId="0" borderId="0" xfId="5" applyFont="1" applyBorder="1" applyAlignment="1">
      <alignment horizontal="left"/>
    </xf>
    <xf numFmtId="0" fontId="25" fillId="0" borderId="0" xfId="5" applyFont="1" applyBorder="1" applyAlignment="1">
      <alignment horizontal="left" vertical="top" wrapText="1"/>
    </xf>
    <xf numFmtId="0" fontId="28" fillId="0" borderId="69" xfId="5" applyFont="1" applyBorder="1" applyAlignment="1">
      <alignment horizontal="center" vertical="center"/>
    </xf>
    <xf numFmtId="0" fontId="28" fillId="0" borderId="70" xfId="5" applyFont="1" applyBorder="1" applyAlignment="1">
      <alignment horizontal="center" vertical="center"/>
    </xf>
    <xf numFmtId="0" fontId="28" fillId="0" borderId="74" xfId="5" applyFont="1" applyBorder="1" applyAlignment="1">
      <alignment horizontal="center" vertical="center"/>
    </xf>
    <xf numFmtId="0" fontId="28" fillId="0" borderId="75" xfId="5" applyFont="1" applyBorder="1" applyAlignment="1">
      <alignment horizontal="center" vertical="center"/>
    </xf>
    <xf numFmtId="0" fontId="11" fillId="0" borderId="73" xfId="5" applyFont="1" applyBorder="1" applyAlignment="1">
      <alignment horizontal="center" vertical="center" wrapText="1"/>
    </xf>
    <xf numFmtId="0" fontId="11" fillId="0" borderId="57" xfId="5" applyFont="1" applyBorder="1" applyAlignment="1">
      <alignment horizontal="center" vertical="center" wrapText="1"/>
    </xf>
    <xf numFmtId="0" fontId="31" fillId="0" borderId="78" xfId="5" applyFont="1" applyBorder="1" applyAlignment="1">
      <alignment horizontal="center" vertical="center" wrapText="1"/>
    </xf>
    <xf numFmtId="0" fontId="28" fillId="0" borderId="79" xfId="5" applyFont="1" applyBorder="1" applyAlignment="1">
      <alignment horizontal="center" vertical="center"/>
    </xf>
  </cellXfs>
  <cellStyles count="10">
    <cellStyle name="Excel Built-in Explanatory Text" xfId="5" xr:uid="{20EF5996-874B-40B0-9109-EB584C2AB509}"/>
    <cellStyle name="ハイパーリンク 2" xfId="7" xr:uid="{7FCEE521-0329-4A64-BB30-911D2C5FCB31}"/>
    <cellStyle name="桁区切り 2" xfId="9" xr:uid="{89A52B14-9A4E-4ED4-826C-CC1C70FD1F11}"/>
    <cellStyle name="標準" xfId="0" builtinId="0"/>
    <cellStyle name="標準 2" xfId="1" xr:uid="{00000000-0005-0000-0000-000001000000}"/>
    <cellStyle name="標準 2 2" xfId="3" xr:uid="{3454D775-14C8-407A-9116-223B29D6E29D}"/>
    <cellStyle name="標準 3" xfId="4" xr:uid="{5F19A32A-4442-438E-B161-2A35C8ECEC59}"/>
    <cellStyle name="標準 4" xfId="6" xr:uid="{FDF82898-11B6-4C48-96EE-9C9F1A6499AB}"/>
    <cellStyle name="標準 5" xfId="8" xr:uid="{CB88CE2E-A248-4C35-8AB8-72ECBFDF8931}"/>
    <cellStyle name="標準_Book1" xfId="2" xr:uid="{00000000-0005-0000-0000-000002000000}"/>
  </cellStyles>
  <dxfs count="3">
    <dxf>
      <numFmt numFmtId="3" formatCode="#,##0"/>
    </dxf>
    <dxf>
      <numFmt numFmtId="3" formatCode="#,##0"/>
    </dxf>
    <dxf>
      <numFmt numFmtId="3" formatCode="#,##0"/>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5</xdr:row>
          <xdr:rowOff>219075</xdr:rowOff>
        </xdr:from>
        <xdr:to>
          <xdr:col>5</xdr:col>
          <xdr:colOff>9525</xdr:colOff>
          <xdr:row>5</xdr:row>
          <xdr:rowOff>457200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219075</xdr:rowOff>
        </xdr:from>
        <xdr:to>
          <xdr:col>5</xdr:col>
          <xdr:colOff>9525</xdr:colOff>
          <xdr:row>6</xdr:row>
          <xdr:rowOff>457200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xdr:row>
          <xdr:rowOff>104775</xdr:rowOff>
        </xdr:from>
        <xdr:to>
          <xdr:col>5</xdr:col>
          <xdr:colOff>19050</xdr:colOff>
          <xdr:row>8</xdr:row>
          <xdr:rowOff>342900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219075</xdr:rowOff>
        </xdr:from>
        <xdr:to>
          <xdr:col>5</xdr:col>
          <xdr:colOff>9525</xdr:colOff>
          <xdr:row>9</xdr:row>
          <xdr:rowOff>457200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xdr:row>
          <xdr:rowOff>219075</xdr:rowOff>
        </xdr:from>
        <xdr:to>
          <xdr:col>5</xdr:col>
          <xdr:colOff>9525</xdr:colOff>
          <xdr:row>11</xdr:row>
          <xdr:rowOff>457200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xdr:row>
          <xdr:rowOff>219075</xdr:rowOff>
        </xdr:from>
        <xdr:to>
          <xdr:col>6</xdr:col>
          <xdr:colOff>9525</xdr:colOff>
          <xdr:row>5</xdr:row>
          <xdr:rowOff>457200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219075</xdr:rowOff>
        </xdr:from>
        <xdr:to>
          <xdr:col>6</xdr:col>
          <xdr:colOff>9525</xdr:colOff>
          <xdr:row>6</xdr:row>
          <xdr:rowOff>457200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104775</xdr:rowOff>
        </xdr:from>
        <xdr:to>
          <xdr:col>6</xdr:col>
          <xdr:colOff>0</xdr:colOff>
          <xdr:row>8</xdr:row>
          <xdr:rowOff>342900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219075</xdr:rowOff>
        </xdr:from>
        <xdr:to>
          <xdr:col>6</xdr:col>
          <xdr:colOff>9525</xdr:colOff>
          <xdr:row>9</xdr:row>
          <xdr:rowOff>457200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219075</xdr:rowOff>
        </xdr:from>
        <xdr:to>
          <xdr:col>6</xdr:col>
          <xdr:colOff>9525</xdr:colOff>
          <xdr:row>11</xdr:row>
          <xdr:rowOff>457200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xdr:row>
          <xdr:rowOff>219075</xdr:rowOff>
        </xdr:from>
        <xdr:to>
          <xdr:col>7</xdr:col>
          <xdr:colOff>9525</xdr:colOff>
          <xdr:row>5</xdr:row>
          <xdr:rowOff>457200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219075</xdr:rowOff>
        </xdr:from>
        <xdr:to>
          <xdr:col>7</xdr:col>
          <xdr:colOff>9525</xdr:colOff>
          <xdr:row>6</xdr:row>
          <xdr:rowOff>457200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104775</xdr:rowOff>
        </xdr:from>
        <xdr:to>
          <xdr:col>7</xdr:col>
          <xdr:colOff>9525</xdr:colOff>
          <xdr:row>8</xdr:row>
          <xdr:rowOff>342900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xdr:row>
          <xdr:rowOff>219075</xdr:rowOff>
        </xdr:from>
        <xdr:to>
          <xdr:col>7</xdr:col>
          <xdr:colOff>9525</xdr:colOff>
          <xdr:row>9</xdr:row>
          <xdr:rowOff>457200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219075</xdr:rowOff>
        </xdr:from>
        <xdr:to>
          <xdr:col>7</xdr:col>
          <xdr:colOff>9525</xdr:colOff>
          <xdr:row>11</xdr:row>
          <xdr:rowOff>457200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26</xdr:row>
          <xdr:rowOff>133350</xdr:rowOff>
        </xdr:from>
        <xdr:to>
          <xdr:col>5</xdr:col>
          <xdr:colOff>9525</xdr:colOff>
          <xdr:row>26</xdr:row>
          <xdr:rowOff>371475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27</xdr:row>
          <xdr:rowOff>352425</xdr:rowOff>
        </xdr:from>
        <xdr:to>
          <xdr:col>5</xdr:col>
          <xdr:colOff>38100</xdr:colOff>
          <xdr:row>28</xdr:row>
          <xdr:rowOff>238125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28</xdr:row>
          <xdr:rowOff>438150</xdr:rowOff>
        </xdr:from>
        <xdr:to>
          <xdr:col>5</xdr:col>
          <xdr:colOff>19050</xdr:colOff>
          <xdr:row>29</xdr:row>
          <xdr:rowOff>419100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133350</xdr:rowOff>
        </xdr:from>
        <xdr:to>
          <xdr:col>6</xdr:col>
          <xdr:colOff>9525</xdr:colOff>
          <xdr:row>26</xdr:row>
          <xdr:rowOff>371475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352425</xdr:rowOff>
        </xdr:from>
        <xdr:to>
          <xdr:col>6</xdr:col>
          <xdr:colOff>38100</xdr:colOff>
          <xdr:row>28</xdr:row>
          <xdr:rowOff>238125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28</xdr:row>
          <xdr:rowOff>438150</xdr:rowOff>
        </xdr:from>
        <xdr:to>
          <xdr:col>6</xdr:col>
          <xdr:colOff>19050</xdr:colOff>
          <xdr:row>29</xdr:row>
          <xdr:rowOff>419100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133350</xdr:rowOff>
        </xdr:from>
        <xdr:to>
          <xdr:col>7</xdr:col>
          <xdr:colOff>9525</xdr:colOff>
          <xdr:row>26</xdr:row>
          <xdr:rowOff>371475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27</xdr:row>
          <xdr:rowOff>352425</xdr:rowOff>
        </xdr:from>
        <xdr:to>
          <xdr:col>7</xdr:col>
          <xdr:colOff>38100</xdr:colOff>
          <xdr:row>28</xdr:row>
          <xdr:rowOff>238125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28</xdr:row>
          <xdr:rowOff>438150</xdr:rowOff>
        </xdr:from>
        <xdr:to>
          <xdr:col>7</xdr:col>
          <xdr:colOff>19050</xdr:colOff>
          <xdr:row>29</xdr:row>
          <xdr:rowOff>419100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59</xdr:row>
          <xdr:rowOff>485775</xdr:rowOff>
        </xdr:from>
        <xdr:to>
          <xdr:col>4</xdr:col>
          <xdr:colOff>266700</xdr:colOff>
          <xdr:row>60</xdr:row>
          <xdr:rowOff>228600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60</xdr:row>
          <xdr:rowOff>657225</xdr:rowOff>
        </xdr:from>
        <xdr:to>
          <xdr:col>4</xdr:col>
          <xdr:colOff>276225</xdr:colOff>
          <xdr:row>61</xdr:row>
          <xdr:rowOff>228600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485775</xdr:rowOff>
        </xdr:from>
        <xdr:to>
          <xdr:col>4</xdr:col>
          <xdr:colOff>266700</xdr:colOff>
          <xdr:row>62</xdr:row>
          <xdr:rowOff>228600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63</xdr:row>
          <xdr:rowOff>104775</xdr:rowOff>
        </xdr:from>
        <xdr:to>
          <xdr:col>4</xdr:col>
          <xdr:colOff>285750</xdr:colOff>
          <xdr:row>63</xdr:row>
          <xdr:rowOff>333375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64</xdr:row>
          <xdr:rowOff>104775</xdr:rowOff>
        </xdr:from>
        <xdr:to>
          <xdr:col>4</xdr:col>
          <xdr:colOff>285750</xdr:colOff>
          <xdr:row>64</xdr:row>
          <xdr:rowOff>333375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65</xdr:row>
          <xdr:rowOff>104775</xdr:rowOff>
        </xdr:from>
        <xdr:to>
          <xdr:col>4</xdr:col>
          <xdr:colOff>285750</xdr:colOff>
          <xdr:row>65</xdr:row>
          <xdr:rowOff>333375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66</xdr:row>
          <xdr:rowOff>0</xdr:rowOff>
        </xdr:from>
        <xdr:to>
          <xdr:col>4</xdr:col>
          <xdr:colOff>276225</xdr:colOff>
          <xdr:row>66</xdr:row>
          <xdr:rowOff>228600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78</xdr:row>
          <xdr:rowOff>104775</xdr:rowOff>
        </xdr:from>
        <xdr:to>
          <xdr:col>4</xdr:col>
          <xdr:colOff>285750</xdr:colOff>
          <xdr:row>78</xdr:row>
          <xdr:rowOff>333375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79</xdr:row>
          <xdr:rowOff>257175</xdr:rowOff>
        </xdr:from>
        <xdr:to>
          <xdr:col>4</xdr:col>
          <xdr:colOff>276225</xdr:colOff>
          <xdr:row>79</xdr:row>
          <xdr:rowOff>485775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80</xdr:row>
          <xdr:rowOff>276225</xdr:rowOff>
        </xdr:from>
        <xdr:to>
          <xdr:col>4</xdr:col>
          <xdr:colOff>285750</xdr:colOff>
          <xdr:row>80</xdr:row>
          <xdr:rowOff>504825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84</xdr:row>
          <xdr:rowOff>257175</xdr:rowOff>
        </xdr:from>
        <xdr:to>
          <xdr:col>5</xdr:col>
          <xdr:colOff>9525</xdr:colOff>
          <xdr:row>84</xdr:row>
          <xdr:rowOff>485775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85</xdr:row>
          <xdr:rowOff>38100</xdr:rowOff>
        </xdr:from>
        <xdr:to>
          <xdr:col>5</xdr:col>
          <xdr:colOff>9525</xdr:colOff>
          <xdr:row>85</xdr:row>
          <xdr:rowOff>266700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86</xdr:row>
          <xdr:rowOff>28575</xdr:rowOff>
        </xdr:from>
        <xdr:to>
          <xdr:col>5</xdr:col>
          <xdr:colOff>19050</xdr:colOff>
          <xdr:row>86</xdr:row>
          <xdr:rowOff>257175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87</xdr:row>
          <xdr:rowOff>352425</xdr:rowOff>
        </xdr:from>
        <xdr:to>
          <xdr:col>5</xdr:col>
          <xdr:colOff>9525</xdr:colOff>
          <xdr:row>87</xdr:row>
          <xdr:rowOff>581025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88</xdr:row>
          <xdr:rowOff>104775</xdr:rowOff>
        </xdr:from>
        <xdr:to>
          <xdr:col>4</xdr:col>
          <xdr:colOff>285750</xdr:colOff>
          <xdr:row>88</xdr:row>
          <xdr:rowOff>333375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92</xdr:row>
          <xdr:rowOff>104775</xdr:rowOff>
        </xdr:from>
        <xdr:to>
          <xdr:col>4</xdr:col>
          <xdr:colOff>285750</xdr:colOff>
          <xdr:row>92</xdr:row>
          <xdr:rowOff>333375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93</xdr:row>
          <xdr:rowOff>104775</xdr:rowOff>
        </xdr:from>
        <xdr:to>
          <xdr:col>4</xdr:col>
          <xdr:colOff>285750</xdr:colOff>
          <xdr:row>93</xdr:row>
          <xdr:rowOff>333375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94</xdr:row>
          <xdr:rowOff>104775</xdr:rowOff>
        </xdr:from>
        <xdr:to>
          <xdr:col>4</xdr:col>
          <xdr:colOff>285750</xdr:colOff>
          <xdr:row>94</xdr:row>
          <xdr:rowOff>333375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99</xdr:row>
          <xdr:rowOff>428625</xdr:rowOff>
        </xdr:from>
        <xdr:to>
          <xdr:col>4</xdr:col>
          <xdr:colOff>276225</xdr:colOff>
          <xdr:row>99</xdr:row>
          <xdr:rowOff>657225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100</xdr:row>
          <xdr:rowOff>409575</xdr:rowOff>
        </xdr:from>
        <xdr:to>
          <xdr:col>5</xdr:col>
          <xdr:colOff>9525</xdr:colOff>
          <xdr:row>100</xdr:row>
          <xdr:rowOff>638175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101</xdr:row>
          <xdr:rowOff>419100</xdr:rowOff>
        </xdr:from>
        <xdr:to>
          <xdr:col>4</xdr:col>
          <xdr:colOff>285750</xdr:colOff>
          <xdr:row>102</xdr:row>
          <xdr:rowOff>200025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105</xdr:row>
          <xdr:rowOff>104775</xdr:rowOff>
        </xdr:from>
        <xdr:to>
          <xdr:col>4</xdr:col>
          <xdr:colOff>285750</xdr:colOff>
          <xdr:row>105</xdr:row>
          <xdr:rowOff>333375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106</xdr:row>
          <xdr:rowOff>304800</xdr:rowOff>
        </xdr:from>
        <xdr:to>
          <xdr:col>4</xdr:col>
          <xdr:colOff>285750</xdr:colOff>
          <xdr:row>106</xdr:row>
          <xdr:rowOff>533400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107</xdr:row>
          <xdr:rowOff>104775</xdr:rowOff>
        </xdr:from>
        <xdr:to>
          <xdr:col>4</xdr:col>
          <xdr:colOff>285750</xdr:colOff>
          <xdr:row>107</xdr:row>
          <xdr:rowOff>333375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108</xdr:row>
          <xdr:rowOff>104775</xdr:rowOff>
        </xdr:from>
        <xdr:to>
          <xdr:col>4</xdr:col>
          <xdr:colOff>285750</xdr:colOff>
          <xdr:row>108</xdr:row>
          <xdr:rowOff>333375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110</xdr:row>
          <xdr:rowOff>104775</xdr:rowOff>
        </xdr:from>
        <xdr:to>
          <xdr:col>4</xdr:col>
          <xdr:colOff>285750</xdr:colOff>
          <xdr:row>110</xdr:row>
          <xdr:rowOff>333375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111</xdr:row>
          <xdr:rowOff>38100</xdr:rowOff>
        </xdr:from>
        <xdr:to>
          <xdr:col>5</xdr:col>
          <xdr:colOff>9525</xdr:colOff>
          <xdr:row>111</xdr:row>
          <xdr:rowOff>276225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113</xdr:row>
          <xdr:rowOff>257175</xdr:rowOff>
        </xdr:from>
        <xdr:to>
          <xdr:col>4</xdr:col>
          <xdr:colOff>285750</xdr:colOff>
          <xdr:row>113</xdr:row>
          <xdr:rowOff>485775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114</xdr:row>
          <xdr:rowOff>19050</xdr:rowOff>
        </xdr:from>
        <xdr:to>
          <xdr:col>5</xdr:col>
          <xdr:colOff>9525</xdr:colOff>
          <xdr:row>114</xdr:row>
          <xdr:rowOff>247650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115</xdr:row>
          <xdr:rowOff>209550</xdr:rowOff>
        </xdr:from>
        <xdr:to>
          <xdr:col>4</xdr:col>
          <xdr:colOff>285750</xdr:colOff>
          <xdr:row>115</xdr:row>
          <xdr:rowOff>438150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116</xdr:row>
          <xdr:rowOff>104775</xdr:rowOff>
        </xdr:from>
        <xdr:to>
          <xdr:col>4</xdr:col>
          <xdr:colOff>285750</xdr:colOff>
          <xdr:row>117</xdr:row>
          <xdr:rowOff>114300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117</xdr:row>
          <xdr:rowOff>104775</xdr:rowOff>
        </xdr:from>
        <xdr:to>
          <xdr:col>4</xdr:col>
          <xdr:colOff>285750</xdr:colOff>
          <xdr:row>117</xdr:row>
          <xdr:rowOff>333375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1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118</xdr:row>
          <xdr:rowOff>104775</xdr:rowOff>
        </xdr:from>
        <xdr:to>
          <xdr:col>4</xdr:col>
          <xdr:colOff>285750</xdr:colOff>
          <xdr:row>118</xdr:row>
          <xdr:rowOff>371475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119</xdr:row>
          <xdr:rowOff>104775</xdr:rowOff>
        </xdr:from>
        <xdr:to>
          <xdr:col>4</xdr:col>
          <xdr:colOff>285750</xdr:colOff>
          <xdr:row>119</xdr:row>
          <xdr:rowOff>333375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1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120</xdr:row>
          <xdr:rowOff>28575</xdr:rowOff>
        </xdr:from>
        <xdr:to>
          <xdr:col>4</xdr:col>
          <xdr:colOff>285750</xdr:colOff>
          <xdr:row>120</xdr:row>
          <xdr:rowOff>257175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1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121</xdr:row>
          <xdr:rowOff>104775</xdr:rowOff>
        </xdr:from>
        <xdr:to>
          <xdr:col>4</xdr:col>
          <xdr:colOff>285750</xdr:colOff>
          <xdr:row>121</xdr:row>
          <xdr:rowOff>333375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1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123</xdr:row>
          <xdr:rowOff>152400</xdr:rowOff>
        </xdr:from>
        <xdr:to>
          <xdr:col>4</xdr:col>
          <xdr:colOff>276225</xdr:colOff>
          <xdr:row>124</xdr:row>
          <xdr:rowOff>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1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124</xdr:row>
          <xdr:rowOff>133350</xdr:rowOff>
        </xdr:from>
        <xdr:to>
          <xdr:col>5</xdr:col>
          <xdr:colOff>9525</xdr:colOff>
          <xdr:row>125</xdr:row>
          <xdr:rowOff>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1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123</xdr:row>
          <xdr:rowOff>152400</xdr:rowOff>
        </xdr:from>
        <xdr:to>
          <xdr:col>5</xdr:col>
          <xdr:colOff>276225</xdr:colOff>
          <xdr:row>124</xdr:row>
          <xdr:rowOff>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1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124</xdr:row>
          <xdr:rowOff>133350</xdr:rowOff>
        </xdr:from>
        <xdr:to>
          <xdr:col>6</xdr:col>
          <xdr:colOff>9525</xdr:colOff>
          <xdr:row>125</xdr:row>
          <xdr:rowOff>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1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123</xdr:row>
          <xdr:rowOff>152400</xdr:rowOff>
        </xdr:from>
        <xdr:to>
          <xdr:col>6</xdr:col>
          <xdr:colOff>276225</xdr:colOff>
          <xdr:row>124</xdr:row>
          <xdr:rowOff>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1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124</xdr:row>
          <xdr:rowOff>133350</xdr:rowOff>
        </xdr:from>
        <xdr:to>
          <xdr:col>7</xdr:col>
          <xdr:colOff>9525</xdr:colOff>
          <xdr:row>125</xdr:row>
          <xdr:rowOff>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1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61</xdr:row>
          <xdr:rowOff>485775</xdr:rowOff>
        </xdr:from>
        <xdr:to>
          <xdr:col>5</xdr:col>
          <xdr:colOff>266700</xdr:colOff>
          <xdr:row>62</xdr:row>
          <xdr:rowOff>228600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1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63</xdr:row>
          <xdr:rowOff>104775</xdr:rowOff>
        </xdr:from>
        <xdr:to>
          <xdr:col>5</xdr:col>
          <xdr:colOff>285750</xdr:colOff>
          <xdr:row>63</xdr:row>
          <xdr:rowOff>333375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1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64</xdr:row>
          <xdr:rowOff>104775</xdr:rowOff>
        </xdr:from>
        <xdr:to>
          <xdr:col>5</xdr:col>
          <xdr:colOff>285750</xdr:colOff>
          <xdr:row>64</xdr:row>
          <xdr:rowOff>333375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1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65</xdr:row>
          <xdr:rowOff>104775</xdr:rowOff>
        </xdr:from>
        <xdr:to>
          <xdr:col>5</xdr:col>
          <xdr:colOff>285750</xdr:colOff>
          <xdr:row>65</xdr:row>
          <xdr:rowOff>333375</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1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66</xdr:row>
          <xdr:rowOff>0</xdr:rowOff>
        </xdr:from>
        <xdr:to>
          <xdr:col>5</xdr:col>
          <xdr:colOff>276225</xdr:colOff>
          <xdr:row>66</xdr:row>
          <xdr:rowOff>228600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1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78</xdr:row>
          <xdr:rowOff>104775</xdr:rowOff>
        </xdr:from>
        <xdr:to>
          <xdr:col>5</xdr:col>
          <xdr:colOff>285750</xdr:colOff>
          <xdr:row>78</xdr:row>
          <xdr:rowOff>333375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1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79</xdr:row>
          <xdr:rowOff>257175</xdr:rowOff>
        </xdr:from>
        <xdr:to>
          <xdr:col>5</xdr:col>
          <xdr:colOff>276225</xdr:colOff>
          <xdr:row>79</xdr:row>
          <xdr:rowOff>485775</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1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80</xdr:row>
          <xdr:rowOff>276225</xdr:rowOff>
        </xdr:from>
        <xdr:to>
          <xdr:col>5</xdr:col>
          <xdr:colOff>285750</xdr:colOff>
          <xdr:row>80</xdr:row>
          <xdr:rowOff>504825</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1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84</xdr:row>
          <xdr:rowOff>257175</xdr:rowOff>
        </xdr:from>
        <xdr:to>
          <xdr:col>6</xdr:col>
          <xdr:colOff>9525</xdr:colOff>
          <xdr:row>84</xdr:row>
          <xdr:rowOff>485775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1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85</xdr:row>
          <xdr:rowOff>38100</xdr:rowOff>
        </xdr:from>
        <xdr:to>
          <xdr:col>6</xdr:col>
          <xdr:colOff>9525</xdr:colOff>
          <xdr:row>85</xdr:row>
          <xdr:rowOff>266700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1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86</xdr:row>
          <xdr:rowOff>28575</xdr:rowOff>
        </xdr:from>
        <xdr:to>
          <xdr:col>6</xdr:col>
          <xdr:colOff>19050</xdr:colOff>
          <xdr:row>86</xdr:row>
          <xdr:rowOff>257175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1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87</xdr:row>
          <xdr:rowOff>352425</xdr:rowOff>
        </xdr:from>
        <xdr:to>
          <xdr:col>6</xdr:col>
          <xdr:colOff>9525</xdr:colOff>
          <xdr:row>87</xdr:row>
          <xdr:rowOff>581025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1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88</xdr:row>
          <xdr:rowOff>104775</xdr:rowOff>
        </xdr:from>
        <xdr:to>
          <xdr:col>5</xdr:col>
          <xdr:colOff>285750</xdr:colOff>
          <xdr:row>88</xdr:row>
          <xdr:rowOff>333375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1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92</xdr:row>
          <xdr:rowOff>104775</xdr:rowOff>
        </xdr:from>
        <xdr:to>
          <xdr:col>5</xdr:col>
          <xdr:colOff>285750</xdr:colOff>
          <xdr:row>92</xdr:row>
          <xdr:rowOff>333375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1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93</xdr:row>
          <xdr:rowOff>104775</xdr:rowOff>
        </xdr:from>
        <xdr:to>
          <xdr:col>5</xdr:col>
          <xdr:colOff>285750</xdr:colOff>
          <xdr:row>93</xdr:row>
          <xdr:rowOff>333375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1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94</xdr:row>
          <xdr:rowOff>104775</xdr:rowOff>
        </xdr:from>
        <xdr:to>
          <xdr:col>5</xdr:col>
          <xdr:colOff>285750</xdr:colOff>
          <xdr:row>94</xdr:row>
          <xdr:rowOff>333375</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1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99</xdr:row>
          <xdr:rowOff>428625</xdr:rowOff>
        </xdr:from>
        <xdr:to>
          <xdr:col>5</xdr:col>
          <xdr:colOff>276225</xdr:colOff>
          <xdr:row>99</xdr:row>
          <xdr:rowOff>657225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1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100</xdr:row>
          <xdr:rowOff>409575</xdr:rowOff>
        </xdr:from>
        <xdr:to>
          <xdr:col>6</xdr:col>
          <xdr:colOff>9525</xdr:colOff>
          <xdr:row>100</xdr:row>
          <xdr:rowOff>638175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1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101</xdr:row>
          <xdr:rowOff>419100</xdr:rowOff>
        </xdr:from>
        <xdr:to>
          <xdr:col>5</xdr:col>
          <xdr:colOff>285750</xdr:colOff>
          <xdr:row>102</xdr:row>
          <xdr:rowOff>200025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1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105</xdr:row>
          <xdr:rowOff>104775</xdr:rowOff>
        </xdr:from>
        <xdr:to>
          <xdr:col>5</xdr:col>
          <xdr:colOff>285750</xdr:colOff>
          <xdr:row>105</xdr:row>
          <xdr:rowOff>333375</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1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106</xdr:row>
          <xdr:rowOff>304800</xdr:rowOff>
        </xdr:from>
        <xdr:to>
          <xdr:col>5</xdr:col>
          <xdr:colOff>285750</xdr:colOff>
          <xdr:row>106</xdr:row>
          <xdr:rowOff>533400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1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107</xdr:row>
          <xdr:rowOff>104775</xdr:rowOff>
        </xdr:from>
        <xdr:to>
          <xdr:col>5</xdr:col>
          <xdr:colOff>285750</xdr:colOff>
          <xdr:row>107</xdr:row>
          <xdr:rowOff>333375</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1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108</xdr:row>
          <xdr:rowOff>104775</xdr:rowOff>
        </xdr:from>
        <xdr:to>
          <xdr:col>5</xdr:col>
          <xdr:colOff>285750</xdr:colOff>
          <xdr:row>108</xdr:row>
          <xdr:rowOff>333375</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1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110</xdr:row>
          <xdr:rowOff>104775</xdr:rowOff>
        </xdr:from>
        <xdr:to>
          <xdr:col>5</xdr:col>
          <xdr:colOff>285750</xdr:colOff>
          <xdr:row>110</xdr:row>
          <xdr:rowOff>333375</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1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111</xdr:row>
          <xdr:rowOff>38100</xdr:rowOff>
        </xdr:from>
        <xdr:to>
          <xdr:col>6</xdr:col>
          <xdr:colOff>9525</xdr:colOff>
          <xdr:row>111</xdr:row>
          <xdr:rowOff>276225</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1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113</xdr:row>
          <xdr:rowOff>257175</xdr:rowOff>
        </xdr:from>
        <xdr:to>
          <xdr:col>5</xdr:col>
          <xdr:colOff>285750</xdr:colOff>
          <xdr:row>113</xdr:row>
          <xdr:rowOff>485775</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1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114</xdr:row>
          <xdr:rowOff>19050</xdr:rowOff>
        </xdr:from>
        <xdr:to>
          <xdr:col>6</xdr:col>
          <xdr:colOff>9525</xdr:colOff>
          <xdr:row>114</xdr:row>
          <xdr:rowOff>247650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1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115</xdr:row>
          <xdr:rowOff>209550</xdr:rowOff>
        </xdr:from>
        <xdr:to>
          <xdr:col>5</xdr:col>
          <xdr:colOff>285750</xdr:colOff>
          <xdr:row>115</xdr:row>
          <xdr:rowOff>438150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1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116</xdr:row>
          <xdr:rowOff>104775</xdr:rowOff>
        </xdr:from>
        <xdr:to>
          <xdr:col>5</xdr:col>
          <xdr:colOff>285750</xdr:colOff>
          <xdr:row>117</xdr:row>
          <xdr:rowOff>114300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1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117</xdr:row>
          <xdr:rowOff>104775</xdr:rowOff>
        </xdr:from>
        <xdr:to>
          <xdr:col>5</xdr:col>
          <xdr:colOff>285750</xdr:colOff>
          <xdr:row>117</xdr:row>
          <xdr:rowOff>333375</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1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118</xdr:row>
          <xdr:rowOff>104775</xdr:rowOff>
        </xdr:from>
        <xdr:to>
          <xdr:col>5</xdr:col>
          <xdr:colOff>285750</xdr:colOff>
          <xdr:row>118</xdr:row>
          <xdr:rowOff>371475</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1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119</xdr:row>
          <xdr:rowOff>104775</xdr:rowOff>
        </xdr:from>
        <xdr:to>
          <xdr:col>5</xdr:col>
          <xdr:colOff>285750</xdr:colOff>
          <xdr:row>119</xdr:row>
          <xdr:rowOff>333375</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1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120</xdr:row>
          <xdr:rowOff>28575</xdr:rowOff>
        </xdr:from>
        <xdr:to>
          <xdr:col>5</xdr:col>
          <xdr:colOff>285750</xdr:colOff>
          <xdr:row>120</xdr:row>
          <xdr:rowOff>257175</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1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121</xdr:row>
          <xdr:rowOff>104775</xdr:rowOff>
        </xdr:from>
        <xdr:to>
          <xdr:col>5</xdr:col>
          <xdr:colOff>285750</xdr:colOff>
          <xdr:row>121</xdr:row>
          <xdr:rowOff>333375</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1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61</xdr:row>
          <xdr:rowOff>485775</xdr:rowOff>
        </xdr:from>
        <xdr:to>
          <xdr:col>6</xdr:col>
          <xdr:colOff>266700</xdr:colOff>
          <xdr:row>62</xdr:row>
          <xdr:rowOff>228600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1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63</xdr:row>
          <xdr:rowOff>104775</xdr:rowOff>
        </xdr:from>
        <xdr:to>
          <xdr:col>7</xdr:col>
          <xdr:colOff>0</xdr:colOff>
          <xdr:row>63</xdr:row>
          <xdr:rowOff>333375</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1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64</xdr:row>
          <xdr:rowOff>104775</xdr:rowOff>
        </xdr:from>
        <xdr:to>
          <xdr:col>7</xdr:col>
          <xdr:colOff>0</xdr:colOff>
          <xdr:row>64</xdr:row>
          <xdr:rowOff>333375</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1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65</xdr:row>
          <xdr:rowOff>104775</xdr:rowOff>
        </xdr:from>
        <xdr:to>
          <xdr:col>7</xdr:col>
          <xdr:colOff>0</xdr:colOff>
          <xdr:row>65</xdr:row>
          <xdr:rowOff>333375</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1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66</xdr:row>
          <xdr:rowOff>0</xdr:rowOff>
        </xdr:from>
        <xdr:to>
          <xdr:col>6</xdr:col>
          <xdr:colOff>276225</xdr:colOff>
          <xdr:row>66</xdr:row>
          <xdr:rowOff>228600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1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78</xdr:row>
          <xdr:rowOff>104775</xdr:rowOff>
        </xdr:from>
        <xdr:to>
          <xdr:col>7</xdr:col>
          <xdr:colOff>0</xdr:colOff>
          <xdr:row>78</xdr:row>
          <xdr:rowOff>333375</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1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79</xdr:row>
          <xdr:rowOff>257175</xdr:rowOff>
        </xdr:from>
        <xdr:to>
          <xdr:col>6</xdr:col>
          <xdr:colOff>276225</xdr:colOff>
          <xdr:row>79</xdr:row>
          <xdr:rowOff>485775</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1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80</xdr:row>
          <xdr:rowOff>276225</xdr:rowOff>
        </xdr:from>
        <xdr:to>
          <xdr:col>7</xdr:col>
          <xdr:colOff>0</xdr:colOff>
          <xdr:row>80</xdr:row>
          <xdr:rowOff>504825</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1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84</xdr:row>
          <xdr:rowOff>257175</xdr:rowOff>
        </xdr:from>
        <xdr:to>
          <xdr:col>7</xdr:col>
          <xdr:colOff>9525</xdr:colOff>
          <xdr:row>84</xdr:row>
          <xdr:rowOff>485775</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1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85</xdr:row>
          <xdr:rowOff>38100</xdr:rowOff>
        </xdr:from>
        <xdr:to>
          <xdr:col>7</xdr:col>
          <xdr:colOff>9525</xdr:colOff>
          <xdr:row>85</xdr:row>
          <xdr:rowOff>266700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1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86</xdr:row>
          <xdr:rowOff>28575</xdr:rowOff>
        </xdr:from>
        <xdr:to>
          <xdr:col>7</xdr:col>
          <xdr:colOff>19050</xdr:colOff>
          <xdr:row>86</xdr:row>
          <xdr:rowOff>257175</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1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87</xdr:row>
          <xdr:rowOff>352425</xdr:rowOff>
        </xdr:from>
        <xdr:to>
          <xdr:col>7</xdr:col>
          <xdr:colOff>9525</xdr:colOff>
          <xdr:row>87</xdr:row>
          <xdr:rowOff>581025</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1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88</xdr:row>
          <xdr:rowOff>104775</xdr:rowOff>
        </xdr:from>
        <xdr:to>
          <xdr:col>7</xdr:col>
          <xdr:colOff>0</xdr:colOff>
          <xdr:row>88</xdr:row>
          <xdr:rowOff>333375</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1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92</xdr:row>
          <xdr:rowOff>104775</xdr:rowOff>
        </xdr:from>
        <xdr:to>
          <xdr:col>7</xdr:col>
          <xdr:colOff>0</xdr:colOff>
          <xdr:row>92</xdr:row>
          <xdr:rowOff>333375</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1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93</xdr:row>
          <xdr:rowOff>104775</xdr:rowOff>
        </xdr:from>
        <xdr:to>
          <xdr:col>7</xdr:col>
          <xdr:colOff>0</xdr:colOff>
          <xdr:row>93</xdr:row>
          <xdr:rowOff>333375</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1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94</xdr:row>
          <xdr:rowOff>104775</xdr:rowOff>
        </xdr:from>
        <xdr:to>
          <xdr:col>7</xdr:col>
          <xdr:colOff>0</xdr:colOff>
          <xdr:row>94</xdr:row>
          <xdr:rowOff>333375</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1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99</xdr:row>
          <xdr:rowOff>428625</xdr:rowOff>
        </xdr:from>
        <xdr:to>
          <xdr:col>6</xdr:col>
          <xdr:colOff>276225</xdr:colOff>
          <xdr:row>99</xdr:row>
          <xdr:rowOff>657225</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1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409575</xdr:rowOff>
        </xdr:from>
        <xdr:to>
          <xdr:col>7</xdr:col>
          <xdr:colOff>9525</xdr:colOff>
          <xdr:row>100</xdr:row>
          <xdr:rowOff>638175</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1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101</xdr:row>
          <xdr:rowOff>419100</xdr:rowOff>
        </xdr:from>
        <xdr:to>
          <xdr:col>7</xdr:col>
          <xdr:colOff>0</xdr:colOff>
          <xdr:row>102</xdr:row>
          <xdr:rowOff>200025</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1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105</xdr:row>
          <xdr:rowOff>104775</xdr:rowOff>
        </xdr:from>
        <xdr:to>
          <xdr:col>7</xdr:col>
          <xdr:colOff>0</xdr:colOff>
          <xdr:row>105</xdr:row>
          <xdr:rowOff>333375</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1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106</xdr:row>
          <xdr:rowOff>304800</xdr:rowOff>
        </xdr:from>
        <xdr:to>
          <xdr:col>7</xdr:col>
          <xdr:colOff>0</xdr:colOff>
          <xdr:row>106</xdr:row>
          <xdr:rowOff>533400</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1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107</xdr:row>
          <xdr:rowOff>104775</xdr:rowOff>
        </xdr:from>
        <xdr:to>
          <xdr:col>7</xdr:col>
          <xdr:colOff>0</xdr:colOff>
          <xdr:row>107</xdr:row>
          <xdr:rowOff>333375</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1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108</xdr:row>
          <xdr:rowOff>104775</xdr:rowOff>
        </xdr:from>
        <xdr:to>
          <xdr:col>7</xdr:col>
          <xdr:colOff>0</xdr:colOff>
          <xdr:row>108</xdr:row>
          <xdr:rowOff>333375</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1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110</xdr:row>
          <xdr:rowOff>104775</xdr:rowOff>
        </xdr:from>
        <xdr:to>
          <xdr:col>7</xdr:col>
          <xdr:colOff>0</xdr:colOff>
          <xdr:row>110</xdr:row>
          <xdr:rowOff>333375</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1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111</xdr:row>
          <xdr:rowOff>38100</xdr:rowOff>
        </xdr:from>
        <xdr:to>
          <xdr:col>7</xdr:col>
          <xdr:colOff>9525</xdr:colOff>
          <xdr:row>111</xdr:row>
          <xdr:rowOff>276225</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1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113</xdr:row>
          <xdr:rowOff>257175</xdr:rowOff>
        </xdr:from>
        <xdr:to>
          <xdr:col>7</xdr:col>
          <xdr:colOff>0</xdr:colOff>
          <xdr:row>113</xdr:row>
          <xdr:rowOff>485775</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1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114</xdr:row>
          <xdr:rowOff>19050</xdr:rowOff>
        </xdr:from>
        <xdr:to>
          <xdr:col>7</xdr:col>
          <xdr:colOff>9525</xdr:colOff>
          <xdr:row>114</xdr:row>
          <xdr:rowOff>247650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1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115</xdr:row>
          <xdr:rowOff>209550</xdr:rowOff>
        </xdr:from>
        <xdr:to>
          <xdr:col>7</xdr:col>
          <xdr:colOff>0</xdr:colOff>
          <xdr:row>115</xdr:row>
          <xdr:rowOff>438150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100-00001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116</xdr:row>
          <xdr:rowOff>104775</xdr:rowOff>
        </xdr:from>
        <xdr:to>
          <xdr:col>7</xdr:col>
          <xdr:colOff>0</xdr:colOff>
          <xdr:row>117</xdr:row>
          <xdr:rowOff>114300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1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117</xdr:row>
          <xdr:rowOff>104775</xdr:rowOff>
        </xdr:from>
        <xdr:to>
          <xdr:col>7</xdr:col>
          <xdr:colOff>0</xdr:colOff>
          <xdr:row>117</xdr:row>
          <xdr:rowOff>333375</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1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118</xdr:row>
          <xdr:rowOff>104775</xdr:rowOff>
        </xdr:from>
        <xdr:to>
          <xdr:col>7</xdr:col>
          <xdr:colOff>0</xdr:colOff>
          <xdr:row>118</xdr:row>
          <xdr:rowOff>371475</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100-00001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119</xdr:row>
          <xdr:rowOff>104775</xdr:rowOff>
        </xdr:from>
        <xdr:to>
          <xdr:col>7</xdr:col>
          <xdr:colOff>0</xdr:colOff>
          <xdr:row>119</xdr:row>
          <xdr:rowOff>333375</xdr:rowOff>
        </xdr:to>
        <xdr:sp macro="" textlink="">
          <xdr:nvSpPr>
            <xdr:cNvPr id="1312" name="Check Box 288" hidden="1">
              <a:extLst>
                <a:ext uri="{63B3BB69-23CF-44E3-9099-C40C66FF867C}">
                  <a14:compatExt spid="_x0000_s1312"/>
                </a:ext>
                <a:ext uri="{FF2B5EF4-FFF2-40B4-BE49-F238E27FC236}">
                  <a16:creationId xmlns:a16="http://schemas.microsoft.com/office/drawing/2014/main" id="{00000000-0008-0000-01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120</xdr:row>
          <xdr:rowOff>28575</xdr:rowOff>
        </xdr:from>
        <xdr:to>
          <xdr:col>7</xdr:col>
          <xdr:colOff>0</xdr:colOff>
          <xdr:row>120</xdr:row>
          <xdr:rowOff>257175</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1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121</xdr:row>
          <xdr:rowOff>104775</xdr:rowOff>
        </xdr:from>
        <xdr:to>
          <xdr:col>7</xdr:col>
          <xdr:colOff>0</xdr:colOff>
          <xdr:row>121</xdr:row>
          <xdr:rowOff>333375</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1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59</xdr:row>
          <xdr:rowOff>485775</xdr:rowOff>
        </xdr:from>
        <xdr:to>
          <xdr:col>5</xdr:col>
          <xdr:colOff>266700</xdr:colOff>
          <xdr:row>60</xdr:row>
          <xdr:rowOff>228600</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1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60</xdr:row>
          <xdr:rowOff>657225</xdr:rowOff>
        </xdr:from>
        <xdr:to>
          <xdr:col>5</xdr:col>
          <xdr:colOff>276225</xdr:colOff>
          <xdr:row>61</xdr:row>
          <xdr:rowOff>228600</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1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59</xdr:row>
          <xdr:rowOff>485775</xdr:rowOff>
        </xdr:from>
        <xdr:to>
          <xdr:col>6</xdr:col>
          <xdr:colOff>266700</xdr:colOff>
          <xdr:row>60</xdr:row>
          <xdr:rowOff>228600</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id="{00000000-0008-0000-01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60</xdr:row>
          <xdr:rowOff>657225</xdr:rowOff>
        </xdr:from>
        <xdr:to>
          <xdr:col>6</xdr:col>
          <xdr:colOff>276225</xdr:colOff>
          <xdr:row>61</xdr:row>
          <xdr:rowOff>228600</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1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38100</xdr:rowOff>
        </xdr:from>
        <xdr:to>
          <xdr:col>5</xdr:col>
          <xdr:colOff>0</xdr:colOff>
          <xdr:row>17</xdr:row>
          <xdr:rowOff>38100</xdr:rowOff>
        </xdr:to>
        <xdr:sp macro="" textlink="">
          <xdr:nvSpPr>
            <xdr:cNvPr id="1354" name="Check Box 330" hidden="1">
              <a:extLst>
                <a:ext uri="{63B3BB69-23CF-44E3-9099-C40C66FF867C}">
                  <a14:compatExt spid="_x0000_s1354"/>
                </a:ext>
                <a:ext uri="{FF2B5EF4-FFF2-40B4-BE49-F238E27FC236}">
                  <a16:creationId xmlns:a16="http://schemas.microsoft.com/office/drawing/2014/main" id="{00000000-0008-0000-0100-00004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xdr:row>
          <xdr:rowOff>38100</xdr:rowOff>
        </xdr:from>
        <xdr:to>
          <xdr:col>5</xdr:col>
          <xdr:colOff>0</xdr:colOff>
          <xdr:row>18</xdr:row>
          <xdr:rowOff>38100</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1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xdr:row>
          <xdr:rowOff>38100</xdr:rowOff>
        </xdr:from>
        <xdr:to>
          <xdr:col>5</xdr:col>
          <xdr:colOff>0</xdr:colOff>
          <xdr:row>18</xdr:row>
          <xdr:rowOff>38100</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1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38100</xdr:rowOff>
        </xdr:from>
        <xdr:to>
          <xdr:col>5</xdr:col>
          <xdr:colOff>0</xdr:colOff>
          <xdr:row>19</xdr:row>
          <xdr:rowOff>38100</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1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19</xdr:row>
          <xdr:rowOff>38100</xdr:rowOff>
        </xdr:from>
        <xdr:to>
          <xdr:col>5</xdr:col>
          <xdr:colOff>0</xdr:colOff>
          <xdr:row>20</xdr:row>
          <xdr:rowOff>38100</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1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38100</xdr:rowOff>
        </xdr:from>
        <xdr:to>
          <xdr:col>6</xdr:col>
          <xdr:colOff>0</xdr:colOff>
          <xdr:row>17</xdr:row>
          <xdr:rowOff>38100</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1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38100</xdr:rowOff>
        </xdr:from>
        <xdr:to>
          <xdr:col>6</xdr:col>
          <xdr:colOff>0</xdr:colOff>
          <xdr:row>18</xdr:row>
          <xdr:rowOff>38100</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1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38100</xdr:rowOff>
        </xdr:from>
        <xdr:to>
          <xdr:col>6</xdr:col>
          <xdr:colOff>0</xdr:colOff>
          <xdr:row>18</xdr:row>
          <xdr:rowOff>38100</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1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38100</xdr:rowOff>
        </xdr:from>
        <xdr:to>
          <xdr:col>6</xdr:col>
          <xdr:colOff>0</xdr:colOff>
          <xdr:row>19</xdr:row>
          <xdr:rowOff>38100</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1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38100</xdr:rowOff>
        </xdr:from>
        <xdr:to>
          <xdr:col>6</xdr:col>
          <xdr:colOff>0</xdr:colOff>
          <xdr:row>20</xdr:row>
          <xdr:rowOff>38100</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1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38100</xdr:rowOff>
        </xdr:from>
        <xdr:to>
          <xdr:col>7</xdr:col>
          <xdr:colOff>9525</xdr:colOff>
          <xdr:row>17</xdr:row>
          <xdr:rowOff>38100</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1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38100</xdr:rowOff>
        </xdr:from>
        <xdr:to>
          <xdr:col>7</xdr:col>
          <xdr:colOff>9525</xdr:colOff>
          <xdr:row>18</xdr:row>
          <xdr:rowOff>38100</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1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38100</xdr:rowOff>
        </xdr:from>
        <xdr:to>
          <xdr:col>7</xdr:col>
          <xdr:colOff>9525</xdr:colOff>
          <xdr:row>18</xdr:row>
          <xdr:rowOff>38100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1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38100</xdr:rowOff>
        </xdr:from>
        <xdr:to>
          <xdr:col>7</xdr:col>
          <xdr:colOff>9525</xdr:colOff>
          <xdr:row>19</xdr:row>
          <xdr:rowOff>38100</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1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38100</xdr:rowOff>
        </xdr:from>
        <xdr:to>
          <xdr:col>7</xdr:col>
          <xdr:colOff>9525</xdr:colOff>
          <xdr:row>20</xdr:row>
          <xdr:rowOff>38100</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1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104</xdr:row>
          <xdr:rowOff>28575</xdr:rowOff>
        </xdr:from>
        <xdr:to>
          <xdr:col>4</xdr:col>
          <xdr:colOff>266700</xdr:colOff>
          <xdr:row>104</xdr:row>
          <xdr:rowOff>304800</xdr:rowOff>
        </xdr:to>
        <xdr:sp macro="" textlink="">
          <xdr:nvSpPr>
            <xdr:cNvPr id="1382" name="Check Box 358" hidden="1">
              <a:extLst>
                <a:ext uri="{63B3BB69-23CF-44E3-9099-C40C66FF867C}">
                  <a14:compatExt spid="_x0000_s1382"/>
                </a:ext>
                <a:ext uri="{FF2B5EF4-FFF2-40B4-BE49-F238E27FC236}">
                  <a16:creationId xmlns:a16="http://schemas.microsoft.com/office/drawing/2014/main" id="{00000000-0008-0000-0100-00006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104</xdr:row>
          <xdr:rowOff>47625</xdr:rowOff>
        </xdr:from>
        <xdr:to>
          <xdr:col>5</xdr:col>
          <xdr:colOff>276225</xdr:colOff>
          <xdr:row>104</xdr:row>
          <xdr:rowOff>276225</xdr:rowOff>
        </xdr:to>
        <xdr:sp macro="" textlink="">
          <xdr:nvSpPr>
            <xdr:cNvPr id="1383" name="Check Box 359" hidden="1">
              <a:extLst>
                <a:ext uri="{63B3BB69-23CF-44E3-9099-C40C66FF867C}">
                  <a14:compatExt spid="_x0000_s1383"/>
                </a:ext>
                <a:ext uri="{FF2B5EF4-FFF2-40B4-BE49-F238E27FC236}">
                  <a16:creationId xmlns:a16="http://schemas.microsoft.com/office/drawing/2014/main" id="{00000000-0008-0000-0100-00006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104</xdr:row>
          <xdr:rowOff>47625</xdr:rowOff>
        </xdr:from>
        <xdr:to>
          <xdr:col>6</xdr:col>
          <xdr:colOff>276225</xdr:colOff>
          <xdr:row>104</xdr:row>
          <xdr:rowOff>276225</xdr:rowOff>
        </xdr:to>
        <xdr:sp macro="" textlink="">
          <xdr:nvSpPr>
            <xdr:cNvPr id="1384" name="Check Box 360" hidden="1">
              <a:extLst>
                <a:ext uri="{63B3BB69-23CF-44E3-9099-C40C66FF867C}">
                  <a14:compatExt spid="_x0000_s1384"/>
                </a:ext>
                <a:ext uri="{FF2B5EF4-FFF2-40B4-BE49-F238E27FC236}">
                  <a16:creationId xmlns:a16="http://schemas.microsoft.com/office/drawing/2014/main" id="{00000000-0008-0000-0100-00006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xdr:row>
          <xdr:rowOff>219075</xdr:rowOff>
        </xdr:from>
        <xdr:to>
          <xdr:col>5</xdr:col>
          <xdr:colOff>9525</xdr:colOff>
          <xdr:row>13</xdr:row>
          <xdr:rowOff>457200</xdr:rowOff>
        </xdr:to>
        <xdr:sp macro="" textlink="">
          <xdr:nvSpPr>
            <xdr:cNvPr id="1391" name="Check Box 367" hidden="1">
              <a:extLst>
                <a:ext uri="{63B3BB69-23CF-44E3-9099-C40C66FF867C}">
                  <a14:compatExt spid="_x0000_s1391"/>
                </a:ext>
                <a:ext uri="{FF2B5EF4-FFF2-40B4-BE49-F238E27FC236}">
                  <a16:creationId xmlns:a16="http://schemas.microsoft.com/office/drawing/2014/main" id="{00000000-0008-0000-0100-00006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219075</xdr:rowOff>
        </xdr:from>
        <xdr:to>
          <xdr:col>6</xdr:col>
          <xdr:colOff>9525</xdr:colOff>
          <xdr:row>13</xdr:row>
          <xdr:rowOff>457200</xdr:rowOff>
        </xdr:to>
        <xdr:sp macro="" textlink="">
          <xdr:nvSpPr>
            <xdr:cNvPr id="1392" name="Check Box 368" hidden="1">
              <a:extLst>
                <a:ext uri="{63B3BB69-23CF-44E3-9099-C40C66FF867C}">
                  <a14:compatExt spid="_x0000_s1392"/>
                </a:ext>
                <a:ext uri="{FF2B5EF4-FFF2-40B4-BE49-F238E27FC236}">
                  <a16:creationId xmlns:a16="http://schemas.microsoft.com/office/drawing/2014/main" id="{00000000-0008-0000-01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219075</xdr:rowOff>
        </xdr:from>
        <xdr:to>
          <xdr:col>7</xdr:col>
          <xdr:colOff>9525</xdr:colOff>
          <xdr:row>13</xdr:row>
          <xdr:rowOff>457200</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1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219075</xdr:rowOff>
        </xdr:from>
        <xdr:to>
          <xdr:col>5</xdr:col>
          <xdr:colOff>9525</xdr:colOff>
          <xdr:row>15</xdr:row>
          <xdr:rowOff>457200</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1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219075</xdr:rowOff>
        </xdr:from>
        <xdr:to>
          <xdr:col>6</xdr:col>
          <xdr:colOff>9525</xdr:colOff>
          <xdr:row>15</xdr:row>
          <xdr:rowOff>457200</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1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219075</xdr:rowOff>
        </xdr:from>
        <xdr:to>
          <xdr:col>7</xdr:col>
          <xdr:colOff>9525</xdr:colOff>
          <xdr:row>15</xdr:row>
          <xdr:rowOff>457200</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1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219075</xdr:rowOff>
        </xdr:from>
        <xdr:to>
          <xdr:col>5</xdr:col>
          <xdr:colOff>9525</xdr:colOff>
          <xdr:row>20</xdr:row>
          <xdr:rowOff>457200</xdr:rowOff>
        </xdr:to>
        <xdr:sp macro="" textlink="">
          <xdr:nvSpPr>
            <xdr:cNvPr id="1400" name="Check Box 376" hidden="1">
              <a:extLst>
                <a:ext uri="{63B3BB69-23CF-44E3-9099-C40C66FF867C}">
                  <a14:compatExt spid="_x0000_s1400"/>
                </a:ext>
                <a:ext uri="{FF2B5EF4-FFF2-40B4-BE49-F238E27FC236}">
                  <a16:creationId xmlns:a16="http://schemas.microsoft.com/office/drawing/2014/main" id="{00000000-0008-0000-0100-00007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219075</xdr:rowOff>
        </xdr:from>
        <xdr:to>
          <xdr:col>6</xdr:col>
          <xdr:colOff>9525</xdr:colOff>
          <xdr:row>20</xdr:row>
          <xdr:rowOff>457200</xdr:rowOff>
        </xdr:to>
        <xdr:sp macro="" textlink="">
          <xdr:nvSpPr>
            <xdr:cNvPr id="1401" name="Check Box 377" hidden="1">
              <a:extLst>
                <a:ext uri="{63B3BB69-23CF-44E3-9099-C40C66FF867C}">
                  <a14:compatExt spid="_x0000_s1401"/>
                </a:ext>
                <a:ext uri="{FF2B5EF4-FFF2-40B4-BE49-F238E27FC236}">
                  <a16:creationId xmlns:a16="http://schemas.microsoft.com/office/drawing/2014/main" id="{00000000-0008-0000-0100-00007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219075</xdr:rowOff>
        </xdr:from>
        <xdr:to>
          <xdr:col>7</xdr:col>
          <xdr:colOff>9525</xdr:colOff>
          <xdr:row>20</xdr:row>
          <xdr:rowOff>457200</xdr:rowOff>
        </xdr:to>
        <xdr:sp macro="" textlink="">
          <xdr:nvSpPr>
            <xdr:cNvPr id="1402" name="Check Box 378" hidden="1">
              <a:extLst>
                <a:ext uri="{63B3BB69-23CF-44E3-9099-C40C66FF867C}">
                  <a14:compatExt spid="_x0000_s1402"/>
                </a:ext>
                <a:ext uri="{FF2B5EF4-FFF2-40B4-BE49-F238E27FC236}">
                  <a16:creationId xmlns:a16="http://schemas.microsoft.com/office/drawing/2014/main" id="{00000000-0008-0000-0100-00007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21</xdr:row>
          <xdr:rowOff>219075</xdr:rowOff>
        </xdr:from>
        <xdr:to>
          <xdr:col>5</xdr:col>
          <xdr:colOff>9525</xdr:colOff>
          <xdr:row>21</xdr:row>
          <xdr:rowOff>457200</xdr:rowOff>
        </xdr:to>
        <xdr:sp macro="" textlink="">
          <xdr:nvSpPr>
            <xdr:cNvPr id="1403" name="Check Box 379" hidden="1">
              <a:extLst>
                <a:ext uri="{63B3BB69-23CF-44E3-9099-C40C66FF867C}">
                  <a14:compatExt spid="_x0000_s1403"/>
                </a:ext>
                <a:ext uri="{FF2B5EF4-FFF2-40B4-BE49-F238E27FC236}">
                  <a16:creationId xmlns:a16="http://schemas.microsoft.com/office/drawing/2014/main" id="{00000000-0008-0000-0100-00007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219075</xdr:rowOff>
        </xdr:from>
        <xdr:to>
          <xdr:col>6</xdr:col>
          <xdr:colOff>9525</xdr:colOff>
          <xdr:row>21</xdr:row>
          <xdr:rowOff>457200</xdr:rowOff>
        </xdr:to>
        <xdr:sp macro="" textlink="">
          <xdr:nvSpPr>
            <xdr:cNvPr id="1404" name="Check Box 380" hidden="1">
              <a:extLst>
                <a:ext uri="{63B3BB69-23CF-44E3-9099-C40C66FF867C}">
                  <a14:compatExt spid="_x0000_s1404"/>
                </a:ext>
                <a:ext uri="{FF2B5EF4-FFF2-40B4-BE49-F238E27FC236}">
                  <a16:creationId xmlns:a16="http://schemas.microsoft.com/office/drawing/2014/main" id="{00000000-0008-0000-0100-00007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219075</xdr:rowOff>
        </xdr:from>
        <xdr:to>
          <xdr:col>7</xdr:col>
          <xdr:colOff>9525</xdr:colOff>
          <xdr:row>21</xdr:row>
          <xdr:rowOff>457200</xdr:rowOff>
        </xdr:to>
        <xdr:sp macro="" textlink="">
          <xdr:nvSpPr>
            <xdr:cNvPr id="1405" name="Check Box 381" hidden="1">
              <a:extLst>
                <a:ext uri="{63B3BB69-23CF-44E3-9099-C40C66FF867C}">
                  <a14:compatExt spid="_x0000_s1405"/>
                </a:ext>
                <a:ext uri="{FF2B5EF4-FFF2-40B4-BE49-F238E27FC236}">
                  <a16:creationId xmlns:a16="http://schemas.microsoft.com/office/drawing/2014/main" id="{00000000-0008-0000-0100-00007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24</xdr:row>
          <xdr:rowOff>104775</xdr:rowOff>
        </xdr:from>
        <xdr:to>
          <xdr:col>4</xdr:col>
          <xdr:colOff>285750</xdr:colOff>
          <xdr:row>24</xdr:row>
          <xdr:rowOff>333375</xdr:rowOff>
        </xdr:to>
        <xdr:sp macro="" textlink="">
          <xdr:nvSpPr>
            <xdr:cNvPr id="1412" name="Check Box 388" hidden="1">
              <a:extLst>
                <a:ext uri="{63B3BB69-23CF-44E3-9099-C40C66FF867C}">
                  <a14:compatExt spid="_x0000_s1412"/>
                </a:ext>
                <a:ext uri="{FF2B5EF4-FFF2-40B4-BE49-F238E27FC236}">
                  <a16:creationId xmlns:a16="http://schemas.microsoft.com/office/drawing/2014/main" id="{00000000-0008-0000-0100-00008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25</xdr:row>
          <xdr:rowOff>38100</xdr:rowOff>
        </xdr:from>
        <xdr:to>
          <xdr:col>5</xdr:col>
          <xdr:colOff>9525</xdr:colOff>
          <xdr:row>25</xdr:row>
          <xdr:rowOff>276225</xdr:rowOff>
        </xdr:to>
        <xdr:sp macro="" textlink="">
          <xdr:nvSpPr>
            <xdr:cNvPr id="1413" name="Check Box 389" hidden="1">
              <a:extLst>
                <a:ext uri="{63B3BB69-23CF-44E3-9099-C40C66FF867C}">
                  <a14:compatExt spid="_x0000_s1413"/>
                </a:ext>
                <a:ext uri="{FF2B5EF4-FFF2-40B4-BE49-F238E27FC236}">
                  <a16:creationId xmlns:a16="http://schemas.microsoft.com/office/drawing/2014/main" id="{00000000-0008-0000-0100-00008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27</xdr:row>
          <xdr:rowOff>19050</xdr:rowOff>
        </xdr:from>
        <xdr:to>
          <xdr:col>5</xdr:col>
          <xdr:colOff>9525</xdr:colOff>
          <xdr:row>27</xdr:row>
          <xdr:rowOff>247650</xdr:rowOff>
        </xdr:to>
        <xdr:sp macro="" textlink="">
          <xdr:nvSpPr>
            <xdr:cNvPr id="1415" name="Check Box 391" hidden="1">
              <a:extLst>
                <a:ext uri="{63B3BB69-23CF-44E3-9099-C40C66FF867C}">
                  <a14:compatExt spid="_x0000_s1415"/>
                </a:ext>
                <a:ext uri="{FF2B5EF4-FFF2-40B4-BE49-F238E27FC236}">
                  <a16:creationId xmlns:a16="http://schemas.microsoft.com/office/drawing/2014/main" id="{00000000-0008-0000-0100-00008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30</xdr:row>
          <xdr:rowOff>104775</xdr:rowOff>
        </xdr:from>
        <xdr:to>
          <xdr:col>4</xdr:col>
          <xdr:colOff>285750</xdr:colOff>
          <xdr:row>30</xdr:row>
          <xdr:rowOff>333375</xdr:rowOff>
        </xdr:to>
        <xdr:sp macro="" textlink="">
          <xdr:nvSpPr>
            <xdr:cNvPr id="1418" name="Check Box 394" hidden="1">
              <a:extLst>
                <a:ext uri="{63B3BB69-23CF-44E3-9099-C40C66FF867C}">
                  <a14:compatExt spid="_x0000_s1418"/>
                </a:ext>
                <a:ext uri="{FF2B5EF4-FFF2-40B4-BE49-F238E27FC236}">
                  <a16:creationId xmlns:a16="http://schemas.microsoft.com/office/drawing/2014/main" id="{00000000-0008-0000-0100-00008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31</xdr:row>
          <xdr:rowOff>104775</xdr:rowOff>
        </xdr:from>
        <xdr:to>
          <xdr:col>4</xdr:col>
          <xdr:colOff>285750</xdr:colOff>
          <xdr:row>32</xdr:row>
          <xdr:rowOff>0</xdr:rowOff>
        </xdr:to>
        <xdr:sp macro="" textlink="">
          <xdr:nvSpPr>
            <xdr:cNvPr id="1419" name="Check Box 395" hidden="1">
              <a:extLst>
                <a:ext uri="{63B3BB69-23CF-44E3-9099-C40C66FF867C}">
                  <a14:compatExt spid="_x0000_s1419"/>
                </a:ext>
                <a:ext uri="{FF2B5EF4-FFF2-40B4-BE49-F238E27FC236}">
                  <a16:creationId xmlns:a16="http://schemas.microsoft.com/office/drawing/2014/main" id="{00000000-0008-0000-0100-00008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xdr:row>
          <xdr:rowOff>104775</xdr:rowOff>
        </xdr:from>
        <xdr:to>
          <xdr:col>5</xdr:col>
          <xdr:colOff>285750</xdr:colOff>
          <xdr:row>24</xdr:row>
          <xdr:rowOff>333375</xdr:rowOff>
        </xdr:to>
        <xdr:sp macro="" textlink="">
          <xdr:nvSpPr>
            <xdr:cNvPr id="1420" name="Check Box 396" hidden="1">
              <a:extLst>
                <a:ext uri="{63B3BB69-23CF-44E3-9099-C40C66FF867C}">
                  <a14:compatExt spid="_x0000_s1420"/>
                </a:ext>
                <a:ext uri="{FF2B5EF4-FFF2-40B4-BE49-F238E27FC236}">
                  <a16:creationId xmlns:a16="http://schemas.microsoft.com/office/drawing/2014/main" id="{00000000-0008-0000-0100-00008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25</xdr:row>
          <xdr:rowOff>38100</xdr:rowOff>
        </xdr:from>
        <xdr:to>
          <xdr:col>6</xdr:col>
          <xdr:colOff>9525</xdr:colOff>
          <xdr:row>25</xdr:row>
          <xdr:rowOff>276225</xdr:rowOff>
        </xdr:to>
        <xdr:sp macro="" textlink="">
          <xdr:nvSpPr>
            <xdr:cNvPr id="1421" name="Check Box 397" hidden="1">
              <a:extLst>
                <a:ext uri="{63B3BB69-23CF-44E3-9099-C40C66FF867C}">
                  <a14:compatExt spid="_x0000_s1421"/>
                </a:ext>
                <a:ext uri="{FF2B5EF4-FFF2-40B4-BE49-F238E27FC236}">
                  <a16:creationId xmlns:a16="http://schemas.microsoft.com/office/drawing/2014/main" id="{00000000-0008-0000-0100-00008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27</xdr:row>
          <xdr:rowOff>19050</xdr:rowOff>
        </xdr:from>
        <xdr:to>
          <xdr:col>6</xdr:col>
          <xdr:colOff>9525</xdr:colOff>
          <xdr:row>27</xdr:row>
          <xdr:rowOff>247650</xdr:rowOff>
        </xdr:to>
        <xdr:sp macro="" textlink="">
          <xdr:nvSpPr>
            <xdr:cNvPr id="1423" name="Check Box 399" hidden="1">
              <a:extLst>
                <a:ext uri="{63B3BB69-23CF-44E3-9099-C40C66FF867C}">
                  <a14:compatExt spid="_x0000_s1423"/>
                </a:ext>
                <a:ext uri="{FF2B5EF4-FFF2-40B4-BE49-F238E27FC236}">
                  <a16:creationId xmlns:a16="http://schemas.microsoft.com/office/drawing/2014/main" id="{00000000-0008-0000-0100-00008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30</xdr:row>
          <xdr:rowOff>104775</xdr:rowOff>
        </xdr:from>
        <xdr:to>
          <xdr:col>5</xdr:col>
          <xdr:colOff>285750</xdr:colOff>
          <xdr:row>30</xdr:row>
          <xdr:rowOff>333375</xdr:rowOff>
        </xdr:to>
        <xdr:sp macro="" textlink="">
          <xdr:nvSpPr>
            <xdr:cNvPr id="1426" name="Check Box 402" hidden="1">
              <a:extLst>
                <a:ext uri="{63B3BB69-23CF-44E3-9099-C40C66FF867C}">
                  <a14:compatExt spid="_x0000_s1426"/>
                </a:ext>
                <a:ext uri="{FF2B5EF4-FFF2-40B4-BE49-F238E27FC236}">
                  <a16:creationId xmlns:a16="http://schemas.microsoft.com/office/drawing/2014/main" id="{00000000-0008-0000-0100-00009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31</xdr:row>
          <xdr:rowOff>104775</xdr:rowOff>
        </xdr:from>
        <xdr:to>
          <xdr:col>5</xdr:col>
          <xdr:colOff>285750</xdr:colOff>
          <xdr:row>32</xdr:row>
          <xdr:rowOff>0</xdr:rowOff>
        </xdr:to>
        <xdr:sp macro="" textlink="">
          <xdr:nvSpPr>
            <xdr:cNvPr id="1427" name="Check Box 403" hidden="1">
              <a:extLst>
                <a:ext uri="{63B3BB69-23CF-44E3-9099-C40C66FF867C}">
                  <a14:compatExt spid="_x0000_s1427"/>
                </a:ext>
                <a:ext uri="{FF2B5EF4-FFF2-40B4-BE49-F238E27FC236}">
                  <a16:creationId xmlns:a16="http://schemas.microsoft.com/office/drawing/2014/main" id="{00000000-0008-0000-0100-00009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24</xdr:row>
          <xdr:rowOff>104775</xdr:rowOff>
        </xdr:from>
        <xdr:to>
          <xdr:col>7</xdr:col>
          <xdr:colOff>0</xdr:colOff>
          <xdr:row>24</xdr:row>
          <xdr:rowOff>333375</xdr:rowOff>
        </xdr:to>
        <xdr:sp macro="" textlink="">
          <xdr:nvSpPr>
            <xdr:cNvPr id="1428" name="Check Box 404" hidden="1">
              <a:extLst>
                <a:ext uri="{63B3BB69-23CF-44E3-9099-C40C66FF867C}">
                  <a14:compatExt spid="_x0000_s1428"/>
                </a:ext>
                <a:ext uri="{FF2B5EF4-FFF2-40B4-BE49-F238E27FC236}">
                  <a16:creationId xmlns:a16="http://schemas.microsoft.com/office/drawing/2014/main" id="{00000000-0008-0000-0100-00009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25</xdr:row>
          <xdr:rowOff>38100</xdr:rowOff>
        </xdr:from>
        <xdr:to>
          <xdr:col>7</xdr:col>
          <xdr:colOff>9525</xdr:colOff>
          <xdr:row>25</xdr:row>
          <xdr:rowOff>276225</xdr:rowOff>
        </xdr:to>
        <xdr:sp macro="" textlink="">
          <xdr:nvSpPr>
            <xdr:cNvPr id="1429" name="Check Box 405" hidden="1">
              <a:extLst>
                <a:ext uri="{63B3BB69-23CF-44E3-9099-C40C66FF867C}">
                  <a14:compatExt spid="_x0000_s1429"/>
                </a:ext>
                <a:ext uri="{FF2B5EF4-FFF2-40B4-BE49-F238E27FC236}">
                  <a16:creationId xmlns:a16="http://schemas.microsoft.com/office/drawing/2014/main" id="{00000000-0008-0000-0100-00009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27</xdr:row>
          <xdr:rowOff>19050</xdr:rowOff>
        </xdr:from>
        <xdr:to>
          <xdr:col>7</xdr:col>
          <xdr:colOff>9525</xdr:colOff>
          <xdr:row>27</xdr:row>
          <xdr:rowOff>247650</xdr:rowOff>
        </xdr:to>
        <xdr:sp macro="" textlink="">
          <xdr:nvSpPr>
            <xdr:cNvPr id="1431" name="Check Box 407" hidden="1">
              <a:extLst>
                <a:ext uri="{63B3BB69-23CF-44E3-9099-C40C66FF867C}">
                  <a14:compatExt spid="_x0000_s1431"/>
                </a:ext>
                <a:ext uri="{FF2B5EF4-FFF2-40B4-BE49-F238E27FC236}">
                  <a16:creationId xmlns:a16="http://schemas.microsoft.com/office/drawing/2014/main" id="{00000000-0008-0000-0100-00009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30</xdr:row>
          <xdr:rowOff>104775</xdr:rowOff>
        </xdr:from>
        <xdr:to>
          <xdr:col>7</xdr:col>
          <xdr:colOff>0</xdr:colOff>
          <xdr:row>30</xdr:row>
          <xdr:rowOff>333375</xdr:rowOff>
        </xdr:to>
        <xdr:sp macro="" textlink="">
          <xdr:nvSpPr>
            <xdr:cNvPr id="1434" name="Check Box 410" hidden="1">
              <a:extLst>
                <a:ext uri="{63B3BB69-23CF-44E3-9099-C40C66FF867C}">
                  <a14:compatExt spid="_x0000_s1434"/>
                </a:ext>
                <a:ext uri="{FF2B5EF4-FFF2-40B4-BE49-F238E27FC236}">
                  <a16:creationId xmlns:a16="http://schemas.microsoft.com/office/drawing/2014/main" id="{00000000-0008-0000-0100-00009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31</xdr:row>
          <xdr:rowOff>104775</xdr:rowOff>
        </xdr:from>
        <xdr:to>
          <xdr:col>7</xdr:col>
          <xdr:colOff>0</xdr:colOff>
          <xdr:row>32</xdr:row>
          <xdr:rowOff>0</xdr:rowOff>
        </xdr:to>
        <xdr:sp macro="" textlink="">
          <xdr:nvSpPr>
            <xdr:cNvPr id="1435" name="Check Box 411" hidden="1">
              <a:extLst>
                <a:ext uri="{63B3BB69-23CF-44E3-9099-C40C66FF867C}">
                  <a14:compatExt spid="_x0000_s1435"/>
                </a:ext>
                <a:ext uri="{FF2B5EF4-FFF2-40B4-BE49-F238E27FC236}">
                  <a16:creationId xmlns:a16="http://schemas.microsoft.com/office/drawing/2014/main" id="{00000000-0008-0000-0100-00009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32</xdr:row>
          <xdr:rowOff>104775</xdr:rowOff>
        </xdr:from>
        <xdr:to>
          <xdr:col>4</xdr:col>
          <xdr:colOff>285750</xdr:colOff>
          <xdr:row>32</xdr:row>
          <xdr:rowOff>333375</xdr:rowOff>
        </xdr:to>
        <xdr:sp macro="" textlink="">
          <xdr:nvSpPr>
            <xdr:cNvPr id="1453" name="Check Box 429" hidden="1">
              <a:extLst>
                <a:ext uri="{63B3BB69-23CF-44E3-9099-C40C66FF867C}">
                  <a14:compatExt spid="_x0000_s1453"/>
                </a:ext>
                <a:ext uri="{FF2B5EF4-FFF2-40B4-BE49-F238E27FC236}">
                  <a16:creationId xmlns:a16="http://schemas.microsoft.com/office/drawing/2014/main" id="{00000000-0008-0000-0100-0000A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33</xdr:row>
          <xdr:rowOff>28575</xdr:rowOff>
        </xdr:from>
        <xdr:to>
          <xdr:col>4</xdr:col>
          <xdr:colOff>285750</xdr:colOff>
          <xdr:row>34</xdr:row>
          <xdr:rowOff>47625</xdr:rowOff>
        </xdr:to>
        <xdr:sp macro="" textlink="">
          <xdr:nvSpPr>
            <xdr:cNvPr id="1454" name="Check Box 430" hidden="1">
              <a:extLst>
                <a:ext uri="{63B3BB69-23CF-44E3-9099-C40C66FF867C}">
                  <a14:compatExt spid="_x0000_s1454"/>
                </a:ext>
                <a:ext uri="{FF2B5EF4-FFF2-40B4-BE49-F238E27FC236}">
                  <a16:creationId xmlns:a16="http://schemas.microsoft.com/office/drawing/2014/main" id="{00000000-0008-0000-0100-0000A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34</xdr:row>
          <xdr:rowOff>104775</xdr:rowOff>
        </xdr:from>
        <xdr:to>
          <xdr:col>4</xdr:col>
          <xdr:colOff>285750</xdr:colOff>
          <xdr:row>34</xdr:row>
          <xdr:rowOff>333375</xdr:rowOff>
        </xdr:to>
        <xdr:sp macro="" textlink="">
          <xdr:nvSpPr>
            <xdr:cNvPr id="1455" name="Check Box 431" hidden="1">
              <a:extLst>
                <a:ext uri="{63B3BB69-23CF-44E3-9099-C40C66FF867C}">
                  <a14:compatExt spid="_x0000_s1455"/>
                </a:ext>
                <a:ext uri="{FF2B5EF4-FFF2-40B4-BE49-F238E27FC236}">
                  <a16:creationId xmlns:a16="http://schemas.microsoft.com/office/drawing/2014/main" id="{00000000-0008-0000-0100-0000A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35</xdr:row>
          <xdr:rowOff>247650</xdr:rowOff>
        </xdr:from>
        <xdr:to>
          <xdr:col>4</xdr:col>
          <xdr:colOff>276225</xdr:colOff>
          <xdr:row>36</xdr:row>
          <xdr:rowOff>0</xdr:rowOff>
        </xdr:to>
        <xdr:sp macro="" textlink="">
          <xdr:nvSpPr>
            <xdr:cNvPr id="1456" name="Check Box 432" hidden="1">
              <a:extLst>
                <a:ext uri="{63B3BB69-23CF-44E3-9099-C40C66FF867C}">
                  <a14:compatExt spid="_x0000_s1456"/>
                </a:ext>
                <a:ext uri="{FF2B5EF4-FFF2-40B4-BE49-F238E27FC236}">
                  <a16:creationId xmlns:a16="http://schemas.microsoft.com/office/drawing/2014/main" id="{00000000-0008-0000-0100-0000B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36</xdr:row>
          <xdr:rowOff>104775</xdr:rowOff>
        </xdr:from>
        <xdr:to>
          <xdr:col>4</xdr:col>
          <xdr:colOff>285750</xdr:colOff>
          <xdr:row>36</xdr:row>
          <xdr:rowOff>333375</xdr:rowOff>
        </xdr:to>
        <xdr:sp macro="" textlink="">
          <xdr:nvSpPr>
            <xdr:cNvPr id="1457" name="Check Box 433" hidden="1">
              <a:extLst>
                <a:ext uri="{63B3BB69-23CF-44E3-9099-C40C66FF867C}">
                  <a14:compatExt spid="_x0000_s1457"/>
                </a:ext>
                <a:ext uri="{FF2B5EF4-FFF2-40B4-BE49-F238E27FC236}">
                  <a16:creationId xmlns:a16="http://schemas.microsoft.com/office/drawing/2014/main" id="{00000000-0008-0000-0100-0000B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32</xdr:row>
          <xdr:rowOff>104775</xdr:rowOff>
        </xdr:from>
        <xdr:to>
          <xdr:col>5</xdr:col>
          <xdr:colOff>285750</xdr:colOff>
          <xdr:row>32</xdr:row>
          <xdr:rowOff>333375</xdr:rowOff>
        </xdr:to>
        <xdr:sp macro="" textlink="">
          <xdr:nvSpPr>
            <xdr:cNvPr id="1459" name="Check Box 435" hidden="1">
              <a:extLst>
                <a:ext uri="{63B3BB69-23CF-44E3-9099-C40C66FF867C}">
                  <a14:compatExt spid="_x0000_s1459"/>
                </a:ext>
                <a:ext uri="{FF2B5EF4-FFF2-40B4-BE49-F238E27FC236}">
                  <a16:creationId xmlns:a16="http://schemas.microsoft.com/office/drawing/2014/main" id="{00000000-0008-0000-0100-0000B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33</xdr:row>
          <xdr:rowOff>28575</xdr:rowOff>
        </xdr:from>
        <xdr:to>
          <xdr:col>5</xdr:col>
          <xdr:colOff>285750</xdr:colOff>
          <xdr:row>34</xdr:row>
          <xdr:rowOff>47625</xdr:rowOff>
        </xdr:to>
        <xdr:sp macro="" textlink="">
          <xdr:nvSpPr>
            <xdr:cNvPr id="1460" name="Check Box 436" hidden="1">
              <a:extLst>
                <a:ext uri="{63B3BB69-23CF-44E3-9099-C40C66FF867C}">
                  <a14:compatExt spid="_x0000_s1460"/>
                </a:ext>
                <a:ext uri="{FF2B5EF4-FFF2-40B4-BE49-F238E27FC236}">
                  <a16:creationId xmlns:a16="http://schemas.microsoft.com/office/drawing/2014/main" id="{00000000-0008-0000-0100-0000B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34</xdr:row>
          <xdr:rowOff>104775</xdr:rowOff>
        </xdr:from>
        <xdr:to>
          <xdr:col>5</xdr:col>
          <xdr:colOff>285750</xdr:colOff>
          <xdr:row>34</xdr:row>
          <xdr:rowOff>333375</xdr:rowOff>
        </xdr:to>
        <xdr:sp macro="" textlink="">
          <xdr:nvSpPr>
            <xdr:cNvPr id="1461" name="Check Box 437" hidden="1">
              <a:extLst>
                <a:ext uri="{63B3BB69-23CF-44E3-9099-C40C66FF867C}">
                  <a14:compatExt spid="_x0000_s1461"/>
                </a:ext>
                <a:ext uri="{FF2B5EF4-FFF2-40B4-BE49-F238E27FC236}">
                  <a16:creationId xmlns:a16="http://schemas.microsoft.com/office/drawing/2014/main" id="{00000000-0008-0000-0100-0000B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35</xdr:row>
          <xdr:rowOff>247650</xdr:rowOff>
        </xdr:from>
        <xdr:to>
          <xdr:col>5</xdr:col>
          <xdr:colOff>276225</xdr:colOff>
          <xdr:row>36</xdr:row>
          <xdr:rowOff>0</xdr:rowOff>
        </xdr:to>
        <xdr:sp macro="" textlink="">
          <xdr:nvSpPr>
            <xdr:cNvPr id="1462" name="Check Box 438" hidden="1">
              <a:extLst>
                <a:ext uri="{63B3BB69-23CF-44E3-9099-C40C66FF867C}">
                  <a14:compatExt spid="_x0000_s1462"/>
                </a:ext>
                <a:ext uri="{FF2B5EF4-FFF2-40B4-BE49-F238E27FC236}">
                  <a16:creationId xmlns:a16="http://schemas.microsoft.com/office/drawing/2014/main" id="{00000000-0008-0000-0100-0000B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36</xdr:row>
          <xdr:rowOff>104775</xdr:rowOff>
        </xdr:from>
        <xdr:to>
          <xdr:col>5</xdr:col>
          <xdr:colOff>285750</xdr:colOff>
          <xdr:row>36</xdr:row>
          <xdr:rowOff>333375</xdr:rowOff>
        </xdr:to>
        <xdr:sp macro="" textlink="">
          <xdr:nvSpPr>
            <xdr:cNvPr id="1463" name="Check Box 439" hidden="1">
              <a:extLst>
                <a:ext uri="{63B3BB69-23CF-44E3-9099-C40C66FF867C}">
                  <a14:compatExt spid="_x0000_s1463"/>
                </a:ext>
                <a:ext uri="{FF2B5EF4-FFF2-40B4-BE49-F238E27FC236}">
                  <a16:creationId xmlns:a16="http://schemas.microsoft.com/office/drawing/2014/main" id="{00000000-0008-0000-0100-0000B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32</xdr:row>
          <xdr:rowOff>104775</xdr:rowOff>
        </xdr:from>
        <xdr:to>
          <xdr:col>7</xdr:col>
          <xdr:colOff>0</xdr:colOff>
          <xdr:row>32</xdr:row>
          <xdr:rowOff>333375</xdr:rowOff>
        </xdr:to>
        <xdr:sp macro="" textlink="">
          <xdr:nvSpPr>
            <xdr:cNvPr id="1465" name="Check Box 441" hidden="1">
              <a:extLst>
                <a:ext uri="{63B3BB69-23CF-44E3-9099-C40C66FF867C}">
                  <a14:compatExt spid="_x0000_s1465"/>
                </a:ext>
                <a:ext uri="{FF2B5EF4-FFF2-40B4-BE49-F238E27FC236}">
                  <a16:creationId xmlns:a16="http://schemas.microsoft.com/office/drawing/2014/main" id="{00000000-0008-0000-0100-0000B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33</xdr:row>
          <xdr:rowOff>28575</xdr:rowOff>
        </xdr:from>
        <xdr:to>
          <xdr:col>7</xdr:col>
          <xdr:colOff>0</xdr:colOff>
          <xdr:row>34</xdr:row>
          <xdr:rowOff>47625</xdr:rowOff>
        </xdr:to>
        <xdr:sp macro="" textlink="">
          <xdr:nvSpPr>
            <xdr:cNvPr id="1466" name="Check Box 442" hidden="1">
              <a:extLst>
                <a:ext uri="{63B3BB69-23CF-44E3-9099-C40C66FF867C}">
                  <a14:compatExt spid="_x0000_s1466"/>
                </a:ext>
                <a:ext uri="{FF2B5EF4-FFF2-40B4-BE49-F238E27FC236}">
                  <a16:creationId xmlns:a16="http://schemas.microsoft.com/office/drawing/2014/main" id="{00000000-0008-0000-0100-0000B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34</xdr:row>
          <xdr:rowOff>104775</xdr:rowOff>
        </xdr:from>
        <xdr:to>
          <xdr:col>7</xdr:col>
          <xdr:colOff>0</xdr:colOff>
          <xdr:row>34</xdr:row>
          <xdr:rowOff>333375</xdr:rowOff>
        </xdr:to>
        <xdr:sp macro="" textlink="">
          <xdr:nvSpPr>
            <xdr:cNvPr id="1467" name="Check Box 443" hidden="1">
              <a:extLst>
                <a:ext uri="{63B3BB69-23CF-44E3-9099-C40C66FF867C}">
                  <a14:compatExt spid="_x0000_s1467"/>
                </a:ext>
                <a:ext uri="{FF2B5EF4-FFF2-40B4-BE49-F238E27FC236}">
                  <a16:creationId xmlns:a16="http://schemas.microsoft.com/office/drawing/2014/main" id="{00000000-0008-0000-0100-0000B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35</xdr:row>
          <xdr:rowOff>247650</xdr:rowOff>
        </xdr:from>
        <xdr:to>
          <xdr:col>6</xdr:col>
          <xdr:colOff>276225</xdr:colOff>
          <xdr:row>36</xdr:row>
          <xdr:rowOff>0</xdr:rowOff>
        </xdr:to>
        <xdr:sp macro="" textlink="">
          <xdr:nvSpPr>
            <xdr:cNvPr id="1468" name="Check Box 444" hidden="1">
              <a:extLst>
                <a:ext uri="{63B3BB69-23CF-44E3-9099-C40C66FF867C}">
                  <a14:compatExt spid="_x0000_s1468"/>
                </a:ext>
                <a:ext uri="{FF2B5EF4-FFF2-40B4-BE49-F238E27FC236}">
                  <a16:creationId xmlns:a16="http://schemas.microsoft.com/office/drawing/2014/main" id="{00000000-0008-0000-0100-0000B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36</xdr:row>
          <xdr:rowOff>104775</xdr:rowOff>
        </xdr:from>
        <xdr:to>
          <xdr:col>7</xdr:col>
          <xdr:colOff>0</xdr:colOff>
          <xdr:row>36</xdr:row>
          <xdr:rowOff>333375</xdr:rowOff>
        </xdr:to>
        <xdr:sp macro="" textlink="">
          <xdr:nvSpPr>
            <xdr:cNvPr id="1469" name="Check Box 445" hidden="1">
              <a:extLst>
                <a:ext uri="{63B3BB69-23CF-44E3-9099-C40C66FF867C}">
                  <a14:compatExt spid="_x0000_s1469"/>
                </a:ext>
                <a:ext uri="{FF2B5EF4-FFF2-40B4-BE49-F238E27FC236}">
                  <a16:creationId xmlns:a16="http://schemas.microsoft.com/office/drawing/2014/main" id="{00000000-0008-0000-0100-0000B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38</xdr:row>
          <xdr:rowOff>104775</xdr:rowOff>
        </xdr:from>
        <xdr:to>
          <xdr:col>4</xdr:col>
          <xdr:colOff>285750</xdr:colOff>
          <xdr:row>38</xdr:row>
          <xdr:rowOff>333375</xdr:rowOff>
        </xdr:to>
        <xdr:sp macro="" textlink="">
          <xdr:nvSpPr>
            <xdr:cNvPr id="1471" name="Check Box 447" hidden="1">
              <a:extLst>
                <a:ext uri="{63B3BB69-23CF-44E3-9099-C40C66FF867C}">
                  <a14:compatExt spid="_x0000_s1471"/>
                </a:ext>
                <a:ext uri="{FF2B5EF4-FFF2-40B4-BE49-F238E27FC236}">
                  <a16:creationId xmlns:a16="http://schemas.microsoft.com/office/drawing/2014/main" id="{00000000-0008-0000-0100-0000B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39</xdr:row>
          <xdr:rowOff>104775</xdr:rowOff>
        </xdr:from>
        <xdr:to>
          <xdr:col>4</xdr:col>
          <xdr:colOff>285750</xdr:colOff>
          <xdr:row>39</xdr:row>
          <xdr:rowOff>333375</xdr:rowOff>
        </xdr:to>
        <xdr:sp macro="" textlink="">
          <xdr:nvSpPr>
            <xdr:cNvPr id="1472" name="Check Box 448" hidden="1">
              <a:extLst>
                <a:ext uri="{63B3BB69-23CF-44E3-9099-C40C66FF867C}">
                  <a14:compatExt spid="_x0000_s1472"/>
                </a:ext>
                <a:ext uri="{FF2B5EF4-FFF2-40B4-BE49-F238E27FC236}">
                  <a16:creationId xmlns:a16="http://schemas.microsoft.com/office/drawing/2014/main" id="{00000000-0008-0000-0100-0000C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40</xdr:row>
          <xdr:rowOff>104775</xdr:rowOff>
        </xdr:from>
        <xdr:to>
          <xdr:col>4</xdr:col>
          <xdr:colOff>285750</xdr:colOff>
          <xdr:row>40</xdr:row>
          <xdr:rowOff>333375</xdr:rowOff>
        </xdr:to>
        <xdr:sp macro="" textlink="">
          <xdr:nvSpPr>
            <xdr:cNvPr id="1473" name="Check Box 449" hidden="1">
              <a:extLst>
                <a:ext uri="{63B3BB69-23CF-44E3-9099-C40C66FF867C}">
                  <a14:compatExt spid="_x0000_s1473"/>
                </a:ext>
                <a:ext uri="{FF2B5EF4-FFF2-40B4-BE49-F238E27FC236}">
                  <a16:creationId xmlns:a16="http://schemas.microsoft.com/office/drawing/2014/main" id="{00000000-0008-0000-0100-0000C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38</xdr:row>
          <xdr:rowOff>104775</xdr:rowOff>
        </xdr:from>
        <xdr:to>
          <xdr:col>5</xdr:col>
          <xdr:colOff>285750</xdr:colOff>
          <xdr:row>38</xdr:row>
          <xdr:rowOff>333375</xdr:rowOff>
        </xdr:to>
        <xdr:sp macro="" textlink="">
          <xdr:nvSpPr>
            <xdr:cNvPr id="1474" name="Check Box 450" hidden="1">
              <a:extLst>
                <a:ext uri="{63B3BB69-23CF-44E3-9099-C40C66FF867C}">
                  <a14:compatExt spid="_x0000_s1474"/>
                </a:ext>
                <a:ext uri="{FF2B5EF4-FFF2-40B4-BE49-F238E27FC236}">
                  <a16:creationId xmlns:a16="http://schemas.microsoft.com/office/drawing/2014/main" id="{00000000-0008-0000-0100-0000C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39</xdr:row>
          <xdr:rowOff>104775</xdr:rowOff>
        </xdr:from>
        <xdr:to>
          <xdr:col>5</xdr:col>
          <xdr:colOff>285750</xdr:colOff>
          <xdr:row>39</xdr:row>
          <xdr:rowOff>333375</xdr:rowOff>
        </xdr:to>
        <xdr:sp macro="" textlink="">
          <xdr:nvSpPr>
            <xdr:cNvPr id="1475" name="Check Box 451" hidden="1">
              <a:extLst>
                <a:ext uri="{63B3BB69-23CF-44E3-9099-C40C66FF867C}">
                  <a14:compatExt spid="_x0000_s1475"/>
                </a:ext>
                <a:ext uri="{FF2B5EF4-FFF2-40B4-BE49-F238E27FC236}">
                  <a16:creationId xmlns:a16="http://schemas.microsoft.com/office/drawing/2014/main" id="{00000000-0008-0000-0100-0000C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40</xdr:row>
          <xdr:rowOff>104775</xdr:rowOff>
        </xdr:from>
        <xdr:to>
          <xdr:col>5</xdr:col>
          <xdr:colOff>285750</xdr:colOff>
          <xdr:row>40</xdr:row>
          <xdr:rowOff>333375</xdr:rowOff>
        </xdr:to>
        <xdr:sp macro="" textlink="">
          <xdr:nvSpPr>
            <xdr:cNvPr id="1476" name="Check Box 452" hidden="1">
              <a:extLst>
                <a:ext uri="{63B3BB69-23CF-44E3-9099-C40C66FF867C}">
                  <a14:compatExt spid="_x0000_s1476"/>
                </a:ext>
                <a:ext uri="{FF2B5EF4-FFF2-40B4-BE49-F238E27FC236}">
                  <a16:creationId xmlns:a16="http://schemas.microsoft.com/office/drawing/2014/main" id="{00000000-0008-0000-0100-0000C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38</xdr:row>
          <xdr:rowOff>104775</xdr:rowOff>
        </xdr:from>
        <xdr:to>
          <xdr:col>7</xdr:col>
          <xdr:colOff>0</xdr:colOff>
          <xdr:row>38</xdr:row>
          <xdr:rowOff>333375</xdr:rowOff>
        </xdr:to>
        <xdr:sp macro="" textlink="">
          <xdr:nvSpPr>
            <xdr:cNvPr id="1477" name="Check Box 453" hidden="1">
              <a:extLst>
                <a:ext uri="{63B3BB69-23CF-44E3-9099-C40C66FF867C}">
                  <a14:compatExt spid="_x0000_s1477"/>
                </a:ext>
                <a:ext uri="{FF2B5EF4-FFF2-40B4-BE49-F238E27FC236}">
                  <a16:creationId xmlns:a16="http://schemas.microsoft.com/office/drawing/2014/main" id="{00000000-0008-0000-0100-0000C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39</xdr:row>
          <xdr:rowOff>104775</xdr:rowOff>
        </xdr:from>
        <xdr:to>
          <xdr:col>7</xdr:col>
          <xdr:colOff>0</xdr:colOff>
          <xdr:row>39</xdr:row>
          <xdr:rowOff>333375</xdr:rowOff>
        </xdr:to>
        <xdr:sp macro="" textlink="">
          <xdr:nvSpPr>
            <xdr:cNvPr id="1478" name="Check Box 454" hidden="1">
              <a:extLst>
                <a:ext uri="{63B3BB69-23CF-44E3-9099-C40C66FF867C}">
                  <a14:compatExt spid="_x0000_s1478"/>
                </a:ext>
                <a:ext uri="{FF2B5EF4-FFF2-40B4-BE49-F238E27FC236}">
                  <a16:creationId xmlns:a16="http://schemas.microsoft.com/office/drawing/2014/main" id="{00000000-0008-0000-0100-0000C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40</xdr:row>
          <xdr:rowOff>104775</xdr:rowOff>
        </xdr:from>
        <xdr:to>
          <xdr:col>7</xdr:col>
          <xdr:colOff>0</xdr:colOff>
          <xdr:row>40</xdr:row>
          <xdr:rowOff>333375</xdr:rowOff>
        </xdr:to>
        <xdr:sp macro="" textlink="">
          <xdr:nvSpPr>
            <xdr:cNvPr id="1479" name="Check Box 455" hidden="1">
              <a:extLst>
                <a:ext uri="{63B3BB69-23CF-44E3-9099-C40C66FF867C}">
                  <a14:compatExt spid="_x0000_s1479"/>
                </a:ext>
                <a:ext uri="{FF2B5EF4-FFF2-40B4-BE49-F238E27FC236}">
                  <a16:creationId xmlns:a16="http://schemas.microsoft.com/office/drawing/2014/main" id="{00000000-0008-0000-0100-0000C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41</xdr:row>
          <xdr:rowOff>104775</xdr:rowOff>
        </xdr:from>
        <xdr:to>
          <xdr:col>4</xdr:col>
          <xdr:colOff>285750</xdr:colOff>
          <xdr:row>41</xdr:row>
          <xdr:rowOff>333375</xdr:rowOff>
        </xdr:to>
        <xdr:sp macro="" textlink="">
          <xdr:nvSpPr>
            <xdr:cNvPr id="1480" name="Check Box 456" hidden="1">
              <a:extLst>
                <a:ext uri="{63B3BB69-23CF-44E3-9099-C40C66FF867C}">
                  <a14:compatExt spid="_x0000_s1480"/>
                </a:ext>
                <a:ext uri="{FF2B5EF4-FFF2-40B4-BE49-F238E27FC236}">
                  <a16:creationId xmlns:a16="http://schemas.microsoft.com/office/drawing/2014/main" id="{00000000-0008-0000-0100-0000C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42</xdr:row>
          <xdr:rowOff>104775</xdr:rowOff>
        </xdr:from>
        <xdr:to>
          <xdr:col>4</xdr:col>
          <xdr:colOff>285750</xdr:colOff>
          <xdr:row>42</xdr:row>
          <xdr:rowOff>333375</xdr:rowOff>
        </xdr:to>
        <xdr:sp macro="" textlink="">
          <xdr:nvSpPr>
            <xdr:cNvPr id="1481" name="Check Box 457" hidden="1">
              <a:extLst>
                <a:ext uri="{63B3BB69-23CF-44E3-9099-C40C66FF867C}">
                  <a14:compatExt spid="_x0000_s1481"/>
                </a:ext>
                <a:ext uri="{FF2B5EF4-FFF2-40B4-BE49-F238E27FC236}">
                  <a16:creationId xmlns:a16="http://schemas.microsoft.com/office/drawing/2014/main" id="{00000000-0008-0000-0100-0000C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43</xdr:row>
          <xdr:rowOff>104775</xdr:rowOff>
        </xdr:from>
        <xdr:to>
          <xdr:col>4</xdr:col>
          <xdr:colOff>285750</xdr:colOff>
          <xdr:row>43</xdr:row>
          <xdr:rowOff>333375</xdr:rowOff>
        </xdr:to>
        <xdr:sp macro="" textlink="">
          <xdr:nvSpPr>
            <xdr:cNvPr id="1482" name="Check Box 458" hidden="1">
              <a:extLst>
                <a:ext uri="{63B3BB69-23CF-44E3-9099-C40C66FF867C}">
                  <a14:compatExt spid="_x0000_s1482"/>
                </a:ext>
                <a:ext uri="{FF2B5EF4-FFF2-40B4-BE49-F238E27FC236}">
                  <a16:creationId xmlns:a16="http://schemas.microsoft.com/office/drawing/2014/main" id="{00000000-0008-0000-0100-0000C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44</xdr:row>
          <xdr:rowOff>104775</xdr:rowOff>
        </xdr:from>
        <xdr:to>
          <xdr:col>4</xdr:col>
          <xdr:colOff>285750</xdr:colOff>
          <xdr:row>44</xdr:row>
          <xdr:rowOff>333375</xdr:rowOff>
        </xdr:to>
        <xdr:sp macro="" textlink="">
          <xdr:nvSpPr>
            <xdr:cNvPr id="1483" name="Check Box 459" hidden="1">
              <a:extLst>
                <a:ext uri="{63B3BB69-23CF-44E3-9099-C40C66FF867C}">
                  <a14:compatExt spid="_x0000_s1483"/>
                </a:ext>
                <a:ext uri="{FF2B5EF4-FFF2-40B4-BE49-F238E27FC236}">
                  <a16:creationId xmlns:a16="http://schemas.microsoft.com/office/drawing/2014/main" id="{00000000-0008-0000-0100-0000C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46</xdr:row>
          <xdr:rowOff>104775</xdr:rowOff>
        </xdr:from>
        <xdr:to>
          <xdr:col>4</xdr:col>
          <xdr:colOff>285750</xdr:colOff>
          <xdr:row>46</xdr:row>
          <xdr:rowOff>333375</xdr:rowOff>
        </xdr:to>
        <xdr:sp macro="" textlink="">
          <xdr:nvSpPr>
            <xdr:cNvPr id="1484" name="Check Box 460" hidden="1">
              <a:extLst>
                <a:ext uri="{63B3BB69-23CF-44E3-9099-C40C66FF867C}">
                  <a14:compatExt spid="_x0000_s1484"/>
                </a:ext>
                <a:ext uri="{FF2B5EF4-FFF2-40B4-BE49-F238E27FC236}">
                  <a16:creationId xmlns:a16="http://schemas.microsoft.com/office/drawing/2014/main" id="{00000000-0008-0000-0100-0000C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47</xdr:row>
          <xdr:rowOff>104775</xdr:rowOff>
        </xdr:from>
        <xdr:to>
          <xdr:col>4</xdr:col>
          <xdr:colOff>285750</xdr:colOff>
          <xdr:row>47</xdr:row>
          <xdr:rowOff>333375</xdr:rowOff>
        </xdr:to>
        <xdr:sp macro="" textlink="">
          <xdr:nvSpPr>
            <xdr:cNvPr id="1485" name="Check Box 461" hidden="1">
              <a:extLst>
                <a:ext uri="{63B3BB69-23CF-44E3-9099-C40C66FF867C}">
                  <a14:compatExt spid="_x0000_s1485"/>
                </a:ext>
                <a:ext uri="{FF2B5EF4-FFF2-40B4-BE49-F238E27FC236}">
                  <a16:creationId xmlns:a16="http://schemas.microsoft.com/office/drawing/2014/main" id="{00000000-0008-0000-0100-0000C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48</xdr:row>
          <xdr:rowOff>104775</xdr:rowOff>
        </xdr:from>
        <xdr:to>
          <xdr:col>4</xdr:col>
          <xdr:colOff>285750</xdr:colOff>
          <xdr:row>48</xdr:row>
          <xdr:rowOff>333375</xdr:rowOff>
        </xdr:to>
        <xdr:sp macro="" textlink="">
          <xdr:nvSpPr>
            <xdr:cNvPr id="1486" name="Check Box 462" hidden="1">
              <a:extLst>
                <a:ext uri="{63B3BB69-23CF-44E3-9099-C40C66FF867C}">
                  <a14:compatExt spid="_x0000_s1486"/>
                </a:ext>
                <a:ext uri="{FF2B5EF4-FFF2-40B4-BE49-F238E27FC236}">
                  <a16:creationId xmlns:a16="http://schemas.microsoft.com/office/drawing/2014/main" id="{00000000-0008-0000-0100-0000C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41</xdr:row>
          <xdr:rowOff>104775</xdr:rowOff>
        </xdr:from>
        <xdr:to>
          <xdr:col>5</xdr:col>
          <xdr:colOff>285750</xdr:colOff>
          <xdr:row>41</xdr:row>
          <xdr:rowOff>333375</xdr:rowOff>
        </xdr:to>
        <xdr:sp macro="" textlink="">
          <xdr:nvSpPr>
            <xdr:cNvPr id="1487" name="Check Box 463" hidden="1">
              <a:extLst>
                <a:ext uri="{63B3BB69-23CF-44E3-9099-C40C66FF867C}">
                  <a14:compatExt spid="_x0000_s1487"/>
                </a:ext>
                <a:ext uri="{FF2B5EF4-FFF2-40B4-BE49-F238E27FC236}">
                  <a16:creationId xmlns:a16="http://schemas.microsoft.com/office/drawing/2014/main" id="{00000000-0008-0000-0100-0000C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42</xdr:row>
          <xdr:rowOff>104775</xdr:rowOff>
        </xdr:from>
        <xdr:to>
          <xdr:col>5</xdr:col>
          <xdr:colOff>285750</xdr:colOff>
          <xdr:row>42</xdr:row>
          <xdr:rowOff>333375</xdr:rowOff>
        </xdr:to>
        <xdr:sp macro="" textlink="">
          <xdr:nvSpPr>
            <xdr:cNvPr id="1488" name="Check Box 464" hidden="1">
              <a:extLst>
                <a:ext uri="{63B3BB69-23CF-44E3-9099-C40C66FF867C}">
                  <a14:compatExt spid="_x0000_s1488"/>
                </a:ext>
                <a:ext uri="{FF2B5EF4-FFF2-40B4-BE49-F238E27FC236}">
                  <a16:creationId xmlns:a16="http://schemas.microsoft.com/office/drawing/2014/main" id="{00000000-0008-0000-0100-0000D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43</xdr:row>
          <xdr:rowOff>104775</xdr:rowOff>
        </xdr:from>
        <xdr:to>
          <xdr:col>5</xdr:col>
          <xdr:colOff>285750</xdr:colOff>
          <xdr:row>43</xdr:row>
          <xdr:rowOff>333375</xdr:rowOff>
        </xdr:to>
        <xdr:sp macro="" textlink="">
          <xdr:nvSpPr>
            <xdr:cNvPr id="1489" name="Check Box 465" hidden="1">
              <a:extLst>
                <a:ext uri="{63B3BB69-23CF-44E3-9099-C40C66FF867C}">
                  <a14:compatExt spid="_x0000_s1489"/>
                </a:ext>
                <a:ext uri="{FF2B5EF4-FFF2-40B4-BE49-F238E27FC236}">
                  <a16:creationId xmlns:a16="http://schemas.microsoft.com/office/drawing/2014/main" id="{00000000-0008-0000-0100-0000D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44</xdr:row>
          <xdr:rowOff>104775</xdr:rowOff>
        </xdr:from>
        <xdr:to>
          <xdr:col>5</xdr:col>
          <xdr:colOff>285750</xdr:colOff>
          <xdr:row>44</xdr:row>
          <xdr:rowOff>333375</xdr:rowOff>
        </xdr:to>
        <xdr:sp macro="" textlink="">
          <xdr:nvSpPr>
            <xdr:cNvPr id="1490" name="Check Box 466" hidden="1">
              <a:extLst>
                <a:ext uri="{63B3BB69-23CF-44E3-9099-C40C66FF867C}">
                  <a14:compatExt spid="_x0000_s1490"/>
                </a:ext>
                <a:ext uri="{FF2B5EF4-FFF2-40B4-BE49-F238E27FC236}">
                  <a16:creationId xmlns:a16="http://schemas.microsoft.com/office/drawing/2014/main" id="{00000000-0008-0000-0100-0000D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46</xdr:row>
          <xdr:rowOff>104775</xdr:rowOff>
        </xdr:from>
        <xdr:to>
          <xdr:col>5</xdr:col>
          <xdr:colOff>285750</xdr:colOff>
          <xdr:row>46</xdr:row>
          <xdr:rowOff>333375</xdr:rowOff>
        </xdr:to>
        <xdr:sp macro="" textlink="">
          <xdr:nvSpPr>
            <xdr:cNvPr id="1491" name="Check Box 467" hidden="1">
              <a:extLst>
                <a:ext uri="{63B3BB69-23CF-44E3-9099-C40C66FF867C}">
                  <a14:compatExt spid="_x0000_s1491"/>
                </a:ext>
                <a:ext uri="{FF2B5EF4-FFF2-40B4-BE49-F238E27FC236}">
                  <a16:creationId xmlns:a16="http://schemas.microsoft.com/office/drawing/2014/main" id="{00000000-0008-0000-0100-0000D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47</xdr:row>
          <xdr:rowOff>104775</xdr:rowOff>
        </xdr:from>
        <xdr:to>
          <xdr:col>5</xdr:col>
          <xdr:colOff>285750</xdr:colOff>
          <xdr:row>47</xdr:row>
          <xdr:rowOff>333375</xdr:rowOff>
        </xdr:to>
        <xdr:sp macro="" textlink="">
          <xdr:nvSpPr>
            <xdr:cNvPr id="1492" name="Check Box 468" hidden="1">
              <a:extLst>
                <a:ext uri="{63B3BB69-23CF-44E3-9099-C40C66FF867C}">
                  <a14:compatExt spid="_x0000_s1492"/>
                </a:ext>
                <a:ext uri="{FF2B5EF4-FFF2-40B4-BE49-F238E27FC236}">
                  <a16:creationId xmlns:a16="http://schemas.microsoft.com/office/drawing/2014/main" id="{00000000-0008-0000-0100-0000D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48</xdr:row>
          <xdr:rowOff>104775</xdr:rowOff>
        </xdr:from>
        <xdr:to>
          <xdr:col>5</xdr:col>
          <xdr:colOff>285750</xdr:colOff>
          <xdr:row>48</xdr:row>
          <xdr:rowOff>333375</xdr:rowOff>
        </xdr:to>
        <xdr:sp macro="" textlink="">
          <xdr:nvSpPr>
            <xdr:cNvPr id="1493" name="Check Box 469" hidden="1">
              <a:extLst>
                <a:ext uri="{63B3BB69-23CF-44E3-9099-C40C66FF867C}">
                  <a14:compatExt spid="_x0000_s1493"/>
                </a:ext>
                <a:ext uri="{FF2B5EF4-FFF2-40B4-BE49-F238E27FC236}">
                  <a16:creationId xmlns:a16="http://schemas.microsoft.com/office/drawing/2014/main" id="{00000000-0008-0000-0100-0000D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41</xdr:row>
          <xdr:rowOff>104775</xdr:rowOff>
        </xdr:from>
        <xdr:to>
          <xdr:col>7</xdr:col>
          <xdr:colOff>0</xdr:colOff>
          <xdr:row>41</xdr:row>
          <xdr:rowOff>333375</xdr:rowOff>
        </xdr:to>
        <xdr:sp macro="" textlink="">
          <xdr:nvSpPr>
            <xdr:cNvPr id="1494" name="Check Box 470" hidden="1">
              <a:extLst>
                <a:ext uri="{63B3BB69-23CF-44E3-9099-C40C66FF867C}">
                  <a14:compatExt spid="_x0000_s1494"/>
                </a:ext>
                <a:ext uri="{FF2B5EF4-FFF2-40B4-BE49-F238E27FC236}">
                  <a16:creationId xmlns:a16="http://schemas.microsoft.com/office/drawing/2014/main" id="{00000000-0008-0000-0100-0000D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42</xdr:row>
          <xdr:rowOff>104775</xdr:rowOff>
        </xdr:from>
        <xdr:to>
          <xdr:col>7</xdr:col>
          <xdr:colOff>0</xdr:colOff>
          <xdr:row>42</xdr:row>
          <xdr:rowOff>333375</xdr:rowOff>
        </xdr:to>
        <xdr:sp macro="" textlink="">
          <xdr:nvSpPr>
            <xdr:cNvPr id="1495" name="Check Box 471" hidden="1">
              <a:extLst>
                <a:ext uri="{63B3BB69-23CF-44E3-9099-C40C66FF867C}">
                  <a14:compatExt spid="_x0000_s1495"/>
                </a:ext>
                <a:ext uri="{FF2B5EF4-FFF2-40B4-BE49-F238E27FC236}">
                  <a16:creationId xmlns:a16="http://schemas.microsoft.com/office/drawing/2014/main" id="{00000000-0008-0000-0100-0000D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43</xdr:row>
          <xdr:rowOff>104775</xdr:rowOff>
        </xdr:from>
        <xdr:to>
          <xdr:col>7</xdr:col>
          <xdr:colOff>0</xdr:colOff>
          <xdr:row>43</xdr:row>
          <xdr:rowOff>333375</xdr:rowOff>
        </xdr:to>
        <xdr:sp macro="" textlink="">
          <xdr:nvSpPr>
            <xdr:cNvPr id="1496" name="Check Box 472" hidden="1">
              <a:extLst>
                <a:ext uri="{63B3BB69-23CF-44E3-9099-C40C66FF867C}">
                  <a14:compatExt spid="_x0000_s1496"/>
                </a:ext>
                <a:ext uri="{FF2B5EF4-FFF2-40B4-BE49-F238E27FC236}">
                  <a16:creationId xmlns:a16="http://schemas.microsoft.com/office/drawing/2014/main" id="{00000000-0008-0000-0100-0000D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44</xdr:row>
          <xdr:rowOff>104775</xdr:rowOff>
        </xdr:from>
        <xdr:to>
          <xdr:col>7</xdr:col>
          <xdr:colOff>0</xdr:colOff>
          <xdr:row>44</xdr:row>
          <xdr:rowOff>333375</xdr:rowOff>
        </xdr:to>
        <xdr:sp macro="" textlink="">
          <xdr:nvSpPr>
            <xdr:cNvPr id="1497" name="Check Box 473" hidden="1">
              <a:extLst>
                <a:ext uri="{63B3BB69-23CF-44E3-9099-C40C66FF867C}">
                  <a14:compatExt spid="_x0000_s1497"/>
                </a:ext>
                <a:ext uri="{FF2B5EF4-FFF2-40B4-BE49-F238E27FC236}">
                  <a16:creationId xmlns:a16="http://schemas.microsoft.com/office/drawing/2014/main" id="{00000000-0008-0000-0100-0000D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46</xdr:row>
          <xdr:rowOff>104775</xdr:rowOff>
        </xdr:from>
        <xdr:to>
          <xdr:col>7</xdr:col>
          <xdr:colOff>0</xdr:colOff>
          <xdr:row>46</xdr:row>
          <xdr:rowOff>333375</xdr:rowOff>
        </xdr:to>
        <xdr:sp macro="" textlink="">
          <xdr:nvSpPr>
            <xdr:cNvPr id="1498" name="Check Box 474" hidden="1">
              <a:extLst>
                <a:ext uri="{63B3BB69-23CF-44E3-9099-C40C66FF867C}">
                  <a14:compatExt spid="_x0000_s1498"/>
                </a:ext>
                <a:ext uri="{FF2B5EF4-FFF2-40B4-BE49-F238E27FC236}">
                  <a16:creationId xmlns:a16="http://schemas.microsoft.com/office/drawing/2014/main" id="{00000000-0008-0000-0100-0000D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47</xdr:row>
          <xdr:rowOff>104775</xdr:rowOff>
        </xdr:from>
        <xdr:to>
          <xdr:col>7</xdr:col>
          <xdr:colOff>0</xdr:colOff>
          <xdr:row>47</xdr:row>
          <xdr:rowOff>333375</xdr:rowOff>
        </xdr:to>
        <xdr:sp macro="" textlink="">
          <xdr:nvSpPr>
            <xdr:cNvPr id="1499" name="Check Box 475" hidden="1">
              <a:extLst>
                <a:ext uri="{63B3BB69-23CF-44E3-9099-C40C66FF867C}">
                  <a14:compatExt spid="_x0000_s1499"/>
                </a:ext>
                <a:ext uri="{FF2B5EF4-FFF2-40B4-BE49-F238E27FC236}">
                  <a16:creationId xmlns:a16="http://schemas.microsoft.com/office/drawing/2014/main" id="{00000000-0008-0000-0100-0000D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48</xdr:row>
          <xdr:rowOff>104775</xdr:rowOff>
        </xdr:from>
        <xdr:to>
          <xdr:col>7</xdr:col>
          <xdr:colOff>0</xdr:colOff>
          <xdr:row>48</xdr:row>
          <xdr:rowOff>333375</xdr:rowOff>
        </xdr:to>
        <xdr:sp macro="" textlink="">
          <xdr:nvSpPr>
            <xdr:cNvPr id="1500" name="Check Box 476" hidden="1">
              <a:extLst>
                <a:ext uri="{63B3BB69-23CF-44E3-9099-C40C66FF867C}">
                  <a14:compatExt spid="_x0000_s1500"/>
                </a:ext>
                <a:ext uri="{FF2B5EF4-FFF2-40B4-BE49-F238E27FC236}">
                  <a16:creationId xmlns:a16="http://schemas.microsoft.com/office/drawing/2014/main" id="{00000000-0008-0000-0100-0000D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49</xdr:row>
          <xdr:rowOff>104775</xdr:rowOff>
        </xdr:from>
        <xdr:to>
          <xdr:col>4</xdr:col>
          <xdr:colOff>285750</xdr:colOff>
          <xdr:row>49</xdr:row>
          <xdr:rowOff>333375</xdr:rowOff>
        </xdr:to>
        <xdr:sp macro="" textlink="">
          <xdr:nvSpPr>
            <xdr:cNvPr id="1501" name="Check Box 477" hidden="1">
              <a:extLst>
                <a:ext uri="{63B3BB69-23CF-44E3-9099-C40C66FF867C}">
                  <a14:compatExt spid="_x0000_s1501"/>
                </a:ext>
                <a:ext uri="{FF2B5EF4-FFF2-40B4-BE49-F238E27FC236}">
                  <a16:creationId xmlns:a16="http://schemas.microsoft.com/office/drawing/2014/main" id="{00000000-0008-0000-0100-0000D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49</xdr:row>
          <xdr:rowOff>104775</xdr:rowOff>
        </xdr:from>
        <xdr:to>
          <xdr:col>5</xdr:col>
          <xdr:colOff>285750</xdr:colOff>
          <xdr:row>49</xdr:row>
          <xdr:rowOff>333375</xdr:rowOff>
        </xdr:to>
        <xdr:sp macro="" textlink="">
          <xdr:nvSpPr>
            <xdr:cNvPr id="1502" name="Check Box 478" hidden="1">
              <a:extLst>
                <a:ext uri="{63B3BB69-23CF-44E3-9099-C40C66FF867C}">
                  <a14:compatExt spid="_x0000_s1502"/>
                </a:ext>
                <a:ext uri="{FF2B5EF4-FFF2-40B4-BE49-F238E27FC236}">
                  <a16:creationId xmlns:a16="http://schemas.microsoft.com/office/drawing/2014/main" id="{00000000-0008-0000-0100-0000D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49</xdr:row>
          <xdr:rowOff>104775</xdr:rowOff>
        </xdr:from>
        <xdr:to>
          <xdr:col>7</xdr:col>
          <xdr:colOff>0</xdr:colOff>
          <xdr:row>49</xdr:row>
          <xdr:rowOff>333375</xdr:rowOff>
        </xdr:to>
        <xdr:sp macro="" textlink="">
          <xdr:nvSpPr>
            <xdr:cNvPr id="1503" name="Check Box 479" hidden="1">
              <a:extLst>
                <a:ext uri="{63B3BB69-23CF-44E3-9099-C40C66FF867C}">
                  <a14:compatExt spid="_x0000_s1503"/>
                </a:ext>
                <a:ext uri="{FF2B5EF4-FFF2-40B4-BE49-F238E27FC236}">
                  <a16:creationId xmlns:a16="http://schemas.microsoft.com/office/drawing/2014/main" id="{00000000-0008-0000-0100-0000D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50</xdr:row>
          <xdr:rowOff>104775</xdr:rowOff>
        </xdr:from>
        <xdr:to>
          <xdr:col>4</xdr:col>
          <xdr:colOff>285750</xdr:colOff>
          <xdr:row>50</xdr:row>
          <xdr:rowOff>333375</xdr:rowOff>
        </xdr:to>
        <xdr:sp macro="" textlink="">
          <xdr:nvSpPr>
            <xdr:cNvPr id="1504" name="Check Box 480" hidden="1">
              <a:extLst>
                <a:ext uri="{63B3BB69-23CF-44E3-9099-C40C66FF867C}">
                  <a14:compatExt spid="_x0000_s1504"/>
                </a:ext>
                <a:ext uri="{FF2B5EF4-FFF2-40B4-BE49-F238E27FC236}">
                  <a16:creationId xmlns:a16="http://schemas.microsoft.com/office/drawing/2014/main" id="{00000000-0008-0000-0100-0000E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51</xdr:row>
          <xdr:rowOff>104775</xdr:rowOff>
        </xdr:from>
        <xdr:to>
          <xdr:col>4</xdr:col>
          <xdr:colOff>285750</xdr:colOff>
          <xdr:row>51</xdr:row>
          <xdr:rowOff>333375</xdr:rowOff>
        </xdr:to>
        <xdr:sp macro="" textlink="">
          <xdr:nvSpPr>
            <xdr:cNvPr id="1505" name="Check Box 481" hidden="1">
              <a:extLst>
                <a:ext uri="{63B3BB69-23CF-44E3-9099-C40C66FF867C}">
                  <a14:compatExt spid="_x0000_s1505"/>
                </a:ext>
                <a:ext uri="{FF2B5EF4-FFF2-40B4-BE49-F238E27FC236}">
                  <a16:creationId xmlns:a16="http://schemas.microsoft.com/office/drawing/2014/main" id="{00000000-0008-0000-0100-0000E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52</xdr:row>
          <xdr:rowOff>104775</xdr:rowOff>
        </xdr:from>
        <xdr:to>
          <xdr:col>4</xdr:col>
          <xdr:colOff>285750</xdr:colOff>
          <xdr:row>52</xdr:row>
          <xdr:rowOff>333375</xdr:rowOff>
        </xdr:to>
        <xdr:sp macro="" textlink="">
          <xdr:nvSpPr>
            <xdr:cNvPr id="1506" name="Check Box 482" hidden="1">
              <a:extLst>
                <a:ext uri="{63B3BB69-23CF-44E3-9099-C40C66FF867C}">
                  <a14:compatExt spid="_x0000_s1506"/>
                </a:ext>
                <a:ext uri="{FF2B5EF4-FFF2-40B4-BE49-F238E27FC236}">
                  <a16:creationId xmlns:a16="http://schemas.microsoft.com/office/drawing/2014/main" id="{00000000-0008-0000-0100-0000E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53</xdr:row>
          <xdr:rowOff>104775</xdr:rowOff>
        </xdr:from>
        <xdr:to>
          <xdr:col>4</xdr:col>
          <xdr:colOff>285750</xdr:colOff>
          <xdr:row>53</xdr:row>
          <xdr:rowOff>333375</xdr:rowOff>
        </xdr:to>
        <xdr:sp macro="" textlink="">
          <xdr:nvSpPr>
            <xdr:cNvPr id="1507" name="Check Box 483" hidden="1">
              <a:extLst>
                <a:ext uri="{63B3BB69-23CF-44E3-9099-C40C66FF867C}">
                  <a14:compatExt spid="_x0000_s1507"/>
                </a:ext>
                <a:ext uri="{FF2B5EF4-FFF2-40B4-BE49-F238E27FC236}">
                  <a16:creationId xmlns:a16="http://schemas.microsoft.com/office/drawing/2014/main" id="{00000000-0008-0000-0100-0000E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54</xdr:row>
          <xdr:rowOff>104775</xdr:rowOff>
        </xdr:from>
        <xdr:to>
          <xdr:col>4</xdr:col>
          <xdr:colOff>285750</xdr:colOff>
          <xdr:row>54</xdr:row>
          <xdr:rowOff>333375</xdr:rowOff>
        </xdr:to>
        <xdr:sp macro="" textlink="">
          <xdr:nvSpPr>
            <xdr:cNvPr id="1508" name="Check Box 484" hidden="1">
              <a:extLst>
                <a:ext uri="{63B3BB69-23CF-44E3-9099-C40C66FF867C}">
                  <a14:compatExt spid="_x0000_s1508"/>
                </a:ext>
                <a:ext uri="{FF2B5EF4-FFF2-40B4-BE49-F238E27FC236}">
                  <a16:creationId xmlns:a16="http://schemas.microsoft.com/office/drawing/2014/main" id="{00000000-0008-0000-0100-0000E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55</xdr:row>
          <xdr:rowOff>104775</xdr:rowOff>
        </xdr:from>
        <xdr:to>
          <xdr:col>4</xdr:col>
          <xdr:colOff>285750</xdr:colOff>
          <xdr:row>55</xdr:row>
          <xdr:rowOff>333375</xdr:rowOff>
        </xdr:to>
        <xdr:sp macro="" textlink="">
          <xdr:nvSpPr>
            <xdr:cNvPr id="1509" name="Check Box 485" hidden="1">
              <a:extLst>
                <a:ext uri="{63B3BB69-23CF-44E3-9099-C40C66FF867C}">
                  <a14:compatExt spid="_x0000_s1509"/>
                </a:ext>
                <a:ext uri="{FF2B5EF4-FFF2-40B4-BE49-F238E27FC236}">
                  <a16:creationId xmlns:a16="http://schemas.microsoft.com/office/drawing/2014/main" id="{00000000-0008-0000-0100-0000E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56</xdr:row>
          <xdr:rowOff>104775</xdr:rowOff>
        </xdr:from>
        <xdr:to>
          <xdr:col>4</xdr:col>
          <xdr:colOff>285750</xdr:colOff>
          <xdr:row>56</xdr:row>
          <xdr:rowOff>333375</xdr:rowOff>
        </xdr:to>
        <xdr:sp macro="" textlink="">
          <xdr:nvSpPr>
            <xdr:cNvPr id="1510" name="Check Box 486" hidden="1">
              <a:extLst>
                <a:ext uri="{63B3BB69-23CF-44E3-9099-C40C66FF867C}">
                  <a14:compatExt spid="_x0000_s1510"/>
                </a:ext>
                <a:ext uri="{FF2B5EF4-FFF2-40B4-BE49-F238E27FC236}">
                  <a16:creationId xmlns:a16="http://schemas.microsoft.com/office/drawing/2014/main" id="{00000000-0008-0000-0100-0000E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57</xdr:row>
          <xdr:rowOff>104775</xdr:rowOff>
        </xdr:from>
        <xdr:to>
          <xdr:col>4</xdr:col>
          <xdr:colOff>285750</xdr:colOff>
          <xdr:row>57</xdr:row>
          <xdr:rowOff>333375</xdr:rowOff>
        </xdr:to>
        <xdr:sp macro="" textlink="">
          <xdr:nvSpPr>
            <xdr:cNvPr id="1511" name="Check Box 487" hidden="1">
              <a:extLst>
                <a:ext uri="{63B3BB69-23CF-44E3-9099-C40C66FF867C}">
                  <a14:compatExt spid="_x0000_s1511"/>
                </a:ext>
                <a:ext uri="{FF2B5EF4-FFF2-40B4-BE49-F238E27FC236}">
                  <a16:creationId xmlns:a16="http://schemas.microsoft.com/office/drawing/2014/main" id="{00000000-0008-0000-0100-0000E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50</xdr:row>
          <xdr:rowOff>104775</xdr:rowOff>
        </xdr:from>
        <xdr:to>
          <xdr:col>5</xdr:col>
          <xdr:colOff>285750</xdr:colOff>
          <xdr:row>50</xdr:row>
          <xdr:rowOff>333375</xdr:rowOff>
        </xdr:to>
        <xdr:sp macro="" textlink="">
          <xdr:nvSpPr>
            <xdr:cNvPr id="1512" name="Check Box 488" hidden="1">
              <a:extLst>
                <a:ext uri="{63B3BB69-23CF-44E3-9099-C40C66FF867C}">
                  <a14:compatExt spid="_x0000_s1512"/>
                </a:ext>
                <a:ext uri="{FF2B5EF4-FFF2-40B4-BE49-F238E27FC236}">
                  <a16:creationId xmlns:a16="http://schemas.microsoft.com/office/drawing/2014/main" id="{00000000-0008-0000-0100-0000E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51</xdr:row>
          <xdr:rowOff>104775</xdr:rowOff>
        </xdr:from>
        <xdr:to>
          <xdr:col>5</xdr:col>
          <xdr:colOff>285750</xdr:colOff>
          <xdr:row>51</xdr:row>
          <xdr:rowOff>333375</xdr:rowOff>
        </xdr:to>
        <xdr:sp macro="" textlink="">
          <xdr:nvSpPr>
            <xdr:cNvPr id="1513" name="Check Box 489" hidden="1">
              <a:extLst>
                <a:ext uri="{63B3BB69-23CF-44E3-9099-C40C66FF867C}">
                  <a14:compatExt spid="_x0000_s1513"/>
                </a:ext>
                <a:ext uri="{FF2B5EF4-FFF2-40B4-BE49-F238E27FC236}">
                  <a16:creationId xmlns:a16="http://schemas.microsoft.com/office/drawing/2014/main" id="{00000000-0008-0000-0100-0000E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52</xdr:row>
          <xdr:rowOff>104775</xdr:rowOff>
        </xdr:from>
        <xdr:to>
          <xdr:col>5</xdr:col>
          <xdr:colOff>285750</xdr:colOff>
          <xdr:row>52</xdr:row>
          <xdr:rowOff>333375</xdr:rowOff>
        </xdr:to>
        <xdr:sp macro="" textlink="">
          <xdr:nvSpPr>
            <xdr:cNvPr id="1514" name="Check Box 490" hidden="1">
              <a:extLst>
                <a:ext uri="{63B3BB69-23CF-44E3-9099-C40C66FF867C}">
                  <a14:compatExt spid="_x0000_s1514"/>
                </a:ext>
                <a:ext uri="{FF2B5EF4-FFF2-40B4-BE49-F238E27FC236}">
                  <a16:creationId xmlns:a16="http://schemas.microsoft.com/office/drawing/2014/main" id="{00000000-0008-0000-0100-0000E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53</xdr:row>
          <xdr:rowOff>104775</xdr:rowOff>
        </xdr:from>
        <xdr:to>
          <xdr:col>5</xdr:col>
          <xdr:colOff>285750</xdr:colOff>
          <xdr:row>53</xdr:row>
          <xdr:rowOff>333375</xdr:rowOff>
        </xdr:to>
        <xdr:sp macro="" textlink="">
          <xdr:nvSpPr>
            <xdr:cNvPr id="1515" name="Check Box 491" hidden="1">
              <a:extLst>
                <a:ext uri="{63B3BB69-23CF-44E3-9099-C40C66FF867C}">
                  <a14:compatExt spid="_x0000_s1515"/>
                </a:ext>
                <a:ext uri="{FF2B5EF4-FFF2-40B4-BE49-F238E27FC236}">
                  <a16:creationId xmlns:a16="http://schemas.microsoft.com/office/drawing/2014/main" id="{00000000-0008-0000-0100-0000E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54</xdr:row>
          <xdr:rowOff>104775</xdr:rowOff>
        </xdr:from>
        <xdr:to>
          <xdr:col>5</xdr:col>
          <xdr:colOff>285750</xdr:colOff>
          <xdr:row>54</xdr:row>
          <xdr:rowOff>333375</xdr:rowOff>
        </xdr:to>
        <xdr:sp macro="" textlink="">
          <xdr:nvSpPr>
            <xdr:cNvPr id="1516" name="Check Box 492" hidden="1">
              <a:extLst>
                <a:ext uri="{63B3BB69-23CF-44E3-9099-C40C66FF867C}">
                  <a14:compatExt spid="_x0000_s1516"/>
                </a:ext>
                <a:ext uri="{FF2B5EF4-FFF2-40B4-BE49-F238E27FC236}">
                  <a16:creationId xmlns:a16="http://schemas.microsoft.com/office/drawing/2014/main" id="{00000000-0008-0000-0100-0000E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55</xdr:row>
          <xdr:rowOff>104775</xdr:rowOff>
        </xdr:from>
        <xdr:to>
          <xdr:col>5</xdr:col>
          <xdr:colOff>285750</xdr:colOff>
          <xdr:row>55</xdr:row>
          <xdr:rowOff>333375</xdr:rowOff>
        </xdr:to>
        <xdr:sp macro="" textlink="">
          <xdr:nvSpPr>
            <xdr:cNvPr id="1517" name="Check Box 493" hidden="1">
              <a:extLst>
                <a:ext uri="{63B3BB69-23CF-44E3-9099-C40C66FF867C}">
                  <a14:compatExt spid="_x0000_s1517"/>
                </a:ext>
                <a:ext uri="{FF2B5EF4-FFF2-40B4-BE49-F238E27FC236}">
                  <a16:creationId xmlns:a16="http://schemas.microsoft.com/office/drawing/2014/main" id="{00000000-0008-0000-0100-0000E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56</xdr:row>
          <xdr:rowOff>104775</xdr:rowOff>
        </xdr:from>
        <xdr:to>
          <xdr:col>5</xdr:col>
          <xdr:colOff>285750</xdr:colOff>
          <xdr:row>56</xdr:row>
          <xdr:rowOff>333375</xdr:rowOff>
        </xdr:to>
        <xdr:sp macro="" textlink="">
          <xdr:nvSpPr>
            <xdr:cNvPr id="1518" name="Check Box 494" hidden="1">
              <a:extLst>
                <a:ext uri="{63B3BB69-23CF-44E3-9099-C40C66FF867C}">
                  <a14:compatExt spid="_x0000_s1518"/>
                </a:ext>
                <a:ext uri="{FF2B5EF4-FFF2-40B4-BE49-F238E27FC236}">
                  <a16:creationId xmlns:a16="http://schemas.microsoft.com/office/drawing/2014/main" id="{00000000-0008-0000-0100-0000E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57</xdr:row>
          <xdr:rowOff>104775</xdr:rowOff>
        </xdr:from>
        <xdr:to>
          <xdr:col>5</xdr:col>
          <xdr:colOff>285750</xdr:colOff>
          <xdr:row>57</xdr:row>
          <xdr:rowOff>333375</xdr:rowOff>
        </xdr:to>
        <xdr:sp macro="" textlink="">
          <xdr:nvSpPr>
            <xdr:cNvPr id="1519" name="Check Box 495" hidden="1">
              <a:extLst>
                <a:ext uri="{63B3BB69-23CF-44E3-9099-C40C66FF867C}">
                  <a14:compatExt spid="_x0000_s1519"/>
                </a:ext>
                <a:ext uri="{FF2B5EF4-FFF2-40B4-BE49-F238E27FC236}">
                  <a16:creationId xmlns:a16="http://schemas.microsoft.com/office/drawing/2014/main" id="{00000000-0008-0000-0100-0000E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50</xdr:row>
          <xdr:rowOff>104775</xdr:rowOff>
        </xdr:from>
        <xdr:to>
          <xdr:col>7</xdr:col>
          <xdr:colOff>0</xdr:colOff>
          <xdr:row>50</xdr:row>
          <xdr:rowOff>333375</xdr:rowOff>
        </xdr:to>
        <xdr:sp macro="" textlink="">
          <xdr:nvSpPr>
            <xdr:cNvPr id="1520" name="Check Box 496" hidden="1">
              <a:extLst>
                <a:ext uri="{63B3BB69-23CF-44E3-9099-C40C66FF867C}">
                  <a14:compatExt spid="_x0000_s1520"/>
                </a:ext>
                <a:ext uri="{FF2B5EF4-FFF2-40B4-BE49-F238E27FC236}">
                  <a16:creationId xmlns:a16="http://schemas.microsoft.com/office/drawing/2014/main" id="{00000000-0008-0000-0100-0000F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51</xdr:row>
          <xdr:rowOff>104775</xdr:rowOff>
        </xdr:from>
        <xdr:to>
          <xdr:col>7</xdr:col>
          <xdr:colOff>0</xdr:colOff>
          <xdr:row>51</xdr:row>
          <xdr:rowOff>333375</xdr:rowOff>
        </xdr:to>
        <xdr:sp macro="" textlink="">
          <xdr:nvSpPr>
            <xdr:cNvPr id="1521" name="Check Box 497" hidden="1">
              <a:extLst>
                <a:ext uri="{63B3BB69-23CF-44E3-9099-C40C66FF867C}">
                  <a14:compatExt spid="_x0000_s1521"/>
                </a:ext>
                <a:ext uri="{FF2B5EF4-FFF2-40B4-BE49-F238E27FC236}">
                  <a16:creationId xmlns:a16="http://schemas.microsoft.com/office/drawing/2014/main" id="{00000000-0008-0000-0100-0000F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52</xdr:row>
          <xdr:rowOff>104775</xdr:rowOff>
        </xdr:from>
        <xdr:to>
          <xdr:col>7</xdr:col>
          <xdr:colOff>0</xdr:colOff>
          <xdr:row>52</xdr:row>
          <xdr:rowOff>333375</xdr:rowOff>
        </xdr:to>
        <xdr:sp macro="" textlink="">
          <xdr:nvSpPr>
            <xdr:cNvPr id="1522" name="Check Box 498" hidden="1">
              <a:extLst>
                <a:ext uri="{63B3BB69-23CF-44E3-9099-C40C66FF867C}">
                  <a14:compatExt spid="_x0000_s1522"/>
                </a:ext>
                <a:ext uri="{FF2B5EF4-FFF2-40B4-BE49-F238E27FC236}">
                  <a16:creationId xmlns:a16="http://schemas.microsoft.com/office/drawing/2014/main" id="{00000000-0008-0000-0100-0000F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53</xdr:row>
          <xdr:rowOff>104775</xdr:rowOff>
        </xdr:from>
        <xdr:to>
          <xdr:col>7</xdr:col>
          <xdr:colOff>0</xdr:colOff>
          <xdr:row>53</xdr:row>
          <xdr:rowOff>333375</xdr:rowOff>
        </xdr:to>
        <xdr:sp macro="" textlink="">
          <xdr:nvSpPr>
            <xdr:cNvPr id="1523" name="Check Box 499" hidden="1">
              <a:extLst>
                <a:ext uri="{63B3BB69-23CF-44E3-9099-C40C66FF867C}">
                  <a14:compatExt spid="_x0000_s1523"/>
                </a:ext>
                <a:ext uri="{FF2B5EF4-FFF2-40B4-BE49-F238E27FC236}">
                  <a16:creationId xmlns:a16="http://schemas.microsoft.com/office/drawing/2014/main" id="{00000000-0008-0000-0100-0000F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54</xdr:row>
          <xdr:rowOff>104775</xdr:rowOff>
        </xdr:from>
        <xdr:to>
          <xdr:col>7</xdr:col>
          <xdr:colOff>0</xdr:colOff>
          <xdr:row>54</xdr:row>
          <xdr:rowOff>333375</xdr:rowOff>
        </xdr:to>
        <xdr:sp macro="" textlink="">
          <xdr:nvSpPr>
            <xdr:cNvPr id="1524" name="Check Box 500" hidden="1">
              <a:extLst>
                <a:ext uri="{63B3BB69-23CF-44E3-9099-C40C66FF867C}">
                  <a14:compatExt spid="_x0000_s1524"/>
                </a:ext>
                <a:ext uri="{FF2B5EF4-FFF2-40B4-BE49-F238E27FC236}">
                  <a16:creationId xmlns:a16="http://schemas.microsoft.com/office/drawing/2014/main" id="{00000000-0008-0000-0100-0000F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55</xdr:row>
          <xdr:rowOff>104775</xdr:rowOff>
        </xdr:from>
        <xdr:to>
          <xdr:col>7</xdr:col>
          <xdr:colOff>0</xdr:colOff>
          <xdr:row>55</xdr:row>
          <xdr:rowOff>333375</xdr:rowOff>
        </xdr:to>
        <xdr:sp macro="" textlink="">
          <xdr:nvSpPr>
            <xdr:cNvPr id="1525" name="Check Box 501" hidden="1">
              <a:extLst>
                <a:ext uri="{63B3BB69-23CF-44E3-9099-C40C66FF867C}">
                  <a14:compatExt spid="_x0000_s1525"/>
                </a:ext>
                <a:ext uri="{FF2B5EF4-FFF2-40B4-BE49-F238E27FC236}">
                  <a16:creationId xmlns:a16="http://schemas.microsoft.com/office/drawing/2014/main" id="{00000000-0008-0000-0100-0000F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56</xdr:row>
          <xdr:rowOff>104775</xdr:rowOff>
        </xdr:from>
        <xdr:to>
          <xdr:col>7</xdr:col>
          <xdr:colOff>0</xdr:colOff>
          <xdr:row>56</xdr:row>
          <xdr:rowOff>333375</xdr:rowOff>
        </xdr:to>
        <xdr:sp macro="" textlink="">
          <xdr:nvSpPr>
            <xdr:cNvPr id="1526" name="Check Box 502" hidden="1">
              <a:extLst>
                <a:ext uri="{63B3BB69-23CF-44E3-9099-C40C66FF867C}">
                  <a14:compatExt spid="_x0000_s1526"/>
                </a:ext>
                <a:ext uri="{FF2B5EF4-FFF2-40B4-BE49-F238E27FC236}">
                  <a16:creationId xmlns:a16="http://schemas.microsoft.com/office/drawing/2014/main" id="{00000000-0008-0000-0100-0000F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57</xdr:row>
          <xdr:rowOff>104775</xdr:rowOff>
        </xdr:from>
        <xdr:to>
          <xdr:col>7</xdr:col>
          <xdr:colOff>0</xdr:colOff>
          <xdr:row>57</xdr:row>
          <xdr:rowOff>333375</xdr:rowOff>
        </xdr:to>
        <xdr:sp macro="" textlink="">
          <xdr:nvSpPr>
            <xdr:cNvPr id="1527" name="Check Box 503" hidden="1">
              <a:extLst>
                <a:ext uri="{63B3BB69-23CF-44E3-9099-C40C66FF867C}">
                  <a14:compatExt spid="_x0000_s1527"/>
                </a:ext>
                <a:ext uri="{FF2B5EF4-FFF2-40B4-BE49-F238E27FC236}">
                  <a16:creationId xmlns:a16="http://schemas.microsoft.com/office/drawing/2014/main" id="{00000000-0008-0000-0100-0000F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58</xdr:row>
          <xdr:rowOff>104775</xdr:rowOff>
        </xdr:from>
        <xdr:to>
          <xdr:col>4</xdr:col>
          <xdr:colOff>285750</xdr:colOff>
          <xdr:row>58</xdr:row>
          <xdr:rowOff>333375</xdr:rowOff>
        </xdr:to>
        <xdr:sp macro="" textlink="">
          <xdr:nvSpPr>
            <xdr:cNvPr id="1528" name="Check Box 504" hidden="1">
              <a:extLst>
                <a:ext uri="{63B3BB69-23CF-44E3-9099-C40C66FF867C}">
                  <a14:compatExt spid="_x0000_s1528"/>
                </a:ext>
                <a:ext uri="{FF2B5EF4-FFF2-40B4-BE49-F238E27FC236}">
                  <a16:creationId xmlns:a16="http://schemas.microsoft.com/office/drawing/2014/main" id="{00000000-0008-0000-0100-0000F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59</xdr:row>
          <xdr:rowOff>104775</xdr:rowOff>
        </xdr:from>
        <xdr:to>
          <xdr:col>4</xdr:col>
          <xdr:colOff>285750</xdr:colOff>
          <xdr:row>59</xdr:row>
          <xdr:rowOff>333375</xdr:rowOff>
        </xdr:to>
        <xdr:sp macro="" textlink="">
          <xdr:nvSpPr>
            <xdr:cNvPr id="1529" name="Check Box 505" hidden="1">
              <a:extLst>
                <a:ext uri="{63B3BB69-23CF-44E3-9099-C40C66FF867C}">
                  <a14:compatExt spid="_x0000_s1529"/>
                </a:ext>
                <a:ext uri="{FF2B5EF4-FFF2-40B4-BE49-F238E27FC236}">
                  <a16:creationId xmlns:a16="http://schemas.microsoft.com/office/drawing/2014/main" id="{00000000-0008-0000-0100-0000F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58</xdr:row>
          <xdr:rowOff>104775</xdr:rowOff>
        </xdr:from>
        <xdr:to>
          <xdr:col>5</xdr:col>
          <xdr:colOff>285750</xdr:colOff>
          <xdr:row>58</xdr:row>
          <xdr:rowOff>333375</xdr:rowOff>
        </xdr:to>
        <xdr:sp macro="" textlink="">
          <xdr:nvSpPr>
            <xdr:cNvPr id="1532" name="Check Box 508" hidden="1">
              <a:extLst>
                <a:ext uri="{63B3BB69-23CF-44E3-9099-C40C66FF867C}">
                  <a14:compatExt spid="_x0000_s1532"/>
                </a:ext>
                <a:ext uri="{FF2B5EF4-FFF2-40B4-BE49-F238E27FC236}">
                  <a16:creationId xmlns:a16="http://schemas.microsoft.com/office/drawing/2014/main" id="{00000000-0008-0000-0100-0000F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59</xdr:row>
          <xdr:rowOff>104775</xdr:rowOff>
        </xdr:from>
        <xdr:to>
          <xdr:col>5</xdr:col>
          <xdr:colOff>285750</xdr:colOff>
          <xdr:row>59</xdr:row>
          <xdr:rowOff>333375</xdr:rowOff>
        </xdr:to>
        <xdr:sp macro="" textlink="">
          <xdr:nvSpPr>
            <xdr:cNvPr id="1533" name="Check Box 509" hidden="1">
              <a:extLst>
                <a:ext uri="{63B3BB69-23CF-44E3-9099-C40C66FF867C}">
                  <a14:compatExt spid="_x0000_s1533"/>
                </a:ext>
                <a:ext uri="{FF2B5EF4-FFF2-40B4-BE49-F238E27FC236}">
                  <a16:creationId xmlns:a16="http://schemas.microsoft.com/office/drawing/2014/main" id="{00000000-0008-0000-0100-0000F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58</xdr:row>
          <xdr:rowOff>104775</xdr:rowOff>
        </xdr:from>
        <xdr:to>
          <xdr:col>7</xdr:col>
          <xdr:colOff>0</xdr:colOff>
          <xdr:row>58</xdr:row>
          <xdr:rowOff>333375</xdr:rowOff>
        </xdr:to>
        <xdr:sp macro="" textlink="">
          <xdr:nvSpPr>
            <xdr:cNvPr id="1536" name="Check Box 512" hidden="1">
              <a:extLst>
                <a:ext uri="{63B3BB69-23CF-44E3-9099-C40C66FF867C}">
                  <a14:compatExt spid="_x0000_s1536"/>
                </a:ext>
                <a:ext uri="{FF2B5EF4-FFF2-40B4-BE49-F238E27FC236}">
                  <a16:creationId xmlns:a16="http://schemas.microsoft.com/office/drawing/2014/main" id="{00000000-0008-0000-0100-00000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59</xdr:row>
          <xdr:rowOff>104775</xdr:rowOff>
        </xdr:from>
        <xdr:to>
          <xdr:col>7</xdr:col>
          <xdr:colOff>0</xdr:colOff>
          <xdr:row>59</xdr:row>
          <xdr:rowOff>333375</xdr:rowOff>
        </xdr:to>
        <xdr:sp macro="" textlink="">
          <xdr:nvSpPr>
            <xdr:cNvPr id="1537" name="Check Box 513" hidden="1">
              <a:extLst>
                <a:ext uri="{63B3BB69-23CF-44E3-9099-C40C66FF867C}">
                  <a14:compatExt spid="_x0000_s1537"/>
                </a:ext>
                <a:ext uri="{FF2B5EF4-FFF2-40B4-BE49-F238E27FC236}">
                  <a16:creationId xmlns:a16="http://schemas.microsoft.com/office/drawing/2014/main" id="{00000000-0008-0000-0100-00000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63</xdr:row>
          <xdr:rowOff>104775</xdr:rowOff>
        </xdr:from>
        <xdr:to>
          <xdr:col>4</xdr:col>
          <xdr:colOff>285750</xdr:colOff>
          <xdr:row>63</xdr:row>
          <xdr:rowOff>333375</xdr:rowOff>
        </xdr:to>
        <xdr:sp macro="" textlink="">
          <xdr:nvSpPr>
            <xdr:cNvPr id="1541" name="Check Box 517" hidden="1">
              <a:extLst>
                <a:ext uri="{63B3BB69-23CF-44E3-9099-C40C66FF867C}">
                  <a14:compatExt spid="_x0000_s1541"/>
                </a:ext>
                <a:ext uri="{FF2B5EF4-FFF2-40B4-BE49-F238E27FC236}">
                  <a16:creationId xmlns:a16="http://schemas.microsoft.com/office/drawing/2014/main" id="{00000000-0008-0000-0100-00000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64</xdr:row>
          <xdr:rowOff>104775</xdr:rowOff>
        </xdr:from>
        <xdr:to>
          <xdr:col>4</xdr:col>
          <xdr:colOff>285750</xdr:colOff>
          <xdr:row>64</xdr:row>
          <xdr:rowOff>333375</xdr:rowOff>
        </xdr:to>
        <xdr:sp macro="" textlink="">
          <xdr:nvSpPr>
            <xdr:cNvPr id="1542" name="Check Box 518" hidden="1">
              <a:extLst>
                <a:ext uri="{63B3BB69-23CF-44E3-9099-C40C66FF867C}">
                  <a14:compatExt spid="_x0000_s1542"/>
                </a:ext>
                <a:ext uri="{FF2B5EF4-FFF2-40B4-BE49-F238E27FC236}">
                  <a16:creationId xmlns:a16="http://schemas.microsoft.com/office/drawing/2014/main" id="{00000000-0008-0000-0100-00000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65</xdr:row>
          <xdr:rowOff>104775</xdr:rowOff>
        </xdr:from>
        <xdr:to>
          <xdr:col>4</xdr:col>
          <xdr:colOff>285750</xdr:colOff>
          <xdr:row>65</xdr:row>
          <xdr:rowOff>333375</xdr:rowOff>
        </xdr:to>
        <xdr:sp macro="" textlink="">
          <xdr:nvSpPr>
            <xdr:cNvPr id="1543" name="Check Box 519" hidden="1">
              <a:extLst>
                <a:ext uri="{63B3BB69-23CF-44E3-9099-C40C66FF867C}">
                  <a14:compatExt spid="_x0000_s1543"/>
                </a:ext>
                <a:ext uri="{FF2B5EF4-FFF2-40B4-BE49-F238E27FC236}">
                  <a16:creationId xmlns:a16="http://schemas.microsoft.com/office/drawing/2014/main" id="{00000000-0008-0000-0100-00000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63</xdr:row>
          <xdr:rowOff>104775</xdr:rowOff>
        </xdr:from>
        <xdr:to>
          <xdr:col>5</xdr:col>
          <xdr:colOff>285750</xdr:colOff>
          <xdr:row>63</xdr:row>
          <xdr:rowOff>333375</xdr:rowOff>
        </xdr:to>
        <xdr:sp macro="" textlink="">
          <xdr:nvSpPr>
            <xdr:cNvPr id="1545" name="Check Box 521" hidden="1">
              <a:extLst>
                <a:ext uri="{63B3BB69-23CF-44E3-9099-C40C66FF867C}">
                  <a14:compatExt spid="_x0000_s1545"/>
                </a:ext>
                <a:ext uri="{FF2B5EF4-FFF2-40B4-BE49-F238E27FC236}">
                  <a16:creationId xmlns:a16="http://schemas.microsoft.com/office/drawing/2014/main" id="{00000000-0008-0000-0100-00000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64</xdr:row>
          <xdr:rowOff>104775</xdr:rowOff>
        </xdr:from>
        <xdr:to>
          <xdr:col>5</xdr:col>
          <xdr:colOff>285750</xdr:colOff>
          <xdr:row>64</xdr:row>
          <xdr:rowOff>333375</xdr:rowOff>
        </xdr:to>
        <xdr:sp macro="" textlink="">
          <xdr:nvSpPr>
            <xdr:cNvPr id="1546" name="Check Box 522" hidden="1">
              <a:extLst>
                <a:ext uri="{63B3BB69-23CF-44E3-9099-C40C66FF867C}">
                  <a14:compatExt spid="_x0000_s1546"/>
                </a:ext>
                <a:ext uri="{FF2B5EF4-FFF2-40B4-BE49-F238E27FC236}">
                  <a16:creationId xmlns:a16="http://schemas.microsoft.com/office/drawing/2014/main" id="{00000000-0008-0000-0100-00000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65</xdr:row>
          <xdr:rowOff>104775</xdr:rowOff>
        </xdr:from>
        <xdr:to>
          <xdr:col>5</xdr:col>
          <xdr:colOff>285750</xdr:colOff>
          <xdr:row>65</xdr:row>
          <xdr:rowOff>333375</xdr:rowOff>
        </xdr:to>
        <xdr:sp macro="" textlink="">
          <xdr:nvSpPr>
            <xdr:cNvPr id="1547" name="Check Box 523" hidden="1">
              <a:extLst>
                <a:ext uri="{63B3BB69-23CF-44E3-9099-C40C66FF867C}">
                  <a14:compatExt spid="_x0000_s1547"/>
                </a:ext>
                <a:ext uri="{FF2B5EF4-FFF2-40B4-BE49-F238E27FC236}">
                  <a16:creationId xmlns:a16="http://schemas.microsoft.com/office/drawing/2014/main" id="{00000000-0008-0000-0100-00000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63</xdr:row>
          <xdr:rowOff>104775</xdr:rowOff>
        </xdr:from>
        <xdr:to>
          <xdr:col>7</xdr:col>
          <xdr:colOff>0</xdr:colOff>
          <xdr:row>63</xdr:row>
          <xdr:rowOff>333375</xdr:rowOff>
        </xdr:to>
        <xdr:sp macro="" textlink="">
          <xdr:nvSpPr>
            <xdr:cNvPr id="1549" name="Check Box 525" hidden="1">
              <a:extLst>
                <a:ext uri="{63B3BB69-23CF-44E3-9099-C40C66FF867C}">
                  <a14:compatExt spid="_x0000_s1549"/>
                </a:ext>
                <a:ext uri="{FF2B5EF4-FFF2-40B4-BE49-F238E27FC236}">
                  <a16:creationId xmlns:a16="http://schemas.microsoft.com/office/drawing/2014/main" id="{00000000-0008-0000-0100-00000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64</xdr:row>
          <xdr:rowOff>104775</xdr:rowOff>
        </xdr:from>
        <xdr:to>
          <xdr:col>7</xdr:col>
          <xdr:colOff>0</xdr:colOff>
          <xdr:row>64</xdr:row>
          <xdr:rowOff>333375</xdr:rowOff>
        </xdr:to>
        <xdr:sp macro="" textlink="">
          <xdr:nvSpPr>
            <xdr:cNvPr id="1550" name="Check Box 526" hidden="1">
              <a:extLst>
                <a:ext uri="{63B3BB69-23CF-44E3-9099-C40C66FF867C}">
                  <a14:compatExt spid="_x0000_s1550"/>
                </a:ext>
                <a:ext uri="{FF2B5EF4-FFF2-40B4-BE49-F238E27FC236}">
                  <a16:creationId xmlns:a16="http://schemas.microsoft.com/office/drawing/2014/main" id="{00000000-0008-0000-0100-00000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65</xdr:row>
          <xdr:rowOff>104775</xdr:rowOff>
        </xdr:from>
        <xdr:to>
          <xdr:col>7</xdr:col>
          <xdr:colOff>0</xdr:colOff>
          <xdr:row>65</xdr:row>
          <xdr:rowOff>333375</xdr:rowOff>
        </xdr:to>
        <xdr:sp macro="" textlink="">
          <xdr:nvSpPr>
            <xdr:cNvPr id="1551" name="Check Box 527" hidden="1">
              <a:extLst>
                <a:ext uri="{63B3BB69-23CF-44E3-9099-C40C66FF867C}">
                  <a14:compatExt spid="_x0000_s1551"/>
                </a:ext>
                <a:ext uri="{FF2B5EF4-FFF2-40B4-BE49-F238E27FC236}">
                  <a16:creationId xmlns:a16="http://schemas.microsoft.com/office/drawing/2014/main" id="{00000000-0008-0000-0100-00000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67</xdr:row>
          <xdr:rowOff>104775</xdr:rowOff>
        </xdr:from>
        <xdr:to>
          <xdr:col>4</xdr:col>
          <xdr:colOff>285750</xdr:colOff>
          <xdr:row>67</xdr:row>
          <xdr:rowOff>333375</xdr:rowOff>
        </xdr:to>
        <xdr:sp macro="" textlink="">
          <xdr:nvSpPr>
            <xdr:cNvPr id="1553" name="Check Box 529" hidden="1">
              <a:extLst>
                <a:ext uri="{63B3BB69-23CF-44E3-9099-C40C66FF867C}">
                  <a14:compatExt spid="_x0000_s1553"/>
                </a:ext>
                <a:ext uri="{FF2B5EF4-FFF2-40B4-BE49-F238E27FC236}">
                  <a16:creationId xmlns:a16="http://schemas.microsoft.com/office/drawing/2014/main" id="{00000000-0008-0000-0100-00001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68</xdr:row>
          <xdr:rowOff>104775</xdr:rowOff>
        </xdr:from>
        <xdr:to>
          <xdr:col>4</xdr:col>
          <xdr:colOff>285750</xdr:colOff>
          <xdr:row>68</xdr:row>
          <xdr:rowOff>333375</xdr:rowOff>
        </xdr:to>
        <xdr:sp macro="" textlink="">
          <xdr:nvSpPr>
            <xdr:cNvPr id="1554" name="Check Box 530" hidden="1">
              <a:extLst>
                <a:ext uri="{63B3BB69-23CF-44E3-9099-C40C66FF867C}">
                  <a14:compatExt spid="_x0000_s1554"/>
                </a:ext>
                <a:ext uri="{FF2B5EF4-FFF2-40B4-BE49-F238E27FC236}">
                  <a16:creationId xmlns:a16="http://schemas.microsoft.com/office/drawing/2014/main" id="{00000000-0008-0000-0100-00001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68</xdr:row>
          <xdr:rowOff>342900</xdr:rowOff>
        </xdr:from>
        <xdr:to>
          <xdr:col>4</xdr:col>
          <xdr:colOff>276225</xdr:colOff>
          <xdr:row>70</xdr:row>
          <xdr:rowOff>9525</xdr:rowOff>
        </xdr:to>
        <xdr:sp macro="" textlink="">
          <xdr:nvSpPr>
            <xdr:cNvPr id="1555" name="Check Box 531" hidden="1">
              <a:extLst>
                <a:ext uri="{63B3BB69-23CF-44E3-9099-C40C66FF867C}">
                  <a14:compatExt spid="_x0000_s1555"/>
                </a:ext>
                <a:ext uri="{FF2B5EF4-FFF2-40B4-BE49-F238E27FC236}">
                  <a16:creationId xmlns:a16="http://schemas.microsoft.com/office/drawing/2014/main" id="{00000000-0008-0000-0100-00001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69</xdr:row>
          <xdr:rowOff>342900</xdr:rowOff>
        </xdr:from>
        <xdr:to>
          <xdr:col>4</xdr:col>
          <xdr:colOff>276225</xdr:colOff>
          <xdr:row>71</xdr:row>
          <xdr:rowOff>38100</xdr:rowOff>
        </xdr:to>
        <xdr:sp macro="" textlink="">
          <xdr:nvSpPr>
            <xdr:cNvPr id="1556" name="Check Box 532" hidden="1">
              <a:extLst>
                <a:ext uri="{63B3BB69-23CF-44E3-9099-C40C66FF867C}">
                  <a14:compatExt spid="_x0000_s1556"/>
                </a:ext>
                <a:ext uri="{FF2B5EF4-FFF2-40B4-BE49-F238E27FC236}">
                  <a16:creationId xmlns:a16="http://schemas.microsoft.com/office/drawing/2014/main" id="{00000000-0008-0000-0100-00001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70</xdr:row>
          <xdr:rowOff>342900</xdr:rowOff>
        </xdr:from>
        <xdr:to>
          <xdr:col>4</xdr:col>
          <xdr:colOff>276225</xdr:colOff>
          <xdr:row>72</xdr:row>
          <xdr:rowOff>38100</xdr:rowOff>
        </xdr:to>
        <xdr:sp macro="" textlink="">
          <xdr:nvSpPr>
            <xdr:cNvPr id="1557" name="Check Box 533" hidden="1">
              <a:extLst>
                <a:ext uri="{63B3BB69-23CF-44E3-9099-C40C66FF867C}">
                  <a14:compatExt spid="_x0000_s1557"/>
                </a:ext>
                <a:ext uri="{FF2B5EF4-FFF2-40B4-BE49-F238E27FC236}">
                  <a16:creationId xmlns:a16="http://schemas.microsoft.com/office/drawing/2014/main" id="{00000000-0008-0000-0100-00001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71</xdr:row>
          <xdr:rowOff>342900</xdr:rowOff>
        </xdr:from>
        <xdr:to>
          <xdr:col>4</xdr:col>
          <xdr:colOff>276225</xdr:colOff>
          <xdr:row>73</xdr:row>
          <xdr:rowOff>38100</xdr:rowOff>
        </xdr:to>
        <xdr:sp macro="" textlink="">
          <xdr:nvSpPr>
            <xdr:cNvPr id="1558" name="Check Box 534" hidden="1">
              <a:extLst>
                <a:ext uri="{63B3BB69-23CF-44E3-9099-C40C66FF867C}">
                  <a14:compatExt spid="_x0000_s1558"/>
                </a:ext>
                <a:ext uri="{FF2B5EF4-FFF2-40B4-BE49-F238E27FC236}">
                  <a16:creationId xmlns:a16="http://schemas.microsoft.com/office/drawing/2014/main" id="{00000000-0008-0000-0100-00001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72</xdr:row>
          <xdr:rowOff>342900</xdr:rowOff>
        </xdr:from>
        <xdr:to>
          <xdr:col>4</xdr:col>
          <xdr:colOff>276225</xdr:colOff>
          <xdr:row>74</xdr:row>
          <xdr:rowOff>38100</xdr:rowOff>
        </xdr:to>
        <xdr:sp macro="" textlink="">
          <xdr:nvSpPr>
            <xdr:cNvPr id="1559" name="Check Box 535" hidden="1">
              <a:extLst>
                <a:ext uri="{63B3BB69-23CF-44E3-9099-C40C66FF867C}">
                  <a14:compatExt spid="_x0000_s1559"/>
                </a:ext>
                <a:ext uri="{FF2B5EF4-FFF2-40B4-BE49-F238E27FC236}">
                  <a16:creationId xmlns:a16="http://schemas.microsoft.com/office/drawing/2014/main" id="{00000000-0008-0000-0100-00001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73</xdr:row>
          <xdr:rowOff>342900</xdr:rowOff>
        </xdr:from>
        <xdr:to>
          <xdr:col>4</xdr:col>
          <xdr:colOff>276225</xdr:colOff>
          <xdr:row>75</xdr:row>
          <xdr:rowOff>38100</xdr:rowOff>
        </xdr:to>
        <xdr:sp macro="" textlink="">
          <xdr:nvSpPr>
            <xdr:cNvPr id="1560" name="Check Box 536" hidden="1">
              <a:extLst>
                <a:ext uri="{63B3BB69-23CF-44E3-9099-C40C66FF867C}">
                  <a14:compatExt spid="_x0000_s1560"/>
                </a:ext>
                <a:ext uri="{FF2B5EF4-FFF2-40B4-BE49-F238E27FC236}">
                  <a16:creationId xmlns:a16="http://schemas.microsoft.com/office/drawing/2014/main" id="{00000000-0008-0000-0100-00001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75</xdr:row>
          <xdr:rowOff>342900</xdr:rowOff>
        </xdr:from>
        <xdr:to>
          <xdr:col>4</xdr:col>
          <xdr:colOff>276225</xdr:colOff>
          <xdr:row>77</xdr:row>
          <xdr:rowOff>38100</xdr:rowOff>
        </xdr:to>
        <xdr:sp macro="" textlink="">
          <xdr:nvSpPr>
            <xdr:cNvPr id="1561" name="Check Box 537" hidden="1">
              <a:extLst>
                <a:ext uri="{63B3BB69-23CF-44E3-9099-C40C66FF867C}">
                  <a14:compatExt spid="_x0000_s1561"/>
                </a:ext>
                <a:ext uri="{FF2B5EF4-FFF2-40B4-BE49-F238E27FC236}">
                  <a16:creationId xmlns:a16="http://schemas.microsoft.com/office/drawing/2014/main" id="{00000000-0008-0000-0100-00001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76</xdr:row>
          <xdr:rowOff>342900</xdr:rowOff>
        </xdr:from>
        <xdr:to>
          <xdr:col>4</xdr:col>
          <xdr:colOff>276225</xdr:colOff>
          <xdr:row>78</xdr:row>
          <xdr:rowOff>0</xdr:rowOff>
        </xdr:to>
        <xdr:sp macro="" textlink="">
          <xdr:nvSpPr>
            <xdr:cNvPr id="1562" name="Check Box 538" hidden="1">
              <a:extLst>
                <a:ext uri="{63B3BB69-23CF-44E3-9099-C40C66FF867C}">
                  <a14:compatExt spid="_x0000_s1562"/>
                </a:ext>
                <a:ext uri="{FF2B5EF4-FFF2-40B4-BE49-F238E27FC236}">
                  <a16:creationId xmlns:a16="http://schemas.microsoft.com/office/drawing/2014/main" id="{00000000-0008-0000-0100-00001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67</xdr:row>
          <xdr:rowOff>104775</xdr:rowOff>
        </xdr:from>
        <xdr:to>
          <xdr:col>5</xdr:col>
          <xdr:colOff>285750</xdr:colOff>
          <xdr:row>67</xdr:row>
          <xdr:rowOff>333375</xdr:rowOff>
        </xdr:to>
        <xdr:sp macro="" textlink="">
          <xdr:nvSpPr>
            <xdr:cNvPr id="1564" name="Check Box 540" hidden="1">
              <a:extLst>
                <a:ext uri="{63B3BB69-23CF-44E3-9099-C40C66FF867C}">
                  <a14:compatExt spid="_x0000_s1564"/>
                </a:ext>
                <a:ext uri="{FF2B5EF4-FFF2-40B4-BE49-F238E27FC236}">
                  <a16:creationId xmlns:a16="http://schemas.microsoft.com/office/drawing/2014/main" id="{00000000-0008-0000-0100-00001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68</xdr:row>
          <xdr:rowOff>104775</xdr:rowOff>
        </xdr:from>
        <xdr:to>
          <xdr:col>5</xdr:col>
          <xdr:colOff>285750</xdr:colOff>
          <xdr:row>68</xdr:row>
          <xdr:rowOff>333375</xdr:rowOff>
        </xdr:to>
        <xdr:sp macro="" textlink="">
          <xdr:nvSpPr>
            <xdr:cNvPr id="1565" name="Check Box 541" hidden="1">
              <a:extLst>
                <a:ext uri="{63B3BB69-23CF-44E3-9099-C40C66FF867C}">
                  <a14:compatExt spid="_x0000_s1565"/>
                </a:ext>
                <a:ext uri="{FF2B5EF4-FFF2-40B4-BE49-F238E27FC236}">
                  <a16:creationId xmlns:a16="http://schemas.microsoft.com/office/drawing/2014/main" id="{00000000-0008-0000-0100-00001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68</xdr:row>
          <xdr:rowOff>342900</xdr:rowOff>
        </xdr:from>
        <xdr:to>
          <xdr:col>5</xdr:col>
          <xdr:colOff>276225</xdr:colOff>
          <xdr:row>70</xdr:row>
          <xdr:rowOff>9525</xdr:rowOff>
        </xdr:to>
        <xdr:sp macro="" textlink="">
          <xdr:nvSpPr>
            <xdr:cNvPr id="1566" name="Check Box 542" hidden="1">
              <a:extLst>
                <a:ext uri="{63B3BB69-23CF-44E3-9099-C40C66FF867C}">
                  <a14:compatExt spid="_x0000_s1566"/>
                </a:ext>
                <a:ext uri="{FF2B5EF4-FFF2-40B4-BE49-F238E27FC236}">
                  <a16:creationId xmlns:a16="http://schemas.microsoft.com/office/drawing/2014/main" id="{00000000-0008-0000-0100-00001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69</xdr:row>
          <xdr:rowOff>342900</xdr:rowOff>
        </xdr:from>
        <xdr:to>
          <xdr:col>5</xdr:col>
          <xdr:colOff>276225</xdr:colOff>
          <xdr:row>71</xdr:row>
          <xdr:rowOff>38100</xdr:rowOff>
        </xdr:to>
        <xdr:sp macro="" textlink="">
          <xdr:nvSpPr>
            <xdr:cNvPr id="1567" name="Check Box 543" hidden="1">
              <a:extLst>
                <a:ext uri="{63B3BB69-23CF-44E3-9099-C40C66FF867C}">
                  <a14:compatExt spid="_x0000_s1567"/>
                </a:ext>
                <a:ext uri="{FF2B5EF4-FFF2-40B4-BE49-F238E27FC236}">
                  <a16:creationId xmlns:a16="http://schemas.microsoft.com/office/drawing/2014/main" id="{00000000-0008-0000-0100-00001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70</xdr:row>
          <xdr:rowOff>342900</xdr:rowOff>
        </xdr:from>
        <xdr:to>
          <xdr:col>5</xdr:col>
          <xdr:colOff>276225</xdr:colOff>
          <xdr:row>72</xdr:row>
          <xdr:rowOff>38100</xdr:rowOff>
        </xdr:to>
        <xdr:sp macro="" textlink="">
          <xdr:nvSpPr>
            <xdr:cNvPr id="1568" name="Check Box 544" hidden="1">
              <a:extLst>
                <a:ext uri="{63B3BB69-23CF-44E3-9099-C40C66FF867C}">
                  <a14:compatExt spid="_x0000_s1568"/>
                </a:ext>
                <a:ext uri="{FF2B5EF4-FFF2-40B4-BE49-F238E27FC236}">
                  <a16:creationId xmlns:a16="http://schemas.microsoft.com/office/drawing/2014/main" id="{00000000-0008-0000-0100-00002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71</xdr:row>
          <xdr:rowOff>342900</xdr:rowOff>
        </xdr:from>
        <xdr:to>
          <xdr:col>5</xdr:col>
          <xdr:colOff>276225</xdr:colOff>
          <xdr:row>73</xdr:row>
          <xdr:rowOff>38100</xdr:rowOff>
        </xdr:to>
        <xdr:sp macro="" textlink="">
          <xdr:nvSpPr>
            <xdr:cNvPr id="1569" name="Check Box 545" hidden="1">
              <a:extLst>
                <a:ext uri="{63B3BB69-23CF-44E3-9099-C40C66FF867C}">
                  <a14:compatExt spid="_x0000_s1569"/>
                </a:ext>
                <a:ext uri="{FF2B5EF4-FFF2-40B4-BE49-F238E27FC236}">
                  <a16:creationId xmlns:a16="http://schemas.microsoft.com/office/drawing/2014/main" id="{00000000-0008-0000-0100-00002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72</xdr:row>
          <xdr:rowOff>342900</xdr:rowOff>
        </xdr:from>
        <xdr:to>
          <xdr:col>5</xdr:col>
          <xdr:colOff>276225</xdr:colOff>
          <xdr:row>74</xdr:row>
          <xdr:rowOff>38100</xdr:rowOff>
        </xdr:to>
        <xdr:sp macro="" textlink="">
          <xdr:nvSpPr>
            <xdr:cNvPr id="1570" name="Check Box 546" hidden="1">
              <a:extLst>
                <a:ext uri="{63B3BB69-23CF-44E3-9099-C40C66FF867C}">
                  <a14:compatExt spid="_x0000_s1570"/>
                </a:ext>
                <a:ext uri="{FF2B5EF4-FFF2-40B4-BE49-F238E27FC236}">
                  <a16:creationId xmlns:a16="http://schemas.microsoft.com/office/drawing/2014/main" id="{00000000-0008-0000-0100-00002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73</xdr:row>
          <xdr:rowOff>342900</xdr:rowOff>
        </xdr:from>
        <xdr:to>
          <xdr:col>5</xdr:col>
          <xdr:colOff>276225</xdr:colOff>
          <xdr:row>75</xdr:row>
          <xdr:rowOff>38100</xdr:rowOff>
        </xdr:to>
        <xdr:sp macro="" textlink="">
          <xdr:nvSpPr>
            <xdr:cNvPr id="1571" name="Check Box 547" hidden="1">
              <a:extLst>
                <a:ext uri="{63B3BB69-23CF-44E3-9099-C40C66FF867C}">
                  <a14:compatExt spid="_x0000_s1571"/>
                </a:ext>
                <a:ext uri="{FF2B5EF4-FFF2-40B4-BE49-F238E27FC236}">
                  <a16:creationId xmlns:a16="http://schemas.microsoft.com/office/drawing/2014/main" id="{00000000-0008-0000-0100-00002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75</xdr:row>
          <xdr:rowOff>342900</xdr:rowOff>
        </xdr:from>
        <xdr:to>
          <xdr:col>5</xdr:col>
          <xdr:colOff>276225</xdr:colOff>
          <xdr:row>77</xdr:row>
          <xdr:rowOff>38100</xdr:rowOff>
        </xdr:to>
        <xdr:sp macro="" textlink="">
          <xdr:nvSpPr>
            <xdr:cNvPr id="1572" name="Check Box 548" hidden="1">
              <a:extLst>
                <a:ext uri="{63B3BB69-23CF-44E3-9099-C40C66FF867C}">
                  <a14:compatExt spid="_x0000_s1572"/>
                </a:ext>
                <a:ext uri="{FF2B5EF4-FFF2-40B4-BE49-F238E27FC236}">
                  <a16:creationId xmlns:a16="http://schemas.microsoft.com/office/drawing/2014/main" id="{00000000-0008-0000-0100-00002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76</xdr:row>
          <xdr:rowOff>342900</xdr:rowOff>
        </xdr:from>
        <xdr:to>
          <xdr:col>5</xdr:col>
          <xdr:colOff>276225</xdr:colOff>
          <xdr:row>78</xdr:row>
          <xdr:rowOff>0</xdr:rowOff>
        </xdr:to>
        <xdr:sp macro="" textlink="">
          <xdr:nvSpPr>
            <xdr:cNvPr id="1573" name="Check Box 549" hidden="1">
              <a:extLst>
                <a:ext uri="{63B3BB69-23CF-44E3-9099-C40C66FF867C}">
                  <a14:compatExt spid="_x0000_s1573"/>
                </a:ext>
                <a:ext uri="{FF2B5EF4-FFF2-40B4-BE49-F238E27FC236}">
                  <a16:creationId xmlns:a16="http://schemas.microsoft.com/office/drawing/2014/main" id="{00000000-0008-0000-0100-00002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67</xdr:row>
          <xdr:rowOff>104775</xdr:rowOff>
        </xdr:from>
        <xdr:to>
          <xdr:col>7</xdr:col>
          <xdr:colOff>0</xdr:colOff>
          <xdr:row>67</xdr:row>
          <xdr:rowOff>333375</xdr:rowOff>
        </xdr:to>
        <xdr:sp macro="" textlink="">
          <xdr:nvSpPr>
            <xdr:cNvPr id="1575" name="Check Box 551" hidden="1">
              <a:extLst>
                <a:ext uri="{63B3BB69-23CF-44E3-9099-C40C66FF867C}">
                  <a14:compatExt spid="_x0000_s1575"/>
                </a:ext>
                <a:ext uri="{FF2B5EF4-FFF2-40B4-BE49-F238E27FC236}">
                  <a16:creationId xmlns:a16="http://schemas.microsoft.com/office/drawing/2014/main" id="{00000000-0008-0000-0100-00002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68</xdr:row>
          <xdr:rowOff>104775</xdr:rowOff>
        </xdr:from>
        <xdr:to>
          <xdr:col>7</xdr:col>
          <xdr:colOff>0</xdr:colOff>
          <xdr:row>68</xdr:row>
          <xdr:rowOff>333375</xdr:rowOff>
        </xdr:to>
        <xdr:sp macro="" textlink="">
          <xdr:nvSpPr>
            <xdr:cNvPr id="1576" name="Check Box 552" hidden="1">
              <a:extLst>
                <a:ext uri="{63B3BB69-23CF-44E3-9099-C40C66FF867C}">
                  <a14:compatExt spid="_x0000_s1576"/>
                </a:ext>
                <a:ext uri="{FF2B5EF4-FFF2-40B4-BE49-F238E27FC236}">
                  <a16:creationId xmlns:a16="http://schemas.microsoft.com/office/drawing/2014/main" id="{00000000-0008-0000-0100-00002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68</xdr:row>
          <xdr:rowOff>342900</xdr:rowOff>
        </xdr:from>
        <xdr:to>
          <xdr:col>6</xdr:col>
          <xdr:colOff>276225</xdr:colOff>
          <xdr:row>70</xdr:row>
          <xdr:rowOff>9525</xdr:rowOff>
        </xdr:to>
        <xdr:sp macro="" textlink="">
          <xdr:nvSpPr>
            <xdr:cNvPr id="1577" name="Check Box 553" hidden="1">
              <a:extLst>
                <a:ext uri="{63B3BB69-23CF-44E3-9099-C40C66FF867C}">
                  <a14:compatExt spid="_x0000_s1577"/>
                </a:ext>
                <a:ext uri="{FF2B5EF4-FFF2-40B4-BE49-F238E27FC236}">
                  <a16:creationId xmlns:a16="http://schemas.microsoft.com/office/drawing/2014/main" id="{00000000-0008-0000-0100-00002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69</xdr:row>
          <xdr:rowOff>342900</xdr:rowOff>
        </xdr:from>
        <xdr:to>
          <xdr:col>6</xdr:col>
          <xdr:colOff>276225</xdr:colOff>
          <xdr:row>71</xdr:row>
          <xdr:rowOff>38100</xdr:rowOff>
        </xdr:to>
        <xdr:sp macro="" textlink="">
          <xdr:nvSpPr>
            <xdr:cNvPr id="1578" name="Check Box 554" hidden="1">
              <a:extLst>
                <a:ext uri="{63B3BB69-23CF-44E3-9099-C40C66FF867C}">
                  <a14:compatExt spid="_x0000_s1578"/>
                </a:ext>
                <a:ext uri="{FF2B5EF4-FFF2-40B4-BE49-F238E27FC236}">
                  <a16:creationId xmlns:a16="http://schemas.microsoft.com/office/drawing/2014/main" id="{00000000-0008-0000-0100-00002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70</xdr:row>
          <xdr:rowOff>342900</xdr:rowOff>
        </xdr:from>
        <xdr:to>
          <xdr:col>6</xdr:col>
          <xdr:colOff>276225</xdr:colOff>
          <xdr:row>72</xdr:row>
          <xdr:rowOff>38100</xdr:rowOff>
        </xdr:to>
        <xdr:sp macro="" textlink="">
          <xdr:nvSpPr>
            <xdr:cNvPr id="1579" name="Check Box 555" hidden="1">
              <a:extLst>
                <a:ext uri="{63B3BB69-23CF-44E3-9099-C40C66FF867C}">
                  <a14:compatExt spid="_x0000_s1579"/>
                </a:ext>
                <a:ext uri="{FF2B5EF4-FFF2-40B4-BE49-F238E27FC236}">
                  <a16:creationId xmlns:a16="http://schemas.microsoft.com/office/drawing/2014/main" id="{00000000-0008-0000-0100-00002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71</xdr:row>
          <xdr:rowOff>342900</xdr:rowOff>
        </xdr:from>
        <xdr:to>
          <xdr:col>6</xdr:col>
          <xdr:colOff>276225</xdr:colOff>
          <xdr:row>73</xdr:row>
          <xdr:rowOff>38100</xdr:rowOff>
        </xdr:to>
        <xdr:sp macro="" textlink="">
          <xdr:nvSpPr>
            <xdr:cNvPr id="1580" name="Check Box 556" hidden="1">
              <a:extLst>
                <a:ext uri="{63B3BB69-23CF-44E3-9099-C40C66FF867C}">
                  <a14:compatExt spid="_x0000_s1580"/>
                </a:ext>
                <a:ext uri="{FF2B5EF4-FFF2-40B4-BE49-F238E27FC236}">
                  <a16:creationId xmlns:a16="http://schemas.microsoft.com/office/drawing/2014/main" id="{00000000-0008-0000-0100-00002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72</xdr:row>
          <xdr:rowOff>342900</xdr:rowOff>
        </xdr:from>
        <xdr:to>
          <xdr:col>6</xdr:col>
          <xdr:colOff>276225</xdr:colOff>
          <xdr:row>74</xdr:row>
          <xdr:rowOff>38100</xdr:rowOff>
        </xdr:to>
        <xdr:sp macro="" textlink="">
          <xdr:nvSpPr>
            <xdr:cNvPr id="1581" name="Check Box 557" hidden="1">
              <a:extLst>
                <a:ext uri="{63B3BB69-23CF-44E3-9099-C40C66FF867C}">
                  <a14:compatExt spid="_x0000_s1581"/>
                </a:ext>
                <a:ext uri="{FF2B5EF4-FFF2-40B4-BE49-F238E27FC236}">
                  <a16:creationId xmlns:a16="http://schemas.microsoft.com/office/drawing/2014/main" id="{00000000-0008-0000-0100-00002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73</xdr:row>
          <xdr:rowOff>342900</xdr:rowOff>
        </xdr:from>
        <xdr:to>
          <xdr:col>6</xdr:col>
          <xdr:colOff>276225</xdr:colOff>
          <xdr:row>75</xdr:row>
          <xdr:rowOff>38100</xdr:rowOff>
        </xdr:to>
        <xdr:sp macro="" textlink="">
          <xdr:nvSpPr>
            <xdr:cNvPr id="1582" name="Check Box 558" hidden="1">
              <a:extLst>
                <a:ext uri="{63B3BB69-23CF-44E3-9099-C40C66FF867C}">
                  <a14:compatExt spid="_x0000_s1582"/>
                </a:ext>
                <a:ext uri="{FF2B5EF4-FFF2-40B4-BE49-F238E27FC236}">
                  <a16:creationId xmlns:a16="http://schemas.microsoft.com/office/drawing/2014/main" id="{00000000-0008-0000-0100-00002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75</xdr:row>
          <xdr:rowOff>342900</xdr:rowOff>
        </xdr:from>
        <xdr:to>
          <xdr:col>6</xdr:col>
          <xdr:colOff>276225</xdr:colOff>
          <xdr:row>77</xdr:row>
          <xdr:rowOff>38100</xdr:rowOff>
        </xdr:to>
        <xdr:sp macro="" textlink="">
          <xdr:nvSpPr>
            <xdr:cNvPr id="1583" name="Check Box 559" hidden="1">
              <a:extLst>
                <a:ext uri="{63B3BB69-23CF-44E3-9099-C40C66FF867C}">
                  <a14:compatExt spid="_x0000_s1583"/>
                </a:ext>
                <a:ext uri="{FF2B5EF4-FFF2-40B4-BE49-F238E27FC236}">
                  <a16:creationId xmlns:a16="http://schemas.microsoft.com/office/drawing/2014/main" id="{00000000-0008-0000-0100-00002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76</xdr:row>
          <xdr:rowOff>342900</xdr:rowOff>
        </xdr:from>
        <xdr:to>
          <xdr:col>6</xdr:col>
          <xdr:colOff>276225</xdr:colOff>
          <xdr:row>78</xdr:row>
          <xdr:rowOff>0</xdr:rowOff>
        </xdr:to>
        <xdr:sp macro="" textlink="">
          <xdr:nvSpPr>
            <xdr:cNvPr id="1584" name="Check Box 560" hidden="1">
              <a:extLst>
                <a:ext uri="{63B3BB69-23CF-44E3-9099-C40C66FF867C}">
                  <a14:compatExt spid="_x0000_s1584"/>
                </a:ext>
                <a:ext uri="{FF2B5EF4-FFF2-40B4-BE49-F238E27FC236}">
                  <a16:creationId xmlns:a16="http://schemas.microsoft.com/office/drawing/2014/main" id="{00000000-0008-0000-0100-00003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73</xdr:row>
          <xdr:rowOff>342900</xdr:rowOff>
        </xdr:from>
        <xdr:to>
          <xdr:col>4</xdr:col>
          <xdr:colOff>276225</xdr:colOff>
          <xdr:row>75</xdr:row>
          <xdr:rowOff>38100</xdr:rowOff>
        </xdr:to>
        <xdr:sp macro="" textlink="">
          <xdr:nvSpPr>
            <xdr:cNvPr id="1585" name="Check Box 561" hidden="1">
              <a:extLst>
                <a:ext uri="{63B3BB69-23CF-44E3-9099-C40C66FF867C}">
                  <a14:compatExt spid="_x0000_s1585"/>
                </a:ext>
                <a:ext uri="{FF2B5EF4-FFF2-40B4-BE49-F238E27FC236}">
                  <a16:creationId xmlns:a16="http://schemas.microsoft.com/office/drawing/2014/main" id="{00000000-0008-0000-0100-00003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74</xdr:row>
          <xdr:rowOff>342900</xdr:rowOff>
        </xdr:from>
        <xdr:to>
          <xdr:col>4</xdr:col>
          <xdr:colOff>276225</xdr:colOff>
          <xdr:row>76</xdr:row>
          <xdr:rowOff>38100</xdr:rowOff>
        </xdr:to>
        <xdr:sp macro="" textlink="">
          <xdr:nvSpPr>
            <xdr:cNvPr id="1586" name="Check Box 562" hidden="1">
              <a:extLst>
                <a:ext uri="{63B3BB69-23CF-44E3-9099-C40C66FF867C}">
                  <a14:compatExt spid="_x0000_s1586"/>
                </a:ext>
                <a:ext uri="{FF2B5EF4-FFF2-40B4-BE49-F238E27FC236}">
                  <a16:creationId xmlns:a16="http://schemas.microsoft.com/office/drawing/2014/main" id="{00000000-0008-0000-0100-00003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73</xdr:row>
          <xdr:rowOff>342900</xdr:rowOff>
        </xdr:from>
        <xdr:to>
          <xdr:col>5</xdr:col>
          <xdr:colOff>276225</xdr:colOff>
          <xdr:row>75</xdr:row>
          <xdr:rowOff>38100</xdr:rowOff>
        </xdr:to>
        <xdr:sp macro="" textlink="">
          <xdr:nvSpPr>
            <xdr:cNvPr id="1587" name="Check Box 563" hidden="1">
              <a:extLst>
                <a:ext uri="{63B3BB69-23CF-44E3-9099-C40C66FF867C}">
                  <a14:compatExt spid="_x0000_s1587"/>
                </a:ext>
                <a:ext uri="{FF2B5EF4-FFF2-40B4-BE49-F238E27FC236}">
                  <a16:creationId xmlns:a16="http://schemas.microsoft.com/office/drawing/2014/main" id="{00000000-0008-0000-0100-00003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74</xdr:row>
          <xdr:rowOff>342900</xdr:rowOff>
        </xdr:from>
        <xdr:to>
          <xdr:col>5</xdr:col>
          <xdr:colOff>276225</xdr:colOff>
          <xdr:row>76</xdr:row>
          <xdr:rowOff>38100</xdr:rowOff>
        </xdr:to>
        <xdr:sp macro="" textlink="">
          <xdr:nvSpPr>
            <xdr:cNvPr id="1588" name="Check Box 564" hidden="1">
              <a:extLst>
                <a:ext uri="{63B3BB69-23CF-44E3-9099-C40C66FF867C}">
                  <a14:compatExt spid="_x0000_s1588"/>
                </a:ext>
                <a:ext uri="{FF2B5EF4-FFF2-40B4-BE49-F238E27FC236}">
                  <a16:creationId xmlns:a16="http://schemas.microsoft.com/office/drawing/2014/main" id="{00000000-0008-0000-0100-00003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73</xdr:row>
          <xdr:rowOff>342900</xdr:rowOff>
        </xdr:from>
        <xdr:to>
          <xdr:col>6</xdr:col>
          <xdr:colOff>276225</xdr:colOff>
          <xdr:row>75</xdr:row>
          <xdr:rowOff>38100</xdr:rowOff>
        </xdr:to>
        <xdr:sp macro="" textlink="">
          <xdr:nvSpPr>
            <xdr:cNvPr id="1589" name="Check Box 565" hidden="1">
              <a:extLst>
                <a:ext uri="{63B3BB69-23CF-44E3-9099-C40C66FF867C}">
                  <a14:compatExt spid="_x0000_s1589"/>
                </a:ext>
                <a:ext uri="{FF2B5EF4-FFF2-40B4-BE49-F238E27FC236}">
                  <a16:creationId xmlns:a16="http://schemas.microsoft.com/office/drawing/2014/main" id="{00000000-0008-0000-0100-00003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74</xdr:row>
          <xdr:rowOff>342900</xdr:rowOff>
        </xdr:from>
        <xdr:to>
          <xdr:col>6</xdr:col>
          <xdr:colOff>276225</xdr:colOff>
          <xdr:row>76</xdr:row>
          <xdr:rowOff>38100</xdr:rowOff>
        </xdr:to>
        <xdr:sp macro="" textlink="">
          <xdr:nvSpPr>
            <xdr:cNvPr id="1590" name="Check Box 566" hidden="1">
              <a:extLst>
                <a:ext uri="{63B3BB69-23CF-44E3-9099-C40C66FF867C}">
                  <a14:compatExt spid="_x0000_s1590"/>
                </a:ext>
                <a:ext uri="{FF2B5EF4-FFF2-40B4-BE49-F238E27FC236}">
                  <a16:creationId xmlns:a16="http://schemas.microsoft.com/office/drawing/2014/main" id="{00000000-0008-0000-0100-00003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78</xdr:row>
          <xdr:rowOff>104775</xdr:rowOff>
        </xdr:from>
        <xdr:to>
          <xdr:col>4</xdr:col>
          <xdr:colOff>285750</xdr:colOff>
          <xdr:row>78</xdr:row>
          <xdr:rowOff>333375</xdr:rowOff>
        </xdr:to>
        <xdr:sp macro="" textlink="">
          <xdr:nvSpPr>
            <xdr:cNvPr id="1591" name="Check Box 567" hidden="1">
              <a:extLst>
                <a:ext uri="{63B3BB69-23CF-44E3-9099-C40C66FF867C}">
                  <a14:compatExt spid="_x0000_s1591"/>
                </a:ext>
                <a:ext uri="{FF2B5EF4-FFF2-40B4-BE49-F238E27FC236}">
                  <a16:creationId xmlns:a16="http://schemas.microsoft.com/office/drawing/2014/main" id="{00000000-0008-0000-0100-00003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79</xdr:row>
          <xdr:rowOff>257175</xdr:rowOff>
        </xdr:from>
        <xdr:to>
          <xdr:col>4</xdr:col>
          <xdr:colOff>276225</xdr:colOff>
          <xdr:row>79</xdr:row>
          <xdr:rowOff>485775</xdr:rowOff>
        </xdr:to>
        <xdr:sp macro="" textlink="">
          <xdr:nvSpPr>
            <xdr:cNvPr id="1592" name="Check Box 568" hidden="1">
              <a:extLst>
                <a:ext uri="{63B3BB69-23CF-44E3-9099-C40C66FF867C}">
                  <a14:compatExt spid="_x0000_s1592"/>
                </a:ext>
                <a:ext uri="{FF2B5EF4-FFF2-40B4-BE49-F238E27FC236}">
                  <a16:creationId xmlns:a16="http://schemas.microsoft.com/office/drawing/2014/main" id="{00000000-0008-0000-0100-00003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80</xdr:row>
          <xdr:rowOff>276225</xdr:rowOff>
        </xdr:from>
        <xdr:to>
          <xdr:col>4</xdr:col>
          <xdr:colOff>285750</xdr:colOff>
          <xdr:row>80</xdr:row>
          <xdr:rowOff>504825</xdr:rowOff>
        </xdr:to>
        <xdr:sp macro="" textlink="">
          <xdr:nvSpPr>
            <xdr:cNvPr id="1593" name="Check Box 569" hidden="1">
              <a:extLst>
                <a:ext uri="{63B3BB69-23CF-44E3-9099-C40C66FF867C}">
                  <a14:compatExt spid="_x0000_s1593"/>
                </a:ext>
                <a:ext uri="{FF2B5EF4-FFF2-40B4-BE49-F238E27FC236}">
                  <a16:creationId xmlns:a16="http://schemas.microsoft.com/office/drawing/2014/main" id="{00000000-0008-0000-0100-00003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81</xdr:row>
          <xdr:rowOff>342900</xdr:rowOff>
        </xdr:from>
        <xdr:to>
          <xdr:col>4</xdr:col>
          <xdr:colOff>285750</xdr:colOff>
          <xdr:row>81</xdr:row>
          <xdr:rowOff>571500</xdr:rowOff>
        </xdr:to>
        <xdr:sp macro="" textlink="">
          <xdr:nvSpPr>
            <xdr:cNvPr id="1594" name="Check Box 570" hidden="1">
              <a:extLst>
                <a:ext uri="{63B3BB69-23CF-44E3-9099-C40C66FF867C}">
                  <a14:compatExt spid="_x0000_s1594"/>
                </a:ext>
                <a:ext uri="{FF2B5EF4-FFF2-40B4-BE49-F238E27FC236}">
                  <a16:creationId xmlns:a16="http://schemas.microsoft.com/office/drawing/2014/main" id="{00000000-0008-0000-0100-00003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85</xdr:row>
          <xdr:rowOff>38100</xdr:rowOff>
        </xdr:from>
        <xdr:to>
          <xdr:col>5</xdr:col>
          <xdr:colOff>9525</xdr:colOff>
          <xdr:row>85</xdr:row>
          <xdr:rowOff>266700</xdr:rowOff>
        </xdr:to>
        <xdr:sp macro="" textlink="">
          <xdr:nvSpPr>
            <xdr:cNvPr id="1596" name="Check Box 572" hidden="1">
              <a:extLst>
                <a:ext uri="{63B3BB69-23CF-44E3-9099-C40C66FF867C}">
                  <a14:compatExt spid="_x0000_s1596"/>
                </a:ext>
                <a:ext uri="{FF2B5EF4-FFF2-40B4-BE49-F238E27FC236}">
                  <a16:creationId xmlns:a16="http://schemas.microsoft.com/office/drawing/2014/main" id="{00000000-0008-0000-0100-00003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86</xdr:row>
          <xdr:rowOff>28575</xdr:rowOff>
        </xdr:from>
        <xdr:to>
          <xdr:col>5</xdr:col>
          <xdr:colOff>19050</xdr:colOff>
          <xdr:row>86</xdr:row>
          <xdr:rowOff>257175</xdr:rowOff>
        </xdr:to>
        <xdr:sp macro="" textlink="">
          <xdr:nvSpPr>
            <xdr:cNvPr id="1597" name="Check Box 573" hidden="1">
              <a:extLst>
                <a:ext uri="{63B3BB69-23CF-44E3-9099-C40C66FF867C}">
                  <a14:compatExt spid="_x0000_s1597"/>
                </a:ext>
                <a:ext uri="{FF2B5EF4-FFF2-40B4-BE49-F238E27FC236}">
                  <a16:creationId xmlns:a16="http://schemas.microsoft.com/office/drawing/2014/main" id="{00000000-0008-0000-0100-00003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87</xdr:row>
          <xdr:rowOff>352425</xdr:rowOff>
        </xdr:from>
        <xdr:to>
          <xdr:col>5</xdr:col>
          <xdr:colOff>9525</xdr:colOff>
          <xdr:row>87</xdr:row>
          <xdr:rowOff>581025</xdr:rowOff>
        </xdr:to>
        <xdr:sp macro="" textlink="">
          <xdr:nvSpPr>
            <xdr:cNvPr id="1598" name="Check Box 574" hidden="1">
              <a:extLst>
                <a:ext uri="{63B3BB69-23CF-44E3-9099-C40C66FF867C}">
                  <a14:compatExt spid="_x0000_s1598"/>
                </a:ext>
                <a:ext uri="{FF2B5EF4-FFF2-40B4-BE49-F238E27FC236}">
                  <a16:creationId xmlns:a16="http://schemas.microsoft.com/office/drawing/2014/main" id="{00000000-0008-0000-0100-00003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88</xdr:row>
          <xdr:rowOff>104775</xdr:rowOff>
        </xdr:from>
        <xdr:to>
          <xdr:col>4</xdr:col>
          <xdr:colOff>285750</xdr:colOff>
          <xdr:row>88</xdr:row>
          <xdr:rowOff>333375</xdr:rowOff>
        </xdr:to>
        <xdr:sp macro="" textlink="">
          <xdr:nvSpPr>
            <xdr:cNvPr id="1599" name="Check Box 575" hidden="1">
              <a:extLst>
                <a:ext uri="{63B3BB69-23CF-44E3-9099-C40C66FF867C}">
                  <a14:compatExt spid="_x0000_s1599"/>
                </a:ext>
                <a:ext uri="{FF2B5EF4-FFF2-40B4-BE49-F238E27FC236}">
                  <a16:creationId xmlns:a16="http://schemas.microsoft.com/office/drawing/2014/main" id="{00000000-0008-0000-0100-00003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89</xdr:row>
          <xdr:rowOff>104775</xdr:rowOff>
        </xdr:from>
        <xdr:to>
          <xdr:col>4</xdr:col>
          <xdr:colOff>285750</xdr:colOff>
          <xdr:row>89</xdr:row>
          <xdr:rowOff>333375</xdr:rowOff>
        </xdr:to>
        <xdr:sp macro="" textlink="">
          <xdr:nvSpPr>
            <xdr:cNvPr id="1600" name="Check Box 576" hidden="1">
              <a:extLst>
                <a:ext uri="{63B3BB69-23CF-44E3-9099-C40C66FF867C}">
                  <a14:compatExt spid="_x0000_s1600"/>
                </a:ext>
                <a:ext uri="{FF2B5EF4-FFF2-40B4-BE49-F238E27FC236}">
                  <a16:creationId xmlns:a16="http://schemas.microsoft.com/office/drawing/2014/main" id="{00000000-0008-0000-0100-00004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90</xdr:row>
          <xdr:rowOff>209550</xdr:rowOff>
        </xdr:from>
        <xdr:to>
          <xdr:col>4</xdr:col>
          <xdr:colOff>285750</xdr:colOff>
          <xdr:row>90</xdr:row>
          <xdr:rowOff>438150</xdr:rowOff>
        </xdr:to>
        <xdr:sp macro="" textlink="">
          <xdr:nvSpPr>
            <xdr:cNvPr id="1601" name="Check Box 577" hidden="1">
              <a:extLst>
                <a:ext uri="{63B3BB69-23CF-44E3-9099-C40C66FF867C}">
                  <a14:compatExt spid="_x0000_s1601"/>
                </a:ext>
                <a:ext uri="{FF2B5EF4-FFF2-40B4-BE49-F238E27FC236}">
                  <a16:creationId xmlns:a16="http://schemas.microsoft.com/office/drawing/2014/main" id="{00000000-0008-0000-0100-00004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92</xdr:row>
          <xdr:rowOff>104775</xdr:rowOff>
        </xdr:from>
        <xdr:to>
          <xdr:col>4</xdr:col>
          <xdr:colOff>285750</xdr:colOff>
          <xdr:row>92</xdr:row>
          <xdr:rowOff>333375</xdr:rowOff>
        </xdr:to>
        <xdr:sp macro="" textlink="">
          <xdr:nvSpPr>
            <xdr:cNvPr id="1602" name="Check Box 578" hidden="1">
              <a:extLst>
                <a:ext uri="{63B3BB69-23CF-44E3-9099-C40C66FF867C}">
                  <a14:compatExt spid="_x0000_s1602"/>
                </a:ext>
                <a:ext uri="{FF2B5EF4-FFF2-40B4-BE49-F238E27FC236}">
                  <a16:creationId xmlns:a16="http://schemas.microsoft.com/office/drawing/2014/main" id="{00000000-0008-0000-0100-00004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93</xdr:row>
          <xdr:rowOff>104775</xdr:rowOff>
        </xdr:from>
        <xdr:to>
          <xdr:col>4</xdr:col>
          <xdr:colOff>285750</xdr:colOff>
          <xdr:row>93</xdr:row>
          <xdr:rowOff>333375</xdr:rowOff>
        </xdr:to>
        <xdr:sp macro="" textlink="">
          <xdr:nvSpPr>
            <xdr:cNvPr id="1603" name="Check Box 579" hidden="1">
              <a:extLst>
                <a:ext uri="{63B3BB69-23CF-44E3-9099-C40C66FF867C}">
                  <a14:compatExt spid="_x0000_s1603"/>
                </a:ext>
                <a:ext uri="{FF2B5EF4-FFF2-40B4-BE49-F238E27FC236}">
                  <a16:creationId xmlns:a16="http://schemas.microsoft.com/office/drawing/2014/main" id="{00000000-0008-0000-0100-00004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94</xdr:row>
          <xdr:rowOff>104775</xdr:rowOff>
        </xdr:from>
        <xdr:to>
          <xdr:col>4</xdr:col>
          <xdr:colOff>285750</xdr:colOff>
          <xdr:row>94</xdr:row>
          <xdr:rowOff>333375</xdr:rowOff>
        </xdr:to>
        <xdr:sp macro="" textlink="">
          <xdr:nvSpPr>
            <xdr:cNvPr id="1604" name="Check Box 580" hidden="1">
              <a:extLst>
                <a:ext uri="{63B3BB69-23CF-44E3-9099-C40C66FF867C}">
                  <a14:compatExt spid="_x0000_s1604"/>
                </a:ext>
                <a:ext uri="{FF2B5EF4-FFF2-40B4-BE49-F238E27FC236}">
                  <a16:creationId xmlns:a16="http://schemas.microsoft.com/office/drawing/2014/main" id="{00000000-0008-0000-0100-00004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95</xdr:row>
          <xdr:rowOff>1057275</xdr:rowOff>
        </xdr:from>
        <xdr:to>
          <xdr:col>4</xdr:col>
          <xdr:colOff>266700</xdr:colOff>
          <xdr:row>96</xdr:row>
          <xdr:rowOff>228600</xdr:rowOff>
        </xdr:to>
        <xdr:sp macro="" textlink="">
          <xdr:nvSpPr>
            <xdr:cNvPr id="1605" name="Check Box 581" hidden="1">
              <a:extLst>
                <a:ext uri="{63B3BB69-23CF-44E3-9099-C40C66FF867C}">
                  <a14:compatExt spid="_x0000_s1605"/>
                </a:ext>
                <a:ext uri="{FF2B5EF4-FFF2-40B4-BE49-F238E27FC236}">
                  <a16:creationId xmlns:a16="http://schemas.microsoft.com/office/drawing/2014/main" id="{00000000-0008-0000-0100-00004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96</xdr:row>
          <xdr:rowOff>1266825</xdr:rowOff>
        </xdr:from>
        <xdr:to>
          <xdr:col>4</xdr:col>
          <xdr:colOff>266700</xdr:colOff>
          <xdr:row>97</xdr:row>
          <xdr:rowOff>228600</xdr:rowOff>
        </xdr:to>
        <xdr:sp macro="" textlink="">
          <xdr:nvSpPr>
            <xdr:cNvPr id="1607" name="Check Box 583" hidden="1">
              <a:extLst>
                <a:ext uri="{63B3BB69-23CF-44E3-9099-C40C66FF867C}">
                  <a14:compatExt spid="_x0000_s1607"/>
                </a:ext>
                <a:ext uri="{FF2B5EF4-FFF2-40B4-BE49-F238E27FC236}">
                  <a16:creationId xmlns:a16="http://schemas.microsoft.com/office/drawing/2014/main" id="{00000000-0008-0000-0100-00004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99</xdr:row>
          <xdr:rowOff>428625</xdr:rowOff>
        </xdr:from>
        <xdr:to>
          <xdr:col>4</xdr:col>
          <xdr:colOff>276225</xdr:colOff>
          <xdr:row>99</xdr:row>
          <xdr:rowOff>657225</xdr:rowOff>
        </xdr:to>
        <xdr:sp macro="" textlink="">
          <xdr:nvSpPr>
            <xdr:cNvPr id="1609" name="Check Box 585" hidden="1">
              <a:extLst>
                <a:ext uri="{63B3BB69-23CF-44E3-9099-C40C66FF867C}">
                  <a14:compatExt spid="_x0000_s1609"/>
                </a:ext>
                <a:ext uri="{FF2B5EF4-FFF2-40B4-BE49-F238E27FC236}">
                  <a16:creationId xmlns:a16="http://schemas.microsoft.com/office/drawing/2014/main" id="{00000000-0008-0000-0100-00004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100</xdr:row>
          <xdr:rowOff>409575</xdr:rowOff>
        </xdr:from>
        <xdr:to>
          <xdr:col>5</xdr:col>
          <xdr:colOff>9525</xdr:colOff>
          <xdr:row>100</xdr:row>
          <xdr:rowOff>638175</xdr:rowOff>
        </xdr:to>
        <xdr:sp macro="" textlink="">
          <xdr:nvSpPr>
            <xdr:cNvPr id="1610" name="Check Box 586" hidden="1">
              <a:extLst>
                <a:ext uri="{63B3BB69-23CF-44E3-9099-C40C66FF867C}">
                  <a14:compatExt spid="_x0000_s1610"/>
                </a:ext>
                <a:ext uri="{FF2B5EF4-FFF2-40B4-BE49-F238E27FC236}">
                  <a16:creationId xmlns:a16="http://schemas.microsoft.com/office/drawing/2014/main" id="{00000000-0008-0000-0100-00004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101</xdr:row>
          <xdr:rowOff>419100</xdr:rowOff>
        </xdr:from>
        <xdr:to>
          <xdr:col>4</xdr:col>
          <xdr:colOff>285750</xdr:colOff>
          <xdr:row>102</xdr:row>
          <xdr:rowOff>200025</xdr:rowOff>
        </xdr:to>
        <xdr:sp macro="" textlink="">
          <xdr:nvSpPr>
            <xdr:cNvPr id="1611" name="Check Box 587" hidden="1">
              <a:extLst>
                <a:ext uri="{63B3BB69-23CF-44E3-9099-C40C66FF867C}">
                  <a14:compatExt spid="_x0000_s1611"/>
                </a:ext>
                <a:ext uri="{FF2B5EF4-FFF2-40B4-BE49-F238E27FC236}">
                  <a16:creationId xmlns:a16="http://schemas.microsoft.com/office/drawing/2014/main" id="{00000000-0008-0000-0100-00004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105</xdr:row>
          <xdr:rowOff>104775</xdr:rowOff>
        </xdr:from>
        <xdr:to>
          <xdr:col>4</xdr:col>
          <xdr:colOff>285750</xdr:colOff>
          <xdr:row>105</xdr:row>
          <xdr:rowOff>333375</xdr:rowOff>
        </xdr:to>
        <xdr:sp macro="" textlink="">
          <xdr:nvSpPr>
            <xdr:cNvPr id="1612" name="Check Box 588" hidden="1">
              <a:extLst>
                <a:ext uri="{63B3BB69-23CF-44E3-9099-C40C66FF867C}">
                  <a14:compatExt spid="_x0000_s1612"/>
                </a:ext>
                <a:ext uri="{FF2B5EF4-FFF2-40B4-BE49-F238E27FC236}">
                  <a16:creationId xmlns:a16="http://schemas.microsoft.com/office/drawing/2014/main" id="{00000000-0008-0000-0100-00004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106</xdr:row>
          <xdr:rowOff>304800</xdr:rowOff>
        </xdr:from>
        <xdr:to>
          <xdr:col>4</xdr:col>
          <xdr:colOff>285750</xdr:colOff>
          <xdr:row>106</xdr:row>
          <xdr:rowOff>533400</xdr:rowOff>
        </xdr:to>
        <xdr:sp macro="" textlink="">
          <xdr:nvSpPr>
            <xdr:cNvPr id="1613" name="Check Box 589" hidden="1">
              <a:extLst>
                <a:ext uri="{63B3BB69-23CF-44E3-9099-C40C66FF867C}">
                  <a14:compatExt spid="_x0000_s1613"/>
                </a:ext>
                <a:ext uri="{FF2B5EF4-FFF2-40B4-BE49-F238E27FC236}">
                  <a16:creationId xmlns:a16="http://schemas.microsoft.com/office/drawing/2014/main" id="{00000000-0008-0000-0100-00004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107</xdr:row>
          <xdr:rowOff>104775</xdr:rowOff>
        </xdr:from>
        <xdr:to>
          <xdr:col>4</xdr:col>
          <xdr:colOff>285750</xdr:colOff>
          <xdr:row>107</xdr:row>
          <xdr:rowOff>333375</xdr:rowOff>
        </xdr:to>
        <xdr:sp macro="" textlink="">
          <xdr:nvSpPr>
            <xdr:cNvPr id="1614" name="Check Box 590" hidden="1">
              <a:extLst>
                <a:ext uri="{63B3BB69-23CF-44E3-9099-C40C66FF867C}">
                  <a14:compatExt spid="_x0000_s1614"/>
                </a:ext>
                <a:ext uri="{FF2B5EF4-FFF2-40B4-BE49-F238E27FC236}">
                  <a16:creationId xmlns:a16="http://schemas.microsoft.com/office/drawing/2014/main" id="{00000000-0008-0000-0100-00004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108</xdr:row>
          <xdr:rowOff>104775</xdr:rowOff>
        </xdr:from>
        <xdr:to>
          <xdr:col>4</xdr:col>
          <xdr:colOff>285750</xdr:colOff>
          <xdr:row>108</xdr:row>
          <xdr:rowOff>333375</xdr:rowOff>
        </xdr:to>
        <xdr:sp macro="" textlink="">
          <xdr:nvSpPr>
            <xdr:cNvPr id="1615" name="Check Box 591" hidden="1">
              <a:extLst>
                <a:ext uri="{63B3BB69-23CF-44E3-9099-C40C66FF867C}">
                  <a14:compatExt spid="_x0000_s1615"/>
                </a:ext>
                <a:ext uri="{FF2B5EF4-FFF2-40B4-BE49-F238E27FC236}">
                  <a16:creationId xmlns:a16="http://schemas.microsoft.com/office/drawing/2014/main" id="{00000000-0008-0000-0100-00004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109</xdr:row>
          <xdr:rowOff>0</xdr:rowOff>
        </xdr:from>
        <xdr:to>
          <xdr:col>4</xdr:col>
          <xdr:colOff>285750</xdr:colOff>
          <xdr:row>109</xdr:row>
          <xdr:rowOff>228600</xdr:rowOff>
        </xdr:to>
        <xdr:sp macro="" textlink="">
          <xdr:nvSpPr>
            <xdr:cNvPr id="1616" name="Check Box 592" hidden="1">
              <a:extLst>
                <a:ext uri="{63B3BB69-23CF-44E3-9099-C40C66FF867C}">
                  <a14:compatExt spid="_x0000_s1616"/>
                </a:ext>
                <a:ext uri="{FF2B5EF4-FFF2-40B4-BE49-F238E27FC236}">
                  <a16:creationId xmlns:a16="http://schemas.microsoft.com/office/drawing/2014/main" id="{00000000-0008-0000-0100-00005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78</xdr:row>
          <xdr:rowOff>104775</xdr:rowOff>
        </xdr:from>
        <xdr:to>
          <xdr:col>5</xdr:col>
          <xdr:colOff>285750</xdr:colOff>
          <xdr:row>78</xdr:row>
          <xdr:rowOff>333375</xdr:rowOff>
        </xdr:to>
        <xdr:sp macro="" textlink="">
          <xdr:nvSpPr>
            <xdr:cNvPr id="1617" name="Check Box 593" hidden="1">
              <a:extLst>
                <a:ext uri="{63B3BB69-23CF-44E3-9099-C40C66FF867C}">
                  <a14:compatExt spid="_x0000_s1617"/>
                </a:ext>
                <a:ext uri="{FF2B5EF4-FFF2-40B4-BE49-F238E27FC236}">
                  <a16:creationId xmlns:a16="http://schemas.microsoft.com/office/drawing/2014/main" id="{00000000-0008-0000-0100-00005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79</xdr:row>
          <xdr:rowOff>257175</xdr:rowOff>
        </xdr:from>
        <xdr:to>
          <xdr:col>5</xdr:col>
          <xdr:colOff>276225</xdr:colOff>
          <xdr:row>79</xdr:row>
          <xdr:rowOff>485775</xdr:rowOff>
        </xdr:to>
        <xdr:sp macro="" textlink="">
          <xdr:nvSpPr>
            <xdr:cNvPr id="1618" name="Check Box 594" hidden="1">
              <a:extLst>
                <a:ext uri="{63B3BB69-23CF-44E3-9099-C40C66FF867C}">
                  <a14:compatExt spid="_x0000_s1618"/>
                </a:ext>
                <a:ext uri="{FF2B5EF4-FFF2-40B4-BE49-F238E27FC236}">
                  <a16:creationId xmlns:a16="http://schemas.microsoft.com/office/drawing/2014/main" id="{00000000-0008-0000-0100-00005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80</xdr:row>
          <xdr:rowOff>276225</xdr:rowOff>
        </xdr:from>
        <xdr:to>
          <xdr:col>5</xdr:col>
          <xdr:colOff>285750</xdr:colOff>
          <xdr:row>80</xdr:row>
          <xdr:rowOff>504825</xdr:rowOff>
        </xdr:to>
        <xdr:sp macro="" textlink="">
          <xdr:nvSpPr>
            <xdr:cNvPr id="1619" name="Check Box 595" hidden="1">
              <a:extLst>
                <a:ext uri="{63B3BB69-23CF-44E3-9099-C40C66FF867C}">
                  <a14:compatExt spid="_x0000_s1619"/>
                </a:ext>
                <a:ext uri="{FF2B5EF4-FFF2-40B4-BE49-F238E27FC236}">
                  <a16:creationId xmlns:a16="http://schemas.microsoft.com/office/drawing/2014/main" id="{00000000-0008-0000-0100-00005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81</xdr:row>
          <xdr:rowOff>342900</xdr:rowOff>
        </xdr:from>
        <xdr:to>
          <xdr:col>5</xdr:col>
          <xdr:colOff>285750</xdr:colOff>
          <xdr:row>81</xdr:row>
          <xdr:rowOff>571500</xdr:rowOff>
        </xdr:to>
        <xdr:sp macro="" textlink="">
          <xdr:nvSpPr>
            <xdr:cNvPr id="1620" name="Check Box 596" hidden="1">
              <a:extLst>
                <a:ext uri="{63B3BB69-23CF-44E3-9099-C40C66FF867C}">
                  <a14:compatExt spid="_x0000_s1620"/>
                </a:ext>
                <a:ext uri="{FF2B5EF4-FFF2-40B4-BE49-F238E27FC236}">
                  <a16:creationId xmlns:a16="http://schemas.microsoft.com/office/drawing/2014/main" id="{00000000-0008-0000-0100-00005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84</xdr:row>
          <xdr:rowOff>257175</xdr:rowOff>
        </xdr:from>
        <xdr:to>
          <xdr:col>6</xdr:col>
          <xdr:colOff>9525</xdr:colOff>
          <xdr:row>84</xdr:row>
          <xdr:rowOff>485775</xdr:rowOff>
        </xdr:to>
        <xdr:sp macro="" textlink="">
          <xdr:nvSpPr>
            <xdr:cNvPr id="1621" name="Check Box 597" hidden="1">
              <a:extLst>
                <a:ext uri="{63B3BB69-23CF-44E3-9099-C40C66FF867C}">
                  <a14:compatExt spid="_x0000_s1621"/>
                </a:ext>
                <a:ext uri="{FF2B5EF4-FFF2-40B4-BE49-F238E27FC236}">
                  <a16:creationId xmlns:a16="http://schemas.microsoft.com/office/drawing/2014/main" id="{00000000-0008-0000-0100-00005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85</xdr:row>
          <xdr:rowOff>38100</xdr:rowOff>
        </xdr:from>
        <xdr:to>
          <xdr:col>6</xdr:col>
          <xdr:colOff>9525</xdr:colOff>
          <xdr:row>85</xdr:row>
          <xdr:rowOff>266700</xdr:rowOff>
        </xdr:to>
        <xdr:sp macro="" textlink="">
          <xdr:nvSpPr>
            <xdr:cNvPr id="1622" name="Check Box 598" hidden="1">
              <a:extLst>
                <a:ext uri="{63B3BB69-23CF-44E3-9099-C40C66FF867C}">
                  <a14:compatExt spid="_x0000_s1622"/>
                </a:ext>
                <a:ext uri="{FF2B5EF4-FFF2-40B4-BE49-F238E27FC236}">
                  <a16:creationId xmlns:a16="http://schemas.microsoft.com/office/drawing/2014/main" id="{00000000-0008-0000-0100-00005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86</xdr:row>
          <xdr:rowOff>28575</xdr:rowOff>
        </xdr:from>
        <xdr:to>
          <xdr:col>6</xdr:col>
          <xdr:colOff>19050</xdr:colOff>
          <xdr:row>86</xdr:row>
          <xdr:rowOff>257175</xdr:rowOff>
        </xdr:to>
        <xdr:sp macro="" textlink="">
          <xdr:nvSpPr>
            <xdr:cNvPr id="1623" name="Check Box 599" hidden="1">
              <a:extLst>
                <a:ext uri="{63B3BB69-23CF-44E3-9099-C40C66FF867C}">
                  <a14:compatExt spid="_x0000_s1623"/>
                </a:ext>
                <a:ext uri="{FF2B5EF4-FFF2-40B4-BE49-F238E27FC236}">
                  <a16:creationId xmlns:a16="http://schemas.microsoft.com/office/drawing/2014/main" id="{00000000-0008-0000-0100-00005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87</xdr:row>
          <xdr:rowOff>352425</xdr:rowOff>
        </xdr:from>
        <xdr:to>
          <xdr:col>6</xdr:col>
          <xdr:colOff>9525</xdr:colOff>
          <xdr:row>87</xdr:row>
          <xdr:rowOff>581025</xdr:rowOff>
        </xdr:to>
        <xdr:sp macro="" textlink="">
          <xdr:nvSpPr>
            <xdr:cNvPr id="1624" name="Check Box 600" hidden="1">
              <a:extLst>
                <a:ext uri="{63B3BB69-23CF-44E3-9099-C40C66FF867C}">
                  <a14:compatExt spid="_x0000_s1624"/>
                </a:ext>
                <a:ext uri="{FF2B5EF4-FFF2-40B4-BE49-F238E27FC236}">
                  <a16:creationId xmlns:a16="http://schemas.microsoft.com/office/drawing/2014/main" id="{00000000-0008-0000-0100-00005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88</xdr:row>
          <xdr:rowOff>104775</xdr:rowOff>
        </xdr:from>
        <xdr:to>
          <xdr:col>5</xdr:col>
          <xdr:colOff>285750</xdr:colOff>
          <xdr:row>88</xdr:row>
          <xdr:rowOff>333375</xdr:rowOff>
        </xdr:to>
        <xdr:sp macro="" textlink="">
          <xdr:nvSpPr>
            <xdr:cNvPr id="1625" name="Check Box 601" hidden="1">
              <a:extLst>
                <a:ext uri="{63B3BB69-23CF-44E3-9099-C40C66FF867C}">
                  <a14:compatExt spid="_x0000_s1625"/>
                </a:ext>
                <a:ext uri="{FF2B5EF4-FFF2-40B4-BE49-F238E27FC236}">
                  <a16:creationId xmlns:a16="http://schemas.microsoft.com/office/drawing/2014/main" id="{00000000-0008-0000-0100-00005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89</xdr:row>
          <xdr:rowOff>104775</xdr:rowOff>
        </xdr:from>
        <xdr:to>
          <xdr:col>5</xdr:col>
          <xdr:colOff>285750</xdr:colOff>
          <xdr:row>89</xdr:row>
          <xdr:rowOff>333375</xdr:rowOff>
        </xdr:to>
        <xdr:sp macro="" textlink="">
          <xdr:nvSpPr>
            <xdr:cNvPr id="1626" name="Check Box 602" hidden="1">
              <a:extLst>
                <a:ext uri="{63B3BB69-23CF-44E3-9099-C40C66FF867C}">
                  <a14:compatExt spid="_x0000_s1626"/>
                </a:ext>
                <a:ext uri="{FF2B5EF4-FFF2-40B4-BE49-F238E27FC236}">
                  <a16:creationId xmlns:a16="http://schemas.microsoft.com/office/drawing/2014/main" id="{00000000-0008-0000-0100-00005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90</xdr:row>
          <xdr:rowOff>209550</xdr:rowOff>
        </xdr:from>
        <xdr:to>
          <xdr:col>5</xdr:col>
          <xdr:colOff>285750</xdr:colOff>
          <xdr:row>90</xdr:row>
          <xdr:rowOff>438150</xdr:rowOff>
        </xdr:to>
        <xdr:sp macro="" textlink="">
          <xdr:nvSpPr>
            <xdr:cNvPr id="1627" name="Check Box 603" hidden="1">
              <a:extLst>
                <a:ext uri="{63B3BB69-23CF-44E3-9099-C40C66FF867C}">
                  <a14:compatExt spid="_x0000_s1627"/>
                </a:ext>
                <a:ext uri="{FF2B5EF4-FFF2-40B4-BE49-F238E27FC236}">
                  <a16:creationId xmlns:a16="http://schemas.microsoft.com/office/drawing/2014/main" id="{00000000-0008-0000-0100-00005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92</xdr:row>
          <xdr:rowOff>104775</xdr:rowOff>
        </xdr:from>
        <xdr:to>
          <xdr:col>5</xdr:col>
          <xdr:colOff>285750</xdr:colOff>
          <xdr:row>92</xdr:row>
          <xdr:rowOff>333375</xdr:rowOff>
        </xdr:to>
        <xdr:sp macro="" textlink="">
          <xdr:nvSpPr>
            <xdr:cNvPr id="1628" name="Check Box 604" hidden="1">
              <a:extLst>
                <a:ext uri="{63B3BB69-23CF-44E3-9099-C40C66FF867C}">
                  <a14:compatExt spid="_x0000_s1628"/>
                </a:ext>
                <a:ext uri="{FF2B5EF4-FFF2-40B4-BE49-F238E27FC236}">
                  <a16:creationId xmlns:a16="http://schemas.microsoft.com/office/drawing/2014/main" id="{00000000-0008-0000-0100-00005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93</xdr:row>
          <xdr:rowOff>104775</xdr:rowOff>
        </xdr:from>
        <xdr:to>
          <xdr:col>5</xdr:col>
          <xdr:colOff>285750</xdr:colOff>
          <xdr:row>93</xdr:row>
          <xdr:rowOff>333375</xdr:rowOff>
        </xdr:to>
        <xdr:sp macro="" textlink="">
          <xdr:nvSpPr>
            <xdr:cNvPr id="1629" name="Check Box 605" hidden="1">
              <a:extLst>
                <a:ext uri="{63B3BB69-23CF-44E3-9099-C40C66FF867C}">
                  <a14:compatExt spid="_x0000_s1629"/>
                </a:ext>
                <a:ext uri="{FF2B5EF4-FFF2-40B4-BE49-F238E27FC236}">
                  <a16:creationId xmlns:a16="http://schemas.microsoft.com/office/drawing/2014/main" id="{00000000-0008-0000-0100-00005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94</xdr:row>
          <xdr:rowOff>104775</xdr:rowOff>
        </xdr:from>
        <xdr:to>
          <xdr:col>5</xdr:col>
          <xdr:colOff>285750</xdr:colOff>
          <xdr:row>94</xdr:row>
          <xdr:rowOff>333375</xdr:rowOff>
        </xdr:to>
        <xdr:sp macro="" textlink="">
          <xdr:nvSpPr>
            <xdr:cNvPr id="1630" name="Check Box 606" hidden="1">
              <a:extLst>
                <a:ext uri="{63B3BB69-23CF-44E3-9099-C40C66FF867C}">
                  <a14:compatExt spid="_x0000_s1630"/>
                </a:ext>
                <a:ext uri="{FF2B5EF4-FFF2-40B4-BE49-F238E27FC236}">
                  <a16:creationId xmlns:a16="http://schemas.microsoft.com/office/drawing/2014/main" id="{00000000-0008-0000-0100-00005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95</xdr:row>
          <xdr:rowOff>1057275</xdr:rowOff>
        </xdr:from>
        <xdr:to>
          <xdr:col>5</xdr:col>
          <xdr:colOff>266700</xdr:colOff>
          <xdr:row>96</xdr:row>
          <xdr:rowOff>228600</xdr:rowOff>
        </xdr:to>
        <xdr:sp macro="" textlink="">
          <xdr:nvSpPr>
            <xdr:cNvPr id="1631" name="Check Box 607" hidden="1">
              <a:extLst>
                <a:ext uri="{63B3BB69-23CF-44E3-9099-C40C66FF867C}">
                  <a14:compatExt spid="_x0000_s1631"/>
                </a:ext>
                <a:ext uri="{FF2B5EF4-FFF2-40B4-BE49-F238E27FC236}">
                  <a16:creationId xmlns:a16="http://schemas.microsoft.com/office/drawing/2014/main" id="{00000000-0008-0000-0100-00005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96</xdr:row>
          <xdr:rowOff>1266825</xdr:rowOff>
        </xdr:from>
        <xdr:to>
          <xdr:col>5</xdr:col>
          <xdr:colOff>266700</xdr:colOff>
          <xdr:row>97</xdr:row>
          <xdr:rowOff>228600</xdr:rowOff>
        </xdr:to>
        <xdr:sp macro="" textlink="">
          <xdr:nvSpPr>
            <xdr:cNvPr id="1633" name="Check Box 609" hidden="1">
              <a:extLst>
                <a:ext uri="{63B3BB69-23CF-44E3-9099-C40C66FF867C}">
                  <a14:compatExt spid="_x0000_s1633"/>
                </a:ext>
                <a:ext uri="{FF2B5EF4-FFF2-40B4-BE49-F238E27FC236}">
                  <a16:creationId xmlns:a16="http://schemas.microsoft.com/office/drawing/2014/main" id="{00000000-0008-0000-0100-00006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99</xdr:row>
          <xdr:rowOff>428625</xdr:rowOff>
        </xdr:from>
        <xdr:to>
          <xdr:col>5</xdr:col>
          <xdr:colOff>276225</xdr:colOff>
          <xdr:row>99</xdr:row>
          <xdr:rowOff>657225</xdr:rowOff>
        </xdr:to>
        <xdr:sp macro="" textlink="">
          <xdr:nvSpPr>
            <xdr:cNvPr id="1635" name="Check Box 611" hidden="1">
              <a:extLst>
                <a:ext uri="{63B3BB69-23CF-44E3-9099-C40C66FF867C}">
                  <a14:compatExt spid="_x0000_s1635"/>
                </a:ext>
                <a:ext uri="{FF2B5EF4-FFF2-40B4-BE49-F238E27FC236}">
                  <a16:creationId xmlns:a16="http://schemas.microsoft.com/office/drawing/2014/main" id="{00000000-0008-0000-0100-00006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100</xdr:row>
          <xdr:rowOff>409575</xdr:rowOff>
        </xdr:from>
        <xdr:to>
          <xdr:col>6</xdr:col>
          <xdr:colOff>9525</xdr:colOff>
          <xdr:row>100</xdr:row>
          <xdr:rowOff>638175</xdr:rowOff>
        </xdr:to>
        <xdr:sp macro="" textlink="">
          <xdr:nvSpPr>
            <xdr:cNvPr id="1636" name="Check Box 612" hidden="1">
              <a:extLst>
                <a:ext uri="{63B3BB69-23CF-44E3-9099-C40C66FF867C}">
                  <a14:compatExt spid="_x0000_s1636"/>
                </a:ext>
                <a:ext uri="{FF2B5EF4-FFF2-40B4-BE49-F238E27FC236}">
                  <a16:creationId xmlns:a16="http://schemas.microsoft.com/office/drawing/2014/main" id="{00000000-0008-0000-0100-00006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101</xdr:row>
          <xdr:rowOff>419100</xdr:rowOff>
        </xdr:from>
        <xdr:to>
          <xdr:col>5</xdr:col>
          <xdr:colOff>285750</xdr:colOff>
          <xdr:row>102</xdr:row>
          <xdr:rowOff>200025</xdr:rowOff>
        </xdr:to>
        <xdr:sp macro="" textlink="">
          <xdr:nvSpPr>
            <xdr:cNvPr id="1637" name="Check Box 613" hidden="1">
              <a:extLst>
                <a:ext uri="{63B3BB69-23CF-44E3-9099-C40C66FF867C}">
                  <a14:compatExt spid="_x0000_s1637"/>
                </a:ext>
                <a:ext uri="{FF2B5EF4-FFF2-40B4-BE49-F238E27FC236}">
                  <a16:creationId xmlns:a16="http://schemas.microsoft.com/office/drawing/2014/main" id="{00000000-0008-0000-0100-00006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105</xdr:row>
          <xdr:rowOff>104775</xdr:rowOff>
        </xdr:from>
        <xdr:to>
          <xdr:col>5</xdr:col>
          <xdr:colOff>285750</xdr:colOff>
          <xdr:row>105</xdr:row>
          <xdr:rowOff>333375</xdr:rowOff>
        </xdr:to>
        <xdr:sp macro="" textlink="">
          <xdr:nvSpPr>
            <xdr:cNvPr id="1638" name="Check Box 614" hidden="1">
              <a:extLst>
                <a:ext uri="{63B3BB69-23CF-44E3-9099-C40C66FF867C}">
                  <a14:compatExt spid="_x0000_s1638"/>
                </a:ext>
                <a:ext uri="{FF2B5EF4-FFF2-40B4-BE49-F238E27FC236}">
                  <a16:creationId xmlns:a16="http://schemas.microsoft.com/office/drawing/2014/main" id="{00000000-0008-0000-0100-00006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106</xdr:row>
          <xdr:rowOff>304800</xdr:rowOff>
        </xdr:from>
        <xdr:to>
          <xdr:col>5</xdr:col>
          <xdr:colOff>285750</xdr:colOff>
          <xdr:row>106</xdr:row>
          <xdr:rowOff>533400</xdr:rowOff>
        </xdr:to>
        <xdr:sp macro="" textlink="">
          <xdr:nvSpPr>
            <xdr:cNvPr id="1639" name="Check Box 615" hidden="1">
              <a:extLst>
                <a:ext uri="{63B3BB69-23CF-44E3-9099-C40C66FF867C}">
                  <a14:compatExt spid="_x0000_s1639"/>
                </a:ext>
                <a:ext uri="{FF2B5EF4-FFF2-40B4-BE49-F238E27FC236}">
                  <a16:creationId xmlns:a16="http://schemas.microsoft.com/office/drawing/2014/main" id="{00000000-0008-0000-0100-00006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107</xdr:row>
          <xdr:rowOff>104775</xdr:rowOff>
        </xdr:from>
        <xdr:to>
          <xdr:col>5</xdr:col>
          <xdr:colOff>285750</xdr:colOff>
          <xdr:row>107</xdr:row>
          <xdr:rowOff>333375</xdr:rowOff>
        </xdr:to>
        <xdr:sp macro="" textlink="">
          <xdr:nvSpPr>
            <xdr:cNvPr id="1640" name="Check Box 616" hidden="1">
              <a:extLst>
                <a:ext uri="{63B3BB69-23CF-44E3-9099-C40C66FF867C}">
                  <a14:compatExt spid="_x0000_s1640"/>
                </a:ext>
                <a:ext uri="{FF2B5EF4-FFF2-40B4-BE49-F238E27FC236}">
                  <a16:creationId xmlns:a16="http://schemas.microsoft.com/office/drawing/2014/main" id="{00000000-0008-0000-0100-00006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108</xdr:row>
          <xdr:rowOff>104775</xdr:rowOff>
        </xdr:from>
        <xdr:to>
          <xdr:col>5</xdr:col>
          <xdr:colOff>285750</xdr:colOff>
          <xdr:row>108</xdr:row>
          <xdr:rowOff>333375</xdr:rowOff>
        </xdr:to>
        <xdr:sp macro="" textlink="">
          <xdr:nvSpPr>
            <xdr:cNvPr id="1641" name="Check Box 617" hidden="1">
              <a:extLst>
                <a:ext uri="{63B3BB69-23CF-44E3-9099-C40C66FF867C}">
                  <a14:compatExt spid="_x0000_s1641"/>
                </a:ext>
                <a:ext uri="{FF2B5EF4-FFF2-40B4-BE49-F238E27FC236}">
                  <a16:creationId xmlns:a16="http://schemas.microsoft.com/office/drawing/2014/main" id="{00000000-0008-0000-0100-00006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109</xdr:row>
          <xdr:rowOff>0</xdr:rowOff>
        </xdr:from>
        <xdr:to>
          <xdr:col>5</xdr:col>
          <xdr:colOff>285750</xdr:colOff>
          <xdr:row>109</xdr:row>
          <xdr:rowOff>228600</xdr:rowOff>
        </xdr:to>
        <xdr:sp macro="" textlink="">
          <xdr:nvSpPr>
            <xdr:cNvPr id="1642" name="Check Box 618" hidden="1">
              <a:extLst>
                <a:ext uri="{63B3BB69-23CF-44E3-9099-C40C66FF867C}">
                  <a14:compatExt spid="_x0000_s1642"/>
                </a:ext>
                <a:ext uri="{FF2B5EF4-FFF2-40B4-BE49-F238E27FC236}">
                  <a16:creationId xmlns:a16="http://schemas.microsoft.com/office/drawing/2014/main" id="{00000000-0008-0000-0100-00006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78</xdr:row>
          <xdr:rowOff>104775</xdr:rowOff>
        </xdr:from>
        <xdr:to>
          <xdr:col>7</xdr:col>
          <xdr:colOff>0</xdr:colOff>
          <xdr:row>78</xdr:row>
          <xdr:rowOff>333375</xdr:rowOff>
        </xdr:to>
        <xdr:sp macro="" textlink="">
          <xdr:nvSpPr>
            <xdr:cNvPr id="1643" name="Check Box 619" hidden="1">
              <a:extLst>
                <a:ext uri="{63B3BB69-23CF-44E3-9099-C40C66FF867C}">
                  <a14:compatExt spid="_x0000_s1643"/>
                </a:ext>
                <a:ext uri="{FF2B5EF4-FFF2-40B4-BE49-F238E27FC236}">
                  <a16:creationId xmlns:a16="http://schemas.microsoft.com/office/drawing/2014/main" id="{00000000-0008-0000-0100-00006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79</xdr:row>
          <xdr:rowOff>257175</xdr:rowOff>
        </xdr:from>
        <xdr:to>
          <xdr:col>6</xdr:col>
          <xdr:colOff>276225</xdr:colOff>
          <xdr:row>79</xdr:row>
          <xdr:rowOff>485775</xdr:rowOff>
        </xdr:to>
        <xdr:sp macro="" textlink="">
          <xdr:nvSpPr>
            <xdr:cNvPr id="1644" name="Check Box 620" hidden="1">
              <a:extLst>
                <a:ext uri="{63B3BB69-23CF-44E3-9099-C40C66FF867C}">
                  <a14:compatExt spid="_x0000_s1644"/>
                </a:ext>
                <a:ext uri="{FF2B5EF4-FFF2-40B4-BE49-F238E27FC236}">
                  <a16:creationId xmlns:a16="http://schemas.microsoft.com/office/drawing/2014/main" id="{00000000-0008-0000-0100-00006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80</xdr:row>
          <xdr:rowOff>276225</xdr:rowOff>
        </xdr:from>
        <xdr:to>
          <xdr:col>7</xdr:col>
          <xdr:colOff>0</xdr:colOff>
          <xdr:row>80</xdr:row>
          <xdr:rowOff>504825</xdr:rowOff>
        </xdr:to>
        <xdr:sp macro="" textlink="">
          <xdr:nvSpPr>
            <xdr:cNvPr id="1645" name="Check Box 621" hidden="1">
              <a:extLst>
                <a:ext uri="{63B3BB69-23CF-44E3-9099-C40C66FF867C}">
                  <a14:compatExt spid="_x0000_s1645"/>
                </a:ext>
                <a:ext uri="{FF2B5EF4-FFF2-40B4-BE49-F238E27FC236}">
                  <a16:creationId xmlns:a16="http://schemas.microsoft.com/office/drawing/2014/main" id="{00000000-0008-0000-0100-00006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81</xdr:row>
          <xdr:rowOff>342900</xdr:rowOff>
        </xdr:from>
        <xdr:to>
          <xdr:col>7</xdr:col>
          <xdr:colOff>0</xdr:colOff>
          <xdr:row>81</xdr:row>
          <xdr:rowOff>571500</xdr:rowOff>
        </xdr:to>
        <xdr:sp macro="" textlink="">
          <xdr:nvSpPr>
            <xdr:cNvPr id="1646" name="Check Box 622" hidden="1">
              <a:extLst>
                <a:ext uri="{63B3BB69-23CF-44E3-9099-C40C66FF867C}">
                  <a14:compatExt spid="_x0000_s1646"/>
                </a:ext>
                <a:ext uri="{FF2B5EF4-FFF2-40B4-BE49-F238E27FC236}">
                  <a16:creationId xmlns:a16="http://schemas.microsoft.com/office/drawing/2014/main" id="{00000000-0008-0000-0100-00006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84</xdr:row>
          <xdr:rowOff>257175</xdr:rowOff>
        </xdr:from>
        <xdr:to>
          <xdr:col>7</xdr:col>
          <xdr:colOff>9525</xdr:colOff>
          <xdr:row>84</xdr:row>
          <xdr:rowOff>485775</xdr:rowOff>
        </xdr:to>
        <xdr:sp macro="" textlink="">
          <xdr:nvSpPr>
            <xdr:cNvPr id="1647" name="Check Box 623" hidden="1">
              <a:extLst>
                <a:ext uri="{63B3BB69-23CF-44E3-9099-C40C66FF867C}">
                  <a14:compatExt spid="_x0000_s1647"/>
                </a:ext>
                <a:ext uri="{FF2B5EF4-FFF2-40B4-BE49-F238E27FC236}">
                  <a16:creationId xmlns:a16="http://schemas.microsoft.com/office/drawing/2014/main" id="{00000000-0008-0000-0100-00006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85</xdr:row>
          <xdr:rowOff>38100</xdr:rowOff>
        </xdr:from>
        <xdr:to>
          <xdr:col>7</xdr:col>
          <xdr:colOff>9525</xdr:colOff>
          <xdr:row>85</xdr:row>
          <xdr:rowOff>266700</xdr:rowOff>
        </xdr:to>
        <xdr:sp macro="" textlink="">
          <xdr:nvSpPr>
            <xdr:cNvPr id="1648" name="Check Box 624" hidden="1">
              <a:extLst>
                <a:ext uri="{63B3BB69-23CF-44E3-9099-C40C66FF867C}">
                  <a14:compatExt spid="_x0000_s1648"/>
                </a:ext>
                <a:ext uri="{FF2B5EF4-FFF2-40B4-BE49-F238E27FC236}">
                  <a16:creationId xmlns:a16="http://schemas.microsoft.com/office/drawing/2014/main" id="{00000000-0008-0000-0100-00007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86</xdr:row>
          <xdr:rowOff>28575</xdr:rowOff>
        </xdr:from>
        <xdr:to>
          <xdr:col>7</xdr:col>
          <xdr:colOff>19050</xdr:colOff>
          <xdr:row>86</xdr:row>
          <xdr:rowOff>257175</xdr:rowOff>
        </xdr:to>
        <xdr:sp macro="" textlink="">
          <xdr:nvSpPr>
            <xdr:cNvPr id="1649" name="Check Box 625" hidden="1">
              <a:extLst>
                <a:ext uri="{63B3BB69-23CF-44E3-9099-C40C66FF867C}">
                  <a14:compatExt spid="_x0000_s1649"/>
                </a:ext>
                <a:ext uri="{FF2B5EF4-FFF2-40B4-BE49-F238E27FC236}">
                  <a16:creationId xmlns:a16="http://schemas.microsoft.com/office/drawing/2014/main" id="{00000000-0008-0000-0100-00007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87</xdr:row>
          <xdr:rowOff>352425</xdr:rowOff>
        </xdr:from>
        <xdr:to>
          <xdr:col>7</xdr:col>
          <xdr:colOff>9525</xdr:colOff>
          <xdr:row>87</xdr:row>
          <xdr:rowOff>581025</xdr:rowOff>
        </xdr:to>
        <xdr:sp macro="" textlink="">
          <xdr:nvSpPr>
            <xdr:cNvPr id="1650" name="Check Box 626" hidden="1">
              <a:extLst>
                <a:ext uri="{63B3BB69-23CF-44E3-9099-C40C66FF867C}">
                  <a14:compatExt spid="_x0000_s1650"/>
                </a:ext>
                <a:ext uri="{FF2B5EF4-FFF2-40B4-BE49-F238E27FC236}">
                  <a16:creationId xmlns:a16="http://schemas.microsoft.com/office/drawing/2014/main" id="{00000000-0008-0000-0100-00007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88</xdr:row>
          <xdr:rowOff>104775</xdr:rowOff>
        </xdr:from>
        <xdr:to>
          <xdr:col>7</xdr:col>
          <xdr:colOff>0</xdr:colOff>
          <xdr:row>88</xdr:row>
          <xdr:rowOff>333375</xdr:rowOff>
        </xdr:to>
        <xdr:sp macro="" textlink="">
          <xdr:nvSpPr>
            <xdr:cNvPr id="1651" name="Check Box 627" hidden="1">
              <a:extLst>
                <a:ext uri="{63B3BB69-23CF-44E3-9099-C40C66FF867C}">
                  <a14:compatExt spid="_x0000_s1651"/>
                </a:ext>
                <a:ext uri="{FF2B5EF4-FFF2-40B4-BE49-F238E27FC236}">
                  <a16:creationId xmlns:a16="http://schemas.microsoft.com/office/drawing/2014/main" id="{00000000-0008-0000-0100-00007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89</xdr:row>
          <xdr:rowOff>104775</xdr:rowOff>
        </xdr:from>
        <xdr:to>
          <xdr:col>7</xdr:col>
          <xdr:colOff>0</xdr:colOff>
          <xdr:row>89</xdr:row>
          <xdr:rowOff>333375</xdr:rowOff>
        </xdr:to>
        <xdr:sp macro="" textlink="">
          <xdr:nvSpPr>
            <xdr:cNvPr id="1652" name="Check Box 628" hidden="1">
              <a:extLst>
                <a:ext uri="{63B3BB69-23CF-44E3-9099-C40C66FF867C}">
                  <a14:compatExt spid="_x0000_s1652"/>
                </a:ext>
                <a:ext uri="{FF2B5EF4-FFF2-40B4-BE49-F238E27FC236}">
                  <a16:creationId xmlns:a16="http://schemas.microsoft.com/office/drawing/2014/main" id="{00000000-0008-0000-0100-00007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90</xdr:row>
          <xdr:rowOff>209550</xdr:rowOff>
        </xdr:from>
        <xdr:to>
          <xdr:col>7</xdr:col>
          <xdr:colOff>0</xdr:colOff>
          <xdr:row>90</xdr:row>
          <xdr:rowOff>438150</xdr:rowOff>
        </xdr:to>
        <xdr:sp macro="" textlink="">
          <xdr:nvSpPr>
            <xdr:cNvPr id="1653" name="Check Box 629" hidden="1">
              <a:extLst>
                <a:ext uri="{63B3BB69-23CF-44E3-9099-C40C66FF867C}">
                  <a14:compatExt spid="_x0000_s1653"/>
                </a:ext>
                <a:ext uri="{FF2B5EF4-FFF2-40B4-BE49-F238E27FC236}">
                  <a16:creationId xmlns:a16="http://schemas.microsoft.com/office/drawing/2014/main" id="{00000000-0008-0000-0100-00007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92</xdr:row>
          <xdr:rowOff>104775</xdr:rowOff>
        </xdr:from>
        <xdr:to>
          <xdr:col>7</xdr:col>
          <xdr:colOff>0</xdr:colOff>
          <xdr:row>92</xdr:row>
          <xdr:rowOff>333375</xdr:rowOff>
        </xdr:to>
        <xdr:sp macro="" textlink="">
          <xdr:nvSpPr>
            <xdr:cNvPr id="1654" name="Check Box 630" hidden="1">
              <a:extLst>
                <a:ext uri="{63B3BB69-23CF-44E3-9099-C40C66FF867C}">
                  <a14:compatExt spid="_x0000_s1654"/>
                </a:ext>
                <a:ext uri="{FF2B5EF4-FFF2-40B4-BE49-F238E27FC236}">
                  <a16:creationId xmlns:a16="http://schemas.microsoft.com/office/drawing/2014/main" id="{00000000-0008-0000-0100-00007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93</xdr:row>
          <xdr:rowOff>104775</xdr:rowOff>
        </xdr:from>
        <xdr:to>
          <xdr:col>7</xdr:col>
          <xdr:colOff>0</xdr:colOff>
          <xdr:row>93</xdr:row>
          <xdr:rowOff>333375</xdr:rowOff>
        </xdr:to>
        <xdr:sp macro="" textlink="">
          <xdr:nvSpPr>
            <xdr:cNvPr id="1655" name="Check Box 631" hidden="1">
              <a:extLst>
                <a:ext uri="{63B3BB69-23CF-44E3-9099-C40C66FF867C}">
                  <a14:compatExt spid="_x0000_s1655"/>
                </a:ext>
                <a:ext uri="{FF2B5EF4-FFF2-40B4-BE49-F238E27FC236}">
                  <a16:creationId xmlns:a16="http://schemas.microsoft.com/office/drawing/2014/main" id="{00000000-0008-0000-01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94</xdr:row>
          <xdr:rowOff>104775</xdr:rowOff>
        </xdr:from>
        <xdr:to>
          <xdr:col>7</xdr:col>
          <xdr:colOff>0</xdr:colOff>
          <xdr:row>94</xdr:row>
          <xdr:rowOff>333375</xdr:rowOff>
        </xdr:to>
        <xdr:sp macro="" textlink="">
          <xdr:nvSpPr>
            <xdr:cNvPr id="1656" name="Check Box 632" hidden="1">
              <a:extLst>
                <a:ext uri="{63B3BB69-23CF-44E3-9099-C40C66FF867C}">
                  <a14:compatExt spid="_x0000_s1656"/>
                </a:ext>
                <a:ext uri="{FF2B5EF4-FFF2-40B4-BE49-F238E27FC236}">
                  <a16:creationId xmlns:a16="http://schemas.microsoft.com/office/drawing/2014/main" id="{00000000-0008-0000-01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95</xdr:row>
          <xdr:rowOff>1057275</xdr:rowOff>
        </xdr:from>
        <xdr:to>
          <xdr:col>6</xdr:col>
          <xdr:colOff>266700</xdr:colOff>
          <xdr:row>96</xdr:row>
          <xdr:rowOff>228600</xdr:rowOff>
        </xdr:to>
        <xdr:sp macro="" textlink="">
          <xdr:nvSpPr>
            <xdr:cNvPr id="1657" name="Check Box 633" hidden="1">
              <a:extLst>
                <a:ext uri="{63B3BB69-23CF-44E3-9099-C40C66FF867C}">
                  <a14:compatExt spid="_x0000_s1657"/>
                </a:ext>
                <a:ext uri="{FF2B5EF4-FFF2-40B4-BE49-F238E27FC236}">
                  <a16:creationId xmlns:a16="http://schemas.microsoft.com/office/drawing/2014/main" id="{00000000-0008-0000-0100-00007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96</xdr:row>
          <xdr:rowOff>1266825</xdr:rowOff>
        </xdr:from>
        <xdr:to>
          <xdr:col>6</xdr:col>
          <xdr:colOff>266700</xdr:colOff>
          <xdr:row>97</xdr:row>
          <xdr:rowOff>228600</xdr:rowOff>
        </xdr:to>
        <xdr:sp macro="" textlink="">
          <xdr:nvSpPr>
            <xdr:cNvPr id="1659" name="Check Box 635" hidden="1">
              <a:extLst>
                <a:ext uri="{63B3BB69-23CF-44E3-9099-C40C66FF867C}">
                  <a14:compatExt spid="_x0000_s1659"/>
                </a:ext>
                <a:ext uri="{FF2B5EF4-FFF2-40B4-BE49-F238E27FC236}">
                  <a16:creationId xmlns:a16="http://schemas.microsoft.com/office/drawing/2014/main" id="{00000000-0008-0000-0100-00007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99</xdr:row>
          <xdr:rowOff>428625</xdr:rowOff>
        </xdr:from>
        <xdr:to>
          <xdr:col>6</xdr:col>
          <xdr:colOff>276225</xdr:colOff>
          <xdr:row>99</xdr:row>
          <xdr:rowOff>657225</xdr:rowOff>
        </xdr:to>
        <xdr:sp macro="" textlink="">
          <xdr:nvSpPr>
            <xdr:cNvPr id="1661" name="Check Box 637" hidden="1">
              <a:extLst>
                <a:ext uri="{63B3BB69-23CF-44E3-9099-C40C66FF867C}">
                  <a14:compatExt spid="_x0000_s1661"/>
                </a:ext>
                <a:ext uri="{FF2B5EF4-FFF2-40B4-BE49-F238E27FC236}">
                  <a16:creationId xmlns:a16="http://schemas.microsoft.com/office/drawing/2014/main" id="{00000000-0008-0000-0100-00007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409575</xdr:rowOff>
        </xdr:from>
        <xdr:to>
          <xdr:col>7</xdr:col>
          <xdr:colOff>9525</xdr:colOff>
          <xdr:row>100</xdr:row>
          <xdr:rowOff>638175</xdr:rowOff>
        </xdr:to>
        <xdr:sp macro="" textlink="">
          <xdr:nvSpPr>
            <xdr:cNvPr id="1662" name="Check Box 638" hidden="1">
              <a:extLst>
                <a:ext uri="{63B3BB69-23CF-44E3-9099-C40C66FF867C}">
                  <a14:compatExt spid="_x0000_s1662"/>
                </a:ext>
                <a:ext uri="{FF2B5EF4-FFF2-40B4-BE49-F238E27FC236}">
                  <a16:creationId xmlns:a16="http://schemas.microsoft.com/office/drawing/2014/main" id="{00000000-0008-0000-0100-00007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101</xdr:row>
          <xdr:rowOff>419100</xdr:rowOff>
        </xdr:from>
        <xdr:to>
          <xdr:col>7</xdr:col>
          <xdr:colOff>0</xdr:colOff>
          <xdr:row>102</xdr:row>
          <xdr:rowOff>200025</xdr:rowOff>
        </xdr:to>
        <xdr:sp macro="" textlink="">
          <xdr:nvSpPr>
            <xdr:cNvPr id="1663" name="Check Box 639" hidden="1">
              <a:extLst>
                <a:ext uri="{63B3BB69-23CF-44E3-9099-C40C66FF867C}">
                  <a14:compatExt spid="_x0000_s1663"/>
                </a:ext>
                <a:ext uri="{FF2B5EF4-FFF2-40B4-BE49-F238E27FC236}">
                  <a16:creationId xmlns:a16="http://schemas.microsoft.com/office/drawing/2014/main" id="{00000000-0008-0000-0100-00007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105</xdr:row>
          <xdr:rowOff>104775</xdr:rowOff>
        </xdr:from>
        <xdr:to>
          <xdr:col>7</xdr:col>
          <xdr:colOff>0</xdr:colOff>
          <xdr:row>105</xdr:row>
          <xdr:rowOff>333375</xdr:rowOff>
        </xdr:to>
        <xdr:sp macro="" textlink="">
          <xdr:nvSpPr>
            <xdr:cNvPr id="1664" name="Check Box 640" hidden="1">
              <a:extLst>
                <a:ext uri="{63B3BB69-23CF-44E3-9099-C40C66FF867C}">
                  <a14:compatExt spid="_x0000_s1664"/>
                </a:ext>
                <a:ext uri="{FF2B5EF4-FFF2-40B4-BE49-F238E27FC236}">
                  <a16:creationId xmlns:a16="http://schemas.microsoft.com/office/drawing/2014/main" id="{00000000-0008-0000-0100-00008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106</xdr:row>
          <xdr:rowOff>304800</xdr:rowOff>
        </xdr:from>
        <xdr:to>
          <xdr:col>7</xdr:col>
          <xdr:colOff>0</xdr:colOff>
          <xdr:row>106</xdr:row>
          <xdr:rowOff>533400</xdr:rowOff>
        </xdr:to>
        <xdr:sp macro="" textlink="">
          <xdr:nvSpPr>
            <xdr:cNvPr id="1665" name="Check Box 641" hidden="1">
              <a:extLst>
                <a:ext uri="{63B3BB69-23CF-44E3-9099-C40C66FF867C}">
                  <a14:compatExt spid="_x0000_s1665"/>
                </a:ext>
                <a:ext uri="{FF2B5EF4-FFF2-40B4-BE49-F238E27FC236}">
                  <a16:creationId xmlns:a16="http://schemas.microsoft.com/office/drawing/2014/main" id="{00000000-0008-0000-0100-00008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107</xdr:row>
          <xdr:rowOff>104775</xdr:rowOff>
        </xdr:from>
        <xdr:to>
          <xdr:col>7</xdr:col>
          <xdr:colOff>0</xdr:colOff>
          <xdr:row>107</xdr:row>
          <xdr:rowOff>333375</xdr:rowOff>
        </xdr:to>
        <xdr:sp macro="" textlink="">
          <xdr:nvSpPr>
            <xdr:cNvPr id="1666" name="Check Box 642" hidden="1">
              <a:extLst>
                <a:ext uri="{63B3BB69-23CF-44E3-9099-C40C66FF867C}">
                  <a14:compatExt spid="_x0000_s1666"/>
                </a:ext>
                <a:ext uri="{FF2B5EF4-FFF2-40B4-BE49-F238E27FC236}">
                  <a16:creationId xmlns:a16="http://schemas.microsoft.com/office/drawing/2014/main" id="{00000000-0008-0000-0100-00008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108</xdr:row>
          <xdr:rowOff>104775</xdr:rowOff>
        </xdr:from>
        <xdr:to>
          <xdr:col>7</xdr:col>
          <xdr:colOff>0</xdr:colOff>
          <xdr:row>108</xdr:row>
          <xdr:rowOff>333375</xdr:rowOff>
        </xdr:to>
        <xdr:sp macro="" textlink="">
          <xdr:nvSpPr>
            <xdr:cNvPr id="1667" name="Check Box 643" hidden="1">
              <a:extLst>
                <a:ext uri="{63B3BB69-23CF-44E3-9099-C40C66FF867C}">
                  <a14:compatExt spid="_x0000_s1667"/>
                </a:ext>
                <a:ext uri="{FF2B5EF4-FFF2-40B4-BE49-F238E27FC236}">
                  <a16:creationId xmlns:a16="http://schemas.microsoft.com/office/drawing/2014/main" id="{00000000-0008-0000-0100-00008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109</xdr:row>
          <xdr:rowOff>0</xdr:rowOff>
        </xdr:from>
        <xdr:to>
          <xdr:col>7</xdr:col>
          <xdr:colOff>0</xdr:colOff>
          <xdr:row>109</xdr:row>
          <xdr:rowOff>228600</xdr:rowOff>
        </xdr:to>
        <xdr:sp macro="" textlink="">
          <xdr:nvSpPr>
            <xdr:cNvPr id="1668" name="Check Box 644" hidden="1">
              <a:extLst>
                <a:ext uri="{63B3BB69-23CF-44E3-9099-C40C66FF867C}">
                  <a14:compatExt spid="_x0000_s1668"/>
                </a:ext>
                <a:ext uri="{FF2B5EF4-FFF2-40B4-BE49-F238E27FC236}">
                  <a16:creationId xmlns:a16="http://schemas.microsoft.com/office/drawing/2014/main" id="{00000000-0008-0000-0100-00008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103</xdr:row>
          <xdr:rowOff>123825</xdr:rowOff>
        </xdr:from>
        <xdr:to>
          <xdr:col>4</xdr:col>
          <xdr:colOff>266700</xdr:colOff>
          <xdr:row>103</xdr:row>
          <xdr:rowOff>352425</xdr:rowOff>
        </xdr:to>
        <xdr:sp macro="" textlink="">
          <xdr:nvSpPr>
            <xdr:cNvPr id="1669" name="Check Box 645" hidden="1">
              <a:extLst>
                <a:ext uri="{63B3BB69-23CF-44E3-9099-C40C66FF867C}">
                  <a14:compatExt spid="_x0000_s1669"/>
                </a:ext>
                <a:ext uri="{FF2B5EF4-FFF2-40B4-BE49-F238E27FC236}">
                  <a16:creationId xmlns:a16="http://schemas.microsoft.com/office/drawing/2014/main" id="{00000000-0008-0000-0100-00008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103</xdr:row>
          <xdr:rowOff>133350</xdr:rowOff>
        </xdr:from>
        <xdr:to>
          <xdr:col>5</xdr:col>
          <xdr:colOff>257175</xdr:colOff>
          <xdr:row>103</xdr:row>
          <xdr:rowOff>361950</xdr:rowOff>
        </xdr:to>
        <xdr:sp macro="" textlink="">
          <xdr:nvSpPr>
            <xdr:cNvPr id="1670" name="Check Box 646" hidden="1">
              <a:extLst>
                <a:ext uri="{63B3BB69-23CF-44E3-9099-C40C66FF867C}">
                  <a14:compatExt spid="_x0000_s1670"/>
                </a:ext>
                <a:ext uri="{FF2B5EF4-FFF2-40B4-BE49-F238E27FC236}">
                  <a16:creationId xmlns:a16="http://schemas.microsoft.com/office/drawing/2014/main" id="{00000000-0008-0000-0100-00008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103</xdr:row>
          <xdr:rowOff>123825</xdr:rowOff>
        </xdr:from>
        <xdr:to>
          <xdr:col>6</xdr:col>
          <xdr:colOff>276225</xdr:colOff>
          <xdr:row>103</xdr:row>
          <xdr:rowOff>352425</xdr:rowOff>
        </xdr:to>
        <xdr:sp macro="" textlink="">
          <xdr:nvSpPr>
            <xdr:cNvPr id="1671" name="Check Box 647" hidden="1">
              <a:extLst>
                <a:ext uri="{63B3BB69-23CF-44E3-9099-C40C66FF867C}">
                  <a14:compatExt spid="_x0000_s1671"/>
                </a:ext>
                <a:ext uri="{FF2B5EF4-FFF2-40B4-BE49-F238E27FC236}">
                  <a16:creationId xmlns:a16="http://schemas.microsoft.com/office/drawing/2014/main" id="{00000000-0008-0000-0100-00008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95</xdr:row>
          <xdr:rowOff>104775</xdr:rowOff>
        </xdr:from>
        <xdr:to>
          <xdr:col>4</xdr:col>
          <xdr:colOff>285750</xdr:colOff>
          <xdr:row>95</xdr:row>
          <xdr:rowOff>333375</xdr:rowOff>
        </xdr:to>
        <xdr:sp macro="" textlink="">
          <xdr:nvSpPr>
            <xdr:cNvPr id="1678" name="Check Box 654" hidden="1">
              <a:extLst>
                <a:ext uri="{63B3BB69-23CF-44E3-9099-C40C66FF867C}">
                  <a14:compatExt spid="_x0000_s1678"/>
                </a:ext>
                <a:ext uri="{FF2B5EF4-FFF2-40B4-BE49-F238E27FC236}">
                  <a16:creationId xmlns:a16="http://schemas.microsoft.com/office/drawing/2014/main" id="{00000000-0008-0000-0100-00008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95</xdr:row>
          <xdr:rowOff>104775</xdr:rowOff>
        </xdr:from>
        <xdr:to>
          <xdr:col>5</xdr:col>
          <xdr:colOff>285750</xdr:colOff>
          <xdr:row>95</xdr:row>
          <xdr:rowOff>333375</xdr:rowOff>
        </xdr:to>
        <xdr:sp macro="" textlink="">
          <xdr:nvSpPr>
            <xdr:cNvPr id="1679" name="Check Box 655" hidden="1">
              <a:extLst>
                <a:ext uri="{63B3BB69-23CF-44E3-9099-C40C66FF867C}">
                  <a14:compatExt spid="_x0000_s1679"/>
                </a:ext>
                <a:ext uri="{FF2B5EF4-FFF2-40B4-BE49-F238E27FC236}">
                  <a16:creationId xmlns:a16="http://schemas.microsoft.com/office/drawing/2014/main" id="{00000000-0008-0000-0100-00008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95</xdr:row>
          <xdr:rowOff>104775</xdr:rowOff>
        </xdr:from>
        <xdr:to>
          <xdr:col>7</xdr:col>
          <xdr:colOff>0</xdr:colOff>
          <xdr:row>95</xdr:row>
          <xdr:rowOff>333375</xdr:rowOff>
        </xdr:to>
        <xdr:sp macro="" textlink="">
          <xdr:nvSpPr>
            <xdr:cNvPr id="1680" name="Check Box 656" hidden="1">
              <a:extLst>
                <a:ext uri="{63B3BB69-23CF-44E3-9099-C40C66FF867C}">
                  <a14:compatExt spid="_x0000_s1680"/>
                </a:ext>
                <a:ext uri="{FF2B5EF4-FFF2-40B4-BE49-F238E27FC236}">
                  <a16:creationId xmlns:a16="http://schemas.microsoft.com/office/drawing/2014/main" id="{00000000-0008-0000-0100-00009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95</xdr:row>
          <xdr:rowOff>104775</xdr:rowOff>
        </xdr:from>
        <xdr:to>
          <xdr:col>4</xdr:col>
          <xdr:colOff>285750</xdr:colOff>
          <xdr:row>95</xdr:row>
          <xdr:rowOff>333375</xdr:rowOff>
        </xdr:to>
        <xdr:sp macro="" textlink="">
          <xdr:nvSpPr>
            <xdr:cNvPr id="1681" name="Check Box 657" hidden="1">
              <a:extLst>
                <a:ext uri="{63B3BB69-23CF-44E3-9099-C40C66FF867C}">
                  <a14:compatExt spid="_x0000_s1681"/>
                </a:ext>
                <a:ext uri="{FF2B5EF4-FFF2-40B4-BE49-F238E27FC236}">
                  <a16:creationId xmlns:a16="http://schemas.microsoft.com/office/drawing/2014/main" id="{00000000-0008-0000-0100-00009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95</xdr:row>
          <xdr:rowOff>104775</xdr:rowOff>
        </xdr:from>
        <xdr:to>
          <xdr:col>5</xdr:col>
          <xdr:colOff>285750</xdr:colOff>
          <xdr:row>95</xdr:row>
          <xdr:rowOff>333375</xdr:rowOff>
        </xdr:to>
        <xdr:sp macro="" textlink="">
          <xdr:nvSpPr>
            <xdr:cNvPr id="1682" name="Check Box 658" hidden="1">
              <a:extLst>
                <a:ext uri="{63B3BB69-23CF-44E3-9099-C40C66FF867C}">
                  <a14:compatExt spid="_x0000_s1682"/>
                </a:ext>
                <a:ext uri="{FF2B5EF4-FFF2-40B4-BE49-F238E27FC236}">
                  <a16:creationId xmlns:a16="http://schemas.microsoft.com/office/drawing/2014/main" id="{00000000-0008-0000-0100-00009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95</xdr:row>
          <xdr:rowOff>104775</xdr:rowOff>
        </xdr:from>
        <xdr:to>
          <xdr:col>7</xdr:col>
          <xdr:colOff>0</xdr:colOff>
          <xdr:row>95</xdr:row>
          <xdr:rowOff>333375</xdr:rowOff>
        </xdr:to>
        <xdr:sp macro="" textlink="">
          <xdr:nvSpPr>
            <xdr:cNvPr id="1683" name="Check Box 659" hidden="1">
              <a:extLst>
                <a:ext uri="{63B3BB69-23CF-44E3-9099-C40C66FF867C}">
                  <a14:compatExt spid="_x0000_s1683"/>
                </a:ext>
                <a:ext uri="{FF2B5EF4-FFF2-40B4-BE49-F238E27FC236}">
                  <a16:creationId xmlns:a16="http://schemas.microsoft.com/office/drawing/2014/main" id="{00000000-0008-0000-0100-00009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91</xdr:row>
          <xdr:rowOff>209550</xdr:rowOff>
        </xdr:from>
        <xdr:to>
          <xdr:col>4</xdr:col>
          <xdr:colOff>285750</xdr:colOff>
          <xdr:row>91</xdr:row>
          <xdr:rowOff>438150</xdr:rowOff>
        </xdr:to>
        <xdr:sp macro="" textlink="">
          <xdr:nvSpPr>
            <xdr:cNvPr id="1685" name="Check Box 661" hidden="1">
              <a:extLst>
                <a:ext uri="{63B3BB69-23CF-44E3-9099-C40C66FF867C}">
                  <a14:compatExt spid="_x0000_s1685"/>
                </a:ext>
                <a:ext uri="{FF2B5EF4-FFF2-40B4-BE49-F238E27FC236}">
                  <a16:creationId xmlns:a16="http://schemas.microsoft.com/office/drawing/2014/main" id="{00000000-0008-0000-0100-00009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91</xdr:row>
          <xdr:rowOff>209550</xdr:rowOff>
        </xdr:from>
        <xdr:to>
          <xdr:col>5</xdr:col>
          <xdr:colOff>285750</xdr:colOff>
          <xdr:row>91</xdr:row>
          <xdr:rowOff>438150</xdr:rowOff>
        </xdr:to>
        <xdr:sp macro="" textlink="">
          <xdr:nvSpPr>
            <xdr:cNvPr id="1687" name="Check Box 663" hidden="1">
              <a:extLst>
                <a:ext uri="{63B3BB69-23CF-44E3-9099-C40C66FF867C}">
                  <a14:compatExt spid="_x0000_s1687"/>
                </a:ext>
                <a:ext uri="{FF2B5EF4-FFF2-40B4-BE49-F238E27FC236}">
                  <a16:creationId xmlns:a16="http://schemas.microsoft.com/office/drawing/2014/main" id="{00000000-0008-0000-0100-00009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91</xdr:row>
          <xdr:rowOff>209550</xdr:rowOff>
        </xdr:from>
        <xdr:to>
          <xdr:col>7</xdr:col>
          <xdr:colOff>0</xdr:colOff>
          <xdr:row>91</xdr:row>
          <xdr:rowOff>438150</xdr:rowOff>
        </xdr:to>
        <xdr:sp macro="" textlink="">
          <xdr:nvSpPr>
            <xdr:cNvPr id="1688" name="Check Box 664" hidden="1">
              <a:extLst>
                <a:ext uri="{63B3BB69-23CF-44E3-9099-C40C66FF867C}">
                  <a14:compatExt spid="_x0000_s1688"/>
                </a:ext>
                <a:ext uri="{FF2B5EF4-FFF2-40B4-BE49-F238E27FC236}">
                  <a16:creationId xmlns:a16="http://schemas.microsoft.com/office/drawing/2014/main" id="{00000000-0008-0000-0100-00009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37</xdr:row>
          <xdr:rowOff>104775</xdr:rowOff>
        </xdr:from>
        <xdr:to>
          <xdr:col>4</xdr:col>
          <xdr:colOff>285750</xdr:colOff>
          <xdr:row>37</xdr:row>
          <xdr:rowOff>333375</xdr:rowOff>
        </xdr:to>
        <xdr:sp macro="" textlink="">
          <xdr:nvSpPr>
            <xdr:cNvPr id="1689" name="Check Box 665" hidden="1">
              <a:extLst>
                <a:ext uri="{63B3BB69-23CF-44E3-9099-C40C66FF867C}">
                  <a14:compatExt spid="_x0000_s1689"/>
                </a:ext>
                <a:ext uri="{FF2B5EF4-FFF2-40B4-BE49-F238E27FC236}">
                  <a16:creationId xmlns:a16="http://schemas.microsoft.com/office/drawing/2014/main" id="{00000000-0008-0000-0100-00009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37</xdr:row>
          <xdr:rowOff>104775</xdr:rowOff>
        </xdr:from>
        <xdr:to>
          <xdr:col>5</xdr:col>
          <xdr:colOff>285750</xdr:colOff>
          <xdr:row>37</xdr:row>
          <xdr:rowOff>333375</xdr:rowOff>
        </xdr:to>
        <xdr:sp macro="" textlink="">
          <xdr:nvSpPr>
            <xdr:cNvPr id="1691" name="Check Box 667" hidden="1">
              <a:extLst>
                <a:ext uri="{63B3BB69-23CF-44E3-9099-C40C66FF867C}">
                  <a14:compatExt spid="_x0000_s1691"/>
                </a:ext>
                <a:ext uri="{FF2B5EF4-FFF2-40B4-BE49-F238E27FC236}">
                  <a16:creationId xmlns:a16="http://schemas.microsoft.com/office/drawing/2014/main" id="{00000000-0008-0000-0100-00009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37</xdr:row>
          <xdr:rowOff>104775</xdr:rowOff>
        </xdr:from>
        <xdr:to>
          <xdr:col>7</xdr:col>
          <xdr:colOff>0</xdr:colOff>
          <xdr:row>37</xdr:row>
          <xdr:rowOff>333375</xdr:rowOff>
        </xdr:to>
        <xdr:sp macro="" textlink="">
          <xdr:nvSpPr>
            <xdr:cNvPr id="1693" name="Check Box 669" hidden="1">
              <a:extLst>
                <a:ext uri="{63B3BB69-23CF-44E3-9099-C40C66FF867C}">
                  <a14:compatExt spid="_x0000_s1693"/>
                </a:ext>
                <a:ext uri="{FF2B5EF4-FFF2-40B4-BE49-F238E27FC236}">
                  <a16:creationId xmlns:a16="http://schemas.microsoft.com/office/drawing/2014/main" id="{00000000-0008-0000-0100-00009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23</xdr:row>
          <xdr:rowOff>438150</xdr:rowOff>
        </xdr:from>
        <xdr:to>
          <xdr:col>5</xdr:col>
          <xdr:colOff>9525</xdr:colOff>
          <xdr:row>23</xdr:row>
          <xdr:rowOff>676275</xdr:rowOff>
        </xdr:to>
        <xdr:sp macro="" textlink="">
          <xdr:nvSpPr>
            <xdr:cNvPr id="1699" name="Check Box 675" hidden="1">
              <a:extLst>
                <a:ext uri="{63B3BB69-23CF-44E3-9099-C40C66FF867C}">
                  <a14:compatExt spid="_x0000_s1699"/>
                </a:ext>
                <a:ext uri="{FF2B5EF4-FFF2-40B4-BE49-F238E27FC236}">
                  <a16:creationId xmlns:a16="http://schemas.microsoft.com/office/drawing/2014/main" id="{00000000-0008-0000-0100-0000A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23</xdr:row>
          <xdr:rowOff>923925</xdr:rowOff>
        </xdr:from>
        <xdr:to>
          <xdr:col>5</xdr:col>
          <xdr:colOff>19050</xdr:colOff>
          <xdr:row>23</xdr:row>
          <xdr:rowOff>1162050</xdr:rowOff>
        </xdr:to>
        <xdr:sp macro="" textlink="">
          <xdr:nvSpPr>
            <xdr:cNvPr id="1700" name="Check Box 676" hidden="1">
              <a:extLst>
                <a:ext uri="{63B3BB69-23CF-44E3-9099-C40C66FF867C}">
                  <a14:compatExt spid="_x0000_s1700"/>
                </a:ext>
                <a:ext uri="{FF2B5EF4-FFF2-40B4-BE49-F238E27FC236}">
                  <a16:creationId xmlns:a16="http://schemas.microsoft.com/office/drawing/2014/main" id="{00000000-0008-0000-0100-0000A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23</xdr:row>
          <xdr:rowOff>1485900</xdr:rowOff>
        </xdr:from>
        <xdr:to>
          <xdr:col>5</xdr:col>
          <xdr:colOff>28575</xdr:colOff>
          <xdr:row>23</xdr:row>
          <xdr:rowOff>1724025</xdr:rowOff>
        </xdr:to>
        <xdr:sp macro="" textlink="">
          <xdr:nvSpPr>
            <xdr:cNvPr id="1702" name="Check Box 678" hidden="1">
              <a:extLst>
                <a:ext uri="{63B3BB69-23CF-44E3-9099-C40C66FF867C}">
                  <a14:compatExt spid="_x0000_s1702"/>
                </a:ext>
                <a:ext uri="{FF2B5EF4-FFF2-40B4-BE49-F238E27FC236}">
                  <a16:creationId xmlns:a16="http://schemas.microsoft.com/office/drawing/2014/main" id="{00000000-0008-0000-0100-0000A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22</xdr:row>
          <xdr:rowOff>209550</xdr:rowOff>
        </xdr:from>
        <xdr:to>
          <xdr:col>5</xdr:col>
          <xdr:colOff>19050</xdr:colOff>
          <xdr:row>23</xdr:row>
          <xdr:rowOff>0</xdr:rowOff>
        </xdr:to>
        <xdr:sp macro="" textlink="">
          <xdr:nvSpPr>
            <xdr:cNvPr id="1703" name="Check Box 679" hidden="1">
              <a:extLst>
                <a:ext uri="{63B3BB69-23CF-44E3-9099-C40C66FF867C}">
                  <a14:compatExt spid="_x0000_s1703"/>
                </a:ext>
                <a:ext uri="{FF2B5EF4-FFF2-40B4-BE49-F238E27FC236}">
                  <a16:creationId xmlns:a16="http://schemas.microsoft.com/office/drawing/2014/main" id="{00000000-0008-0000-0100-0000A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22</xdr:row>
          <xdr:rowOff>209550</xdr:rowOff>
        </xdr:from>
        <xdr:to>
          <xdr:col>6</xdr:col>
          <xdr:colOff>19050</xdr:colOff>
          <xdr:row>23</xdr:row>
          <xdr:rowOff>0</xdr:rowOff>
        </xdr:to>
        <xdr:sp macro="" textlink="">
          <xdr:nvSpPr>
            <xdr:cNvPr id="1704" name="Check Box 680" hidden="1">
              <a:extLst>
                <a:ext uri="{63B3BB69-23CF-44E3-9099-C40C66FF867C}">
                  <a14:compatExt spid="_x0000_s1704"/>
                </a:ext>
                <a:ext uri="{FF2B5EF4-FFF2-40B4-BE49-F238E27FC236}">
                  <a16:creationId xmlns:a16="http://schemas.microsoft.com/office/drawing/2014/main" id="{00000000-0008-0000-0100-0000A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xdr:row>
          <xdr:rowOff>209550</xdr:rowOff>
        </xdr:from>
        <xdr:to>
          <xdr:col>7</xdr:col>
          <xdr:colOff>19050</xdr:colOff>
          <xdr:row>23</xdr:row>
          <xdr:rowOff>0</xdr:rowOff>
        </xdr:to>
        <xdr:sp macro="" textlink="">
          <xdr:nvSpPr>
            <xdr:cNvPr id="1705" name="Check Box 681" hidden="1">
              <a:extLst>
                <a:ext uri="{63B3BB69-23CF-44E3-9099-C40C66FF867C}">
                  <a14:compatExt spid="_x0000_s1705"/>
                </a:ext>
                <a:ext uri="{FF2B5EF4-FFF2-40B4-BE49-F238E27FC236}">
                  <a16:creationId xmlns:a16="http://schemas.microsoft.com/office/drawing/2014/main" id="{00000000-0008-0000-0100-0000A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98</xdr:row>
          <xdr:rowOff>0</xdr:rowOff>
        </xdr:from>
        <xdr:to>
          <xdr:col>4</xdr:col>
          <xdr:colOff>266700</xdr:colOff>
          <xdr:row>98</xdr:row>
          <xdr:rowOff>228600</xdr:rowOff>
        </xdr:to>
        <xdr:sp macro="" textlink="">
          <xdr:nvSpPr>
            <xdr:cNvPr id="1706" name="Check Box 682" hidden="1">
              <a:extLst>
                <a:ext uri="{63B3BB69-23CF-44E3-9099-C40C66FF867C}">
                  <a14:compatExt spid="_x0000_s1706"/>
                </a:ext>
                <a:ext uri="{FF2B5EF4-FFF2-40B4-BE49-F238E27FC236}">
                  <a16:creationId xmlns:a16="http://schemas.microsoft.com/office/drawing/2014/main" id="{00000000-0008-0000-0100-0000A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98</xdr:row>
          <xdr:rowOff>0</xdr:rowOff>
        </xdr:from>
        <xdr:to>
          <xdr:col>5</xdr:col>
          <xdr:colOff>266700</xdr:colOff>
          <xdr:row>98</xdr:row>
          <xdr:rowOff>228600</xdr:rowOff>
        </xdr:to>
        <xdr:sp macro="" textlink="">
          <xdr:nvSpPr>
            <xdr:cNvPr id="1707" name="Check Box 683" hidden="1">
              <a:extLst>
                <a:ext uri="{63B3BB69-23CF-44E3-9099-C40C66FF867C}">
                  <a14:compatExt spid="_x0000_s1707"/>
                </a:ext>
                <a:ext uri="{FF2B5EF4-FFF2-40B4-BE49-F238E27FC236}">
                  <a16:creationId xmlns:a16="http://schemas.microsoft.com/office/drawing/2014/main" id="{00000000-0008-0000-0100-0000A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98</xdr:row>
          <xdr:rowOff>0</xdr:rowOff>
        </xdr:from>
        <xdr:to>
          <xdr:col>6</xdr:col>
          <xdr:colOff>266700</xdr:colOff>
          <xdr:row>98</xdr:row>
          <xdr:rowOff>228600</xdr:rowOff>
        </xdr:to>
        <xdr:sp macro="" textlink="">
          <xdr:nvSpPr>
            <xdr:cNvPr id="1708" name="Check Box 684" hidden="1">
              <a:extLst>
                <a:ext uri="{63B3BB69-23CF-44E3-9099-C40C66FF867C}">
                  <a14:compatExt spid="_x0000_s1708"/>
                </a:ext>
                <a:ext uri="{FF2B5EF4-FFF2-40B4-BE49-F238E27FC236}">
                  <a16:creationId xmlns:a16="http://schemas.microsoft.com/office/drawing/2014/main" id="{00000000-0008-0000-0100-0000A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101</xdr:row>
          <xdr:rowOff>0</xdr:rowOff>
        </xdr:from>
        <xdr:to>
          <xdr:col>4</xdr:col>
          <xdr:colOff>266700</xdr:colOff>
          <xdr:row>101</xdr:row>
          <xdr:rowOff>228600</xdr:rowOff>
        </xdr:to>
        <xdr:sp macro="" textlink="">
          <xdr:nvSpPr>
            <xdr:cNvPr id="1709" name="Check Box 685" hidden="1">
              <a:extLst>
                <a:ext uri="{63B3BB69-23CF-44E3-9099-C40C66FF867C}">
                  <a14:compatExt spid="_x0000_s1709"/>
                </a:ext>
                <a:ext uri="{FF2B5EF4-FFF2-40B4-BE49-F238E27FC236}">
                  <a16:creationId xmlns:a16="http://schemas.microsoft.com/office/drawing/2014/main" id="{00000000-0008-0000-0100-0000A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101</xdr:row>
          <xdr:rowOff>0</xdr:rowOff>
        </xdr:from>
        <xdr:to>
          <xdr:col>5</xdr:col>
          <xdr:colOff>266700</xdr:colOff>
          <xdr:row>101</xdr:row>
          <xdr:rowOff>228600</xdr:rowOff>
        </xdr:to>
        <xdr:sp macro="" textlink="">
          <xdr:nvSpPr>
            <xdr:cNvPr id="1710" name="Check Box 686" hidden="1">
              <a:extLst>
                <a:ext uri="{63B3BB69-23CF-44E3-9099-C40C66FF867C}">
                  <a14:compatExt spid="_x0000_s1710"/>
                </a:ext>
                <a:ext uri="{FF2B5EF4-FFF2-40B4-BE49-F238E27FC236}">
                  <a16:creationId xmlns:a16="http://schemas.microsoft.com/office/drawing/2014/main" id="{00000000-0008-0000-0100-0000A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101</xdr:row>
          <xdr:rowOff>0</xdr:rowOff>
        </xdr:from>
        <xdr:to>
          <xdr:col>6</xdr:col>
          <xdr:colOff>266700</xdr:colOff>
          <xdr:row>101</xdr:row>
          <xdr:rowOff>228600</xdr:rowOff>
        </xdr:to>
        <xdr:sp macro="" textlink="">
          <xdr:nvSpPr>
            <xdr:cNvPr id="1711" name="Check Box 687" hidden="1">
              <a:extLst>
                <a:ext uri="{63B3BB69-23CF-44E3-9099-C40C66FF867C}">
                  <a14:compatExt spid="_x0000_s1711"/>
                </a:ext>
                <a:ext uri="{FF2B5EF4-FFF2-40B4-BE49-F238E27FC236}">
                  <a16:creationId xmlns:a16="http://schemas.microsoft.com/office/drawing/2014/main" id="{00000000-0008-0000-0100-0000A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438150</xdr:rowOff>
        </xdr:from>
        <xdr:to>
          <xdr:col>6</xdr:col>
          <xdr:colOff>9525</xdr:colOff>
          <xdr:row>23</xdr:row>
          <xdr:rowOff>676275</xdr:rowOff>
        </xdr:to>
        <xdr:sp macro="" textlink="">
          <xdr:nvSpPr>
            <xdr:cNvPr id="1712" name="Check Box 688" hidden="1">
              <a:extLst>
                <a:ext uri="{63B3BB69-23CF-44E3-9099-C40C66FF867C}">
                  <a14:compatExt spid="_x0000_s1712"/>
                </a:ext>
                <a:ext uri="{FF2B5EF4-FFF2-40B4-BE49-F238E27FC236}">
                  <a16:creationId xmlns:a16="http://schemas.microsoft.com/office/drawing/2014/main" id="{00000000-0008-0000-0100-0000B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23</xdr:row>
          <xdr:rowOff>923925</xdr:rowOff>
        </xdr:from>
        <xdr:to>
          <xdr:col>6</xdr:col>
          <xdr:colOff>19050</xdr:colOff>
          <xdr:row>23</xdr:row>
          <xdr:rowOff>1162050</xdr:rowOff>
        </xdr:to>
        <xdr:sp macro="" textlink="">
          <xdr:nvSpPr>
            <xdr:cNvPr id="1713" name="Check Box 689" hidden="1">
              <a:extLst>
                <a:ext uri="{63B3BB69-23CF-44E3-9099-C40C66FF867C}">
                  <a14:compatExt spid="_x0000_s1713"/>
                </a:ext>
                <a:ext uri="{FF2B5EF4-FFF2-40B4-BE49-F238E27FC236}">
                  <a16:creationId xmlns:a16="http://schemas.microsoft.com/office/drawing/2014/main" id="{00000000-0008-0000-0100-0000B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xdr:row>
          <xdr:rowOff>1485900</xdr:rowOff>
        </xdr:from>
        <xdr:to>
          <xdr:col>6</xdr:col>
          <xdr:colOff>28575</xdr:colOff>
          <xdr:row>23</xdr:row>
          <xdr:rowOff>1724025</xdr:rowOff>
        </xdr:to>
        <xdr:sp macro="" textlink="">
          <xdr:nvSpPr>
            <xdr:cNvPr id="1714" name="Check Box 690" hidden="1">
              <a:extLst>
                <a:ext uri="{63B3BB69-23CF-44E3-9099-C40C66FF867C}">
                  <a14:compatExt spid="_x0000_s1714"/>
                </a:ext>
                <a:ext uri="{FF2B5EF4-FFF2-40B4-BE49-F238E27FC236}">
                  <a16:creationId xmlns:a16="http://schemas.microsoft.com/office/drawing/2014/main" id="{00000000-0008-0000-0100-0000B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23</xdr:row>
          <xdr:rowOff>438150</xdr:rowOff>
        </xdr:from>
        <xdr:to>
          <xdr:col>7</xdr:col>
          <xdr:colOff>19050</xdr:colOff>
          <xdr:row>23</xdr:row>
          <xdr:rowOff>676275</xdr:rowOff>
        </xdr:to>
        <xdr:sp macro="" textlink="">
          <xdr:nvSpPr>
            <xdr:cNvPr id="1715" name="Check Box 691" hidden="1">
              <a:extLst>
                <a:ext uri="{63B3BB69-23CF-44E3-9099-C40C66FF867C}">
                  <a14:compatExt spid="_x0000_s1715"/>
                </a:ext>
                <a:ext uri="{FF2B5EF4-FFF2-40B4-BE49-F238E27FC236}">
                  <a16:creationId xmlns:a16="http://schemas.microsoft.com/office/drawing/2014/main" id="{00000000-0008-0000-0100-0000B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23</xdr:row>
          <xdr:rowOff>923925</xdr:rowOff>
        </xdr:from>
        <xdr:to>
          <xdr:col>7</xdr:col>
          <xdr:colOff>28575</xdr:colOff>
          <xdr:row>23</xdr:row>
          <xdr:rowOff>1162050</xdr:rowOff>
        </xdr:to>
        <xdr:sp macro="" textlink="">
          <xdr:nvSpPr>
            <xdr:cNvPr id="1716" name="Check Box 692" hidden="1">
              <a:extLst>
                <a:ext uri="{63B3BB69-23CF-44E3-9099-C40C66FF867C}">
                  <a14:compatExt spid="_x0000_s1716"/>
                </a:ext>
                <a:ext uri="{FF2B5EF4-FFF2-40B4-BE49-F238E27FC236}">
                  <a16:creationId xmlns:a16="http://schemas.microsoft.com/office/drawing/2014/main" id="{00000000-0008-0000-0100-0000B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23</xdr:row>
          <xdr:rowOff>1485900</xdr:rowOff>
        </xdr:from>
        <xdr:to>
          <xdr:col>7</xdr:col>
          <xdr:colOff>38100</xdr:colOff>
          <xdr:row>23</xdr:row>
          <xdr:rowOff>1724025</xdr:rowOff>
        </xdr:to>
        <xdr:sp macro="" textlink="">
          <xdr:nvSpPr>
            <xdr:cNvPr id="1717" name="Check Box 693" hidden="1">
              <a:extLst>
                <a:ext uri="{63B3BB69-23CF-44E3-9099-C40C66FF867C}">
                  <a14:compatExt spid="_x0000_s1717"/>
                </a:ext>
                <a:ext uri="{FF2B5EF4-FFF2-40B4-BE49-F238E27FC236}">
                  <a16:creationId xmlns:a16="http://schemas.microsoft.com/office/drawing/2014/main" id="{00000000-0008-0000-0100-0000B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126</xdr:row>
          <xdr:rowOff>104775</xdr:rowOff>
        </xdr:from>
        <xdr:to>
          <xdr:col>5</xdr:col>
          <xdr:colOff>266700</xdr:colOff>
          <xdr:row>126</xdr:row>
          <xdr:rowOff>523875</xdr:rowOff>
        </xdr:to>
        <xdr:sp macro="" textlink="">
          <xdr:nvSpPr>
            <xdr:cNvPr id="1724" name="Check Box 700" hidden="1">
              <a:extLst>
                <a:ext uri="{63B3BB69-23CF-44E3-9099-C40C66FF867C}">
                  <a14:compatExt spid="_x0000_s1724"/>
                </a:ext>
                <a:ext uri="{FF2B5EF4-FFF2-40B4-BE49-F238E27FC236}">
                  <a16:creationId xmlns:a16="http://schemas.microsoft.com/office/drawing/2014/main" id="{00000000-0008-0000-0100-0000B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127</xdr:row>
          <xdr:rowOff>200025</xdr:rowOff>
        </xdr:from>
        <xdr:to>
          <xdr:col>5</xdr:col>
          <xdr:colOff>276225</xdr:colOff>
          <xdr:row>127</xdr:row>
          <xdr:rowOff>857250</xdr:rowOff>
        </xdr:to>
        <xdr:sp macro="" textlink="">
          <xdr:nvSpPr>
            <xdr:cNvPr id="1725" name="Check Box 701" hidden="1">
              <a:extLst>
                <a:ext uri="{63B3BB69-23CF-44E3-9099-C40C66FF867C}">
                  <a14:compatExt spid="_x0000_s1725"/>
                </a:ext>
                <a:ext uri="{FF2B5EF4-FFF2-40B4-BE49-F238E27FC236}">
                  <a16:creationId xmlns:a16="http://schemas.microsoft.com/office/drawing/2014/main" id="{00000000-0008-0000-0100-0000B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xdr:row>
          <xdr:rowOff>219075</xdr:rowOff>
        </xdr:from>
        <xdr:to>
          <xdr:col>5</xdr:col>
          <xdr:colOff>9525</xdr:colOff>
          <xdr:row>7</xdr:row>
          <xdr:rowOff>457200</xdr:rowOff>
        </xdr:to>
        <xdr:sp macro="" textlink="">
          <xdr:nvSpPr>
            <xdr:cNvPr id="1729" name="Check Box 705" hidden="1">
              <a:extLst>
                <a:ext uri="{63B3BB69-23CF-44E3-9099-C40C66FF867C}">
                  <a14:compatExt spid="_x0000_s1729"/>
                </a:ext>
                <a:ext uri="{FF2B5EF4-FFF2-40B4-BE49-F238E27FC236}">
                  <a16:creationId xmlns:a16="http://schemas.microsoft.com/office/drawing/2014/main" id="{00000000-0008-0000-0100-0000C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219075</xdr:rowOff>
        </xdr:from>
        <xdr:to>
          <xdr:col>6</xdr:col>
          <xdr:colOff>9525</xdr:colOff>
          <xdr:row>7</xdr:row>
          <xdr:rowOff>457200</xdr:rowOff>
        </xdr:to>
        <xdr:sp macro="" textlink="">
          <xdr:nvSpPr>
            <xdr:cNvPr id="1730" name="Check Box 706" hidden="1">
              <a:extLst>
                <a:ext uri="{63B3BB69-23CF-44E3-9099-C40C66FF867C}">
                  <a14:compatExt spid="_x0000_s1730"/>
                </a:ext>
                <a:ext uri="{FF2B5EF4-FFF2-40B4-BE49-F238E27FC236}">
                  <a16:creationId xmlns:a16="http://schemas.microsoft.com/office/drawing/2014/main" id="{00000000-0008-0000-0100-0000C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xdr:row>
          <xdr:rowOff>219075</xdr:rowOff>
        </xdr:from>
        <xdr:to>
          <xdr:col>7</xdr:col>
          <xdr:colOff>19050</xdr:colOff>
          <xdr:row>7</xdr:row>
          <xdr:rowOff>457200</xdr:rowOff>
        </xdr:to>
        <xdr:sp macro="" textlink="">
          <xdr:nvSpPr>
            <xdr:cNvPr id="1731" name="Check Box 707" hidden="1">
              <a:extLst>
                <a:ext uri="{63B3BB69-23CF-44E3-9099-C40C66FF867C}">
                  <a14:compatExt spid="_x0000_s1731"/>
                </a:ext>
                <a:ext uri="{FF2B5EF4-FFF2-40B4-BE49-F238E27FC236}">
                  <a16:creationId xmlns:a16="http://schemas.microsoft.com/office/drawing/2014/main" id="{00000000-0008-0000-0100-0000C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219075</xdr:rowOff>
        </xdr:from>
        <xdr:to>
          <xdr:col>5</xdr:col>
          <xdr:colOff>9525</xdr:colOff>
          <xdr:row>10</xdr:row>
          <xdr:rowOff>457200</xdr:rowOff>
        </xdr:to>
        <xdr:sp macro="" textlink="">
          <xdr:nvSpPr>
            <xdr:cNvPr id="1735" name="Check Box 711" hidden="1">
              <a:extLst>
                <a:ext uri="{63B3BB69-23CF-44E3-9099-C40C66FF867C}">
                  <a14:compatExt spid="_x0000_s1735"/>
                </a:ext>
                <a:ext uri="{FF2B5EF4-FFF2-40B4-BE49-F238E27FC236}">
                  <a16:creationId xmlns:a16="http://schemas.microsoft.com/office/drawing/2014/main" id="{00000000-0008-0000-0100-0000C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219075</xdr:rowOff>
        </xdr:from>
        <xdr:to>
          <xdr:col>6</xdr:col>
          <xdr:colOff>9525</xdr:colOff>
          <xdr:row>10</xdr:row>
          <xdr:rowOff>457200</xdr:rowOff>
        </xdr:to>
        <xdr:sp macro="" textlink="">
          <xdr:nvSpPr>
            <xdr:cNvPr id="1736" name="Check Box 712" hidden="1">
              <a:extLst>
                <a:ext uri="{63B3BB69-23CF-44E3-9099-C40C66FF867C}">
                  <a14:compatExt spid="_x0000_s1736"/>
                </a:ext>
                <a:ext uri="{FF2B5EF4-FFF2-40B4-BE49-F238E27FC236}">
                  <a16:creationId xmlns:a16="http://schemas.microsoft.com/office/drawing/2014/main" id="{00000000-0008-0000-0100-0000C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219075</xdr:rowOff>
        </xdr:from>
        <xdr:to>
          <xdr:col>7</xdr:col>
          <xdr:colOff>19050</xdr:colOff>
          <xdr:row>10</xdr:row>
          <xdr:rowOff>457200</xdr:rowOff>
        </xdr:to>
        <xdr:sp macro="" textlink="">
          <xdr:nvSpPr>
            <xdr:cNvPr id="1737" name="Check Box 713" hidden="1">
              <a:extLst>
                <a:ext uri="{63B3BB69-23CF-44E3-9099-C40C66FF867C}">
                  <a14:compatExt spid="_x0000_s1737"/>
                </a:ext>
                <a:ext uri="{FF2B5EF4-FFF2-40B4-BE49-F238E27FC236}">
                  <a16:creationId xmlns:a16="http://schemas.microsoft.com/office/drawing/2014/main" id="{00000000-0008-0000-0100-0000C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45</xdr:row>
          <xdr:rowOff>104775</xdr:rowOff>
        </xdr:from>
        <xdr:to>
          <xdr:col>4</xdr:col>
          <xdr:colOff>285750</xdr:colOff>
          <xdr:row>45</xdr:row>
          <xdr:rowOff>333375</xdr:rowOff>
        </xdr:to>
        <xdr:sp macro="" textlink="">
          <xdr:nvSpPr>
            <xdr:cNvPr id="1738" name="Check Box 714" hidden="1">
              <a:extLst>
                <a:ext uri="{63B3BB69-23CF-44E3-9099-C40C66FF867C}">
                  <a14:compatExt spid="_x0000_s1738"/>
                </a:ext>
                <a:ext uri="{FF2B5EF4-FFF2-40B4-BE49-F238E27FC236}">
                  <a16:creationId xmlns:a16="http://schemas.microsoft.com/office/drawing/2014/main" id="{00000000-0008-0000-0100-0000C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45</xdr:row>
          <xdr:rowOff>104775</xdr:rowOff>
        </xdr:from>
        <xdr:to>
          <xdr:col>5</xdr:col>
          <xdr:colOff>285750</xdr:colOff>
          <xdr:row>45</xdr:row>
          <xdr:rowOff>333375</xdr:rowOff>
        </xdr:to>
        <xdr:sp macro="" textlink="">
          <xdr:nvSpPr>
            <xdr:cNvPr id="1739" name="Check Box 715" hidden="1">
              <a:extLst>
                <a:ext uri="{63B3BB69-23CF-44E3-9099-C40C66FF867C}">
                  <a14:compatExt spid="_x0000_s1739"/>
                </a:ext>
                <a:ext uri="{FF2B5EF4-FFF2-40B4-BE49-F238E27FC236}">
                  <a16:creationId xmlns:a16="http://schemas.microsoft.com/office/drawing/2014/main" id="{00000000-0008-0000-0100-0000C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45</xdr:row>
          <xdr:rowOff>104775</xdr:rowOff>
        </xdr:from>
        <xdr:to>
          <xdr:col>7</xdr:col>
          <xdr:colOff>0</xdr:colOff>
          <xdr:row>45</xdr:row>
          <xdr:rowOff>333375</xdr:rowOff>
        </xdr:to>
        <xdr:sp macro="" textlink="">
          <xdr:nvSpPr>
            <xdr:cNvPr id="1740" name="Check Box 716" hidden="1">
              <a:extLst>
                <a:ext uri="{63B3BB69-23CF-44E3-9099-C40C66FF867C}">
                  <a14:compatExt spid="_x0000_s1740"/>
                </a:ext>
                <a:ext uri="{FF2B5EF4-FFF2-40B4-BE49-F238E27FC236}">
                  <a16:creationId xmlns:a16="http://schemas.microsoft.com/office/drawing/2014/main" id="{00000000-0008-0000-0100-0000C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82</xdr:row>
          <xdr:rowOff>342900</xdr:rowOff>
        </xdr:from>
        <xdr:to>
          <xdr:col>4</xdr:col>
          <xdr:colOff>285750</xdr:colOff>
          <xdr:row>82</xdr:row>
          <xdr:rowOff>571500</xdr:rowOff>
        </xdr:to>
        <xdr:sp macro="" textlink="">
          <xdr:nvSpPr>
            <xdr:cNvPr id="1741" name="Check Box 717" hidden="1">
              <a:extLst>
                <a:ext uri="{63B3BB69-23CF-44E3-9099-C40C66FF867C}">
                  <a14:compatExt spid="_x0000_s1741"/>
                </a:ext>
                <a:ext uri="{FF2B5EF4-FFF2-40B4-BE49-F238E27FC236}">
                  <a16:creationId xmlns:a16="http://schemas.microsoft.com/office/drawing/2014/main" id="{00000000-0008-0000-0100-0000C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82</xdr:row>
          <xdr:rowOff>342900</xdr:rowOff>
        </xdr:from>
        <xdr:to>
          <xdr:col>5</xdr:col>
          <xdr:colOff>285750</xdr:colOff>
          <xdr:row>82</xdr:row>
          <xdr:rowOff>571500</xdr:rowOff>
        </xdr:to>
        <xdr:sp macro="" textlink="">
          <xdr:nvSpPr>
            <xdr:cNvPr id="1742" name="Check Box 718" hidden="1">
              <a:extLst>
                <a:ext uri="{63B3BB69-23CF-44E3-9099-C40C66FF867C}">
                  <a14:compatExt spid="_x0000_s1742"/>
                </a:ext>
                <a:ext uri="{FF2B5EF4-FFF2-40B4-BE49-F238E27FC236}">
                  <a16:creationId xmlns:a16="http://schemas.microsoft.com/office/drawing/2014/main" id="{00000000-0008-0000-0100-0000C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82</xdr:row>
          <xdr:rowOff>342900</xdr:rowOff>
        </xdr:from>
        <xdr:to>
          <xdr:col>7</xdr:col>
          <xdr:colOff>0</xdr:colOff>
          <xdr:row>82</xdr:row>
          <xdr:rowOff>571500</xdr:rowOff>
        </xdr:to>
        <xdr:sp macro="" textlink="">
          <xdr:nvSpPr>
            <xdr:cNvPr id="1743" name="Check Box 719" hidden="1">
              <a:extLst>
                <a:ext uri="{63B3BB69-23CF-44E3-9099-C40C66FF867C}">
                  <a14:compatExt spid="_x0000_s1743"/>
                </a:ext>
                <a:ext uri="{FF2B5EF4-FFF2-40B4-BE49-F238E27FC236}">
                  <a16:creationId xmlns:a16="http://schemas.microsoft.com/office/drawing/2014/main" id="{00000000-0008-0000-0100-0000C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83</xdr:row>
          <xdr:rowOff>342900</xdr:rowOff>
        </xdr:from>
        <xdr:to>
          <xdr:col>4</xdr:col>
          <xdr:colOff>285750</xdr:colOff>
          <xdr:row>83</xdr:row>
          <xdr:rowOff>571500</xdr:rowOff>
        </xdr:to>
        <xdr:sp macro="" textlink="">
          <xdr:nvSpPr>
            <xdr:cNvPr id="1744" name="Check Box 720" hidden="1">
              <a:extLst>
                <a:ext uri="{63B3BB69-23CF-44E3-9099-C40C66FF867C}">
                  <a14:compatExt spid="_x0000_s1744"/>
                </a:ext>
                <a:ext uri="{FF2B5EF4-FFF2-40B4-BE49-F238E27FC236}">
                  <a16:creationId xmlns:a16="http://schemas.microsoft.com/office/drawing/2014/main" id="{00000000-0008-0000-0100-0000D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83</xdr:row>
          <xdr:rowOff>342900</xdr:rowOff>
        </xdr:from>
        <xdr:to>
          <xdr:col>5</xdr:col>
          <xdr:colOff>285750</xdr:colOff>
          <xdr:row>83</xdr:row>
          <xdr:rowOff>571500</xdr:rowOff>
        </xdr:to>
        <xdr:sp macro="" textlink="">
          <xdr:nvSpPr>
            <xdr:cNvPr id="1745" name="Check Box 721" hidden="1">
              <a:extLst>
                <a:ext uri="{63B3BB69-23CF-44E3-9099-C40C66FF867C}">
                  <a14:compatExt spid="_x0000_s1745"/>
                </a:ext>
                <a:ext uri="{FF2B5EF4-FFF2-40B4-BE49-F238E27FC236}">
                  <a16:creationId xmlns:a16="http://schemas.microsoft.com/office/drawing/2014/main" id="{00000000-0008-0000-0100-0000D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83</xdr:row>
          <xdr:rowOff>342900</xdr:rowOff>
        </xdr:from>
        <xdr:to>
          <xdr:col>7</xdr:col>
          <xdr:colOff>0</xdr:colOff>
          <xdr:row>83</xdr:row>
          <xdr:rowOff>571500</xdr:rowOff>
        </xdr:to>
        <xdr:sp macro="" textlink="">
          <xdr:nvSpPr>
            <xdr:cNvPr id="1746" name="Check Box 722" hidden="1">
              <a:extLst>
                <a:ext uri="{63B3BB69-23CF-44E3-9099-C40C66FF867C}">
                  <a14:compatExt spid="_x0000_s1746"/>
                </a:ext>
                <a:ext uri="{FF2B5EF4-FFF2-40B4-BE49-F238E27FC236}">
                  <a16:creationId xmlns:a16="http://schemas.microsoft.com/office/drawing/2014/main" id="{00000000-0008-0000-0100-0000D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112</xdr:row>
          <xdr:rowOff>38100</xdr:rowOff>
        </xdr:from>
        <xdr:to>
          <xdr:col>5</xdr:col>
          <xdr:colOff>9525</xdr:colOff>
          <xdr:row>112</xdr:row>
          <xdr:rowOff>276225</xdr:rowOff>
        </xdr:to>
        <xdr:sp macro="" textlink="">
          <xdr:nvSpPr>
            <xdr:cNvPr id="1748" name="Check Box 724" hidden="1">
              <a:extLst>
                <a:ext uri="{63B3BB69-23CF-44E3-9099-C40C66FF867C}">
                  <a14:compatExt spid="_x0000_s1748"/>
                </a:ext>
                <a:ext uri="{FF2B5EF4-FFF2-40B4-BE49-F238E27FC236}">
                  <a16:creationId xmlns:a16="http://schemas.microsoft.com/office/drawing/2014/main" id="{00000000-0008-0000-0100-0000D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112</xdr:row>
          <xdr:rowOff>38100</xdr:rowOff>
        </xdr:from>
        <xdr:to>
          <xdr:col>6</xdr:col>
          <xdr:colOff>9525</xdr:colOff>
          <xdr:row>112</xdr:row>
          <xdr:rowOff>276225</xdr:rowOff>
        </xdr:to>
        <xdr:sp macro="" textlink="">
          <xdr:nvSpPr>
            <xdr:cNvPr id="1749" name="Check Box 725" hidden="1">
              <a:extLst>
                <a:ext uri="{63B3BB69-23CF-44E3-9099-C40C66FF867C}">
                  <a14:compatExt spid="_x0000_s1749"/>
                </a:ext>
                <a:ext uri="{FF2B5EF4-FFF2-40B4-BE49-F238E27FC236}">
                  <a16:creationId xmlns:a16="http://schemas.microsoft.com/office/drawing/2014/main" id="{00000000-0008-0000-0100-0000D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112</xdr:row>
          <xdr:rowOff>38100</xdr:rowOff>
        </xdr:from>
        <xdr:to>
          <xdr:col>7</xdr:col>
          <xdr:colOff>19050</xdr:colOff>
          <xdr:row>112</xdr:row>
          <xdr:rowOff>276225</xdr:rowOff>
        </xdr:to>
        <xdr:sp macro="" textlink="">
          <xdr:nvSpPr>
            <xdr:cNvPr id="1750" name="Check Box 726" hidden="1">
              <a:extLst>
                <a:ext uri="{63B3BB69-23CF-44E3-9099-C40C66FF867C}">
                  <a14:compatExt spid="_x0000_s1750"/>
                </a:ext>
                <a:ext uri="{FF2B5EF4-FFF2-40B4-BE49-F238E27FC236}">
                  <a16:creationId xmlns:a16="http://schemas.microsoft.com/office/drawing/2014/main" id="{00000000-0008-0000-0100-0000D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wef013@city.tsukuba.lg.jp" TargetMode="Externa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315" Type="http://schemas.openxmlformats.org/officeDocument/2006/relationships/ctrlProp" Target="../ctrlProps/ctrlProp312.xml"/><Relationship Id="rId336" Type="http://schemas.openxmlformats.org/officeDocument/2006/relationships/ctrlProp" Target="../ctrlProps/ctrlProp333.xml"/><Relationship Id="rId357" Type="http://schemas.openxmlformats.org/officeDocument/2006/relationships/ctrlProp" Target="../ctrlProps/ctrlProp354.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378" Type="http://schemas.openxmlformats.org/officeDocument/2006/relationships/ctrlProp" Target="../ctrlProps/ctrlProp375.xml"/><Relationship Id="rId399" Type="http://schemas.openxmlformats.org/officeDocument/2006/relationships/ctrlProp" Target="../ctrlProps/ctrlProp396.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424" Type="http://schemas.openxmlformats.org/officeDocument/2006/relationships/ctrlProp" Target="../ctrlProps/ctrlProp421.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326" Type="http://schemas.openxmlformats.org/officeDocument/2006/relationships/ctrlProp" Target="../ctrlProps/ctrlProp323.xml"/><Relationship Id="rId347" Type="http://schemas.openxmlformats.org/officeDocument/2006/relationships/ctrlProp" Target="../ctrlProps/ctrlProp344.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368" Type="http://schemas.openxmlformats.org/officeDocument/2006/relationships/ctrlProp" Target="../ctrlProps/ctrlProp365.xml"/><Relationship Id="rId389" Type="http://schemas.openxmlformats.org/officeDocument/2006/relationships/ctrlProp" Target="../ctrlProps/ctrlProp386.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414" Type="http://schemas.openxmlformats.org/officeDocument/2006/relationships/ctrlProp" Target="../ctrlProps/ctrlProp411.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16" Type="http://schemas.openxmlformats.org/officeDocument/2006/relationships/ctrlProp" Target="../ctrlProps/ctrlProp313.xml"/><Relationship Id="rId337" Type="http://schemas.openxmlformats.org/officeDocument/2006/relationships/ctrlProp" Target="../ctrlProps/ctrlProp334.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358" Type="http://schemas.openxmlformats.org/officeDocument/2006/relationships/ctrlProp" Target="../ctrlProps/ctrlProp355.xml"/><Relationship Id="rId379" Type="http://schemas.openxmlformats.org/officeDocument/2006/relationships/ctrlProp" Target="../ctrlProps/ctrlProp376.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25" Type="http://schemas.openxmlformats.org/officeDocument/2006/relationships/ctrlProp" Target="../ctrlProps/ctrlProp422.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07FFD-2692-49C5-980A-E6EF4CF3BB88}">
  <dimension ref="A1:I38"/>
  <sheetViews>
    <sheetView tabSelected="1" view="pageBreakPreview" zoomScaleNormal="100" zoomScaleSheetLayoutView="100" workbookViewId="0">
      <selection sqref="A1:I1"/>
    </sheetView>
  </sheetViews>
  <sheetFormatPr defaultColWidth="9" defaultRowHeight="13.5"/>
  <cols>
    <col min="1" max="5" width="10.625" style="180" customWidth="1"/>
    <col min="6" max="16384" width="9" style="180"/>
  </cols>
  <sheetData>
    <row r="1" spans="1:9" ht="18.75">
      <c r="A1" s="342" t="s">
        <v>212</v>
      </c>
      <c r="B1" s="342"/>
      <c r="C1" s="342"/>
      <c r="D1" s="342"/>
      <c r="E1" s="342"/>
      <c r="F1" s="342"/>
      <c r="G1" s="342"/>
      <c r="H1" s="342"/>
      <c r="I1" s="342"/>
    </row>
    <row r="2" spans="1:9" ht="15" customHeight="1">
      <c r="A2" s="181"/>
      <c r="B2" s="181"/>
      <c r="C2" s="181"/>
      <c r="D2" s="181"/>
      <c r="E2" s="181"/>
      <c r="F2" s="182"/>
      <c r="G2" s="182"/>
      <c r="H2" s="182"/>
      <c r="I2" s="182"/>
    </row>
    <row r="3" spans="1:9" ht="24.95" customHeight="1">
      <c r="F3" s="183" t="s">
        <v>213</v>
      </c>
      <c r="G3" s="338"/>
      <c r="H3" s="338"/>
      <c r="I3" s="338"/>
    </row>
    <row r="4" spans="1:9" ht="24.95" customHeight="1">
      <c r="F4" s="183" t="s">
        <v>214</v>
      </c>
      <c r="G4" s="338"/>
      <c r="H4" s="338"/>
      <c r="I4" s="338"/>
    </row>
    <row r="5" spans="1:9" ht="24.95" customHeight="1">
      <c r="F5" s="183" t="s">
        <v>215</v>
      </c>
      <c r="G5" s="338"/>
      <c r="H5" s="338"/>
      <c r="I5" s="338"/>
    </row>
    <row r="6" spans="1:9" ht="24.95" customHeight="1">
      <c r="F6" s="183" t="s">
        <v>216</v>
      </c>
      <c r="G6" s="338"/>
      <c r="H6" s="338"/>
      <c r="I6" s="338"/>
    </row>
    <row r="8" spans="1:9">
      <c r="A8" s="338" t="s">
        <v>217</v>
      </c>
      <c r="B8" s="338"/>
      <c r="C8" s="338"/>
      <c r="D8" s="338"/>
      <c r="E8" s="338"/>
      <c r="F8" s="338" t="s">
        <v>218</v>
      </c>
      <c r="G8" s="338"/>
      <c r="H8" s="338"/>
      <c r="I8" s="183" t="s">
        <v>219</v>
      </c>
    </row>
    <row r="9" spans="1:9" ht="47.25" customHeight="1">
      <c r="A9" s="339" t="s">
        <v>220</v>
      </c>
      <c r="B9" s="340"/>
      <c r="C9" s="340"/>
      <c r="D9" s="340"/>
      <c r="E9" s="340"/>
      <c r="F9" s="338" t="s">
        <v>221</v>
      </c>
      <c r="G9" s="338"/>
      <c r="H9" s="338"/>
      <c r="I9" s="184"/>
    </row>
    <row r="10" spans="1:9" ht="50.25" customHeight="1">
      <c r="A10" s="339" t="s">
        <v>222</v>
      </c>
      <c r="B10" s="340"/>
      <c r="C10" s="340"/>
      <c r="D10" s="340"/>
      <c r="E10" s="340"/>
      <c r="F10" s="338" t="s">
        <v>221</v>
      </c>
      <c r="G10" s="338"/>
      <c r="H10" s="338"/>
      <c r="I10" s="184"/>
    </row>
    <row r="11" spans="1:9" ht="47.25" customHeight="1">
      <c r="A11" s="339" t="s">
        <v>223</v>
      </c>
      <c r="B11" s="340"/>
      <c r="C11" s="340"/>
      <c r="D11" s="340"/>
      <c r="E11" s="340"/>
      <c r="F11" s="338" t="s">
        <v>221</v>
      </c>
      <c r="G11" s="338"/>
      <c r="H11" s="338"/>
      <c r="I11" s="184"/>
    </row>
    <row r="12" spans="1:9" ht="50.25" customHeight="1">
      <c r="A12" s="339" t="s">
        <v>224</v>
      </c>
      <c r="B12" s="340"/>
      <c r="C12" s="340"/>
      <c r="D12" s="340"/>
      <c r="E12" s="340"/>
      <c r="F12" s="338" t="s">
        <v>221</v>
      </c>
      <c r="G12" s="338"/>
      <c r="H12" s="338"/>
      <c r="I12" s="184"/>
    </row>
    <row r="13" spans="1:9">
      <c r="A13" s="185"/>
      <c r="B13" s="185"/>
      <c r="C13" s="185"/>
      <c r="D13" s="185"/>
      <c r="E13" s="185"/>
      <c r="F13" s="185"/>
      <c r="G13" s="185"/>
      <c r="H13" s="185"/>
      <c r="I13" s="185"/>
    </row>
    <row r="14" spans="1:9">
      <c r="A14" s="185"/>
      <c r="B14" s="185"/>
      <c r="C14" s="185"/>
      <c r="D14" s="185"/>
      <c r="E14" s="185"/>
      <c r="F14" s="185"/>
      <c r="G14" s="185"/>
      <c r="H14" s="185"/>
      <c r="I14" s="185"/>
    </row>
    <row r="18" spans="1:9">
      <c r="A18" s="180" t="s">
        <v>225</v>
      </c>
    </row>
    <row r="19" spans="1:9">
      <c r="A19" s="180" t="s">
        <v>226</v>
      </c>
    </row>
    <row r="20" spans="1:9">
      <c r="A20" s="180" t="s">
        <v>227</v>
      </c>
    </row>
    <row r="21" spans="1:9">
      <c r="A21" s="180" t="s">
        <v>228</v>
      </c>
    </row>
    <row r="22" spans="1:9">
      <c r="A22" s="180" t="s">
        <v>229</v>
      </c>
    </row>
    <row r="23" spans="1:9">
      <c r="A23" s="180" t="s">
        <v>247</v>
      </c>
    </row>
    <row r="24" spans="1:9">
      <c r="A24" s="180" t="s">
        <v>230</v>
      </c>
    </row>
    <row r="25" spans="1:9">
      <c r="A25" s="186" t="s">
        <v>231</v>
      </c>
    </row>
    <row r="26" spans="1:9">
      <c r="A26" s="341"/>
      <c r="B26" s="341"/>
      <c r="C26" s="341"/>
      <c r="D26" s="341"/>
      <c r="E26" s="341"/>
      <c r="F26" s="341"/>
      <c r="G26" s="341"/>
      <c r="H26" s="341"/>
      <c r="I26" s="187"/>
    </row>
    <row r="30" spans="1:9" ht="14.25" customHeight="1">
      <c r="A30" s="190" t="s">
        <v>232</v>
      </c>
      <c r="B30" s="190"/>
      <c r="C30" s="191"/>
    </row>
    <row r="31" spans="1:9" ht="30" customHeight="1">
      <c r="A31" s="188" t="s">
        <v>233</v>
      </c>
      <c r="B31" s="337" t="s">
        <v>234</v>
      </c>
      <c r="C31" s="337"/>
      <c r="D31" s="337"/>
      <c r="E31" s="337"/>
      <c r="F31" s="337"/>
      <c r="G31" s="337"/>
      <c r="H31" s="337"/>
    </row>
    <row r="32" spans="1:9" ht="30" customHeight="1">
      <c r="A32" s="188" t="s">
        <v>235</v>
      </c>
      <c r="B32" s="337" t="s">
        <v>236</v>
      </c>
      <c r="C32" s="337"/>
      <c r="D32" s="337"/>
      <c r="E32" s="337"/>
      <c r="F32" s="337"/>
      <c r="G32" s="337"/>
      <c r="H32" s="337"/>
    </row>
    <row r="33" spans="1:8" ht="30" customHeight="1">
      <c r="A33" s="188" t="s">
        <v>237</v>
      </c>
      <c r="B33" s="337" t="s">
        <v>238</v>
      </c>
      <c r="C33" s="337"/>
      <c r="D33" s="337"/>
      <c r="E33" s="337"/>
      <c r="F33" s="337"/>
      <c r="G33" s="337"/>
      <c r="H33" s="337"/>
    </row>
    <row r="34" spans="1:8" ht="30" customHeight="1">
      <c r="A34" s="189" t="s">
        <v>239</v>
      </c>
      <c r="B34" s="337" t="s">
        <v>240</v>
      </c>
      <c r="C34" s="337"/>
      <c r="D34" s="337"/>
      <c r="E34" s="337"/>
      <c r="F34" s="337"/>
      <c r="G34" s="337"/>
      <c r="H34" s="337"/>
    </row>
    <row r="35" spans="1:8" ht="30" customHeight="1">
      <c r="A35" s="188" t="s">
        <v>241</v>
      </c>
      <c r="B35" s="337" t="s">
        <v>242</v>
      </c>
      <c r="C35" s="337"/>
      <c r="D35" s="337"/>
      <c r="E35" s="337"/>
      <c r="F35" s="337"/>
      <c r="G35" s="337"/>
      <c r="H35" s="337"/>
    </row>
    <row r="36" spans="1:8" ht="30" customHeight="1">
      <c r="A36" s="189" t="s">
        <v>243</v>
      </c>
      <c r="B36" s="337" t="s">
        <v>244</v>
      </c>
      <c r="C36" s="337"/>
      <c r="D36" s="337"/>
      <c r="E36" s="337"/>
      <c r="F36" s="337"/>
      <c r="G36" s="337"/>
      <c r="H36" s="337"/>
    </row>
    <row r="37" spans="1:8" ht="30" customHeight="1">
      <c r="A37" s="189" t="s">
        <v>245</v>
      </c>
      <c r="B37" s="337" t="s">
        <v>246</v>
      </c>
      <c r="C37" s="337"/>
      <c r="D37" s="337"/>
      <c r="E37" s="337"/>
      <c r="F37" s="337"/>
      <c r="G37" s="337"/>
      <c r="H37" s="337"/>
    </row>
    <row r="38" spans="1:8" ht="30" customHeight="1">
      <c r="A38" s="189" t="s">
        <v>278</v>
      </c>
      <c r="B38" s="337" t="s">
        <v>279</v>
      </c>
      <c r="C38" s="337"/>
      <c r="D38" s="337"/>
      <c r="E38" s="337"/>
      <c r="F38" s="337"/>
      <c r="G38" s="337"/>
      <c r="H38" s="337"/>
    </row>
  </sheetData>
  <mergeCells count="25">
    <mergeCell ref="B34:H34"/>
    <mergeCell ref="B35:H35"/>
    <mergeCell ref="B36:H36"/>
    <mergeCell ref="F26:H26"/>
    <mergeCell ref="A1:I1"/>
    <mergeCell ref="G3:I3"/>
    <mergeCell ref="G4:I4"/>
    <mergeCell ref="G5:I5"/>
    <mergeCell ref="G6:I6"/>
    <mergeCell ref="B38:H38"/>
    <mergeCell ref="A8:E8"/>
    <mergeCell ref="F8:H8"/>
    <mergeCell ref="B31:H31"/>
    <mergeCell ref="B32:H32"/>
    <mergeCell ref="B33:H33"/>
    <mergeCell ref="A9:E9"/>
    <mergeCell ref="F9:H9"/>
    <mergeCell ref="A10:E10"/>
    <mergeCell ref="F10:H10"/>
    <mergeCell ref="A11:E11"/>
    <mergeCell ref="F11:H11"/>
    <mergeCell ref="A12:E12"/>
    <mergeCell ref="B37:H37"/>
    <mergeCell ref="F12:H12"/>
    <mergeCell ref="A26:E26"/>
  </mergeCells>
  <phoneticPr fontId="4"/>
  <hyperlinks>
    <hyperlink ref="A25" r:id="rId1" xr:uid="{6912B981-CFD3-419A-92B8-77D5DDDC5D3C}"/>
  </hyperlinks>
  <pageMargins left="0.7" right="0.7" top="0.75" bottom="0.75" header="0.3" footer="0.3"/>
  <pageSetup paperSize="9" scale="90" orientation="portrait" verticalDpi="0" r:id="rId2"/>
  <rowBreaks count="1" manualBreakCount="1">
    <brk id="28"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28"/>
  <sheetViews>
    <sheetView view="pageBreakPreview" zoomScaleNormal="100" zoomScaleSheetLayoutView="100" workbookViewId="0">
      <selection sqref="A1:H1"/>
    </sheetView>
  </sheetViews>
  <sheetFormatPr defaultRowHeight="11.25"/>
  <cols>
    <col min="1" max="1" width="3.375" style="1" customWidth="1"/>
    <col min="2" max="2" width="9.25" style="140" customWidth="1"/>
    <col min="3" max="3" width="54.75" style="1" customWidth="1"/>
    <col min="4" max="4" width="12.375" style="1" customWidth="1"/>
    <col min="5" max="6" width="3.875" style="1" customWidth="1"/>
    <col min="7" max="7" width="3.75" style="1" customWidth="1"/>
    <col min="8" max="8" width="19.625" style="1" customWidth="1"/>
    <col min="9" max="16384" width="9" style="1"/>
  </cols>
  <sheetData>
    <row r="1" spans="1:8" ht="24" customHeight="1">
      <c r="A1" s="352" t="s">
        <v>249</v>
      </c>
      <c r="B1" s="352"/>
      <c r="C1" s="352"/>
      <c r="D1" s="352"/>
      <c r="E1" s="352"/>
      <c r="F1" s="352"/>
      <c r="G1" s="352"/>
      <c r="H1" s="352"/>
    </row>
    <row r="2" spans="1:8" ht="24" customHeight="1">
      <c r="A2" s="353" t="s">
        <v>376</v>
      </c>
      <c r="B2" s="353"/>
      <c r="C2" s="353"/>
      <c r="D2" s="353"/>
      <c r="E2" s="353"/>
      <c r="F2" s="353"/>
      <c r="G2" s="353"/>
      <c r="H2" s="353"/>
    </row>
    <row r="3" spans="1:8" ht="15.4" customHeight="1">
      <c r="A3" s="354" t="s">
        <v>0</v>
      </c>
      <c r="B3" s="355"/>
      <c r="C3" s="358" t="s">
        <v>1</v>
      </c>
      <c r="D3" s="360" t="s">
        <v>2</v>
      </c>
      <c r="E3" s="362" t="s">
        <v>3</v>
      </c>
      <c r="F3" s="363"/>
      <c r="G3" s="364"/>
      <c r="H3" s="365" t="s">
        <v>4</v>
      </c>
    </row>
    <row r="4" spans="1:8" ht="36.75" customHeight="1">
      <c r="A4" s="356"/>
      <c r="B4" s="357"/>
      <c r="C4" s="359"/>
      <c r="D4" s="361"/>
      <c r="E4" s="2" t="s">
        <v>5</v>
      </c>
      <c r="F4" s="2" t="s">
        <v>6</v>
      </c>
      <c r="G4" s="3" t="s">
        <v>7</v>
      </c>
      <c r="H4" s="366"/>
    </row>
    <row r="5" spans="1:8" ht="25.5" customHeight="1">
      <c r="A5" s="343" t="s">
        <v>248</v>
      </c>
      <c r="B5" s="344"/>
      <c r="C5" s="344"/>
      <c r="D5" s="344"/>
      <c r="E5" s="344"/>
      <c r="F5" s="344"/>
      <c r="G5" s="344"/>
      <c r="H5" s="345"/>
    </row>
    <row r="6" spans="1:8" ht="51.75" customHeight="1">
      <c r="A6" s="4">
        <v>1</v>
      </c>
      <c r="B6" s="5" t="s">
        <v>8</v>
      </c>
      <c r="C6" s="307" t="s">
        <v>377</v>
      </c>
      <c r="D6" s="308" t="s">
        <v>378</v>
      </c>
      <c r="E6" s="7"/>
      <c r="F6" s="7"/>
      <c r="G6" s="7"/>
      <c r="H6" s="8" t="s">
        <v>9</v>
      </c>
    </row>
    <row r="7" spans="1:8" ht="98.25" customHeight="1">
      <c r="A7" s="9"/>
      <c r="B7" s="10"/>
      <c r="C7" s="309" t="s">
        <v>379</v>
      </c>
      <c r="D7" s="310" t="s">
        <v>63</v>
      </c>
      <c r="E7" s="26"/>
      <c r="F7" s="26"/>
      <c r="G7" s="26"/>
      <c r="H7" s="27"/>
    </row>
    <row r="8" spans="1:8" ht="98.25" customHeight="1">
      <c r="A8" s="9"/>
      <c r="B8" s="10"/>
      <c r="C8" s="311" t="s">
        <v>257</v>
      </c>
      <c r="D8" s="308" t="s">
        <v>256</v>
      </c>
      <c r="E8" s="13"/>
      <c r="F8" s="13"/>
      <c r="G8" s="13"/>
      <c r="H8" s="27"/>
    </row>
    <row r="9" spans="1:8" ht="72.75" customHeight="1">
      <c r="A9" s="15"/>
      <c r="B9" s="10"/>
      <c r="C9" s="312" t="s">
        <v>380</v>
      </c>
      <c r="D9" s="50" t="s">
        <v>254</v>
      </c>
      <c r="E9" s="61"/>
      <c r="F9" s="61"/>
      <c r="G9" s="61"/>
      <c r="H9" s="18"/>
    </row>
    <row r="10" spans="1:8" ht="36.75" customHeight="1">
      <c r="A10" s="19">
        <v>2</v>
      </c>
      <c r="B10" s="20" t="s">
        <v>10</v>
      </c>
      <c r="C10" s="21" t="s">
        <v>64</v>
      </c>
      <c r="D10" s="22" t="s">
        <v>187</v>
      </c>
      <c r="E10" s="7"/>
      <c r="F10" s="7"/>
      <c r="G10" s="7"/>
      <c r="H10" s="8" t="s">
        <v>11</v>
      </c>
    </row>
    <row r="11" spans="1:8" ht="45">
      <c r="A11" s="146"/>
      <c r="B11" s="35"/>
      <c r="C11" s="143" t="s">
        <v>381</v>
      </c>
      <c r="D11" s="142" t="s">
        <v>255</v>
      </c>
      <c r="E11" s="46"/>
      <c r="F11" s="46"/>
      <c r="G11" s="46"/>
      <c r="H11" s="194"/>
    </row>
    <row r="12" spans="1:8" ht="60.75" customHeight="1">
      <c r="A12" s="9"/>
      <c r="B12" s="10"/>
      <c r="C12" s="313" t="s">
        <v>258</v>
      </c>
      <c r="D12" s="308" t="s">
        <v>259</v>
      </c>
      <c r="E12" s="26"/>
      <c r="F12" s="26"/>
      <c r="G12" s="26"/>
      <c r="H12" s="27"/>
    </row>
    <row r="13" spans="1:8" ht="25.5" customHeight="1">
      <c r="A13" s="343" t="s">
        <v>250</v>
      </c>
      <c r="B13" s="344"/>
      <c r="C13" s="344"/>
      <c r="D13" s="367"/>
      <c r="E13" s="344"/>
      <c r="F13" s="344"/>
      <c r="G13" s="344"/>
      <c r="H13" s="344"/>
    </row>
    <row r="14" spans="1:8" ht="57" customHeight="1">
      <c r="A14" s="19">
        <v>1</v>
      </c>
      <c r="B14" s="31" t="s">
        <v>12</v>
      </c>
      <c r="C14" s="6" t="s">
        <v>66</v>
      </c>
      <c r="D14" s="5" t="s">
        <v>67</v>
      </c>
      <c r="E14" s="13"/>
      <c r="F14" s="13"/>
      <c r="G14" s="13"/>
      <c r="H14" s="371" t="s">
        <v>13</v>
      </c>
    </row>
    <row r="15" spans="1:8" ht="22.5" customHeight="1">
      <c r="A15" s="9"/>
      <c r="B15" s="10"/>
      <c r="C15" s="32" t="s">
        <v>14</v>
      </c>
      <c r="D15" s="16" t="s">
        <v>188</v>
      </c>
      <c r="E15" s="33"/>
      <c r="F15" s="33"/>
      <c r="G15" s="33"/>
      <c r="H15" s="372"/>
    </row>
    <row r="16" spans="1:8" ht="98.25" customHeight="1">
      <c r="A16" s="9"/>
      <c r="B16" s="10"/>
      <c r="C16" s="29" t="s">
        <v>260</v>
      </c>
      <c r="D16" s="16"/>
      <c r="E16" s="30"/>
      <c r="F16" s="30"/>
      <c r="G16" s="30"/>
      <c r="H16" s="372"/>
    </row>
    <row r="17" spans="1:8" s="37" customFormat="1" ht="18.75" customHeight="1">
      <c r="A17" s="9"/>
      <c r="B17" s="10"/>
      <c r="C17" s="34" t="s">
        <v>65</v>
      </c>
      <c r="D17" s="32"/>
      <c r="E17" s="33"/>
      <c r="F17" s="33"/>
      <c r="G17" s="33"/>
      <c r="H17" s="36"/>
    </row>
    <row r="18" spans="1:8" s="37" customFormat="1" ht="18.75" customHeight="1">
      <c r="A18" s="9"/>
      <c r="B18" s="10"/>
      <c r="C18" s="34" t="s">
        <v>15</v>
      </c>
      <c r="D18" s="32"/>
      <c r="E18" s="33"/>
      <c r="F18" s="33"/>
      <c r="G18" s="33"/>
      <c r="H18" s="36"/>
    </row>
    <row r="19" spans="1:8" s="37" customFormat="1" ht="18.75" customHeight="1">
      <c r="A19" s="9"/>
      <c r="B19" s="38"/>
      <c r="C19" s="34" t="s">
        <v>16</v>
      </c>
      <c r="D19" s="39"/>
      <c r="E19" s="33"/>
      <c r="F19" s="33"/>
      <c r="G19" s="33"/>
      <c r="H19" s="40"/>
    </row>
    <row r="20" spans="1:8" s="37" customFormat="1" ht="18.75" customHeight="1">
      <c r="A20" s="9"/>
      <c r="B20" s="38"/>
      <c r="C20" s="41" t="s">
        <v>17</v>
      </c>
      <c r="D20" s="42"/>
      <c r="E20" s="44"/>
      <c r="F20" s="44"/>
      <c r="G20" s="44"/>
      <c r="H20" s="36"/>
    </row>
    <row r="21" spans="1:8" s="37" customFormat="1" ht="174.75" customHeight="1">
      <c r="A21" s="9"/>
      <c r="B21" s="38"/>
      <c r="C21" s="23" t="s">
        <v>189</v>
      </c>
      <c r="D21" s="24" t="s">
        <v>190</v>
      </c>
      <c r="E21" s="26"/>
      <c r="F21" s="26"/>
      <c r="G21" s="26"/>
      <c r="H21" s="36"/>
    </row>
    <row r="22" spans="1:8" ht="66" customHeight="1">
      <c r="A22" s="9"/>
      <c r="B22" s="38"/>
      <c r="C22" s="11" t="s">
        <v>68</v>
      </c>
      <c r="D22" s="12" t="s">
        <v>69</v>
      </c>
      <c r="E22" s="13"/>
      <c r="F22" s="13"/>
      <c r="G22" s="13"/>
      <c r="H22" s="27"/>
    </row>
    <row r="23" spans="1:8" ht="51" customHeight="1">
      <c r="A23" s="51">
        <v>2</v>
      </c>
      <c r="B23" s="52" t="s">
        <v>18</v>
      </c>
      <c r="C23" s="52" t="s">
        <v>62</v>
      </c>
      <c r="D23" s="53" t="s">
        <v>19</v>
      </c>
      <c r="E23" s="84"/>
      <c r="F23" s="84"/>
      <c r="G23" s="84"/>
      <c r="H23" s="54"/>
    </row>
    <row r="24" spans="1:8" ht="185.25" customHeight="1">
      <c r="A24" s="145" t="s">
        <v>191</v>
      </c>
      <c r="B24" s="83" t="s">
        <v>70</v>
      </c>
      <c r="C24" s="314" t="s">
        <v>382</v>
      </c>
      <c r="D24" s="144" t="s">
        <v>71</v>
      </c>
      <c r="E24" s="84"/>
      <c r="F24" s="84"/>
      <c r="G24" s="84"/>
      <c r="H24" s="54" t="s">
        <v>72</v>
      </c>
    </row>
    <row r="25" spans="1:8" ht="37.5" customHeight="1">
      <c r="A25" s="141">
        <v>4</v>
      </c>
      <c r="B25" s="38" t="s">
        <v>20</v>
      </c>
      <c r="C25" s="38" t="s">
        <v>21</v>
      </c>
      <c r="D25" s="31" t="s">
        <v>196</v>
      </c>
      <c r="E25" s="30"/>
      <c r="F25" s="30"/>
      <c r="G25" s="30"/>
      <c r="H25" s="27" t="s">
        <v>22</v>
      </c>
    </row>
    <row r="26" spans="1:8" ht="22.5">
      <c r="A26" s="9"/>
      <c r="B26" s="38"/>
      <c r="C26" s="38" t="s">
        <v>23</v>
      </c>
      <c r="D26" s="315" t="s">
        <v>383</v>
      </c>
      <c r="E26" s="30"/>
      <c r="F26" s="30"/>
      <c r="G26" s="30"/>
      <c r="H26" s="27"/>
    </row>
    <row r="27" spans="1:8" ht="66" customHeight="1">
      <c r="A27" s="141"/>
      <c r="B27" s="38"/>
      <c r="C27" s="38" t="s">
        <v>24</v>
      </c>
      <c r="D27" s="31"/>
      <c r="E27" s="30"/>
      <c r="F27" s="30"/>
      <c r="G27" s="30"/>
      <c r="H27" s="27"/>
    </row>
    <row r="28" spans="1:8" ht="20.25" customHeight="1">
      <c r="A28" s="9"/>
      <c r="B28" s="38"/>
      <c r="C28" s="38" t="s">
        <v>25</v>
      </c>
      <c r="D28" s="31"/>
      <c r="E28" s="30"/>
      <c r="F28" s="30"/>
      <c r="G28" s="30"/>
      <c r="H28" s="27"/>
    </row>
    <row r="29" spans="1:8" s="14" customFormat="1" ht="52.5" customHeight="1">
      <c r="A29" s="9"/>
      <c r="B29" s="38"/>
      <c r="C29" s="316" t="s">
        <v>384</v>
      </c>
      <c r="D29" s="31"/>
      <c r="E29" s="75"/>
      <c r="F29" s="75"/>
      <c r="G29" s="75"/>
      <c r="H29" s="27"/>
    </row>
    <row r="30" spans="1:8" s="14" customFormat="1" ht="52.5" customHeight="1">
      <c r="A30" s="9"/>
      <c r="B30" s="38"/>
      <c r="C30" s="38" t="s">
        <v>26</v>
      </c>
      <c r="D30" s="31"/>
      <c r="E30" s="75"/>
      <c r="F30" s="75"/>
      <c r="G30" s="75"/>
      <c r="H30" s="27"/>
    </row>
    <row r="31" spans="1:8" s="14" customFormat="1" ht="60.75" customHeight="1">
      <c r="A31" s="9"/>
      <c r="B31" s="38"/>
      <c r="C31" s="316" t="s">
        <v>385</v>
      </c>
      <c r="D31" s="31"/>
      <c r="E31" s="75"/>
      <c r="F31" s="75"/>
      <c r="G31" s="75"/>
      <c r="H31" s="27"/>
    </row>
    <row r="32" spans="1:8" ht="29.25" customHeight="1">
      <c r="A32" s="15"/>
      <c r="B32" s="72"/>
      <c r="C32" s="72" t="s">
        <v>73</v>
      </c>
      <c r="D32" s="48"/>
      <c r="E32" s="17"/>
      <c r="F32" s="17"/>
      <c r="G32" s="17"/>
      <c r="H32" s="27"/>
    </row>
    <row r="33" spans="1:8" ht="66" customHeight="1">
      <c r="A33" s="147">
        <v>5</v>
      </c>
      <c r="B33" s="55" t="s">
        <v>27</v>
      </c>
      <c r="C33" s="38" t="s">
        <v>77</v>
      </c>
      <c r="D33" s="315" t="s">
        <v>386</v>
      </c>
      <c r="E33" s="30"/>
      <c r="F33" s="30"/>
      <c r="G33" s="30"/>
      <c r="H33" s="77" t="s">
        <v>28</v>
      </c>
    </row>
    <row r="34" spans="1:8" s="14" customFormat="1" ht="19.5" customHeight="1">
      <c r="A34" s="9"/>
      <c r="B34" s="38"/>
      <c r="C34" s="38" t="s">
        <v>29</v>
      </c>
      <c r="D34" s="31"/>
      <c r="E34" s="75"/>
      <c r="F34" s="75"/>
      <c r="G34" s="75"/>
      <c r="H34" s="27"/>
    </row>
    <row r="35" spans="1:8" ht="31.5" customHeight="1">
      <c r="A35" s="146"/>
      <c r="B35" s="78"/>
      <c r="C35" s="43" t="s">
        <v>74</v>
      </c>
      <c r="D35" s="45"/>
      <c r="E35" s="46"/>
      <c r="F35" s="46"/>
      <c r="G35" s="46"/>
      <c r="H35" s="27"/>
    </row>
    <row r="36" spans="1:8" ht="58.5" customHeight="1">
      <c r="A36" s="146"/>
      <c r="B36" s="38"/>
      <c r="C36" s="57" t="s">
        <v>78</v>
      </c>
      <c r="D36" s="25" t="s">
        <v>75</v>
      </c>
      <c r="E36" s="26"/>
      <c r="F36" s="26"/>
      <c r="G36" s="26"/>
      <c r="H36" s="27"/>
    </row>
    <row r="37" spans="1:8" ht="58.5" customHeight="1">
      <c r="A37" s="146"/>
      <c r="B37" s="38"/>
      <c r="C37" s="57" t="s">
        <v>79</v>
      </c>
      <c r="D37" s="25" t="s">
        <v>76</v>
      </c>
      <c r="E37" s="26"/>
      <c r="F37" s="26"/>
      <c r="G37" s="26"/>
      <c r="H37" s="63"/>
    </row>
    <row r="38" spans="1:8" ht="72" customHeight="1">
      <c r="A38" s="146"/>
      <c r="B38" s="78"/>
      <c r="C38" s="196" t="s">
        <v>387</v>
      </c>
      <c r="D38" s="50" t="s">
        <v>388</v>
      </c>
      <c r="E38" s="61"/>
      <c r="F38" s="61"/>
      <c r="G38" s="61"/>
      <c r="H38" s="27" t="s">
        <v>30</v>
      </c>
    </row>
    <row r="39" spans="1:8" ht="58.5" customHeight="1">
      <c r="A39" s="147">
        <v>6</v>
      </c>
      <c r="B39" s="5" t="s">
        <v>80</v>
      </c>
      <c r="C39" s="20" t="s">
        <v>261</v>
      </c>
      <c r="D39" s="5" t="s">
        <v>389</v>
      </c>
      <c r="E39" s="150"/>
      <c r="F39" s="150"/>
      <c r="G39" s="150"/>
      <c r="H39" s="77" t="s">
        <v>31</v>
      </c>
    </row>
    <row r="40" spans="1:8" ht="58.5" customHeight="1">
      <c r="A40" s="146"/>
      <c r="B40" s="38"/>
      <c r="C40" s="35" t="s">
        <v>262</v>
      </c>
      <c r="D40" s="16" t="s">
        <v>81</v>
      </c>
      <c r="E40" s="30"/>
      <c r="F40" s="30"/>
      <c r="G40" s="30"/>
      <c r="H40" s="27" t="s">
        <v>32</v>
      </c>
    </row>
    <row r="41" spans="1:8" ht="58.5" customHeight="1">
      <c r="A41" s="148"/>
      <c r="B41" s="72"/>
      <c r="C41" s="59" t="s">
        <v>263</v>
      </c>
      <c r="D41" s="79" t="s">
        <v>82</v>
      </c>
      <c r="E41" s="17"/>
      <c r="F41" s="17"/>
      <c r="G41" s="17"/>
      <c r="H41" s="80"/>
    </row>
    <row r="42" spans="1:8" ht="58.5" customHeight="1">
      <c r="A42" s="146">
        <v>7</v>
      </c>
      <c r="B42" s="38" t="s">
        <v>266</v>
      </c>
      <c r="C42" s="81" t="s">
        <v>264</v>
      </c>
      <c r="D42" s="56" t="s">
        <v>390</v>
      </c>
      <c r="E42" s="7"/>
      <c r="F42" s="7"/>
      <c r="G42" s="7"/>
      <c r="H42" s="82" t="s">
        <v>33</v>
      </c>
    </row>
    <row r="43" spans="1:8" ht="58.5" customHeight="1">
      <c r="A43" s="146"/>
      <c r="B43" s="76"/>
      <c r="C43" s="57" t="s">
        <v>265</v>
      </c>
      <c r="D43" s="25" t="s">
        <v>83</v>
      </c>
      <c r="E43" s="26"/>
      <c r="F43" s="26"/>
      <c r="G43" s="26"/>
      <c r="H43" s="47" t="s">
        <v>34</v>
      </c>
    </row>
    <row r="44" spans="1:8" ht="58.5" customHeight="1">
      <c r="A44" s="146"/>
      <c r="B44" s="38"/>
      <c r="C44" s="49" t="s">
        <v>267</v>
      </c>
      <c r="D44" s="50" t="s">
        <v>84</v>
      </c>
      <c r="E44" s="61"/>
      <c r="F44" s="61"/>
      <c r="G44" s="61"/>
      <c r="H44" s="62" t="s">
        <v>35</v>
      </c>
    </row>
    <row r="45" spans="1:8" ht="90.75" customHeight="1">
      <c r="A45" s="149">
        <v>8</v>
      </c>
      <c r="B45" s="55" t="s">
        <v>36</v>
      </c>
      <c r="C45" s="317" t="s">
        <v>268</v>
      </c>
      <c r="D45" s="318" t="s">
        <v>391</v>
      </c>
      <c r="E45" s="84"/>
      <c r="F45" s="84"/>
      <c r="G45" s="84"/>
      <c r="H45" s="54" t="s">
        <v>37</v>
      </c>
    </row>
    <row r="46" spans="1:8" ht="54.75" customHeight="1">
      <c r="A46" s="146"/>
      <c r="B46" s="38"/>
      <c r="C46" s="317" t="s">
        <v>269</v>
      </c>
      <c r="D46" s="318" t="s">
        <v>392</v>
      </c>
      <c r="E46" s="84"/>
      <c r="F46" s="84"/>
      <c r="G46" s="84"/>
      <c r="H46" s="54"/>
    </row>
    <row r="47" spans="1:8" ht="47.25" customHeight="1">
      <c r="A47" s="147">
        <v>9</v>
      </c>
      <c r="B47" s="55" t="s">
        <v>38</v>
      </c>
      <c r="C47" s="85" t="s">
        <v>192</v>
      </c>
      <c r="D47" s="86" t="s">
        <v>85</v>
      </c>
      <c r="E47" s="7"/>
      <c r="F47" s="7"/>
      <c r="G47" s="7"/>
      <c r="H47" s="368" t="s">
        <v>39</v>
      </c>
    </row>
    <row r="48" spans="1:8" ht="46.5" customHeight="1">
      <c r="A48" s="9"/>
      <c r="B48" s="88"/>
      <c r="C48" s="89" t="s">
        <v>88</v>
      </c>
      <c r="D48" s="90" t="s">
        <v>86</v>
      </c>
      <c r="E48" s="26"/>
      <c r="F48" s="26"/>
      <c r="G48" s="26"/>
      <c r="H48" s="369"/>
    </row>
    <row r="49" spans="1:8" ht="51" customHeight="1">
      <c r="A49" s="148"/>
      <c r="B49" s="91"/>
      <c r="C49" s="92" t="s">
        <v>89</v>
      </c>
      <c r="D49" s="93" t="s">
        <v>87</v>
      </c>
      <c r="E49" s="61"/>
      <c r="F49" s="61"/>
      <c r="G49" s="61"/>
      <c r="H49" s="94"/>
    </row>
    <row r="50" spans="1:8" ht="43.5" customHeight="1">
      <c r="A50" s="146">
        <v>10</v>
      </c>
      <c r="B50" s="35" t="s">
        <v>40</v>
      </c>
      <c r="C50" s="95" t="s">
        <v>90</v>
      </c>
      <c r="D50" s="96" t="s">
        <v>193</v>
      </c>
      <c r="E50" s="30"/>
      <c r="F50" s="30"/>
      <c r="G50" s="30"/>
      <c r="H50" s="27" t="s">
        <v>41</v>
      </c>
    </row>
    <row r="51" spans="1:8" s="102" customFormat="1" ht="90.75" customHeight="1">
      <c r="A51" s="97">
        <v>11</v>
      </c>
      <c r="B51" s="98" t="s">
        <v>42</v>
      </c>
      <c r="C51" s="99" t="s">
        <v>91</v>
      </c>
      <c r="D51" s="319" t="s">
        <v>393</v>
      </c>
      <c r="E51" s="100"/>
      <c r="F51" s="100"/>
      <c r="G51" s="100"/>
      <c r="H51" s="101" t="s">
        <v>43</v>
      </c>
    </row>
    <row r="52" spans="1:8" s="102" customFormat="1" ht="31.5" customHeight="1">
      <c r="A52" s="103"/>
      <c r="B52" s="104"/>
      <c r="C52" s="89" t="s">
        <v>92</v>
      </c>
      <c r="D52" s="320" t="s">
        <v>93</v>
      </c>
      <c r="E52" s="105"/>
      <c r="F52" s="105"/>
      <c r="G52" s="105"/>
      <c r="H52" s="106" t="s">
        <v>44</v>
      </c>
    </row>
    <row r="53" spans="1:8" s="102" customFormat="1" ht="43.5" customHeight="1">
      <c r="A53" s="103"/>
      <c r="B53" s="104"/>
      <c r="C53" s="107" t="s">
        <v>94</v>
      </c>
      <c r="D53" s="320" t="s">
        <v>394</v>
      </c>
      <c r="E53" s="105"/>
      <c r="F53" s="105"/>
      <c r="G53" s="105"/>
      <c r="H53" s="106" t="s">
        <v>45</v>
      </c>
    </row>
    <row r="54" spans="1:8" s="102" customFormat="1" ht="79.5" customHeight="1">
      <c r="A54" s="103"/>
      <c r="B54" s="38"/>
      <c r="C54" s="107" t="s">
        <v>95</v>
      </c>
      <c r="D54" s="108" t="s">
        <v>96</v>
      </c>
      <c r="E54" s="105"/>
      <c r="F54" s="105"/>
      <c r="G54" s="105"/>
      <c r="H54" s="109" t="s">
        <v>47</v>
      </c>
    </row>
    <row r="55" spans="1:8" s="102" customFormat="1" ht="30" customHeight="1">
      <c r="A55" s="103"/>
      <c r="B55" s="104"/>
      <c r="C55" s="107" t="s">
        <v>98</v>
      </c>
      <c r="D55" s="108" t="s">
        <v>97</v>
      </c>
      <c r="E55" s="105"/>
      <c r="F55" s="105"/>
      <c r="G55" s="105"/>
      <c r="H55" s="109"/>
    </row>
    <row r="56" spans="1:8" s="110" customFormat="1" ht="55.5" customHeight="1">
      <c r="A56" s="103"/>
      <c r="B56" s="104"/>
      <c r="C56" s="107" t="s">
        <v>100</v>
      </c>
      <c r="D56" s="108" t="s">
        <v>99</v>
      </c>
      <c r="E56" s="26"/>
      <c r="F56" s="26"/>
      <c r="G56" s="26"/>
      <c r="H56" s="106" t="s">
        <v>48</v>
      </c>
    </row>
    <row r="57" spans="1:8" ht="68.25" customHeight="1">
      <c r="A57" s="111"/>
      <c r="B57" s="64"/>
      <c r="C57" s="321" t="s">
        <v>395</v>
      </c>
      <c r="D57" s="112" t="s">
        <v>101</v>
      </c>
      <c r="E57" s="68"/>
      <c r="F57" s="68"/>
      <c r="G57" s="68"/>
      <c r="H57" s="109"/>
    </row>
    <row r="58" spans="1:8" ht="42" customHeight="1">
      <c r="A58" s="113"/>
      <c r="B58" s="114"/>
      <c r="C58" s="92" t="s">
        <v>103</v>
      </c>
      <c r="D58" s="74" t="s">
        <v>102</v>
      </c>
      <c r="E58" s="116"/>
      <c r="F58" s="116"/>
      <c r="G58" s="116"/>
      <c r="H58" s="117"/>
    </row>
    <row r="59" spans="1:8" ht="45" customHeight="1">
      <c r="A59" s="111">
        <v>12</v>
      </c>
      <c r="B59" s="64" t="s">
        <v>49</v>
      </c>
      <c r="C59" s="118" t="s">
        <v>106</v>
      </c>
      <c r="D59" s="119" t="s">
        <v>104</v>
      </c>
      <c r="E59" s="120"/>
      <c r="F59" s="120"/>
      <c r="G59" s="120"/>
      <c r="H59" s="27" t="s">
        <v>50</v>
      </c>
    </row>
    <row r="60" spans="1:8" ht="31.5" customHeight="1">
      <c r="A60" s="121"/>
      <c r="B60" s="64"/>
      <c r="C60" s="122" t="s">
        <v>107</v>
      </c>
      <c r="D60" s="123" t="s">
        <v>105</v>
      </c>
      <c r="E60" s="105"/>
      <c r="F60" s="105"/>
      <c r="G60" s="105"/>
      <c r="H60" s="124"/>
    </row>
    <row r="61" spans="1:8" ht="44.25" customHeight="1">
      <c r="A61" s="121"/>
      <c r="B61" s="64"/>
      <c r="C61" s="122" t="s">
        <v>108</v>
      </c>
      <c r="D61" s="123" t="s">
        <v>46</v>
      </c>
      <c r="E61" s="105"/>
      <c r="F61" s="105"/>
      <c r="G61" s="105"/>
      <c r="H61" s="124"/>
    </row>
    <row r="62" spans="1:8" ht="31.5" customHeight="1">
      <c r="A62" s="113"/>
      <c r="B62" s="114"/>
      <c r="C62" s="125" t="s">
        <v>51</v>
      </c>
      <c r="D62" s="322" t="s">
        <v>397</v>
      </c>
      <c r="E62" s="116"/>
      <c r="F62" s="116"/>
      <c r="G62" s="116"/>
      <c r="H62" s="126"/>
    </row>
    <row r="63" spans="1:8" ht="66" customHeight="1">
      <c r="A63" s="111">
        <v>13</v>
      </c>
      <c r="B63" s="64" t="s">
        <v>271</v>
      </c>
      <c r="C63" s="118" t="s">
        <v>109</v>
      </c>
      <c r="D63" s="119" t="s">
        <v>396</v>
      </c>
      <c r="E63" s="120"/>
      <c r="F63" s="120"/>
      <c r="G63" s="120"/>
      <c r="H63" s="82" t="s">
        <v>52</v>
      </c>
    </row>
    <row r="64" spans="1:8" ht="52.5" customHeight="1">
      <c r="A64" s="121"/>
      <c r="B64" s="370"/>
      <c r="C64" s="122" t="s">
        <v>270</v>
      </c>
      <c r="D64" s="123" t="s">
        <v>142</v>
      </c>
      <c r="E64" s="127"/>
      <c r="F64" s="127"/>
      <c r="G64" s="127"/>
      <c r="H64" s="128" t="s">
        <v>53</v>
      </c>
    </row>
    <row r="65" spans="1:8" ht="54.75" customHeight="1">
      <c r="A65" s="121"/>
      <c r="B65" s="370"/>
      <c r="C65" s="122" t="s">
        <v>110</v>
      </c>
      <c r="D65" s="123" t="s">
        <v>143</v>
      </c>
      <c r="E65" s="127"/>
      <c r="F65" s="127"/>
      <c r="G65" s="127"/>
      <c r="H65" s="128" t="s">
        <v>32</v>
      </c>
    </row>
    <row r="66" spans="1:8" ht="48.75" customHeight="1">
      <c r="A66" s="113"/>
      <c r="B66" s="64"/>
      <c r="C66" s="125" t="s">
        <v>54</v>
      </c>
      <c r="D66" s="115" t="s">
        <v>144</v>
      </c>
      <c r="E66" s="116"/>
      <c r="F66" s="116"/>
      <c r="G66" s="116"/>
      <c r="H66" s="117"/>
    </row>
    <row r="67" spans="1:8" ht="33" customHeight="1">
      <c r="A67" s="136">
        <v>14</v>
      </c>
      <c r="B67" s="129" t="s">
        <v>55</v>
      </c>
      <c r="C67" s="129" t="s">
        <v>111</v>
      </c>
      <c r="D67" s="130" t="s">
        <v>122</v>
      </c>
      <c r="E67" s="131"/>
      <c r="F67" s="131"/>
      <c r="G67" s="131"/>
      <c r="H67" s="77" t="s">
        <v>56</v>
      </c>
    </row>
    <row r="68" spans="1:8" ht="53.25" customHeight="1">
      <c r="A68" s="111"/>
      <c r="B68" s="64"/>
      <c r="C68" s="132" t="s">
        <v>112</v>
      </c>
      <c r="D68" s="323" t="s">
        <v>398</v>
      </c>
      <c r="E68" s="134"/>
      <c r="F68" s="134"/>
      <c r="G68" s="134"/>
      <c r="H68" s="27" t="s">
        <v>57</v>
      </c>
    </row>
    <row r="69" spans="1:8" ht="29.25" customHeight="1">
      <c r="A69" s="111"/>
      <c r="B69" s="64"/>
      <c r="C69" s="64" t="s">
        <v>113</v>
      </c>
      <c r="D69" s="65"/>
      <c r="E69" s="135"/>
      <c r="F69" s="135"/>
      <c r="G69" s="135"/>
      <c r="H69" s="27"/>
    </row>
    <row r="70" spans="1:8" ht="15" customHeight="1">
      <c r="A70" s="111"/>
      <c r="B70" s="64"/>
      <c r="C70" s="64" t="s">
        <v>58</v>
      </c>
      <c r="D70" s="65"/>
      <c r="E70" s="135"/>
      <c r="F70" s="135"/>
      <c r="G70" s="135"/>
      <c r="H70" s="27"/>
    </row>
    <row r="71" spans="1:8" ht="15" customHeight="1">
      <c r="A71" s="111"/>
      <c r="B71" s="64"/>
      <c r="C71" s="64" t="s">
        <v>114</v>
      </c>
      <c r="D71" s="65"/>
      <c r="E71" s="135"/>
      <c r="F71" s="135"/>
      <c r="G71" s="135"/>
      <c r="H71" s="124"/>
    </row>
    <row r="72" spans="1:8" ht="15" customHeight="1">
      <c r="A72" s="111"/>
      <c r="B72" s="64"/>
      <c r="C72" s="64" t="s">
        <v>115</v>
      </c>
      <c r="D72" s="65"/>
      <c r="E72" s="135"/>
      <c r="F72" s="135"/>
      <c r="G72" s="135"/>
      <c r="H72" s="124"/>
    </row>
    <row r="73" spans="1:8" ht="15" customHeight="1">
      <c r="A73" s="111"/>
      <c r="B73" s="64"/>
      <c r="C73" s="64" t="s">
        <v>116</v>
      </c>
      <c r="D73" s="65"/>
      <c r="E73" s="135"/>
      <c r="F73" s="135"/>
      <c r="G73" s="135"/>
      <c r="H73" s="124"/>
    </row>
    <row r="74" spans="1:8" ht="15" customHeight="1">
      <c r="A74" s="111"/>
      <c r="B74" s="64"/>
      <c r="C74" s="64" t="s">
        <v>117</v>
      </c>
      <c r="D74" s="65"/>
      <c r="E74" s="135"/>
      <c r="F74" s="135"/>
      <c r="G74" s="135"/>
      <c r="H74" s="124"/>
    </row>
    <row r="75" spans="1:8" ht="15" customHeight="1">
      <c r="A75" s="111"/>
      <c r="B75" s="64"/>
      <c r="C75" s="64" t="s">
        <v>118</v>
      </c>
      <c r="D75" s="65"/>
      <c r="E75" s="135"/>
      <c r="F75" s="135"/>
      <c r="G75" s="135"/>
      <c r="H75" s="124"/>
    </row>
    <row r="76" spans="1:8" ht="15" customHeight="1">
      <c r="A76" s="111"/>
      <c r="B76" s="64"/>
      <c r="C76" s="64" t="s">
        <v>119</v>
      </c>
      <c r="D76" s="65"/>
      <c r="E76" s="135"/>
      <c r="F76" s="135"/>
      <c r="G76" s="135"/>
      <c r="H76" s="124"/>
    </row>
    <row r="77" spans="1:8" ht="15" customHeight="1">
      <c r="A77" s="121"/>
      <c r="B77" s="64"/>
      <c r="C77" s="64" t="s">
        <v>120</v>
      </c>
      <c r="D77" s="65"/>
      <c r="E77" s="135"/>
      <c r="F77" s="135"/>
      <c r="G77" s="135"/>
      <c r="H77" s="124"/>
    </row>
    <row r="78" spans="1:8" ht="30" customHeight="1">
      <c r="A78" s="121"/>
      <c r="B78" s="64"/>
      <c r="C78" s="64" t="s">
        <v>121</v>
      </c>
      <c r="D78" s="65"/>
      <c r="E78" s="135"/>
      <c r="F78" s="135"/>
      <c r="G78" s="135"/>
      <c r="H78" s="124"/>
    </row>
    <row r="79" spans="1:8" ht="42.75" customHeight="1">
      <c r="A79" s="147">
        <v>15</v>
      </c>
      <c r="B79" s="55" t="s">
        <v>125</v>
      </c>
      <c r="C79" s="151" t="s">
        <v>126</v>
      </c>
      <c r="D79" s="87" t="s">
        <v>146</v>
      </c>
      <c r="E79" s="7"/>
      <c r="F79" s="7"/>
      <c r="G79" s="7"/>
      <c r="H79" s="82"/>
    </row>
    <row r="80" spans="1:8" ht="46.5" customHeight="1">
      <c r="A80" s="9"/>
      <c r="B80" s="38"/>
      <c r="C80" s="28" t="s">
        <v>127</v>
      </c>
      <c r="D80" s="58" t="s">
        <v>145</v>
      </c>
      <c r="E80" s="26"/>
      <c r="F80" s="26"/>
      <c r="G80" s="26"/>
      <c r="H80" s="47"/>
    </row>
    <row r="81" spans="1:8" ht="44.25" customHeight="1">
      <c r="A81" s="148"/>
      <c r="B81" s="59"/>
      <c r="C81" s="73" t="s">
        <v>128</v>
      </c>
      <c r="D81" s="60" t="s">
        <v>147</v>
      </c>
      <c r="E81" s="61"/>
      <c r="F81" s="61"/>
      <c r="G81" s="61"/>
      <c r="H81" s="62"/>
    </row>
    <row r="82" spans="1:8" ht="53.25" customHeight="1">
      <c r="A82" s="147">
        <v>16</v>
      </c>
      <c r="B82" s="55" t="s">
        <v>129</v>
      </c>
      <c r="C82" s="151" t="s">
        <v>123</v>
      </c>
      <c r="D82" s="87" t="s">
        <v>148</v>
      </c>
      <c r="E82" s="7"/>
      <c r="F82" s="7"/>
      <c r="G82" s="7"/>
      <c r="H82" s="82"/>
    </row>
    <row r="83" spans="1:8" ht="53.25" customHeight="1">
      <c r="A83" s="146"/>
      <c r="B83" s="38"/>
      <c r="C83" s="324" t="s">
        <v>274</v>
      </c>
      <c r="D83" s="325" t="s">
        <v>272</v>
      </c>
      <c r="E83" s="7"/>
      <c r="F83" s="7"/>
      <c r="G83" s="7"/>
      <c r="H83" s="63"/>
    </row>
    <row r="84" spans="1:8" ht="53.25" customHeight="1">
      <c r="A84" s="146"/>
      <c r="B84" s="197"/>
      <c r="C84" s="324" t="s">
        <v>275</v>
      </c>
      <c r="D84" s="325" t="s">
        <v>273</v>
      </c>
      <c r="E84" s="7"/>
      <c r="F84" s="7"/>
      <c r="G84" s="7"/>
      <c r="H84" s="63"/>
    </row>
    <row r="85" spans="1:8" ht="48.75" customHeight="1">
      <c r="A85" s="9"/>
      <c r="B85" s="38"/>
      <c r="C85" s="326" t="s">
        <v>399</v>
      </c>
      <c r="D85" s="327" t="s">
        <v>149</v>
      </c>
      <c r="E85" s="26"/>
      <c r="F85" s="26"/>
      <c r="G85" s="26"/>
      <c r="H85" s="47"/>
    </row>
    <row r="86" spans="1:8" s="66" customFormat="1" ht="62.25" customHeight="1">
      <c r="A86" s="9"/>
      <c r="B86" s="38"/>
      <c r="C86" s="328" t="s">
        <v>400</v>
      </c>
      <c r="D86" s="329" t="s">
        <v>150</v>
      </c>
      <c r="E86" s="127"/>
      <c r="F86" s="127"/>
      <c r="G86" s="127"/>
      <c r="H86" s="152"/>
    </row>
    <row r="87" spans="1:8" s="66" customFormat="1" ht="54.75" customHeight="1">
      <c r="A87" s="9"/>
      <c r="B87" s="38"/>
      <c r="C87" s="328" t="s">
        <v>401</v>
      </c>
      <c r="D87" s="123" t="s">
        <v>151</v>
      </c>
      <c r="E87" s="127"/>
      <c r="F87" s="127"/>
      <c r="G87" s="127"/>
      <c r="H87" s="152"/>
    </row>
    <row r="88" spans="1:8" ht="144" customHeight="1">
      <c r="A88" s="146"/>
      <c r="B88" s="35"/>
      <c r="C88" s="326" t="s">
        <v>402</v>
      </c>
      <c r="D88" s="123" t="s">
        <v>152</v>
      </c>
      <c r="E88" s="26"/>
      <c r="F88" s="26"/>
      <c r="G88" s="26"/>
      <c r="H88" s="47"/>
    </row>
    <row r="89" spans="1:8" ht="34.5" customHeight="1">
      <c r="A89" s="9"/>
      <c r="B89" s="38"/>
      <c r="C89" s="326" t="s">
        <v>403</v>
      </c>
      <c r="D89" s="154" t="s">
        <v>153</v>
      </c>
      <c r="E89" s="26"/>
      <c r="F89" s="26"/>
      <c r="G89" s="26"/>
      <c r="H89" s="47" t="s">
        <v>136</v>
      </c>
    </row>
    <row r="90" spans="1:8" ht="75" customHeight="1">
      <c r="A90" s="9"/>
      <c r="B90" s="38"/>
      <c r="C90" s="326" t="s">
        <v>404</v>
      </c>
      <c r="D90" s="154" t="s">
        <v>154</v>
      </c>
      <c r="E90" s="26"/>
      <c r="F90" s="26"/>
      <c r="G90" s="26"/>
      <c r="H90" s="47"/>
    </row>
    <row r="91" spans="1:8" ht="47.25" customHeight="1">
      <c r="A91" s="9"/>
      <c r="B91" s="38"/>
      <c r="C91" s="330" t="s">
        <v>405</v>
      </c>
      <c r="D91" s="133" t="s">
        <v>155</v>
      </c>
      <c r="E91" s="13"/>
      <c r="F91" s="13"/>
      <c r="G91" s="13"/>
      <c r="H91" s="158" t="s">
        <v>137</v>
      </c>
    </row>
    <row r="92" spans="1:8" ht="91.5" customHeight="1">
      <c r="A92" s="9"/>
      <c r="B92" s="38"/>
      <c r="C92" s="157" t="s">
        <v>174</v>
      </c>
      <c r="D92" s="67"/>
      <c r="E92" s="46"/>
      <c r="F92" s="46"/>
      <c r="G92" s="46"/>
      <c r="H92" s="63"/>
    </row>
    <row r="93" spans="1:8" ht="48" customHeight="1">
      <c r="A93" s="9"/>
      <c r="B93" s="38"/>
      <c r="C93" s="326" t="s">
        <v>406</v>
      </c>
      <c r="D93" s="123" t="s">
        <v>156</v>
      </c>
      <c r="E93" s="26"/>
      <c r="F93" s="26"/>
      <c r="G93" s="26"/>
      <c r="H93" s="47" t="s">
        <v>138</v>
      </c>
    </row>
    <row r="94" spans="1:8" ht="38.25" customHeight="1">
      <c r="A94" s="9"/>
      <c r="B94" s="38"/>
      <c r="C94" s="326" t="s">
        <v>407</v>
      </c>
      <c r="D94" s="123" t="s">
        <v>157</v>
      </c>
      <c r="E94" s="26"/>
      <c r="F94" s="26"/>
      <c r="G94" s="26"/>
      <c r="H94" s="47" t="s">
        <v>136</v>
      </c>
    </row>
    <row r="95" spans="1:8" ht="51" customHeight="1">
      <c r="A95" s="146"/>
      <c r="B95" s="35"/>
      <c r="C95" s="326" t="s">
        <v>408</v>
      </c>
      <c r="D95" s="123" t="s">
        <v>158</v>
      </c>
      <c r="E95" s="26"/>
      <c r="F95" s="26"/>
      <c r="G95" s="26"/>
      <c r="H95" s="47" t="s">
        <v>139</v>
      </c>
    </row>
    <row r="96" spans="1:8" ht="57.75" customHeight="1">
      <c r="A96" s="9"/>
      <c r="B96" s="38"/>
      <c r="C96" s="326" t="s">
        <v>409</v>
      </c>
      <c r="D96" s="123" t="s">
        <v>159</v>
      </c>
      <c r="E96" s="26"/>
      <c r="F96" s="26"/>
      <c r="G96" s="26"/>
      <c r="H96" s="47"/>
    </row>
    <row r="97" spans="1:8" ht="49.5" customHeight="1">
      <c r="A97" s="69"/>
      <c r="B97" s="31"/>
      <c r="C97" s="326" t="s">
        <v>410</v>
      </c>
      <c r="D97" s="123" t="s">
        <v>160</v>
      </c>
      <c r="E97" s="26"/>
      <c r="F97" s="26"/>
      <c r="G97" s="26"/>
      <c r="H97" s="47" t="s">
        <v>194</v>
      </c>
    </row>
    <row r="98" spans="1:8" ht="58.5" customHeight="1">
      <c r="A98" s="9"/>
      <c r="B98" s="38"/>
      <c r="C98" s="326" t="s">
        <v>411</v>
      </c>
      <c r="D98" s="123" t="s">
        <v>175</v>
      </c>
      <c r="E98" s="26"/>
      <c r="F98" s="26"/>
      <c r="G98" s="26"/>
      <c r="H98" s="47"/>
    </row>
    <row r="99" spans="1:8" ht="35.25" customHeight="1">
      <c r="A99" s="146"/>
      <c r="B99" s="35"/>
      <c r="C99" s="326" t="s">
        <v>412</v>
      </c>
      <c r="D99" s="123" t="s">
        <v>161</v>
      </c>
      <c r="E99" s="26"/>
      <c r="F99" s="26"/>
      <c r="G99" s="26"/>
      <c r="H99" s="47"/>
    </row>
    <row r="100" spans="1:8" ht="324.75" customHeight="1">
      <c r="A100" s="9"/>
      <c r="B100" s="38"/>
      <c r="C100" s="326" t="s">
        <v>413</v>
      </c>
      <c r="D100" s="123" t="s">
        <v>162</v>
      </c>
      <c r="E100" s="26"/>
      <c r="F100" s="26"/>
      <c r="G100" s="26"/>
      <c r="H100" s="47" t="s">
        <v>140</v>
      </c>
    </row>
    <row r="101" spans="1:8" ht="102" customHeight="1">
      <c r="A101" s="9"/>
      <c r="B101" s="38"/>
      <c r="C101" s="326" t="s">
        <v>414</v>
      </c>
      <c r="D101" s="123" t="s">
        <v>163</v>
      </c>
      <c r="E101" s="26"/>
      <c r="F101" s="26"/>
      <c r="G101" s="26"/>
      <c r="H101" s="47" t="s">
        <v>141</v>
      </c>
    </row>
    <row r="102" spans="1:8" ht="35.25" customHeight="1">
      <c r="A102" s="9"/>
      <c r="B102" s="38"/>
      <c r="C102" s="326" t="s">
        <v>415</v>
      </c>
      <c r="D102" s="58" t="s">
        <v>176</v>
      </c>
      <c r="E102" s="26"/>
      <c r="F102" s="26"/>
      <c r="G102" s="26"/>
      <c r="H102" s="47"/>
    </row>
    <row r="103" spans="1:8" ht="65.25" customHeight="1">
      <c r="A103" s="9"/>
      <c r="B103" s="38"/>
      <c r="C103" s="326" t="s">
        <v>416</v>
      </c>
      <c r="D103" s="155" t="s">
        <v>164</v>
      </c>
      <c r="E103" s="26"/>
      <c r="F103" s="26"/>
      <c r="G103" s="26"/>
      <c r="H103" s="47"/>
    </row>
    <row r="104" spans="1:8" ht="48.75" customHeight="1">
      <c r="A104" s="9"/>
      <c r="B104" s="38"/>
      <c r="C104" s="326" t="s">
        <v>417</v>
      </c>
      <c r="D104" s="155" t="s">
        <v>165</v>
      </c>
      <c r="E104" s="26"/>
      <c r="F104" s="26"/>
      <c r="G104" s="26"/>
      <c r="H104" s="47"/>
    </row>
    <row r="105" spans="1:8" ht="44.25" customHeight="1">
      <c r="A105" s="9"/>
      <c r="B105" s="38"/>
      <c r="C105" s="326" t="s">
        <v>418</v>
      </c>
      <c r="D105" s="155" t="s">
        <v>166</v>
      </c>
      <c r="E105" s="26"/>
      <c r="F105" s="26"/>
      <c r="G105" s="26"/>
      <c r="H105" s="47"/>
    </row>
    <row r="106" spans="1:8" ht="40.5" customHeight="1">
      <c r="A106" s="9"/>
      <c r="B106" s="38"/>
      <c r="C106" s="326" t="s">
        <v>419</v>
      </c>
      <c r="D106" s="156" t="s">
        <v>195</v>
      </c>
      <c r="E106" s="26"/>
      <c r="F106" s="26"/>
      <c r="G106" s="26"/>
      <c r="H106" s="47"/>
    </row>
    <row r="107" spans="1:8" s="71" customFormat="1" ht="57" customHeight="1">
      <c r="A107" s="9"/>
      <c r="B107" s="38"/>
      <c r="C107" s="331" t="s">
        <v>420</v>
      </c>
      <c r="D107" s="156" t="s">
        <v>167</v>
      </c>
      <c r="E107" s="70"/>
      <c r="F107" s="70"/>
      <c r="G107" s="70"/>
      <c r="H107" s="47"/>
    </row>
    <row r="108" spans="1:8" ht="58.5" customHeight="1">
      <c r="A108" s="9"/>
      <c r="B108" s="38"/>
      <c r="C108" s="326" t="s">
        <v>421</v>
      </c>
      <c r="D108" s="156" t="s">
        <v>168</v>
      </c>
      <c r="E108" s="26"/>
      <c r="F108" s="26"/>
      <c r="G108" s="26"/>
      <c r="H108" s="47"/>
    </row>
    <row r="109" spans="1:8" ht="46.5" customHeight="1">
      <c r="A109" s="9"/>
      <c r="B109" s="38"/>
      <c r="C109" s="326" t="s">
        <v>422</v>
      </c>
      <c r="D109" s="156" t="s">
        <v>169</v>
      </c>
      <c r="E109" s="26"/>
      <c r="F109" s="26"/>
      <c r="G109" s="26"/>
      <c r="H109" s="47"/>
    </row>
    <row r="110" spans="1:8" ht="42" customHeight="1">
      <c r="A110" s="9"/>
      <c r="B110" s="38"/>
      <c r="C110" s="326" t="s">
        <v>423</v>
      </c>
      <c r="D110" s="156" t="s">
        <v>170</v>
      </c>
      <c r="E110" s="26"/>
      <c r="F110" s="26"/>
      <c r="G110" s="26"/>
      <c r="H110" s="47"/>
    </row>
    <row r="111" spans="1:8" ht="58.5" customHeight="1">
      <c r="A111" s="146"/>
      <c r="B111" s="38"/>
      <c r="C111" s="326" t="s">
        <v>424</v>
      </c>
      <c r="D111" s="329" t="s">
        <v>171</v>
      </c>
      <c r="E111" s="26"/>
      <c r="F111" s="26"/>
      <c r="G111" s="26"/>
      <c r="H111" s="47"/>
    </row>
    <row r="112" spans="1:8" ht="39.75" customHeight="1">
      <c r="A112" s="9"/>
      <c r="B112" s="38"/>
      <c r="C112" s="326" t="s">
        <v>425</v>
      </c>
      <c r="D112" s="329" t="s">
        <v>172</v>
      </c>
      <c r="E112" s="26"/>
      <c r="F112" s="26"/>
      <c r="G112" s="26"/>
      <c r="H112" s="47"/>
    </row>
    <row r="113" spans="1:8" ht="39.75" customHeight="1">
      <c r="A113" s="9"/>
      <c r="B113" s="38"/>
      <c r="C113" s="330" t="s">
        <v>426</v>
      </c>
      <c r="D113" s="323" t="s">
        <v>173</v>
      </c>
      <c r="E113" s="13"/>
      <c r="F113" s="13"/>
      <c r="G113" s="13"/>
      <c r="H113" s="158"/>
    </row>
    <row r="114" spans="1:8" ht="49.5" customHeight="1">
      <c r="A114" s="146"/>
      <c r="B114" s="38"/>
      <c r="C114" s="330" t="s">
        <v>276</v>
      </c>
      <c r="D114" s="323" t="s">
        <v>277</v>
      </c>
      <c r="E114" s="13"/>
      <c r="F114" s="13"/>
      <c r="G114" s="13"/>
      <c r="H114" s="158"/>
    </row>
    <row r="115" spans="1:8" ht="61.5" customHeight="1">
      <c r="A115" s="149">
        <v>17</v>
      </c>
      <c r="B115" s="55" t="s">
        <v>177</v>
      </c>
      <c r="C115" s="151" t="s">
        <v>130</v>
      </c>
      <c r="D115" s="87" t="s">
        <v>180</v>
      </c>
      <c r="E115" s="7"/>
      <c r="F115" s="7"/>
      <c r="G115" s="7"/>
      <c r="H115" s="82"/>
    </row>
    <row r="116" spans="1:8" s="14" customFormat="1" ht="42.75" customHeight="1">
      <c r="A116" s="9"/>
      <c r="B116" s="38"/>
      <c r="C116" s="28" t="s">
        <v>124</v>
      </c>
      <c r="D116" s="123" t="s">
        <v>181</v>
      </c>
      <c r="E116" s="70"/>
      <c r="F116" s="70"/>
      <c r="G116" s="70"/>
      <c r="H116" s="47"/>
    </row>
    <row r="117" spans="1:8" s="14" customFormat="1" ht="43.5" customHeight="1">
      <c r="A117" s="9"/>
      <c r="B117" s="38"/>
      <c r="C117" s="28" t="s">
        <v>131</v>
      </c>
      <c r="D117" s="123" t="s">
        <v>182</v>
      </c>
      <c r="E117" s="70"/>
      <c r="F117" s="70"/>
      <c r="G117" s="70"/>
      <c r="H117" s="47"/>
    </row>
    <row r="118" spans="1:8" s="14" customFormat="1" ht="46.5" customHeight="1">
      <c r="A118" s="9"/>
      <c r="B118" s="38"/>
      <c r="C118" s="28" t="s">
        <v>178</v>
      </c>
      <c r="D118" s="123" t="s">
        <v>183</v>
      </c>
      <c r="E118" s="70"/>
      <c r="F118" s="70"/>
      <c r="G118" s="70"/>
      <c r="H118" s="47"/>
    </row>
    <row r="119" spans="1:8" ht="61.5" customHeight="1">
      <c r="A119" s="9"/>
      <c r="B119" s="38"/>
      <c r="C119" s="28" t="s">
        <v>132</v>
      </c>
      <c r="D119" s="123" t="s">
        <v>184</v>
      </c>
      <c r="E119" s="26"/>
      <c r="F119" s="26"/>
      <c r="G119" s="26"/>
      <c r="H119" s="47"/>
    </row>
    <row r="120" spans="1:8" ht="46.5" customHeight="1">
      <c r="A120" s="146"/>
      <c r="B120" s="38"/>
      <c r="C120" s="28" t="s">
        <v>133</v>
      </c>
      <c r="D120" s="123" t="s">
        <v>185</v>
      </c>
      <c r="E120" s="26"/>
      <c r="F120" s="26"/>
      <c r="G120" s="26"/>
      <c r="H120" s="47"/>
    </row>
    <row r="121" spans="1:8" s="14" customFormat="1" ht="35.25" customHeight="1">
      <c r="A121" s="9"/>
      <c r="B121" s="38"/>
      <c r="C121" s="28" t="s">
        <v>134</v>
      </c>
      <c r="D121" s="123" t="s">
        <v>186</v>
      </c>
      <c r="E121" s="70"/>
      <c r="F121" s="70"/>
      <c r="G121" s="70"/>
      <c r="H121" s="47"/>
    </row>
    <row r="122" spans="1:8" ht="36.75" customHeight="1">
      <c r="A122" s="148"/>
      <c r="B122" s="153"/>
      <c r="C122" s="57" t="s">
        <v>135</v>
      </c>
      <c r="D122" s="123" t="s">
        <v>179</v>
      </c>
      <c r="E122" s="26"/>
      <c r="F122" s="26"/>
      <c r="G122" s="26"/>
      <c r="H122" s="47"/>
    </row>
    <row r="123" spans="1:8" ht="17.25">
      <c r="A123" s="343" t="s">
        <v>251</v>
      </c>
      <c r="B123" s="344"/>
      <c r="C123" s="344"/>
      <c r="D123" s="344"/>
      <c r="E123" s="344"/>
      <c r="F123" s="344"/>
      <c r="G123" s="344"/>
      <c r="H123" s="345"/>
    </row>
    <row r="124" spans="1:8" s="66" customFormat="1" ht="45" customHeight="1">
      <c r="A124" s="136">
        <v>1</v>
      </c>
      <c r="B124" s="137" t="s">
        <v>59</v>
      </c>
      <c r="C124" s="332" t="s">
        <v>427</v>
      </c>
      <c r="D124" s="333" t="s">
        <v>428</v>
      </c>
      <c r="E124" s="120"/>
      <c r="F124" s="120"/>
      <c r="G124" s="120"/>
      <c r="H124" s="138" t="s">
        <v>60</v>
      </c>
    </row>
    <row r="125" spans="1:8" ht="62.25" customHeight="1">
      <c r="A125" s="139"/>
      <c r="B125" s="72"/>
      <c r="C125" s="334" t="s">
        <v>61</v>
      </c>
      <c r="D125" s="335" t="s">
        <v>429</v>
      </c>
      <c r="E125" s="61"/>
      <c r="F125" s="61"/>
      <c r="G125" s="61"/>
      <c r="H125" s="80"/>
    </row>
    <row r="126" spans="1:8" ht="17.25">
      <c r="A126" s="343" t="s">
        <v>252</v>
      </c>
      <c r="B126" s="344"/>
      <c r="C126" s="344"/>
      <c r="D126" s="344"/>
      <c r="E126" s="344"/>
      <c r="F126" s="344"/>
      <c r="G126" s="344"/>
      <c r="H126" s="345"/>
    </row>
    <row r="127" spans="1:8" ht="43.5" customHeight="1">
      <c r="A127" s="136">
        <v>1</v>
      </c>
      <c r="B127" s="192" t="s">
        <v>197</v>
      </c>
      <c r="C127" s="192" t="s">
        <v>198</v>
      </c>
      <c r="D127" s="56"/>
      <c r="E127" s="346"/>
      <c r="F127" s="347"/>
      <c r="G127" s="348"/>
      <c r="H127" s="138" t="s">
        <v>253</v>
      </c>
    </row>
    <row r="128" spans="1:8" ht="85.5" customHeight="1">
      <c r="A128" s="139"/>
      <c r="B128" s="192" t="s">
        <v>199</v>
      </c>
      <c r="C128" s="193" t="s">
        <v>200</v>
      </c>
      <c r="D128" s="60"/>
      <c r="E128" s="349"/>
      <c r="F128" s="350"/>
      <c r="G128" s="351"/>
      <c r="H128" s="195" t="s">
        <v>253</v>
      </c>
    </row>
  </sheetData>
  <mergeCells count="16">
    <mergeCell ref="A126:H126"/>
    <mergeCell ref="E127:G127"/>
    <mergeCell ref="E128:G128"/>
    <mergeCell ref="A123:H123"/>
    <mergeCell ref="A1:H1"/>
    <mergeCell ref="A2:H2"/>
    <mergeCell ref="A3:B4"/>
    <mergeCell ref="C3:C4"/>
    <mergeCell ref="D3:D4"/>
    <mergeCell ref="E3:G3"/>
    <mergeCell ref="H3:H4"/>
    <mergeCell ref="A5:H5"/>
    <mergeCell ref="A13:H13"/>
    <mergeCell ref="H47:H48"/>
    <mergeCell ref="B64:B65"/>
    <mergeCell ref="H14:H16"/>
  </mergeCells>
  <phoneticPr fontId="4"/>
  <printOptions horizontalCentered="1"/>
  <pageMargins left="0.39370078740157483" right="0.39370078740157483" top="0.43307086614173229" bottom="0.39370078740157483" header="0.31496062992125984" footer="0.19685039370078741"/>
  <pageSetup paperSize="9" scale="79" fitToHeight="0" orientation="portrait" r:id="rId1"/>
  <headerFooter alignWithMargins="0"/>
  <rowBreaks count="2" manualBreakCount="2">
    <brk id="23" max="7" man="1"/>
    <brk id="116"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38100</xdr:colOff>
                    <xdr:row>5</xdr:row>
                    <xdr:rowOff>219075</xdr:rowOff>
                  </from>
                  <to>
                    <xdr:col>5</xdr:col>
                    <xdr:colOff>9525</xdr:colOff>
                    <xdr:row>5</xdr:row>
                    <xdr:rowOff>457200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38100</xdr:colOff>
                    <xdr:row>6</xdr:row>
                    <xdr:rowOff>219075</xdr:rowOff>
                  </from>
                  <to>
                    <xdr:col>5</xdr:col>
                    <xdr:colOff>9525</xdr:colOff>
                    <xdr:row>6</xdr:row>
                    <xdr:rowOff>457200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47625</xdr:colOff>
                    <xdr:row>8</xdr:row>
                    <xdr:rowOff>104775</xdr:rowOff>
                  </from>
                  <to>
                    <xdr:col>5</xdr:col>
                    <xdr:colOff>19050</xdr:colOff>
                    <xdr:row>8</xdr:row>
                    <xdr:rowOff>342900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38100</xdr:colOff>
                    <xdr:row>9</xdr:row>
                    <xdr:rowOff>219075</xdr:rowOff>
                  </from>
                  <to>
                    <xdr:col>5</xdr:col>
                    <xdr:colOff>9525</xdr:colOff>
                    <xdr:row>9</xdr:row>
                    <xdr:rowOff>457200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38100</xdr:colOff>
                    <xdr:row>11</xdr:row>
                    <xdr:rowOff>219075</xdr:rowOff>
                  </from>
                  <to>
                    <xdr:col>5</xdr:col>
                    <xdr:colOff>9525</xdr:colOff>
                    <xdr:row>11</xdr:row>
                    <xdr:rowOff>457200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5</xdr:col>
                    <xdr:colOff>38100</xdr:colOff>
                    <xdr:row>5</xdr:row>
                    <xdr:rowOff>219075</xdr:rowOff>
                  </from>
                  <to>
                    <xdr:col>6</xdr:col>
                    <xdr:colOff>9525</xdr:colOff>
                    <xdr:row>5</xdr:row>
                    <xdr:rowOff>457200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5</xdr:col>
                    <xdr:colOff>38100</xdr:colOff>
                    <xdr:row>6</xdr:row>
                    <xdr:rowOff>219075</xdr:rowOff>
                  </from>
                  <to>
                    <xdr:col>6</xdr:col>
                    <xdr:colOff>9525</xdr:colOff>
                    <xdr:row>6</xdr:row>
                    <xdr:rowOff>457200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5</xdr:col>
                    <xdr:colOff>38100</xdr:colOff>
                    <xdr:row>8</xdr:row>
                    <xdr:rowOff>104775</xdr:rowOff>
                  </from>
                  <to>
                    <xdr:col>6</xdr:col>
                    <xdr:colOff>0</xdr:colOff>
                    <xdr:row>8</xdr:row>
                    <xdr:rowOff>342900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5</xdr:col>
                    <xdr:colOff>38100</xdr:colOff>
                    <xdr:row>9</xdr:row>
                    <xdr:rowOff>219075</xdr:rowOff>
                  </from>
                  <to>
                    <xdr:col>6</xdr:col>
                    <xdr:colOff>9525</xdr:colOff>
                    <xdr:row>9</xdr:row>
                    <xdr:rowOff>457200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5</xdr:col>
                    <xdr:colOff>38100</xdr:colOff>
                    <xdr:row>11</xdr:row>
                    <xdr:rowOff>219075</xdr:rowOff>
                  </from>
                  <to>
                    <xdr:col>6</xdr:col>
                    <xdr:colOff>9525</xdr:colOff>
                    <xdr:row>11</xdr:row>
                    <xdr:rowOff>457200</xdr:rowOff>
                  </to>
                </anchor>
              </controlPr>
            </control>
          </mc:Choice>
        </mc:AlternateContent>
        <mc:AlternateContent xmlns:mc="http://schemas.openxmlformats.org/markup-compatibility/2006">
          <mc:Choice Requires="x14">
            <control shapeId="1043" r:id="rId14" name="Check Box 19">
              <controlPr defaultSize="0" autoFill="0" autoLine="0" autoPict="0">
                <anchor moveWithCells="1">
                  <from>
                    <xdr:col>6</xdr:col>
                    <xdr:colOff>38100</xdr:colOff>
                    <xdr:row>5</xdr:row>
                    <xdr:rowOff>219075</xdr:rowOff>
                  </from>
                  <to>
                    <xdr:col>7</xdr:col>
                    <xdr:colOff>9525</xdr:colOff>
                    <xdr:row>5</xdr:row>
                    <xdr:rowOff>457200</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6</xdr:col>
                    <xdr:colOff>38100</xdr:colOff>
                    <xdr:row>6</xdr:row>
                    <xdr:rowOff>219075</xdr:rowOff>
                  </from>
                  <to>
                    <xdr:col>7</xdr:col>
                    <xdr:colOff>9525</xdr:colOff>
                    <xdr:row>6</xdr:row>
                    <xdr:rowOff>457200</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6</xdr:col>
                    <xdr:colOff>38100</xdr:colOff>
                    <xdr:row>8</xdr:row>
                    <xdr:rowOff>104775</xdr:rowOff>
                  </from>
                  <to>
                    <xdr:col>7</xdr:col>
                    <xdr:colOff>9525</xdr:colOff>
                    <xdr:row>8</xdr:row>
                    <xdr:rowOff>342900</xdr:rowOff>
                  </to>
                </anchor>
              </controlPr>
            </control>
          </mc:Choice>
        </mc:AlternateContent>
        <mc:AlternateContent xmlns:mc="http://schemas.openxmlformats.org/markup-compatibility/2006">
          <mc:Choice Requires="x14">
            <control shapeId="1046" r:id="rId17" name="Check Box 22">
              <controlPr defaultSize="0" autoFill="0" autoLine="0" autoPict="0">
                <anchor moveWithCells="1">
                  <from>
                    <xdr:col>6</xdr:col>
                    <xdr:colOff>38100</xdr:colOff>
                    <xdr:row>9</xdr:row>
                    <xdr:rowOff>219075</xdr:rowOff>
                  </from>
                  <to>
                    <xdr:col>7</xdr:col>
                    <xdr:colOff>9525</xdr:colOff>
                    <xdr:row>9</xdr:row>
                    <xdr:rowOff>457200</xdr:rowOff>
                  </to>
                </anchor>
              </controlPr>
            </control>
          </mc:Choice>
        </mc:AlternateContent>
        <mc:AlternateContent xmlns:mc="http://schemas.openxmlformats.org/markup-compatibility/2006">
          <mc:Choice Requires="x14">
            <control shapeId="1047" r:id="rId18" name="Check Box 23">
              <controlPr defaultSize="0" autoFill="0" autoLine="0" autoPict="0">
                <anchor moveWithCells="1">
                  <from>
                    <xdr:col>6</xdr:col>
                    <xdr:colOff>38100</xdr:colOff>
                    <xdr:row>11</xdr:row>
                    <xdr:rowOff>219075</xdr:rowOff>
                  </from>
                  <to>
                    <xdr:col>7</xdr:col>
                    <xdr:colOff>9525</xdr:colOff>
                    <xdr:row>11</xdr:row>
                    <xdr:rowOff>457200</xdr:rowOff>
                  </to>
                </anchor>
              </controlPr>
            </control>
          </mc:Choice>
        </mc:AlternateContent>
        <mc:AlternateContent xmlns:mc="http://schemas.openxmlformats.org/markup-compatibility/2006">
          <mc:Choice Requires="x14">
            <control shapeId="1059" r:id="rId19" name="Check Box 35">
              <controlPr defaultSize="0" autoFill="0" autoLine="0" autoPict="0">
                <anchor moveWithCells="1">
                  <from>
                    <xdr:col>4</xdr:col>
                    <xdr:colOff>38100</xdr:colOff>
                    <xdr:row>26</xdr:row>
                    <xdr:rowOff>133350</xdr:rowOff>
                  </from>
                  <to>
                    <xdr:col>5</xdr:col>
                    <xdr:colOff>9525</xdr:colOff>
                    <xdr:row>26</xdr:row>
                    <xdr:rowOff>371475</xdr:rowOff>
                  </to>
                </anchor>
              </controlPr>
            </control>
          </mc:Choice>
        </mc:AlternateContent>
        <mc:AlternateContent xmlns:mc="http://schemas.openxmlformats.org/markup-compatibility/2006">
          <mc:Choice Requires="x14">
            <control shapeId="1060" r:id="rId20" name="Check Box 36">
              <controlPr defaultSize="0" autoFill="0" autoLine="0" autoPict="0">
                <anchor moveWithCells="1">
                  <from>
                    <xdr:col>4</xdr:col>
                    <xdr:colOff>57150</xdr:colOff>
                    <xdr:row>27</xdr:row>
                    <xdr:rowOff>352425</xdr:rowOff>
                  </from>
                  <to>
                    <xdr:col>5</xdr:col>
                    <xdr:colOff>38100</xdr:colOff>
                    <xdr:row>28</xdr:row>
                    <xdr:rowOff>238125</xdr:rowOff>
                  </to>
                </anchor>
              </controlPr>
            </control>
          </mc:Choice>
        </mc:AlternateContent>
        <mc:AlternateContent xmlns:mc="http://schemas.openxmlformats.org/markup-compatibility/2006">
          <mc:Choice Requires="x14">
            <control shapeId="1061" r:id="rId21" name="Check Box 37">
              <controlPr defaultSize="0" autoFill="0" autoLine="0" autoPict="0">
                <anchor moveWithCells="1">
                  <from>
                    <xdr:col>4</xdr:col>
                    <xdr:colOff>47625</xdr:colOff>
                    <xdr:row>28</xdr:row>
                    <xdr:rowOff>438150</xdr:rowOff>
                  </from>
                  <to>
                    <xdr:col>5</xdr:col>
                    <xdr:colOff>19050</xdr:colOff>
                    <xdr:row>29</xdr:row>
                    <xdr:rowOff>419100</xdr:rowOff>
                  </to>
                </anchor>
              </controlPr>
            </control>
          </mc:Choice>
        </mc:AlternateContent>
        <mc:AlternateContent xmlns:mc="http://schemas.openxmlformats.org/markup-compatibility/2006">
          <mc:Choice Requires="x14">
            <control shapeId="1069" r:id="rId22" name="Check Box 45">
              <controlPr defaultSize="0" autoFill="0" autoLine="0" autoPict="0">
                <anchor moveWithCells="1">
                  <from>
                    <xdr:col>5</xdr:col>
                    <xdr:colOff>38100</xdr:colOff>
                    <xdr:row>26</xdr:row>
                    <xdr:rowOff>133350</xdr:rowOff>
                  </from>
                  <to>
                    <xdr:col>6</xdr:col>
                    <xdr:colOff>9525</xdr:colOff>
                    <xdr:row>26</xdr:row>
                    <xdr:rowOff>371475</xdr:rowOff>
                  </to>
                </anchor>
              </controlPr>
            </control>
          </mc:Choice>
        </mc:AlternateContent>
        <mc:AlternateContent xmlns:mc="http://schemas.openxmlformats.org/markup-compatibility/2006">
          <mc:Choice Requires="x14">
            <control shapeId="1070" r:id="rId23" name="Check Box 46">
              <controlPr defaultSize="0" autoFill="0" autoLine="0" autoPict="0">
                <anchor moveWithCells="1">
                  <from>
                    <xdr:col>5</xdr:col>
                    <xdr:colOff>57150</xdr:colOff>
                    <xdr:row>27</xdr:row>
                    <xdr:rowOff>352425</xdr:rowOff>
                  </from>
                  <to>
                    <xdr:col>6</xdr:col>
                    <xdr:colOff>38100</xdr:colOff>
                    <xdr:row>28</xdr:row>
                    <xdr:rowOff>238125</xdr:rowOff>
                  </to>
                </anchor>
              </controlPr>
            </control>
          </mc:Choice>
        </mc:AlternateContent>
        <mc:AlternateContent xmlns:mc="http://schemas.openxmlformats.org/markup-compatibility/2006">
          <mc:Choice Requires="x14">
            <control shapeId="1071" r:id="rId24" name="Check Box 47">
              <controlPr defaultSize="0" autoFill="0" autoLine="0" autoPict="0">
                <anchor moveWithCells="1">
                  <from>
                    <xdr:col>5</xdr:col>
                    <xdr:colOff>47625</xdr:colOff>
                    <xdr:row>28</xdr:row>
                    <xdr:rowOff>438150</xdr:rowOff>
                  </from>
                  <to>
                    <xdr:col>6</xdr:col>
                    <xdr:colOff>19050</xdr:colOff>
                    <xdr:row>29</xdr:row>
                    <xdr:rowOff>419100</xdr:rowOff>
                  </to>
                </anchor>
              </controlPr>
            </control>
          </mc:Choice>
        </mc:AlternateContent>
        <mc:AlternateContent xmlns:mc="http://schemas.openxmlformats.org/markup-compatibility/2006">
          <mc:Choice Requires="x14">
            <control shapeId="1073" r:id="rId25" name="Check Box 49">
              <controlPr defaultSize="0" autoFill="0" autoLine="0" autoPict="0">
                <anchor moveWithCells="1">
                  <from>
                    <xdr:col>6</xdr:col>
                    <xdr:colOff>38100</xdr:colOff>
                    <xdr:row>26</xdr:row>
                    <xdr:rowOff>133350</xdr:rowOff>
                  </from>
                  <to>
                    <xdr:col>7</xdr:col>
                    <xdr:colOff>9525</xdr:colOff>
                    <xdr:row>26</xdr:row>
                    <xdr:rowOff>371475</xdr:rowOff>
                  </to>
                </anchor>
              </controlPr>
            </control>
          </mc:Choice>
        </mc:AlternateContent>
        <mc:AlternateContent xmlns:mc="http://schemas.openxmlformats.org/markup-compatibility/2006">
          <mc:Choice Requires="x14">
            <control shapeId="1074" r:id="rId26" name="Check Box 50">
              <controlPr defaultSize="0" autoFill="0" autoLine="0" autoPict="0">
                <anchor moveWithCells="1">
                  <from>
                    <xdr:col>6</xdr:col>
                    <xdr:colOff>57150</xdr:colOff>
                    <xdr:row>27</xdr:row>
                    <xdr:rowOff>352425</xdr:rowOff>
                  </from>
                  <to>
                    <xdr:col>7</xdr:col>
                    <xdr:colOff>38100</xdr:colOff>
                    <xdr:row>28</xdr:row>
                    <xdr:rowOff>238125</xdr:rowOff>
                  </to>
                </anchor>
              </controlPr>
            </control>
          </mc:Choice>
        </mc:AlternateContent>
        <mc:AlternateContent xmlns:mc="http://schemas.openxmlformats.org/markup-compatibility/2006">
          <mc:Choice Requires="x14">
            <control shapeId="1075" r:id="rId27" name="Check Box 51">
              <controlPr defaultSize="0" autoFill="0" autoLine="0" autoPict="0">
                <anchor moveWithCells="1">
                  <from>
                    <xdr:col>6</xdr:col>
                    <xdr:colOff>47625</xdr:colOff>
                    <xdr:row>28</xdr:row>
                    <xdr:rowOff>438150</xdr:rowOff>
                  </from>
                  <to>
                    <xdr:col>7</xdr:col>
                    <xdr:colOff>19050</xdr:colOff>
                    <xdr:row>29</xdr:row>
                    <xdr:rowOff>419100</xdr:rowOff>
                  </to>
                </anchor>
              </controlPr>
            </control>
          </mc:Choice>
        </mc:AlternateContent>
        <mc:AlternateContent xmlns:mc="http://schemas.openxmlformats.org/markup-compatibility/2006">
          <mc:Choice Requires="x14">
            <control shapeId="1079" r:id="rId28" name="Check Box 55">
              <controlPr defaultSize="0" autoFill="0" autoLine="0" autoPict="0">
                <anchor moveWithCells="1">
                  <from>
                    <xdr:col>4</xdr:col>
                    <xdr:colOff>38100</xdr:colOff>
                    <xdr:row>59</xdr:row>
                    <xdr:rowOff>485775</xdr:rowOff>
                  </from>
                  <to>
                    <xdr:col>4</xdr:col>
                    <xdr:colOff>266700</xdr:colOff>
                    <xdr:row>60</xdr:row>
                    <xdr:rowOff>228600</xdr:rowOff>
                  </to>
                </anchor>
              </controlPr>
            </control>
          </mc:Choice>
        </mc:AlternateContent>
        <mc:AlternateContent xmlns:mc="http://schemas.openxmlformats.org/markup-compatibility/2006">
          <mc:Choice Requires="x14">
            <control shapeId="1080" r:id="rId29" name="Check Box 56">
              <controlPr defaultSize="0" autoFill="0" autoLine="0" autoPict="0">
                <anchor moveWithCells="1">
                  <from>
                    <xdr:col>4</xdr:col>
                    <xdr:colOff>47625</xdr:colOff>
                    <xdr:row>60</xdr:row>
                    <xdr:rowOff>657225</xdr:rowOff>
                  </from>
                  <to>
                    <xdr:col>4</xdr:col>
                    <xdr:colOff>276225</xdr:colOff>
                    <xdr:row>61</xdr:row>
                    <xdr:rowOff>228600</xdr:rowOff>
                  </to>
                </anchor>
              </controlPr>
            </control>
          </mc:Choice>
        </mc:AlternateContent>
        <mc:AlternateContent xmlns:mc="http://schemas.openxmlformats.org/markup-compatibility/2006">
          <mc:Choice Requires="x14">
            <control shapeId="1081" r:id="rId30" name="Check Box 57">
              <controlPr defaultSize="0" autoFill="0" autoLine="0" autoPict="0">
                <anchor moveWithCells="1">
                  <from>
                    <xdr:col>4</xdr:col>
                    <xdr:colOff>38100</xdr:colOff>
                    <xdr:row>61</xdr:row>
                    <xdr:rowOff>485775</xdr:rowOff>
                  </from>
                  <to>
                    <xdr:col>4</xdr:col>
                    <xdr:colOff>266700</xdr:colOff>
                    <xdr:row>62</xdr:row>
                    <xdr:rowOff>228600</xdr:rowOff>
                  </to>
                </anchor>
              </controlPr>
            </control>
          </mc:Choice>
        </mc:AlternateContent>
        <mc:AlternateContent xmlns:mc="http://schemas.openxmlformats.org/markup-compatibility/2006">
          <mc:Choice Requires="x14">
            <control shapeId="1083" r:id="rId31" name="Check Box 59">
              <controlPr defaultSize="0" autoFill="0" autoLine="0" autoPict="0">
                <anchor moveWithCells="1">
                  <from>
                    <xdr:col>4</xdr:col>
                    <xdr:colOff>57150</xdr:colOff>
                    <xdr:row>63</xdr:row>
                    <xdr:rowOff>104775</xdr:rowOff>
                  </from>
                  <to>
                    <xdr:col>4</xdr:col>
                    <xdr:colOff>285750</xdr:colOff>
                    <xdr:row>63</xdr:row>
                    <xdr:rowOff>333375</xdr:rowOff>
                  </to>
                </anchor>
              </controlPr>
            </control>
          </mc:Choice>
        </mc:AlternateContent>
        <mc:AlternateContent xmlns:mc="http://schemas.openxmlformats.org/markup-compatibility/2006">
          <mc:Choice Requires="x14">
            <control shapeId="1084" r:id="rId32" name="Check Box 60">
              <controlPr defaultSize="0" autoFill="0" autoLine="0" autoPict="0">
                <anchor moveWithCells="1">
                  <from>
                    <xdr:col>4</xdr:col>
                    <xdr:colOff>57150</xdr:colOff>
                    <xdr:row>64</xdr:row>
                    <xdr:rowOff>104775</xdr:rowOff>
                  </from>
                  <to>
                    <xdr:col>4</xdr:col>
                    <xdr:colOff>285750</xdr:colOff>
                    <xdr:row>64</xdr:row>
                    <xdr:rowOff>333375</xdr:rowOff>
                  </to>
                </anchor>
              </controlPr>
            </control>
          </mc:Choice>
        </mc:AlternateContent>
        <mc:AlternateContent xmlns:mc="http://schemas.openxmlformats.org/markup-compatibility/2006">
          <mc:Choice Requires="x14">
            <control shapeId="1085" r:id="rId33" name="Check Box 61">
              <controlPr defaultSize="0" autoFill="0" autoLine="0" autoPict="0">
                <anchor moveWithCells="1">
                  <from>
                    <xdr:col>4</xdr:col>
                    <xdr:colOff>57150</xdr:colOff>
                    <xdr:row>65</xdr:row>
                    <xdr:rowOff>104775</xdr:rowOff>
                  </from>
                  <to>
                    <xdr:col>4</xdr:col>
                    <xdr:colOff>285750</xdr:colOff>
                    <xdr:row>65</xdr:row>
                    <xdr:rowOff>333375</xdr:rowOff>
                  </to>
                </anchor>
              </controlPr>
            </control>
          </mc:Choice>
        </mc:AlternateContent>
        <mc:AlternateContent xmlns:mc="http://schemas.openxmlformats.org/markup-compatibility/2006">
          <mc:Choice Requires="x14">
            <control shapeId="1086" r:id="rId34" name="Check Box 62">
              <controlPr defaultSize="0" autoFill="0" autoLine="0" autoPict="0">
                <anchor moveWithCells="1">
                  <from>
                    <xdr:col>4</xdr:col>
                    <xdr:colOff>47625</xdr:colOff>
                    <xdr:row>66</xdr:row>
                    <xdr:rowOff>0</xdr:rowOff>
                  </from>
                  <to>
                    <xdr:col>4</xdr:col>
                    <xdr:colOff>276225</xdr:colOff>
                    <xdr:row>66</xdr:row>
                    <xdr:rowOff>228600</xdr:rowOff>
                  </to>
                </anchor>
              </controlPr>
            </control>
          </mc:Choice>
        </mc:AlternateContent>
        <mc:AlternateContent xmlns:mc="http://schemas.openxmlformats.org/markup-compatibility/2006">
          <mc:Choice Requires="x14">
            <control shapeId="1089" r:id="rId35" name="Check Box 65">
              <controlPr defaultSize="0" autoFill="0" autoLine="0" autoPict="0">
                <anchor moveWithCells="1">
                  <from>
                    <xdr:col>4</xdr:col>
                    <xdr:colOff>57150</xdr:colOff>
                    <xdr:row>78</xdr:row>
                    <xdr:rowOff>104775</xdr:rowOff>
                  </from>
                  <to>
                    <xdr:col>4</xdr:col>
                    <xdr:colOff>285750</xdr:colOff>
                    <xdr:row>78</xdr:row>
                    <xdr:rowOff>333375</xdr:rowOff>
                  </to>
                </anchor>
              </controlPr>
            </control>
          </mc:Choice>
        </mc:AlternateContent>
        <mc:AlternateContent xmlns:mc="http://schemas.openxmlformats.org/markup-compatibility/2006">
          <mc:Choice Requires="x14">
            <control shapeId="1090" r:id="rId36" name="Check Box 66">
              <controlPr defaultSize="0" autoFill="0" autoLine="0" autoPict="0">
                <anchor moveWithCells="1">
                  <from>
                    <xdr:col>4</xdr:col>
                    <xdr:colOff>47625</xdr:colOff>
                    <xdr:row>79</xdr:row>
                    <xdr:rowOff>257175</xdr:rowOff>
                  </from>
                  <to>
                    <xdr:col>4</xdr:col>
                    <xdr:colOff>276225</xdr:colOff>
                    <xdr:row>79</xdr:row>
                    <xdr:rowOff>485775</xdr:rowOff>
                  </to>
                </anchor>
              </controlPr>
            </control>
          </mc:Choice>
        </mc:AlternateContent>
        <mc:AlternateContent xmlns:mc="http://schemas.openxmlformats.org/markup-compatibility/2006">
          <mc:Choice Requires="x14">
            <control shapeId="1091" r:id="rId37" name="Check Box 67">
              <controlPr defaultSize="0" autoFill="0" autoLine="0" autoPict="0">
                <anchor moveWithCells="1">
                  <from>
                    <xdr:col>4</xdr:col>
                    <xdr:colOff>57150</xdr:colOff>
                    <xdr:row>80</xdr:row>
                    <xdr:rowOff>276225</xdr:rowOff>
                  </from>
                  <to>
                    <xdr:col>4</xdr:col>
                    <xdr:colOff>285750</xdr:colOff>
                    <xdr:row>80</xdr:row>
                    <xdr:rowOff>504825</xdr:rowOff>
                  </to>
                </anchor>
              </controlPr>
            </control>
          </mc:Choice>
        </mc:AlternateContent>
        <mc:AlternateContent xmlns:mc="http://schemas.openxmlformats.org/markup-compatibility/2006">
          <mc:Choice Requires="x14">
            <control shapeId="1093" r:id="rId38" name="Check Box 69">
              <controlPr defaultSize="0" autoFill="0" autoLine="0" autoPict="0">
                <anchor moveWithCells="1">
                  <from>
                    <xdr:col>4</xdr:col>
                    <xdr:colOff>66675</xdr:colOff>
                    <xdr:row>84</xdr:row>
                    <xdr:rowOff>257175</xdr:rowOff>
                  </from>
                  <to>
                    <xdr:col>5</xdr:col>
                    <xdr:colOff>9525</xdr:colOff>
                    <xdr:row>84</xdr:row>
                    <xdr:rowOff>485775</xdr:rowOff>
                  </to>
                </anchor>
              </controlPr>
            </control>
          </mc:Choice>
        </mc:AlternateContent>
        <mc:AlternateContent xmlns:mc="http://schemas.openxmlformats.org/markup-compatibility/2006">
          <mc:Choice Requires="x14">
            <control shapeId="1094" r:id="rId39" name="Check Box 70">
              <controlPr defaultSize="0" autoFill="0" autoLine="0" autoPict="0">
                <anchor moveWithCells="1">
                  <from>
                    <xdr:col>4</xdr:col>
                    <xdr:colOff>66675</xdr:colOff>
                    <xdr:row>85</xdr:row>
                    <xdr:rowOff>38100</xdr:rowOff>
                  </from>
                  <to>
                    <xdr:col>5</xdr:col>
                    <xdr:colOff>9525</xdr:colOff>
                    <xdr:row>85</xdr:row>
                    <xdr:rowOff>266700</xdr:rowOff>
                  </to>
                </anchor>
              </controlPr>
            </control>
          </mc:Choice>
        </mc:AlternateContent>
        <mc:AlternateContent xmlns:mc="http://schemas.openxmlformats.org/markup-compatibility/2006">
          <mc:Choice Requires="x14">
            <control shapeId="1095" r:id="rId40" name="Check Box 71">
              <controlPr defaultSize="0" autoFill="0" autoLine="0" autoPict="0">
                <anchor moveWithCells="1">
                  <from>
                    <xdr:col>4</xdr:col>
                    <xdr:colOff>76200</xdr:colOff>
                    <xdr:row>86</xdr:row>
                    <xdr:rowOff>28575</xdr:rowOff>
                  </from>
                  <to>
                    <xdr:col>5</xdr:col>
                    <xdr:colOff>19050</xdr:colOff>
                    <xdr:row>86</xdr:row>
                    <xdr:rowOff>257175</xdr:rowOff>
                  </to>
                </anchor>
              </controlPr>
            </control>
          </mc:Choice>
        </mc:AlternateContent>
        <mc:AlternateContent xmlns:mc="http://schemas.openxmlformats.org/markup-compatibility/2006">
          <mc:Choice Requires="x14">
            <control shapeId="1096" r:id="rId41" name="Check Box 72">
              <controlPr defaultSize="0" autoFill="0" autoLine="0" autoPict="0">
                <anchor moveWithCells="1">
                  <from>
                    <xdr:col>4</xdr:col>
                    <xdr:colOff>66675</xdr:colOff>
                    <xdr:row>87</xdr:row>
                    <xdr:rowOff>352425</xdr:rowOff>
                  </from>
                  <to>
                    <xdr:col>5</xdr:col>
                    <xdr:colOff>9525</xdr:colOff>
                    <xdr:row>87</xdr:row>
                    <xdr:rowOff>581025</xdr:rowOff>
                  </to>
                </anchor>
              </controlPr>
            </control>
          </mc:Choice>
        </mc:AlternateContent>
        <mc:AlternateContent xmlns:mc="http://schemas.openxmlformats.org/markup-compatibility/2006">
          <mc:Choice Requires="x14">
            <control shapeId="1097" r:id="rId42" name="Check Box 73">
              <controlPr defaultSize="0" autoFill="0" autoLine="0" autoPict="0">
                <anchor moveWithCells="1">
                  <from>
                    <xdr:col>4</xdr:col>
                    <xdr:colOff>57150</xdr:colOff>
                    <xdr:row>88</xdr:row>
                    <xdr:rowOff>104775</xdr:rowOff>
                  </from>
                  <to>
                    <xdr:col>4</xdr:col>
                    <xdr:colOff>285750</xdr:colOff>
                    <xdr:row>88</xdr:row>
                    <xdr:rowOff>333375</xdr:rowOff>
                  </to>
                </anchor>
              </controlPr>
            </control>
          </mc:Choice>
        </mc:AlternateContent>
        <mc:AlternateContent xmlns:mc="http://schemas.openxmlformats.org/markup-compatibility/2006">
          <mc:Choice Requires="x14">
            <control shapeId="1100" r:id="rId43" name="Check Box 76">
              <controlPr defaultSize="0" autoFill="0" autoLine="0" autoPict="0">
                <anchor moveWithCells="1">
                  <from>
                    <xdr:col>4</xdr:col>
                    <xdr:colOff>57150</xdr:colOff>
                    <xdr:row>92</xdr:row>
                    <xdr:rowOff>104775</xdr:rowOff>
                  </from>
                  <to>
                    <xdr:col>4</xdr:col>
                    <xdr:colOff>285750</xdr:colOff>
                    <xdr:row>92</xdr:row>
                    <xdr:rowOff>333375</xdr:rowOff>
                  </to>
                </anchor>
              </controlPr>
            </control>
          </mc:Choice>
        </mc:AlternateContent>
        <mc:AlternateContent xmlns:mc="http://schemas.openxmlformats.org/markup-compatibility/2006">
          <mc:Choice Requires="x14">
            <control shapeId="1101" r:id="rId44" name="Check Box 77">
              <controlPr defaultSize="0" autoFill="0" autoLine="0" autoPict="0">
                <anchor moveWithCells="1">
                  <from>
                    <xdr:col>4</xdr:col>
                    <xdr:colOff>57150</xdr:colOff>
                    <xdr:row>93</xdr:row>
                    <xdr:rowOff>104775</xdr:rowOff>
                  </from>
                  <to>
                    <xdr:col>4</xdr:col>
                    <xdr:colOff>285750</xdr:colOff>
                    <xdr:row>93</xdr:row>
                    <xdr:rowOff>333375</xdr:rowOff>
                  </to>
                </anchor>
              </controlPr>
            </control>
          </mc:Choice>
        </mc:AlternateContent>
        <mc:AlternateContent xmlns:mc="http://schemas.openxmlformats.org/markup-compatibility/2006">
          <mc:Choice Requires="x14">
            <control shapeId="1102" r:id="rId45" name="Check Box 78">
              <controlPr defaultSize="0" autoFill="0" autoLine="0" autoPict="0">
                <anchor moveWithCells="1">
                  <from>
                    <xdr:col>4</xdr:col>
                    <xdr:colOff>57150</xdr:colOff>
                    <xdr:row>94</xdr:row>
                    <xdr:rowOff>104775</xdr:rowOff>
                  </from>
                  <to>
                    <xdr:col>4</xdr:col>
                    <xdr:colOff>285750</xdr:colOff>
                    <xdr:row>94</xdr:row>
                    <xdr:rowOff>333375</xdr:rowOff>
                  </to>
                </anchor>
              </controlPr>
            </control>
          </mc:Choice>
        </mc:AlternateContent>
        <mc:AlternateContent xmlns:mc="http://schemas.openxmlformats.org/markup-compatibility/2006">
          <mc:Choice Requires="x14">
            <control shapeId="1107" r:id="rId46" name="Check Box 83">
              <controlPr defaultSize="0" autoFill="0" autoLine="0" autoPict="0">
                <anchor moveWithCells="1">
                  <from>
                    <xdr:col>4</xdr:col>
                    <xdr:colOff>47625</xdr:colOff>
                    <xdr:row>99</xdr:row>
                    <xdr:rowOff>428625</xdr:rowOff>
                  </from>
                  <to>
                    <xdr:col>4</xdr:col>
                    <xdr:colOff>276225</xdr:colOff>
                    <xdr:row>99</xdr:row>
                    <xdr:rowOff>657225</xdr:rowOff>
                  </to>
                </anchor>
              </controlPr>
            </control>
          </mc:Choice>
        </mc:AlternateContent>
        <mc:AlternateContent xmlns:mc="http://schemas.openxmlformats.org/markup-compatibility/2006">
          <mc:Choice Requires="x14">
            <control shapeId="1108" r:id="rId47" name="Check Box 84">
              <controlPr defaultSize="0" autoFill="0" autoLine="0" autoPict="0">
                <anchor moveWithCells="1">
                  <from>
                    <xdr:col>4</xdr:col>
                    <xdr:colOff>66675</xdr:colOff>
                    <xdr:row>100</xdr:row>
                    <xdr:rowOff>409575</xdr:rowOff>
                  </from>
                  <to>
                    <xdr:col>5</xdr:col>
                    <xdr:colOff>9525</xdr:colOff>
                    <xdr:row>100</xdr:row>
                    <xdr:rowOff>638175</xdr:rowOff>
                  </to>
                </anchor>
              </controlPr>
            </control>
          </mc:Choice>
        </mc:AlternateContent>
        <mc:AlternateContent xmlns:mc="http://schemas.openxmlformats.org/markup-compatibility/2006">
          <mc:Choice Requires="x14">
            <control shapeId="1109" r:id="rId48" name="Check Box 85">
              <controlPr defaultSize="0" autoFill="0" autoLine="0" autoPict="0">
                <anchor moveWithCells="1">
                  <from>
                    <xdr:col>4</xdr:col>
                    <xdr:colOff>57150</xdr:colOff>
                    <xdr:row>101</xdr:row>
                    <xdr:rowOff>419100</xdr:rowOff>
                  </from>
                  <to>
                    <xdr:col>4</xdr:col>
                    <xdr:colOff>285750</xdr:colOff>
                    <xdr:row>102</xdr:row>
                    <xdr:rowOff>200025</xdr:rowOff>
                  </to>
                </anchor>
              </controlPr>
            </control>
          </mc:Choice>
        </mc:AlternateContent>
        <mc:AlternateContent xmlns:mc="http://schemas.openxmlformats.org/markup-compatibility/2006">
          <mc:Choice Requires="x14">
            <control shapeId="1110" r:id="rId49" name="Check Box 86">
              <controlPr defaultSize="0" autoFill="0" autoLine="0" autoPict="0">
                <anchor moveWithCells="1">
                  <from>
                    <xdr:col>4</xdr:col>
                    <xdr:colOff>57150</xdr:colOff>
                    <xdr:row>105</xdr:row>
                    <xdr:rowOff>104775</xdr:rowOff>
                  </from>
                  <to>
                    <xdr:col>4</xdr:col>
                    <xdr:colOff>285750</xdr:colOff>
                    <xdr:row>105</xdr:row>
                    <xdr:rowOff>333375</xdr:rowOff>
                  </to>
                </anchor>
              </controlPr>
            </control>
          </mc:Choice>
        </mc:AlternateContent>
        <mc:AlternateContent xmlns:mc="http://schemas.openxmlformats.org/markup-compatibility/2006">
          <mc:Choice Requires="x14">
            <control shapeId="1111" r:id="rId50" name="Check Box 87">
              <controlPr defaultSize="0" autoFill="0" autoLine="0" autoPict="0">
                <anchor moveWithCells="1">
                  <from>
                    <xdr:col>4</xdr:col>
                    <xdr:colOff>57150</xdr:colOff>
                    <xdr:row>106</xdr:row>
                    <xdr:rowOff>304800</xdr:rowOff>
                  </from>
                  <to>
                    <xdr:col>4</xdr:col>
                    <xdr:colOff>285750</xdr:colOff>
                    <xdr:row>106</xdr:row>
                    <xdr:rowOff>533400</xdr:rowOff>
                  </to>
                </anchor>
              </controlPr>
            </control>
          </mc:Choice>
        </mc:AlternateContent>
        <mc:AlternateContent xmlns:mc="http://schemas.openxmlformats.org/markup-compatibility/2006">
          <mc:Choice Requires="x14">
            <control shapeId="1112" r:id="rId51" name="Check Box 88">
              <controlPr defaultSize="0" autoFill="0" autoLine="0" autoPict="0">
                <anchor moveWithCells="1">
                  <from>
                    <xdr:col>4</xdr:col>
                    <xdr:colOff>57150</xdr:colOff>
                    <xdr:row>107</xdr:row>
                    <xdr:rowOff>104775</xdr:rowOff>
                  </from>
                  <to>
                    <xdr:col>4</xdr:col>
                    <xdr:colOff>285750</xdr:colOff>
                    <xdr:row>107</xdr:row>
                    <xdr:rowOff>333375</xdr:rowOff>
                  </to>
                </anchor>
              </controlPr>
            </control>
          </mc:Choice>
        </mc:AlternateContent>
        <mc:AlternateContent xmlns:mc="http://schemas.openxmlformats.org/markup-compatibility/2006">
          <mc:Choice Requires="x14">
            <control shapeId="1113" r:id="rId52" name="Check Box 89">
              <controlPr defaultSize="0" autoFill="0" autoLine="0" autoPict="0">
                <anchor moveWithCells="1">
                  <from>
                    <xdr:col>4</xdr:col>
                    <xdr:colOff>57150</xdr:colOff>
                    <xdr:row>108</xdr:row>
                    <xdr:rowOff>104775</xdr:rowOff>
                  </from>
                  <to>
                    <xdr:col>4</xdr:col>
                    <xdr:colOff>285750</xdr:colOff>
                    <xdr:row>108</xdr:row>
                    <xdr:rowOff>333375</xdr:rowOff>
                  </to>
                </anchor>
              </controlPr>
            </control>
          </mc:Choice>
        </mc:AlternateContent>
        <mc:AlternateContent xmlns:mc="http://schemas.openxmlformats.org/markup-compatibility/2006">
          <mc:Choice Requires="x14">
            <control shapeId="1115" r:id="rId53" name="Check Box 91">
              <controlPr defaultSize="0" autoFill="0" autoLine="0" autoPict="0">
                <anchor moveWithCells="1">
                  <from>
                    <xdr:col>4</xdr:col>
                    <xdr:colOff>57150</xdr:colOff>
                    <xdr:row>110</xdr:row>
                    <xdr:rowOff>104775</xdr:rowOff>
                  </from>
                  <to>
                    <xdr:col>4</xdr:col>
                    <xdr:colOff>285750</xdr:colOff>
                    <xdr:row>110</xdr:row>
                    <xdr:rowOff>333375</xdr:rowOff>
                  </to>
                </anchor>
              </controlPr>
            </control>
          </mc:Choice>
        </mc:AlternateContent>
        <mc:AlternateContent xmlns:mc="http://schemas.openxmlformats.org/markup-compatibility/2006">
          <mc:Choice Requires="x14">
            <control shapeId="1116" r:id="rId54" name="Check Box 92">
              <controlPr defaultSize="0" autoFill="0" autoLine="0" autoPict="0">
                <anchor moveWithCells="1">
                  <from>
                    <xdr:col>4</xdr:col>
                    <xdr:colOff>66675</xdr:colOff>
                    <xdr:row>111</xdr:row>
                    <xdr:rowOff>38100</xdr:rowOff>
                  </from>
                  <to>
                    <xdr:col>5</xdr:col>
                    <xdr:colOff>9525</xdr:colOff>
                    <xdr:row>111</xdr:row>
                    <xdr:rowOff>276225</xdr:rowOff>
                  </to>
                </anchor>
              </controlPr>
            </control>
          </mc:Choice>
        </mc:AlternateContent>
        <mc:AlternateContent xmlns:mc="http://schemas.openxmlformats.org/markup-compatibility/2006">
          <mc:Choice Requires="x14">
            <control shapeId="1117" r:id="rId55" name="Check Box 93">
              <controlPr defaultSize="0" autoFill="0" autoLine="0" autoPict="0">
                <anchor moveWithCells="1">
                  <from>
                    <xdr:col>4</xdr:col>
                    <xdr:colOff>57150</xdr:colOff>
                    <xdr:row>113</xdr:row>
                    <xdr:rowOff>257175</xdr:rowOff>
                  </from>
                  <to>
                    <xdr:col>4</xdr:col>
                    <xdr:colOff>285750</xdr:colOff>
                    <xdr:row>113</xdr:row>
                    <xdr:rowOff>485775</xdr:rowOff>
                  </to>
                </anchor>
              </controlPr>
            </control>
          </mc:Choice>
        </mc:AlternateContent>
        <mc:AlternateContent xmlns:mc="http://schemas.openxmlformats.org/markup-compatibility/2006">
          <mc:Choice Requires="x14">
            <control shapeId="1118" r:id="rId56" name="Check Box 94">
              <controlPr defaultSize="0" autoFill="0" autoLine="0" autoPict="0">
                <anchor moveWithCells="1">
                  <from>
                    <xdr:col>4</xdr:col>
                    <xdr:colOff>66675</xdr:colOff>
                    <xdr:row>114</xdr:row>
                    <xdr:rowOff>19050</xdr:rowOff>
                  </from>
                  <to>
                    <xdr:col>5</xdr:col>
                    <xdr:colOff>9525</xdr:colOff>
                    <xdr:row>114</xdr:row>
                    <xdr:rowOff>247650</xdr:rowOff>
                  </to>
                </anchor>
              </controlPr>
            </control>
          </mc:Choice>
        </mc:AlternateContent>
        <mc:AlternateContent xmlns:mc="http://schemas.openxmlformats.org/markup-compatibility/2006">
          <mc:Choice Requires="x14">
            <control shapeId="1119" r:id="rId57" name="Check Box 95">
              <controlPr defaultSize="0" autoFill="0" autoLine="0" autoPict="0">
                <anchor moveWithCells="1">
                  <from>
                    <xdr:col>4</xdr:col>
                    <xdr:colOff>57150</xdr:colOff>
                    <xdr:row>115</xdr:row>
                    <xdr:rowOff>209550</xdr:rowOff>
                  </from>
                  <to>
                    <xdr:col>4</xdr:col>
                    <xdr:colOff>285750</xdr:colOff>
                    <xdr:row>115</xdr:row>
                    <xdr:rowOff>438150</xdr:rowOff>
                  </to>
                </anchor>
              </controlPr>
            </control>
          </mc:Choice>
        </mc:AlternateContent>
        <mc:AlternateContent xmlns:mc="http://schemas.openxmlformats.org/markup-compatibility/2006">
          <mc:Choice Requires="x14">
            <control shapeId="1120" r:id="rId58" name="Check Box 96">
              <controlPr defaultSize="0" autoFill="0" autoLine="0" autoPict="0">
                <anchor moveWithCells="1">
                  <from>
                    <xdr:col>4</xdr:col>
                    <xdr:colOff>57150</xdr:colOff>
                    <xdr:row>116</xdr:row>
                    <xdr:rowOff>104775</xdr:rowOff>
                  </from>
                  <to>
                    <xdr:col>4</xdr:col>
                    <xdr:colOff>285750</xdr:colOff>
                    <xdr:row>117</xdr:row>
                    <xdr:rowOff>114300</xdr:rowOff>
                  </to>
                </anchor>
              </controlPr>
            </control>
          </mc:Choice>
        </mc:AlternateContent>
        <mc:AlternateContent xmlns:mc="http://schemas.openxmlformats.org/markup-compatibility/2006">
          <mc:Choice Requires="x14">
            <control shapeId="1121" r:id="rId59" name="Check Box 97">
              <controlPr defaultSize="0" autoFill="0" autoLine="0" autoPict="0">
                <anchor moveWithCells="1">
                  <from>
                    <xdr:col>4</xdr:col>
                    <xdr:colOff>57150</xdr:colOff>
                    <xdr:row>117</xdr:row>
                    <xdr:rowOff>104775</xdr:rowOff>
                  </from>
                  <to>
                    <xdr:col>4</xdr:col>
                    <xdr:colOff>285750</xdr:colOff>
                    <xdr:row>117</xdr:row>
                    <xdr:rowOff>333375</xdr:rowOff>
                  </to>
                </anchor>
              </controlPr>
            </control>
          </mc:Choice>
        </mc:AlternateContent>
        <mc:AlternateContent xmlns:mc="http://schemas.openxmlformats.org/markup-compatibility/2006">
          <mc:Choice Requires="x14">
            <control shapeId="1122" r:id="rId60" name="Check Box 98">
              <controlPr defaultSize="0" autoFill="0" autoLine="0" autoPict="0">
                <anchor moveWithCells="1">
                  <from>
                    <xdr:col>4</xdr:col>
                    <xdr:colOff>57150</xdr:colOff>
                    <xdr:row>118</xdr:row>
                    <xdr:rowOff>104775</xdr:rowOff>
                  </from>
                  <to>
                    <xdr:col>4</xdr:col>
                    <xdr:colOff>285750</xdr:colOff>
                    <xdr:row>118</xdr:row>
                    <xdr:rowOff>371475</xdr:rowOff>
                  </to>
                </anchor>
              </controlPr>
            </control>
          </mc:Choice>
        </mc:AlternateContent>
        <mc:AlternateContent xmlns:mc="http://schemas.openxmlformats.org/markup-compatibility/2006">
          <mc:Choice Requires="x14">
            <control shapeId="1123" r:id="rId61" name="Check Box 99">
              <controlPr defaultSize="0" autoFill="0" autoLine="0" autoPict="0">
                <anchor moveWithCells="1">
                  <from>
                    <xdr:col>4</xdr:col>
                    <xdr:colOff>57150</xdr:colOff>
                    <xdr:row>119</xdr:row>
                    <xdr:rowOff>104775</xdr:rowOff>
                  </from>
                  <to>
                    <xdr:col>4</xdr:col>
                    <xdr:colOff>285750</xdr:colOff>
                    <xdr:row>119</xdr:row>
                    <xdr:rowOff>333375</xdr:rowOff>
                  </to>
                </anchor>
              </controlPr>
            </control>
          </mc:Choice>
        </mc:AlternateContent>
        <mc:AlternateContent xmlns:mc="http://schemas.openxmlformats.org/markup-compatibility/2006">
          <mc:Choice Requires="x14">
            <control shapeId="1124" r:id="rId62" name="Check Box 100">
              <controlPr defaultSize="0" autoFill="0" autoLine="0" autoPict="0">
                <anchor moveWithCells="1">
                  <from>
                    <xdr:col>4</xdr:col>
                    <xdr:colOff>57150</xdr:colOff>
                    <xdr:row>120</xdr:row>
                    <xdr:rowOff>28575</xdr:rowOff>
                  </from>
                  <to>
                    <xdr:col>4</xdr:col>
                    <xdr:colOff>285750</xdr:colOff>
                    <xdr:row>120</xdr:row>
                    <xdr:rowOff>257175</xdr:rowOff>
                  </to>
                </anchor>
              </controlPr>
            </control>
          </mc:Choice>
        </mc:AlternateContent>
        <mc:AlternateContent xmlns:mc="http://schemas.openxmlformats.org/markup-compatibility/2006">
          <mc:Choice Requires="x14">
            <control shapeId="1125" r:id="rId63" name="Check Box 101">
              <controlPr defaultSize="0" autoFill="0" autoLine="0" autoPict="0">
                <anchor moveWithCells="1">
                  <from>
                    <xdr:col>4</xdr:col>
                    <xdr:colOff>57150</xdr:colOff>
                    <xdr:row>121</xdr:row>
                    <xdr:rowOff>104775</xdr:rowOff>
                  </from>
                  <to>
                    <xdr:col>4</xdr:col>
                    <xdr:colOff>285750</xdr:colOff>
                    <xdr:row>121</xdr:row>
                    <xdr:rowOff>333375</xdr:rowOff>
                  </to>
                </anchor>
              </controlPr>
            </control>
          </mc:Choice>
        </mc:AlternateContent>
        <mc:AlternateContent xmlns:mc="http://schemas.openxmlformats.org/markup-compatibility/2006">
          <mc:Choice Requires="x14">
            <control shapeId="1167" r:id="rId64" name="Check Box 143">
              <controlPr defaultSize="0" autoFill="0" autoLine="0" autoPict="0">
                <anchor moveWithCells="1">
                  <from>
                    <xdr:col>4</xdr:col>
                    <xdr:colOff>47625</xdr:colOff>
                    <xdr:row>123</xdr:row>
                    <xdr:rowOff>152400</xdr:rowOff>
                  </from>
                  <to>
                    <xdr:col>4</xdr:col>
                    <xdr:colOff>276225</xdr:colOff>
                    <xdr:row>124</xdr:row>
                    <xdr:rowOff>0</xdr:rowOff>
                  </to>
                </anchor>
              </controlPr>
            </control>
          </mc:Choice>
        </mc:AlternateContent>
        <mc:AlternateContent xmlns:mc="http://schemas.openxmlformats.org/markup-compatibility/2006">
          <mc:Choice Requires="x14">
            <control shapeId="1168" r:id="rId65" name="Check Box 144">
              <controlPr defaultSize="0" autoFill="0" autoLine="0" autoPict="0">
                <anchor moveWithCells="1">
                  <from>
                    <xdr:col>4</xdr:col>
                    <xdr:colOff>66675</xdr:colOff>
                    <xdr:row>124</xdr:row>
                    <xdr:rowOff>133350</xdr:rowOff>
                  </from>
                  <to>
                    <xdr:col>5</xdr:col>
                    <xdr:colOff>9525</xdr:colOff>
                    <xdr:row>125</xdr:row>
                    <xdr:rowOff>0</xdr:rowOff>
                  </to>
                </anchor>
              </controlPr>
            </control>
          </mc:Choice>
        </mc:AlternateContent>
        <mc:AlternateContent xmlns:mc="http://schemas.openxmlformats.org/markup-compatibility/2006">
          <mc:Choice Requires="x14">
            <control shapeId="1169" r:id="rId66" name="Check Box 145">
              <controlPr defaultSize="0" autoFill="0" autoLine="0" autoPict="0">
                <anchor moveWithCells="1">
                  <from>
                    <xdr:col>5</xdr:col>
                    <xdr:colOff>47625</xdr:colOff>
                    <xdr:row>123</xdr:row>
                    <xdr:rowOff>152400</xdr:rowOff>
                  </from>
                  <to>
                    <xdr:col>5</xdr:col>
                    <xdr:colOff>276225</xdr:colOff>
                    <xdr:row>124</xdr:row>
                    <xdr:rowOff>0</xdr:rowOff>
                  </to>
                </anchor>
              </controlPr>
            </control>
          </mc:Choice>
        </mc:AlternateContent>
        <mc:AlternateContent xmlns:mc="http://schemas.openxmlformats.org/markup-compatibility/2006">
          <mc:Choice Requires="x14">
            <control shapeId="1170" r:id="rId67" name="Check Box 146">
              <controlPr defaultSize="0" autoFill="0" autoLine="0" autoPict="0">
                <anchor moveWithCells="1">
                  <from>
                    <xdr:col>5</xdr:col>
                    <xdr:colOff>66675</xdr:colOff>
                    <xdr:row>124</xdr:row>
                    <xdr:rowOff>133350</xdr:rowOff>
                  </from>
                  <to>
                    <xdr:col>6</xdr:col>
                    <xdr:colOff>9525</xdr:colOff>
                    <xdr:row>125</xdr:row>
                    <xdr:rowOff>0</xdr:rowOff>
                  </to>
                </anchor>
              </controlPr>
            </control>
          </mc:Choice>
        </mc:AlternateContent>
        <mc:AlternateContent xmlns:mc="http://schemas.openxmlformats.org/markup-compatibility/2006">
          <mc:Choice Requires="x14">
            <control shapeId="1171" r:id="rId68" name="Check Box 147">
              <controlPr defaultSize="0" autoFill="0" autoLine="0" autoPict="0">
                <anchor moveWithCells="1">
                  <from>
                    <xdr:col>6</xdr:col>
                    <xdr:colOff>47625</xdr:colOff>
                    <xdr:row>123</xdr:row>
                    <xdr:rowOff>152400</xdr:rowOff>
                  </from>
                  <to>
                    <xdr:col>6</xdr:col>
                    <xdr:colOff>276225</xdr:colOff>
                    <xdr:row>124</xdr:row>
                    <xdr:rowOff>0</xdr:rowOff>
                  </to>
                </anchor>
              </controlPr>
            </control>
          </mc:Choice>
        </mc:AlternateContent>
        <mc:AlternateContent xmlns:mc="http://schemas.openxmlformats.org/markup-compatibility/2006">
          <mc:Choice Requires="x14">
            <control shapeId="1172" r:id="rId69" name="Check Box 148">
              <controlPr defaultSize="0" autoFill="0" autoLine="0" autoPict="0">
                <anchor moveWithCells="1">
                  <from>
                    <xdr:col>6</xdr:col>
                    <xdr:colOff>66675</xdr:colOff>
                    <xdr:row>124</xdr:row>
                    <xdr:rowOff>133350</xdr:rowOff>
                  </from>
                  <to>
                    <xdr:col>7</xdr:col>
                    <xdr:colOff>9525</xdr:colOff>
                    <xdr:row>125</xdr:row>
                    <xdr:rowOff>0</xdr:rowOff>
                  </to>
                </anchor>
              </controlPr>
            </control>
          </mc:Choice>
        </mc:AlternateContent>
        <mc:AlternateContent xmlns:mc="http://schemas.openxmlformats.org/markup-compatibility/2006">
          <mc:Choice Requires="x14">
            <control shapeId="1195" r:id="rId70" name="Check Box 171">
              <controlPr defaultSize="0" autoFill="0" autoLine="0" autoPict="0">
                <anchor moveWithCells="1">
                  <from>
                    <xdr:col>5</xdr:col>
                    <xdr:colOff>38100</xdr:colOff>
                    <xdr:row>61</xdr:row>
                    <xdr:rowOff>485775</xdr:rowOff>
                  </from>
                  <to>
                    <xdr:col>5</xdr:col>
                    <xdr:colOff>266700</xdr:colOff>
                    <xdr:row>62</xdr:row>
                    <xdr:rowOff>228600</xdr:rowOff>
                  </to>
                </anchor>
              </controlPr>
            </control>
          </mc:Choice>
        </mc:AlternateContent>
        <mc:AlternateContent xmlns:mc="http://schemas.openxmlformats.org/markup-compatibility/2006">
          <mc:Choice Requires="x14">
            <control shapeId="1197" r:id="rId71" name="Check Box 173">
              <controlPr defaultSize="0" autoFill="0" autoLine="0" autoPict="0">
                <anchor moveWithCells="1">
                  <from>
                    <xdr:col>5</xdr:col>
                    <xdr:colOff>57150</xdr:colOff>
                    <xdr:row>63</xdr:row>
                    <xdr:rowOff>104775</xdr:rowOff>
                  </from>
                  <to>
                    <xdr:col>5</xdr:col>
                    <xdr:colOff>285750</xdr:colOff>
                    <xdr:row>63</xdr:row>
                    <xdr:rowOff>333375</xdr:rowOff>
                  </to>
                </anchor>
              </controlPr>
            </control>
          </mc:Choice>
        </mc:AlternateContent>
        <mc:AlternateContent xmlns:mc="http://schemas.openxmlformats.org/markup-compatibility/2006">
          <mc:Choice Requires="x14">
            <control shapeId="1198" r:id="rId72" name="Check Box 174">
              <controlPr defaultSize="0" autoFill="0" autoLine="0" autoPict="0">
                <anchor moveWithCells="1">
                  <from>
                    <xdr:col>5</xdr:col>
                    <xdr:colOff>57150</xdr:colOff>
                    <xdr:row>64</xdr:row>
                    <xdr:rowOff>104775</xdr:rowOff>
                  </from>
                  <to>
                    <xdr:col>5</xdr:col>
                    <xdr:colOff>285750</xdr:colOff>
                    <xdr:row>64</xdr:row>
                    <xdr:rowOff>333375</xdr:rowOff>
                  </to>
                </anchor>
              </controlPr>
            </control>
          </mc:Choice>
        </mc:AlternateContent>
        <mc:AlternateContent xmlns:mc="http://schemas.openxmlformats.org/markup-compatibility/2006">
          <mc:Choice Requires="x14">
            <control shapeId="1199" r:id="rId73" name="Check Box 175">
              <controlPr defaultSize="0" autoFill="0" autoLine="0" autoPict="0">
                <anchor moveWithCells="1">
                  <from>
                    <xdr:col>5</xdr:col>
                    <xdr:colOff>57150</xdr:colOff>
                    <xdr:row>65</xdr:row>
                    <xdr:rowOff>104775</xdr:rowOff>
                  </from>
                  <to>
                    <xdr:col>5</xdr:col>
                    <xdr:colOff>285750</xdr:colOff>
                    <xdr:row>65</xdr:row>
                    <xdr:rowOff>333375</xdr:rowOff>
                  </to>
                </anchor>
              </controlPr>
            </control>
          </mc:Choice>
        </mc:AlternateContent>
        <mc:AlternateContent xmlns:mc="http://schemas.openxmlformats.org/markup-compatibility/2006">
          <mc:Choice Requires="x14">
            <control shapeId="1200" r:id="rId74" name="Check Box 176">
              <controlPr defaultSize="0" autoFill="0" autoLine="0" autoPict="0">
                <anchor moveWithCells="1">
                  <from>
                    <xdr:col>5</xdr:col>
                    <xdr:colOff>47625</xdr:colOff>
                    <xdr:row>66</xdr:row>
                    <xdr:rowOff>0</xdr:rowOff>
                  </from>
                  <to>
                    <xdr:col>5</xdr:col>
                    <xdr:colOff>276225</xdr:colOff>
                    <xdr:row>66</xdr:row>
                    <xdr:rowOff>228600</xdr:rowOff>
                  </to>
                </anchor>
              </controlPr>
            </control>
          </mc:Choice>
        </mc:AlternateContent>
        <mc:AlternateContent xmlns:mc="http://schemas.openxmlformats.org/markup-compatibility/2006">
          <mc:Choice Requires="x14">
            <control shapeId="1203" r:id="rId75" name="Check Box 179">
              <controlPr defaultSize="0" autoFill="0" autoLine="0" autoPict="0">
                <anchor moveWithCells="1">
                  <from>
                    <xdr:col>5</xdr:col>
                    <xdr:colOff>57150</xdr:colOff>
                    <xdr:row>78</xdr:row>
                    <xdr:rowOff>104775</xdr:rowOff>
                  </from>
                  <to>
                    <xdr:col>5</xdr:col>
                    <xdr:colOff>285750</xdr:colOff>
                    <xdr:row>78</xdr:row>
                    <xdr:rowOff>333375</xdr:rowOff>
                  </to>
                </anchor>
              </controlPr>
            </control>
          </mc:Choice>
        </mc:AlternateContent>
        <mc:AlternateContent xmlns:mc="http://schemas.openxmlformats.org/markup-compatibility/2006">
          <mc:Choice Requires="x14">
            <control shapeId="1204" r:id="rId76" name="Check Box 180">
              <controlPr defaultSize="0" autoFill="0" autoLine="0" autoPict="0">
                <anchor moveWithCells="1">
                  <from>
                    <xdr:col>5</xdr:col>
                    <xdr:colOff>47625</xdr:colOff>
                    <xdr:row>79</xdr:row>
                    <xdr:rowOff>257175</xdr:rowOff>
                  </from>
                  <to>
                    <xdr:col>5</xdr:col>
                    <xdr:colOff>276225</xdr:colOff>
                    <xdr:row>79</xdr:row>
                    <xdr:rowOff>485775</xdr:rowOff>
                  </to>
                </anchor>
              </controlPr>
            </control>
          </mc:Choice>
        </mc:AlternateContent>
        <mc:AlternateContent xmlns:mc="http://schemas.openxmlformats.org/markup-compatibility/2006">
          <mc:Choice Requires="x14">
            <control shapeId="1205" r:id="rId77" name="Check Box 181">
              <controlPr defaultSize="0" autoFill="0" autoLine="0" autoPict="0">
                <anchor moveWithCells="1">
                  <from>
                    <xdr:col>5</xdr:col>
                    <xdr:colOff>57150</xdr:colOff>
                    <xdr:row>80</xdr:row>
                    <xdr:rowOff>276225</xdr:rowOff>
                  </from>
                  <to>
                    <xdr:col>5</xdr:col>
                    <xdr:colOff>285750</xdr:colOff>
                    <xdr:row>80</xdr:row>
                    <xdr:rowOff>504825</xdr:rowOff>
                  </to>
                </anchor>
              </controlPr>
            </control>
          </mc:Choice>
        </mc:AlternateContent>
        <mc:AlternateContent xmlns:mc="http://schemas.openxmlformats.org/markup-compatibility/2006">
          <mc:Choice Requires="x14">
            <control shapeId="1207" r:id="rId78" name="Check Box 183">
              <controlPr defaultSize="0" autoFill="0" autoLine="0" autoPict="0">
                <anchor moveWithCells="1">
                  <from>
                    <xdr:col>5</xdr:col>
                    <xdr:colOff>66675</xdr:colOff>
                    <xdr:row>84</xdr:row>
                    <xdr:rowOff>257175</xdr:rowOff>
                  </from>
                  <to>
                    <xdr:col>6</xdr:col>
                    <xdr:colOff>9525</xdr:colOff>
                    <xdr:row>84</xdr:row>
                    <xdr:rowOff>485775</xdr:rowOff>
                  </to>
                </anchor>
              </controlPr>
            </control>
          </mc:Choice>
        </mc:AlternateContent>
        <mc:AlternateContent xmlns:mc="http://schemas.openxmlformats.org/markup-compatibility/2006">
          <mc:Choice Requires="x14">
            <control shapeId="1208" r:id="rId79" name="Check Box 184">
              <controlPr defaultSize="0" autoFill="0" autoLine="0" autoPict="0">
                <anchor moveWithCells="1">
                  <from>
                    <xdr:col>5</xdr:col>
                    <xdr:colOff>66675</xdr:colOff>
                    <xdr:row>85</xdr:row>
                    <xdr:rowOff>38100</xdr:rowOff>
                  </from>
                  <to>
                    <xdr:col>6</xdr:col>
                    <xdr:colOff>9525</xdr:colOff>
                    <xdr:row>85</xdr:row>
                    <xdr:rowOff>266700</xdr:rowOff>
                  </to>
                </anchor>
              </controlPr>
            </control>
          </mc:Choice>
        </mc:AlternateContent>
        <mc:AlternateContent xmlns:mc="http://schemas.openxmlformats.org/markup-compatibility/2006">
          <mc:Choice Requires="x14">
            <control shapeId="1209" r:id="rId80" name="Check Box 185">
              <controlPr defaultSize="0" autoFill="0" autoLine="0" autoPict="0">
                <anchor moveWithCells="1">
                  <from>
                    <xdr:col>5</xdr:col>
                    <xdr:colOff>76200</xdr:colOff>
                    <xdr:row>86</xdr:row>
                    <xdr:rowOff>28575</xdr:rowOff>
                  </from>
                  <to>
                    <xdr:col>6</xdr:col>
                    <xdr:colOff>19050</xdr:colOff>
                    <xdr:row>86</xdr:row>
                    <xdr:rowOff>257175</xdr:rowOff>
                  </to>
                </anchor>
              </controlPr>
            </control>
          </mc:Choice>
        </mc:AlternateContent>
        <mc:AlternateContent xmlns:mc="http://schemas.openxmlformats.org/markup-compatibility/2006">
          <mc:Choice Requires="x14">
            <control shapeId="1210" r:id="rId81" name="Check Box 186">
              <controlPr defaultSize="0" autoFill="0" autoLine="0" autoPict="0">
                <anchor moveWithCells="1">
                  <from>
                    <xdr:col>5</xdr:col>
                    <xdr:colOff>66675</xdr:colOff>
                    <xdr:row>87</xdr:row>
                    <xdr:rowOff>352425</xdr:rowOff>
                  </from>
                  <to>
                    <xdr:col>6</xdr:col>
                    <xdr:colOff>9525</xdr:colOff>
                    <xdr:row>87</xdr:row>
                    <xdr:rowOff>581025</xdr:rowOff>
                  </to>
                </anchor>
              </controlPr>
            </control>
          </mc:Choice>
        </mc:AlternateContent>
        <mc:AlternateContent xmlns:mc="http://schemas.openxmlformats.org/markup-compatibility/2006">
          <mc:Choice Requires="x14">
            <control shapeId="1211" r:id="rId82" name="Check Box 187">
              <controlPr defaultSize="0" autoFill="0" autoLine="0" autoPict="0">
                <anchor moveWithCells="1">
                  <from>
                    <xdr:col>5</xdr:col>
                    <xdr:colOff>57150</xdr:colOff>
                    <xdr:row>88</xdr:row>
                    <xdr:rowOff>104775</xdr:rowOff>
                  </from>
                  <to>
                    <xdr:col>5</xdr:col>
                    <xdr:colOff>285750</xdr:colOff>
                    <xdr:row>88</xdr:row>
                    <xdr:rowOff>333375</xdr:rowOff>
                  </to>
                </anchor>
              </controlPr>
            </control>
          </mc:Choice>
        </mc:AlternateContent>
        <mc:AlternateContent xmlns:mc="http://schemas.openxmlformats.org/markup-compatibility/2006">
          <mc:Choice Requires="x14">
            <control shapeId="1214" r:id="rId83" name="Check Box 190">
              <controlPr defaultSize="0" autoFill="0" autoLine="0" autoPict="0">
                <anchor moveWithCells="1">
                  <from>
                    <xdr:col>5</xdr:col>
                    <xdr:colOff>57150</xdr:colOff>
                    <xdr:row>92</xdr:row>
                    <xdr:rowOff>104775</xdr:rowOff>
                  </from>
                  <to>
                    <xdr:col>5</xdr:col>
                    <xdr:colOff>285750</xdr:colOff>
                    <xdr:row>92</xdr:row>
                    <xdr:rowOff>333375</xdr:rowOff>
                  </to>
                </anchor>
              </controlPr>
            </control>
          </mc:Choice>
        </mc:AlternateContent>
        <mc:AlternateContent xmlns:mc="http://schemas.openxmlformats.org/markup-compatibility/2006">
          <mc:Choice Requires="x14">
            <control shapeId="1215" r:id="rId84" name="Check Box 191">
              <controlPr defaultSize="0" autoFill="0" autoLine="0" autoPict="0">
                <anchor moveWithCells="1">
                  <from>
                    <xdr:col>5</xdr:col>
                    <xdr:colOff>57150</xdr:colOff>
                    <xdr:row>93</xdr:row>
                    <xdr:rowOff>104775</xdr:rowOff>
                  </from>
                  <to>
                    <xdr:col>5</xdr:col>
                    <xdr:colOff>285750</xdr:colOff>
                    <xdr:row>93</xdr:row>
                    <xdr:rowOff>333375</xdr:rowOff>
                  </to>
                </anchor>
              </controlPr>
            </control>
          </mc:Choice>
        </mc:AlternateContent>
        <mc:AlternateContent xmlns:mc="http://schemas.openxmlformats.org/markup-compatibility/2006">
          <mc:Choice Requires="x14">
            <control shapeId="1216" r:id="rId85" name="Check Box 192">
              <controlPr defaultSize="0" autoFill="0" autoLine="0" autoPict="0">
                <anchor moveWithCells="1">
                  <from>
                    <xdr:col>5</xdr:col>
                    <xdr:colOff>57150</xdr:colOff>
                    <xdr:row>94</xdr:row>
                    <xdr:rowOff>104775</xdr:rowOff>
                  </from>
                  <to>
                    <xdr:col>5</xdr:col>
                    <xdr:colOff>285750</xdr:colOff>
                    <xdr:row>94</xdr:row>
                    <xdr:rowOff>333375</xdr:rowOff>
                  </to>
                </anchor>
              </controlPr>
            </control>
          </mc:Choice>
        </mc:AlternateContent>
        <mc:AlternateContent xmlns:mc="http://schemas.openxmlformats.org/markup-compatibility/2006">
          <mc:Choice Requires="x14">
            <control shapeId="1221" r:id="rId86" name="Check Box 197">
              <controlPr defaultSize="0" autoFill="0" autoLine="0" autoPict="0">
                <anchor moveWithCells="1">
                  <from>
                    <xdr:col>5</xdr:col>
                    <xdr:colOff>47625</xdr:colOff>
                    <xdr:row>99</xdr:row>
                    <xdr:rowOff>428625</xdr:rowOff>
                  </from>
                  <to>
                    <xdr:col>5</xdr:col>
                    <xdr:colOff>276225</xdr:colOff>
                    <xdr:row>99</xdr:row>
                    <xdr:rowOff>657225</xdr:rowOff>
                  </to>
                </anchor>
              </controlPr>
            </control>
          </mc:Choice>
        </mc:AlternateContent>
        <mc:AlternateContent xmlns:mc="http://schemas.openxmlformats.org/markup-compatibility/2006">
          <mc:Choice Requires="x14">
            <control shapeId="1222" r:id="rId87" name="Check Box 198">
              <controlPr defaultSize="0" autoFill="0" autoLine="0" autoPict="0">
                <anchor moveWithCells="1">
                  <from>
                    <xdr:col>5</xdr:col>
                    <xdr:colOff>66675</xdr:colOff>
                    <xdr:row>100</xdr:row>
                    <xdr:rowOff>409575</xdr:rowOff>
                  </from>
                  <to>
                    <xdr:col>6</xdr:col>
                    <xdr:colOff>9525</xdr:colOff>
                    <xdr:row>100</xdr:row>
                    <xdr:rowOff>638175</xdr:rowOff>
                  </to>
                </anchor>
              </controlPr>
            </control>
          </mc:Choice>
        </mc:AlternateContent>
        <mc:AlternateContent xmlns:mc="http://schemas.openxmlformats.org/markup-compatibility/2006">
          <mc:Choice Requires="x14">
            <control shapeId="1223" r:id="rId88" name="Check Box 199">
              <controlPr defaultSize="0" autoFill="0" autoLine="0" autoPict="0">
                <anchor moveWithCells="1">
                  <from>
                    <xdr:col>5</xdr:col>
                    <xdr:colOff>57150</xdr:colOff>
                    <xdr:row>101</xdr:row>
                    <xdr:rowOff>419100</xdr:rowOff>
                  </from>
                  <to>
                    <xdr:col>5</xdr:col>
                    <xdr:colOff>285750</xdr:colOff>
                    <xdr:row>102</xdr:row>
                    <xdr:rowOff>200025</xdr:rowOff>
                  </to>
                </anchor>
              </controlPr>
            </control>
          </mc:Choice>
        </mc:AlternateContent>
        <mc:AlternateContent xmlns:mc="http://schemas.openxmlformats.org/markup-compatibility/2006">
          <mc:Choice Requires="x14">
            <control shapeId="1224" r:id="rId89" name="Check Box 200">
              <controlPr defaultSize="0" autoFill="0" autoLine="0" autoPict="0">
                <anchor moveWithCells="1">
                  <from>
                    <xdr:col>5</xdr:col>
                    <xdr:colOff>57150</xdr:colOff>
                    <xdr:row>105</xdr:row>
                    <xdr:rowOff>104775</xdr:rowOff>
                  </from>
                  <to>
                    <xdr:col>5</xdr:col>
                    <xdr:colOff>285750</xdr:colOff>
                    <xdr:row>105</xdr:row>
                    <xdr:rowOff>333375</xdr:rowOff>
                  </to>
                </anchor>
              </controlPr>
            </control>
          </mc:Choice>
        </mc:AlternateContent>
        <mc:AlternateContent xmlns:mc="http://schemas.openxmlformats.org/markup-compatibility/2006">
          <mc:Choice Requires="x14">
            <control shapeId="1225" r:id="rId90" name="Check Box 201">
              <controlPr defaultSize="0" autoFill="0" autoLine="0" autoPict="0">
                <anchor moveWithCells="1">
                  <from>
                    <xdr:col>5</xdr:col>
                    <xdr:colOff>57150</xdr:colOff>
                    <xdr:row>106</xdr:row>
                    <xdr:rowOff>304800</xdr:rowOff>
                  </from>
                  <to>
                    <xdr:col>5</xdr:col>
                    <xdr:colOff>285750</xdr:colOff>
                    <xdr:row>106</xdr:row>
                    <xdr:rowOff>533400</xdr:rowOff>
                  </to>
                </anchor>
              </controlPr>
            </control>
          </mc:Choice>
        </mc:AlternateContent>
        <mc:AlternateContent xmlns:mc="http://schemas.openxmlformats.org/markup-compatibility/2006">
          <mc:Choice Requires="x14">
            <control shapeId="1226" r:id="rId91" name="Check Box 202">
              <controlPr defaultSize="0" autoFill="0" autoLine="0" autoPict="0">
                <anchor moveWithCells="1">
                  <from>
                    <xdr:col>5</xdr:col>
                    <xdr:colOff>57150</xdr:colOff>
                    <xdr:row>107</xdr:row>
                    <xdr:rowOff>104775</xdr:rowOff>
                  </from>
                  <to>
                    <xdr:col>5</xdr:col>
                    <xdr:colOff>285750</xdr:colOff>
                    <xdr:row>107</xdr:row>
                    <xdr:rowOff>333375</xdr:rowOff>
                  </to>
                </anchor>
              </controlPr>
            </control>
          </mc:Choice>
        </mc:AlternateContent>
        <mc:AlternateContent xmlns:mc="http://schemas.openxmlformats.org/markup-compatibility/2006">
          <mc:Choice Requires="x14">
            <control shapeId="1227" r:id="rId92" name="Check Box 203">
              <controlPr defaultSize="0" autoFill="0" autoLine="0" autoPict="0">
                <anchor moveWithCells="1">
                  <from>
                    <xdr:col>5</xdr:col>
                    <xdr:colOff>57150</xdr:colOff>
                    <xdr:row>108</xdr:row>
                    <xdr:rowOff>104775</xdr:rowOff>
                  </from>
                  <to>
                    <xdr:col>5</xdr:col>
                    <xdr:colOff>285750</xdr:colOff>
                    <xdr:row>108</xdr:row>
                    <xdr:rowOff>333375</xdr:rowOff>
                  </to>
                </anchor>
              </controlPr>
            </control>
          </mc:Choice>
        </mc:AlternateContent>
        <mc:AlternateContent xmlns:mc="http://schemas.openxmlformats.org/markup-compatibility/2006">
          <mc:Choice Requires="x14">
            <control shapeId="1229" r:id="rId93" name="Check Box 205">
              <controlPr defaultSize="0" autoFill="0" autoLine="0" autoPict="0">
                <anchor moveWithCells="1">
                  <from>
                    <xdr:col>5</xdr:col>
                    <xdr:colOff>57150</xdr:colOff>
                    <xdr:row>110</xdr:row>
                    <xdr:rowOff>104775</xdr:rowOff>
                  </from>
                  <to>
                    <xdr:col>5</xdr:col>
                    <xdr:colOff>285750</xdr:colOff>
                    <xdr:row>110</xdr:row>
                    <xdr:rowOff>333375</xdr:rowOff>
                  </to>
                </anchor>
              </controlPr>
            </control>
          </mc:Choice>
        </mc:AlternateContent>
        <mc:AlternateContent xmlns:mc="http://schemas.openxmlformats.org/markup-compatibility/2006">
          <mc:Choice Requires="x14">
            <control shapeId="1230" r:id="rId94" name="Check Box 206">
              <controlPr defaultSize="0" autoFill="0" autoLine="0" autoPict="0">
                <anchor moveWithCells="1">
                  <from>
                    <xdr:col>5</xdr:col>
                    <xdr:colOff>66675</xdr:colOff>
                    <xdr:row>111</xdr:row>
                    <xdr:rowOff>38100</xdr:rowOff>
                  </from>
                  <to>
                    <xdr:col>6</xdr:col>
                    <xdr:colOff>9525</xdr:colOff>
                    <xdr:row>111</xdr:row>
                    <xdr:rowOff>276225</xdr:rowOff>
                  </to>
                </anchor>
              </controlPr>
            </control>
          </mc:Choice>
        </mc:AlternateContent>
        <mc:AlternateContent xmlns:mc="http://schemas.openxmlformats.org/markup-compatibility/2006">
          <mc:Choice Requires="x14">
            <control shapeId="1231" r:id="rId95" name="Check Box 207">
              <controlPr defaultSize="0" autoFill="0" autoLine="0" autoPict="0">
                <anchor moveWithCells="1">
                  <from>
                    <xdr:col>5</xdr:col>
                    <xdr:colOff>57150</xdr:colOff>
                    <xdr:row>113</xdr:row>
                    <xdr:rowOff>257175</xdr:rowOff>
                  </from>
                  <to>
                    <xdr:col>5</xdr:col>
                    <xdr:colOff>285750</xdr:colOff>
                    <xdr:row>113</xdr:row>
                    <xdr:rowOff>485775</xdr:rowOff>
                  </to>
                </anchor>
              </controlPr>
            </control>
          </mc:Choice>
        </mc:AlternateContent>
        <mc:AlternateContent xmlns:mc="http://schemas.openxmlformats.org/markup-compatibility/2006">
          <mc:Choice Requires="x14">
            <control shapeId="1232" r:id="rId96" name="Check Box 208">
              <controlPr defaultSize="0" autoFill="0" autoLine="0" autoPict="0">
                <anchor moveWithCells="1">
                  <from>
                    <xdr:col>5</xdr:col>
                    <xdr:colOff>66675</xdr:colOff>
                    <xdr:row>114</xdr:row>
                    <xdr:rowOff>19050</xdr:rowOff>
                  </from>
                  <to>
                    <xdr:col>6</xdr:col>
                    <xdr:colOff>9525</xdr:colOff>
                    <xdr:row>114</xdr:row>
                    <xdr:rowOff>247650</xdr:rowOff>
                  </to>
                </anchor>
              </controlPr>
            </control>
          </mc:Choice>
        </mc:AlternateContent>
        <mc:AlternateContent xmlns:mc="http://schemas.openxmlformats.org/markup-compatibility/2006">
          <mc:Choice Requires="x14">
            <control shapeId="1233" r:id="rId97" name="Check Box 209">
              <controlPr defaultSize="0" autoFill="0" autoLine="0" autoPict="0">
                <anchor moveWithCells="1">
                  <from>
                    <xdr:col>5</xdr:col>
                    <xdr:colOff>57150</xdr:colOff>
                    <xdr:row>115</xdr:row>
                    <xdr:rowOff>209550</xdr:rowOff>
                  </from>
                  <to>
                    <xdr:col>5</xdr:col>
                    <xdr:colOff>285750</xdr:colOff>
                    <xdr:row>115</xdr:row>
                    <xdr:rowOff>438150</xdr:rowOff>
                  </to>
                </anchor>
              </controlPr>
            </control>
          </mc:Choice>
        </mc:AlternateContent>
        <mc:AlternateContent xmlns:mc="http://schemas.openxmlformats.org/markup-compatibility/2006">
          <mc:Choice Requires="x14">
            <control shapeId="1234" r:id="rId98" name="Check Box 210">
              <controlPr defaultSize="0" autoFill="0" autoLine="0" autoPict="0">
                <anchor moveWithCells="1">
                  <from>
                    <xdr:col>5</xdr:col>
                    <xdr:colOff>57150</xdr:colOff>
                    <xdr:row>116</xdr:row>
                    <xdr:rowOff>104775</xdr:rowOff>
                  </from>
                  <to>
                    <xdr:col>5</xdr:col>
                    <xdr:colOff>285750</xdr:colOff>
                    <xdr:row>117</xdr:row>
                    <xdr:rowOff>114300</xdr:rowOff>
                  </to>
                </anchor>
              </controlPr>
            </control>
          </mc:Choice>
        </mc:AlternateContent>
        <mc:AlternateContent xmlns:mc="http://schemas.openxmlformats.org/markup-compatibility/2006">
          <mc:Choice Requires="x14">
            <control shapeId="1235" r:id="rId99" name="Check Box 211">
              <controlPr defaultSize="0" autoFill="0" autoLine="0" autoPict="0">
                <anchor moveWithCells="1">
                  <from>
                    <xdr:col>5</xdr:col>
                    <xdr:colOff>57150</xdr:colOff>
                    <xdr:row>117</xdr:row>
                    <xdr:rowOff>104775</xdr:rowOff>
                  </from>
                  <to>
                    <xdr:col>5</xdr:col>
                    <xdr:colOff>285750</xdr:colOff>
                    <xdr:row>117</xdr:row>
                    <xdr:rowOff>333375</xdr:rowOff>
                  </to>
                </anchor>
              </controlPr>
            </control>
          </mc:Choice>
        </mc:AlternateContent>
        <mc:AlternateContent xmlns:mc="http://schemas.openxmlformats.org/markup-compatibility/2006">
          <mc:Choice Requires="x14">
            <control shapeId="1236" r:id="rId100" name="Check Box 212">
              <controlPr defaultSize="0" autoFill="0" autoLine="0" autoPict="0">
                <anchor moveWithCells="1">
                  <from>
                    <xdr:col>5</xdr:col>
                    <xdr:colOff>57150</xdr:colOff>
                    <xdr:row>118</xdr:row>
                    <xdr:rowOff>104775</xdr:rowOff>
                  </from>
                  <to>
                    <xdr:col>5</xdr:col>
                    <xdr:colOff>285750</xdr:colOff>
                    <xdr:row>118</xdr:row>
                    <xdr:rowOff>371475</xdr:rowOff>
                  </to>
                </anchor>
              </controlPr>
            </control>
          </mc:Choice>
        </mc:AlternateContent>
        <mc:AlternateContent xmlns:mc="http://schemas.openxmlformats.org/markup-compatibility/2006">
          <mc:Choice Requires="x14">
            <control shapeId="1237" r:id="rId101" name="Check Box 213">
              <controlPr defaultSize="0" autoFill="0" autoLine="0" autoPict="0">
                <anchor moveWithCells="1">
                  <from>
                    <xdr:col>5</xdr:col>
                    <xdr:colOff>57150</xdr:colOff>
                    <xdr:row>119</xdr:row>
                    <xdr:rowOff>104775</xdr:rowOff>
                  </from>
                  <to>
                    <xdr:col>5</xdr:col>
                    <xdr:colOff>285750</xdr:colOff>
                    <xdr:row>119</xdr:row>
                    <xdr:rowOff>333375</xdr:rowOff>
                  </to>
                </anchor>
              </controlPr>
            </control>
          </mc:Choice>
        </mc:AlternateContent>
        <mc:AlternateContent xmlns:mc="http://schemas.openxmlformats.org/markup-compatibility/2006">
          <mc:Choice Requires="x14">
            <control shapeId="1238" r:id="rId102" name="Check Box 214">
              <controlPr defaultSize="0" autoFill="0" autoLine="0" autoPict="0">
                <anchor moveWithCells="1">
                  <from>
                    <xdr:col>5</xdr:col>
                    <xdr:colOff>57150</xdr:colOff>
                    <xdr:row>120</xdr:row>
                    <xdr:rowOff>28575</xdr:rowOff>
                  </from>
                  <to>
                    <xdr:col>5</xdr:col>
                    <xdr:colOff>285750</xdr:colOff>
                    <xdr:row>120</xdr:row>
                    <xdr:rowOff>257175</xdr:rowOff>
                  </to>
                </anchor>
              </controlPr>
            </control>
          </mc:Choice>
        </mc:AlternateContent>
        <mc:AlternateContent xmlns:mc="http://schemas.openxmlformats.org/markup-compatibility/2006">
          <mc:Choice Requires="x14">
            <control shapeId="1239" r:id="rId103" name="Check Box 215">
              <controlPr defaultSize="0" autoFill="0" autoLine="0" autoPict="0">
                <anchor moveWithCells="1">
                  <from>
                    <xdr:col>5</xdr:col>
                    <xdr:colOff>57150</xdr:colOff>
                    <xdr:row>121</xdr:row>
                    <xdr:rowOff>104775</xdr:rowOff>
                  </from>
                  <to>
                    <xdr:col>5</xdr:col>
                    <xdr:colOff>285750</xdr:colOff>
                    <xdr:row>121</xdr:row>
                    <xdr:rowOff>333375</xdr:rowOff>
                  </to>
                </anchor>
              </controlPr>
            </control>
          </mc:Choice>
        </mc:AlternateContent>
        <mc:AlternateContent xmlns:mc="http://schemas.openxmlformats.org/markup-compatibility/2006">
          <mc:Choice Requires="x14">
            <control shapeId="1270" r:id="rId104" name="Check Box 246">
              <controlPr defaultSize="0" autoFill="0" autoLine="0" autoPict="0">
                <anchor moveWithCells="1">
                  <from>
                    <xdr:col>6</xdr:col>
                    <xdr:colOff>38100</xdr:colOff>
                    <xdr:row>61</xdr:row>
                    <xdr:rowOff>485775</xdr:rowOff>
                  </from>
                  <to>
                    <xdr:col>6</xdr:col>
                    <xdr:colOff>266700</xdr:colOff>
                    <xdr:row>62</xdr:row>
                    <xdr:rowOff>228600</xdr:rowOff>
                  </to>
                </anchor>
              </controlPr>
            </control>
          </mc:Choice>
        </mc:AlternateContent>
        <mc:AlternateContent xmlns:mc="http://schemas.openxmlformats.org/markup-compatibility/2006">
          <mc:Choice Requires="x14">
            <control shapeId="1272" r:id="rId105" name="Check Box 248">
              <controlPr defaultSize="0" autoFill="0" autoLine="0" autoPict="0">
                <anchor moveWithCells="1">
                  <from>
                    <xdr:col>6</xdr:col>
                    <xdr:colOff>57150</xdr:colOff>
                    <xdr:row>63</xdr:row>
                    <xdr:rowOff>104775</xdr:rowOff>
                  </from>
                  <to>
                    <xdr:col>7</xdr:col>
                    <xdr:colOff>0</xdr:colOff>
                    <xdr:row>63</xdr:row>
                    <xdr:rowOff>333375</xdr:rowOff>
                  </to>
                </anchor>
              </controlPr>
            </control>
          </mc:Choice>
        </mc:AlternateContent>
        <mc:AlternateContent xmlns:mc="http://schemas.openxmlformats.org/markup-compatibility/2006">
          <mc:Choice Requires="x14">
            <control shapeId="1273" r:id="rId106" name="Check Box 249">
              <controlPr defaultSize="0" autoFill="0" autoLine="0" autoPict="0">
                <anchor moveWithCells="1">
                  <from>
                    <xdr:col>6</xdr:col>
                    <xdr:colOff>57150</xdr:colOff>
                    <xdr:row>64</xdr:row>
                    <xdr:rowOff>104775</xdr:rowOff>
                  </from>
                  <to>
                    <xdr:col>7</xdr:col>
                    <xdr:colOff>0</xdr:colOff>
                    <xdr:row>64</xdr:row>
                    <xdr:rowOff>333375</xdr:rowOff>
                  </to>
                </anchor>
              </controlPr>
            </control>
          </mc:Choice>
        </mc:AlternateContent>
        <mc:AlternateContent xmlns:mc="http://schemas.openxmlformats.org/markup-compatibility/2006">
          <mc:Choice Requires="x14">
            <control shapeId="1274" r:id="rId107" name="Check Box 250">
              <controlPr defaultSize="0" autoFill="0" autoLine="0" autoPict="0">
                <anchor moveWithCells="1">
                  <from>
                    <xdr:col>6</xdr:col>
                    <xdr:colOff>57150</xdr:colOff>
                    <xdr:row>65</xdr:row>
                    <xdr:rowOff>104775</xdr:rowOff>
                  </from>
                  <to>
                    <xdr:col>7</xdr:col>
                    <xdr:colOff>0</xdr:colOff>
                    <xdr:row>65</xdr:row>
                    <xdr:rowOff>333375</xdr:rowOff>
                  </to>
                </anchor>
              </controlPr>
            </control>
          </mc:Choice>
        </mc:AlternateContent>
        <mc:AlternateContent xmlns:mc="http://schemas.openxmlformats.org/markup-compatibility/2006">
          <mc:Choice Requires="x14">
            <control shapeId="1275" r:id="rId108" name="Check Box 251">
              <controlPr defaultSize="0" autoFill="0" autoLine="0" autoPict="0">
                <anchor moveWithCells="1">
                  <from>
                    <xdr:col>6</xdr:col>
                    <xdr:colOff>47625</xdr:colOff>
                    <xdr:row>66</xdr:row>
                    <xdr:rowOff>0</xdr:rowOff>
                  </from>
                  <to>
                    <xdr:col>6</xdr:col>
                    <xdr:colOff>276225</xdr:colOff>
                    <xdr:row>66</xdr:row>
                    <xdr:rowOff>228600</xdr:rowOff>
                  </to>
                </anchor>
              </controlPr>
            </control>
          </mc:Choice>
        </mc:AlternateContent>
        <mc:AlternateContent xmlns:mc="http://schemas.openxmlformats.org/markup-compatibility/2006">
          <mc:Choice Requires="x14">
            <control shapeId="1278" r:id="rId109" name="Check Box 254">
              <controlPr defaultSize="0" autoFill="0" autoLine="0" autoPict="0">
                <anchor moveWithCells="1">
                  <from>
                    <xdr:col>6</xdr:col>
                    <xdr:colOff>57150</xdr:colOff>
                    <xdr:row>78</xdr:row>
                    <xdr:rowOff>104775</xdr:rowOff>
                  </from>
                  <to>
                    <xdr:col>7</xdr:col>
                    <xdr:colOff>0</xdr:colOff>
                    <xdr:row>78</xdr:row>
                    <xdr:rowOff>333375</xdr:rowOff>
                  </to>
                </anchor>
              </controlPr>
            </control>
          </mc:Choice>
        </mc:AlternateContent>
        <mc:AlternateContent xmlns:mc="http://schemas.openxmlformats.org/markup-compatibility/2006">
          <mc:Choice Requires="x14">
            <control shapeId="1279" r:id="rId110" name="Check Box 255">
              <controlPr defaultSize="0" autoFill="0" autoLine="0" autoPict="0">
                <anchor moveWithCells="1">
                  <from>
                    <xdr:col>6</xdr:col>
                    <xdr:colOff>47625</xdr:colOff>
                    <xdr:row>79</xdr:row>
                    <xdr:rowOff>257175</xdr:rowOff>
                  </from>
                  <to>
                    <xdr:col>6</xdr:col>
                    <xdr:colOff>276225</xdr:colOff>
                    <xdr:row>79</xdr:row>
                    <xdr:rowOff>485775</xdr:rowOff>
                  </to>
                </anchor>
              </controlPr>
            </control>
          </mc:Choice>
        </mc:AlternateContent>
        <mc:AlternateContent xmlns:mc="http://schemas.openxmlformats.org/markup-compatibility/2006">
          <mc:Choice Requires="x14">
            <control shapeId="1280" r:id="rId111" name="Check Box 256">
              <controlPr defaultSize="0" autoFill="0" autoLine="0" autoPict="0">
                <anchor moveWithCells="1">
                  <from>
                    <xdr:col>6</xdr:col>
                    <xdr:colOff>57150</xdr:colOff>
                    <xdr:row>80</xdr:row>
                    <xdr:rowOff>276225</xdr:rowOff>
                  </from>
                  <to>
                    <xdr:col>7</xdr:col>
                    <xdr:colOff>0</xdr:colOff>
                    <xdr:row>80</xdr:row>
                    <xdr:rowOff>504825</xdr:rowOff>
                  </to>
                </anchor>
              </controlPr>
            </control>
          </mc:Choice>
        </mc:AlternateContent>
        <mc:AlternateContent xmlns:mc="http://schemas.openxmlformats.org/markup-compatibility/2006">
          <mc:Choice Requires="x14">
            <control shapeId="1282" r:id="rId112" name="Check Box 258">
              <controlPr defaultSize="0" autoFill="0" autoLine="0" autoPict="0">
                <anchor moveWithCells="1">
                  <from>
                    <xdr:col>6</xdr:col>
                    <xdr:colOff>66675</xdr:colOff>
                    <xdr:row>84</xdr:row>
                    <xdr:rowOff>257175</xdr:rowOff>
                  </from>
                  <to>
                    <xdr:col>7</xdr:col>
                    <xdr:colOff>9525</xdr:colOff>
                    <xdr:row>84</xdr:row>
                    <xdr:rowOff>485775</xdr:rowOff>
                  </to>
                </anchor>
              </controlPr>
            </control>
          </mc:Choice>
        </mc:AlternateContent>
        <mc:AlternateContent xmlns:mc="http://schemas.openxmlformats.org/markup-compatibility/2006">
          <mc:Choice Requires="x14">
            <control shapeId="1283" r:id="rId113" name="Check Box 259">
              <controlPr defaultSize="0" autoFill="0" autoLine="0" autoPict="0">
                <anchor moveWithCells="1">
                  <from>
                    <xdr:col>6</xdr:col>
                    <xdr:colOff>66675</xdr:colOff>
                    <xdr:row>85</xdr:row>
                    <xdr:rowOff>38100</xdr:rowOff>
                  </from>
                  <to>
                    <xdr:col>7</xdr:col>
                    <xdr:colOff>9525</xdr:colOff>
                    <xdr:row>85</xdr:row>
                    <xdr:rowOff>266700</xdr:rowOff>
                  </to>
                </anchor>
              </controlPr>
            </control>
          </mc:Choice>
        </mc:AlternateContent>
        <mc:AlternateContent xmlns:mc="http://schemas.openxmlformats.org/markup-compatibility/2006">
          <mc:Choice Requires="x14">
            <control shapeId="1284" r:id="rId114" name="Check Box 260">
              <controlPr defaultSize="0" autoFill="0" autoLine="0" autoPict="0">
                <anchor moveWithCells="1">
                  <from>
                    <xdr:col>6</xdr:col>
                    <xdr:colOff>76200</xdr:colOff>
                    <xdr:row>86</xdr:row>
                    <xdr:rowOff>28575</xdr:rowOff>
                  </from>
                  <to>
                    <xdr:col>7</xdr:col>
                    <xdr:colOff>19050</xdr:colOff>
                    <xdr:row>86</xdr:row>
                    <xdr:rowOff>257175</xdr:rowOff>
                  </to>
                </anchor>
              </controlPr>
            </control>
          </mc:Choice>
        </mc:AlternateContent>
        <mc:AlternateContent xmlns:mc="http://schemas.openxmlformats.org/markup-compatibility/2006">
          <mc:Choice Requires="x14">
            <control shapeId="1285" r:id="rId115" name="Check Box 261">
              <controlPr defaultSize="0" autoFill="0" autoLine="0" autoPict="0">
                <anchor moveWithCells="1">
                  <from>
                    <xdr:col>6</xdr:col>
                    <xdr:colOff>66675</xdr:colOff>
                    <xdr:row>87</xdr:row>
                    <xdr:rowOff>352425</xdr:rowOff>
                  </from>
                  <to>
                    <xdr:col>7</xdr:col>
                    <xdr:colOff>9525</xdr:colOff>
                    <xdr:row>87</xdr:row>
                    <xdr:rowOff>581025</xdr:rowOff>
                  </to>
                </anchor>
              </controlPr>
            </control>
          </mc:Choice>
        </mc:AlternateContent>
        <mc:AlternateContent xmlns:mc="http://schemas.openxmlformats.org/markup-compatibility/2006">
          <mc:Choice Requires="x14">
            <control shapeId="1286" r:id="rId116" name="Check Box 262">
              <controlPr defaultSize="0" autoFill="0" autoLine="0" autoPict="0">
                <anchor moveWithCells="1">
                  <from>
                    <xdr:col>6</xdr:col>
                    <xdr:colOff>57150</xdr:colOff>
                    <xdr:row>88</xdr:row>
                    <xdr:rowOff>104775</xdr:rowOff>
                  </from>
                  <to>
                    <xdr:col>7</xdr:col>
                    <xdr:colOff>0</xdr:colOff>
                    <xdr:row>88</xdr:row>
                    <xdr:rowOff>333375</xdr:rowOff>
                  </to>
                </anchor>
              </controlPr>
            </control>
          </mc:Choice>
        </mc:AlternateContent>
        <mc:AlternateContent xmlns:mc="http://schemas.openxmlformats.org/markup-compatibility/2006">
          <mc:Choice Requires="x14">
            <control shapeId="1289" r:id="rId117" name="Check Box 265">
              <controlPr defaultSize="0" autoFill="0" autoLine="0" autoPict="0">
                <anchor moveWithCells="1">
                  <from>
                    <xdr:col>6</xdr:col>
                    <xdr:colOff>57150</xdr:colOff>
                    <xdr:row>92</xdr:row>
                    <xdr:rowOff>104775</xdr:rowOff>
                  </from>
                  <to>
                    <xdr:col>7</xdr:col>
                    <xdr:colOff>0</xdr:colOff>
                    <xdr:row>92</xdr:row>
                    <xdr:rowOff>333375</xdr:rowOff>
                  </to>
                </anchor>
              </controlPr>
            </control>
          </mc:Choice>
        </mc:AlternateContent>
        <mc:AlternateContent xmlns:mc="http://schemas.openxmlformats.org/markup-compatibility/2006">
          <mc:Choice Requires="x14">
            <control shapeId="1290" r:id="rId118" name="Check Box 266">
              <controlPr defaultSize="0" autoFill="0" autoLine="0" autoPict="0">
                <anchor moveWithCells="1">
                  <from>
                    <xdr:col>6</xdr:col>
                    <xdr:colOff>57150</xdr:colOff>
                    <xdr:row>93</xdr:row>
                    <xdr:rowOff>104775</xdr:rowOff>
                  </from>
                  <to>
                    <xdr:col>7</xdr:col>
                    <xdr:colOff>0</xdr:colOff>
                    <xdr:row>93</xdr:row>
                    <xdr:rowOff>333375</xdr:rowOff>
                  </to>
                </anchor>
              </controlPr>
            </control>
          </mc:Choice>
        </mc:AlternateContent>
        <mc:AlternateContent xmlns:mc="http://schemas.openxmlformats.org/markup-compatibility/2006">
          <mc:Choice Requires="x14">
            <control shapeId="1291" r:id="rId119" name="Check Box 267">
              <controlPr defaultSize="0" autoFill="0" autoLine="0" autoPict="0">
                <anchor moveWithCells="1">
                  <from>
                    <xdr:col>6</xdr:col>
                    <xdr:colOff>57150</xdr:colOff>
                    <xdr:row>94</xdr:row>
                    <xdr:rowOff>104775</xdr:rowOff>
                  </from>
                  <to>
                    <xdr:col>7</xdr:col>
                    <xdr:colOff>0</xdr:colOff>
                    <xdr:row>94</xdr:row>
                    <xdr:rowOff>333375</xdr:rowOff>
                  </to>
                </anchor>
              </controlPr>
            </control>
          </mc:Choice>
        </mc:AlternateContent>
        <mc:AlternateContent xmlns:mc="http://schemas.openxmlformats.org/markup-compatibility/2006">
          <mc:Choice Requires="x14">
            <control shapeId="1296" r:id="rId120" name="Check Box 272">
              <controlPr defaultSize="0" autoFill="0" autoLine="0" autoPict="0">
                <anchor moveWithCells="1">
                  <from>
                    <xdr:col>6</xdr:col>
                    <xdr:colOff>47625</xdr:colOff>
                    <xdr:row>99</xdr:row>
                    <xdr:rowOff>428625</xdr:rowOff>
                  </from>
                  <to>
                    <xdr:col>6</xdr:col>
                    <xdr:colOff>276225</xdr:colOff>
                    <xdr:row>99</xdr:row>
                    <xdr:rowOff>657225</xdr:rowOff>
                  </to>
                </anchor>
              </controlPr>
            </control>
          </mc:Choice>
        </mc:AlternateContent>
        <mc:AlternateContent xmlns:mc="http://schemas.openxmlformats.org/markup-compatibility/2006">
          <mc:Choice Requires="x14">
            <control shapeId="1297" r:id="rId121" name="Check Box 273">
              <controlPr defaultSize="0" autoFill="0" autoLine="0" autoPict="0">
                <anchor moveWithCells="1">
                  <from>
                    <xdr:col>6</xdr:col>
                    <xdr:colOff>66675</xdr:colOff>
                    <xdr:row>100</xdr:row>
                    <xdr:rowOff>409575</xdr:rowOff>
                  </from>
                  <to>
                    <xdr:col>7</xdr:col>
                    <xdr:colOff>9525</xdr:colOff>
                    <xdr:row>100</xdr:row>
                    <xdr:rowOff>638175</xdr:rowOff>
                  </to>
                </anchor>
              </controlPr>
            </control>
          </mc:Choice>
        </mc:AlternateContent>
        <mc:AlternateContent xmlns:mc="http://schemas.openxmlformats.org/markup-compatibility/2006">
          <mc:Choice Requires="x14">
            <control shapeId="1298" r:id="rId122" name="Check Box 274">
              <controlPr defaultSize="0" autoFill="0" autoLine="0" autoPict="0">
                <anchor moveWithCells="1">
                  <from>
                    <xdr:col>6</xdr:col>
                    <xdr:colOff>57150</xdr:colOff>
                    <xdr:row>101</xdr:row>
                    <xdr:rowOff>419100</xdr:rowOff>
                  </from>
                  <to>
                    <xdr:col>7</xdr:col>
                    <xdr:colOff>0</xdr:colOff>
                    <xdr:row>102</xdr:row>
                    <xdr:rowOff>200025</xdr:rowOff>
                  </to>
                </anchor>
              </controlPr>
            </control>
          </mc:Choice>
        </mc:AlternateContent>
        <mc:AlternateContent xmlns:mc="http://schemas.openxmlformats.org/markup-compatibility/2006">
          <mc:Choice Requires="x14">
            <control shapeId="1299" r:id="rId123" name="Check Box 275">
              <controlPr defaultSize="0" autoFill="0" autoLine="0" autoPict="0">
                <anchor moveWithCells="1">
                  <from>
                    <xdr:col>6</xdr:col>
                    <xdr:colOff>57150</xdr:colOff>
                    <xdr:row>105</xdr:row>
                    <xdr:rowOff>104775</xdr:rowOff>
                  </from>
                  <to>
                    <xdr:col>7</xdr:col>
                    <xdr:colOff>0</xdr:colOff>
                    <xdr:row>105</xdr:row>
                    <xdr:rowOff>333375</xdr:rowOff>
                  </to>
                </anchor>
              </controlPr>
            </control>
          </mc:Choice>
        </mc:AlternateContent>
        <mc:AlternateContent xmlns:mc="http://schemas.openxmlformats.org/markup-compatibility/2006">
          <mc:Choice Requires="x14">
            <control shapeId="1300" r:id="rId124" name="Check Box 276">
              <controlPr defaultSize="0" autoFill="0" autoLine="0" autoPict="0">
                <anchor moveWithCells="1">
                  <from>
                    <xdr:col>6</xdr:col>
                    <xdr:colOff>57150</xdr:colOff>
                    <xdr:row>106</xdr:row>
                    <xdr:rowOff>304800</xdr:rowOff>
                  </from>
                  <to>
                    <xdr:col>7</xdr:col>
                    <xdr:colOff>0</xdr:colOff>
                    <xdr:row>106</xdr:row>
                    <xdr:rowOff>533400</xdr:rowOff>
                  </to>
                </anchor>
              </controlPr>
            </control>
          </mc:Choice>
        </mc:AlternateContent>
        <mc:AlternateContent xmlns:mc="http://schemas.openxmlformats.org/markup-compatibility/2006">
          <mc:Choice Requires="x14">
            <control shapeId="1301" r:id="rId125" name="Check Box 277">
              <controlPr defaultSize="0" autoFill="0" autoLine="0" autoPict="0">
                <anchor moveWithCells="1">
                  <from>
                    <xdr:col>6</xdr:col>
                    <xdr:colOff>57150</xdr:colOff>
                    <xdr:row>107</xdr:row>
                    <xdr:rowOff>104775</xdr:rowOff>
                  </from>
                  <to>
                    <xdr:col>7</xdr:col>
                    <xdr:colOff>0</xdr:colOff>
                    <xdr:row>107</xdr:row>
                    <xdr:rowOff>333375</xdr:rowOff>
                  </to>
                </anchor>
              </controlPr>
            </control>
          </mc:Choice>
        </mc:AlternateContent>
        <mc:AlternateContent xmlns:mc="http://schemas.openxmlformats.org/markup-compatibility/2006">
          <mc:Choice Requires="x14">
            <control shapeId="1302" r:id="rId126" name="Check Box 278">
              <controlPr defaultSize="0" autoFill="0" autoLine="0" autoPict="0">
                <anchor moveWithCells="1">
                  <from>
                    <xdr:col>6</xdr:col>
                    <xdr:colOff>57150</xdr:colOff>
                    <xdr:row>108</xdr:row>
                    <xdr:rowOff>104775</xdr:rowOff>
                  </from>
                  <to>
                    <xdr:col>7</xdr:col>
                    <xdr:colOff>0</xdr:colOff>
                    <xdr:row>108</xdr:row>
                    <xdr:rowOff>333375</xdr:rowOff>
                  </to>
                </anchor>
              </controlPr>
            </control>
          </mc:Choice>
        </mc:AlternateContent>
        <mc:AlternateContent xmlns:mc="http://schemas.openxmlformats.org/markup-compatibility/2006">
          <mc:Choice Requires="x14">
            <control shapeId="1304" r:id="rId127" name="Check Box 280">
              <controlPr defaultSize="0" autoFill="0" autoLine="0" autoPict="0">
                <anchor moveWithCells="1">
                  <from>
                    <xdr:col>6</xdr:col>
                    <xdr:colOff>57150</xdr:colOff>
                    <xdr:row>110</xdr:row>
                    <xdr:rowOff>104775</xdr:rowOff>
                  </from>
                  <to>
                    <xdr:col>7</xdr:col>
                    <xdr:colOff>0</xdr:colOff>
                    <xdr:row>110</xdr:row>
                    <xdr:rowOff>333375</xdr:rowOff>
                  </to>
                </anchor>
              </controlPr>
            </control>
          </mc:Choice>
        </mc:AlternateContent>
        <mc:AlternateContent xmlns:mc="http://schemas.openxmlformats.org/markup-compatibility/2006">
          <mc:Choice Requires="x14">
            <control shapeId="1305" r:id="rId128" name="Check Box 281">
              <controlPr defaultSize="0" autoFill="0" autoLine="0" autoPict="0">
                <anchor moveWithCells="1">
                  <from>
                    <xdr:col>6</xdr:col>
                    <xdr:colOff>66675</xdr:colOff>
                    <xdr:row>111</xdr:row>
                    <xdr:rowOff>38100</xdr:rowOff>
                  </from>
                  <to>
                    <xdr:col>7</xdr:col>
                    <xdr:colOff>9525</xdr:colOff>
                    <xdr:row>111</xdr:row>
                    <xdr:rowOff>276225</xdr:rowOff>
                  </to>
                </anchor>
              </controlPr>
            </control>
          </mc:Choice>
        </mc:AlternateContent>
        <mc:AlternateContent xmlns:mc="http://schemas.openxmlformats.org/markup-compatibility/2006">
          <mc:Choice Requires="x14">
            <control shapeId="1306" r:id="rId129" name="Check Box 282">
              <controlPr defaultSize="0" autoFill="0" autoLine="0" autoPict="0">
                <anchor moveWithCells="1">
                  <from>
                    <xdr:col>6</xdr:col>
                    <xdr:colOff>57150</xdr:colOff>
                    <xdr:row>113</xdr:row>
                    <xdr:rowOff>257175</xdr:rowOff>
                  </from>
                  <to>
                    <xdr:col>7</xdr:col>
                    <xdr:colOff>0</xdr:colOff>
                    <xdr:row>113</xdr:row>
                    <xdr:rowOff>485775</xdr:rowOff>
                  </to>
                </anchor>
              </controlPr>
            </control>
          </mc:Choice>
        </mc:AlternateContent>
        <mc:AlternateContent xmlns:mc="http://schemas.openxmlformats.org/markup-compatibility/2006">
          <mc:Choice Requires="x14">
            <control shapeId="1307" r:id="rId130" name="Check Box 283">
              <controlPr defaultSize="0" autoFill="0" autoLine="0" autoPict="0">
                <anchor moveWithCells="1">
                  <from>
                    <xdr:col>6</xdr:col>
                    <xdr:colOff>66675</xdr:colOff>
                    <xdr:row>114</xdr:row>
                    <xdr:rowOff>19050</xdr:rowOff>
                  </from>
                  <to>
                    <xdr:col>7</xdr:col>
                    <xdr:colOff>9525</xdr:colOff>
                    <xdr:row>114</xdr:row>
                    <xdr:rowOff>247650</xdr:rowOff>
                  </to>
                </anchor>
              </controlPr>
            </control>
          </mc:Choice>
        </mc:AlternateContent>
        <mc:AlternateContent xmlns:mc="http://schemas.openxmlformats.org/markup-compatibility/2006">
          <mc:Choice Requires="x14">
            <control shapeId="1308" r:id="rId131" name="Check Box 284">
              <controlPr defaultSize="0" autoFill="0" autoLine="0" autoPict="0">
                <anchor moveWithCells="1">
                  <from>
                    <xdr:col>6</xdr:col>
                    <xdr:colOff>57150</xdr:colOff>
                    <xdr:row>115</xdr:row>
                    <xdr:rowOff>209550</xdr:rowOff>
                  </from>
                  <to>
                    <xdr:col>7</xdr:col>
                    <xdr:colOff>0</xdr:colOff>
                    <xdr:row>115</xdr:row>
                    <xdr:rowOff>438150</xdr:rowOff>
                  </to>
                </anchor>
              </controlPr>
            </control>
          </mc:Choice>
        </mc:AlternateContent>
        <mc:AlternateContent xmlns:mc="http://schemas.openxmlformats.org/markup-compatibility/2006">
          <mc:Choice Requires="x14">
            <control shapeId="1309" r:id="rId132" name="Check Box 285">
              <controlPr defaultSize="0" autoFill="0" autoLine="0" autoPict="0">
                <anchor moveWithCells="1">
                  <from>
                    <xdr:col>6</xdr:col>
                    <xdr:colOff>57150</xdr:colOff>
                    <xdr:row>116</xdr:row>
                    <xdr:rowOff>104775</xdr:rowOff>
                  </from>
                  <to>
                    <xdr:col>7</xdr:col>
                    <xdr:colOff>0</xdr:colOff>
                    <xdr:row>117</xdr:row>
                    <xdr:rowOff>114300</xdr:rowOff>
                  </to>
                </anchor>
              </controlPr>
            </control>
          </mc:Choice>
        </mc:AlternateContent>
        <mc:AlternateContent xmlns:mc="http://schemas.openxmlformats.org/markup-compatibility/2006">
          <mc:Choice Requires="x14">
            <control shapeId="1310" r:id="rId133" name="Check Box 286">
              <controlPr defaultSize="0" autoFill="0" autoLine="0" autoPict="0">
                <anchor moveWithCells="1">
                  <from>
                    <xdr:col>6</xdr:col>
                    <xdr:colOff>57150</xdr:colOff>
                    <xdr:row>117</xdr:row>
                    <xdr:rowOff>104775</xdr:rowOff>
                  </from>
                  <to>
                    <xdr:col>7</xdr:col>
                    <xdr:colOff>0</xdr:colOff>
                    <xdr:row>117</xdr:row>
                    <xdr:rowOff>333375</xdr:rowOff>
                  </to>
                </anchor>
              </controlPr>
            </control>
          </mc:Choice>
        </mc:AlternateContent>
        <mc:AlternateContent xmlns:mc="http://schemas.openxmlformats.org/markup-compatibility/2006">
          <mc:Choice Requires="x14">
            <control shapeId="1311" r:id="rId134" name="Check Box 287">
              <controlPr defaultSize="0" autoFill="0" autoLine="0" autoPict="0">
                <anchor moveWithCells="1">
                  <from>
                    <xdr:col>6</xdr:col>
                    <xdr:colOff>57150</xdr:colOff>
                    <xdr:row>118</xdr:row>
                    <xdr:rowOff>104775</xdr:rowOff>
                  </from>
                  <to>
                    <xdr:col>7</xdr:col>
                    <xdr:colOff>0</xdr:colOff>
                    <xdr:row>118</xdr:row>
                    <xdr:rowOff>371475</xdr:rowOff>
                  </to>
                </anchor>
              </controlPr>
            </control>
          </mc:Choice>
        </mc:AlternateContent>
        <mc:AlternateContent xmlns:mc="http://schemas.openxmlformats.org/markup-compatibility/2006">
          <mc:Choice Requires="x14">
            <control shapeId="1312" r:id="rId135" name="Check Box 288">
              <controlPr defaultSize="0" autoFill="0" autoLine="0" autoPict="0">
                <anchor moveWithCells="1">
                  <from>
                    <xdr:col>6</xdr:col>
                    <xdr:colOff>57150</xdr:colOff>
                    <xdr:row>119</xdr:row>
                    <xdr:rowOff>104775</xdr:rowOff>
                  </from>
                  <to>
                    <xdr:col>7</xdr:col>
                    <xdr:colOff>0</xdr:colOff>
                    <xdr:row>119</xdr:row>
                    <xdr:rowOff>333375</xdr:rowOff>
                  </to>
                </anchor>
              </controlPr>
            </control>
          </mc:Choice>
        </mc:AlternateContent>
        <mc:AlternateContent xmlns:mc="http://schemas.openxmlformats.org/markup-compatibility/2006">
          <mc:Choice Requires="x14">
            <control shapeId="1313" r:id="rId136" name="Check Box 289">
              <controlPr defaultSize="0" autoFill="0" autoLine="0" autoPict="0">
                <anchor moveWithCells="1">
                  <from>
                    <xdr:col>6</xdr:col>
                    <xdr:colOff>57150</xdr:colOff>
                    <xdr:row>120</xdr:row>
                    <xdr:rowOff>28575</xdr:rowOff>
                  </from>
                  <to>
                    <xdr:col>7</xdr:col>
                    <xdr:colOff>0</xdr:colOff>
                    <xdr:row>120</xdr:row>
                    <xdr:rowOff>257175</xdr:rowOff>
                  </to>
                </anchor>
              </controlPr>
            </control>
          </mc:Choice>
        </mc:AlternateContent>
        <mc:AlternateContent xmlns:mc="http://schemas.openxmlformats.org/markup-compatibility/2006">
          <mc:Choice Requires="x14">
            <control shapeId="1314" r:id="rId137" name="Check Box 290">
              <controlPr defaultSize="0" autoFill="0" autoLine="0" autoPict="0">
                <anchor moveWithCells="1">
                  <from>
                    <xdr:col>6</xdr:col>
                    <xdr:colOff>57150</xdr:colOff>
                    <xdr:row>121</xdr:row>
                    <xdr:rowOff>104775</xdr:rowOff>
                  </from>
                  <to>
                    <xdr:col>7</xdr:col>
                    <xdr:colOff>0</xdr:colOff>
                    <xdr:row>121</xdr:row>
                    <xdr:rowOff>333375</xdr:rowOff>
                  </to>
                </anchor>
              </controlPr>
            </control>
          </mc:Choice>
        </mc:AlternateContent>
        <mc:AlternateContent xmlns:mc="http://schemas.openxmlformats.org/markup-compatibility/2006">
          <mc:Choice Requires="x14">
            <control shapeId="1345" r:id="rId138" name="Check Box 321">
              <controlPr defaultSize="0" autoFill="0" autoLine="0" autoPict="0">
                <anchor moveWithCells="1">
                  <from>
                    <xdr:col>5</xdr:col>
                    <xdr:colOff>38100</xdr:colOff>
                    <xdr:row>59</xdr:row>
                    <xdr:rowOff>485775</xdr:rowOff>
                  </from>
                  <to>
                    <xdr:col>5</xdr:col>
                    <xdr:colOff>266700</xdr:colOff>
                    <xdr:row>60</xdr:row>
                    <xdr:rowOff>228600</xdr:rowOff>
                  </to>
                </anchor>
              </controlPr>
            </control>
          </mc:Choice>
        </mc:AlternateContent>
        <mc:AlternateContent xmlns:mc="http://schemas.openxmlformats.org/markup-compatibility/2006">
          <mc:Choice Requires="x14">
            <control shapeId="1346" r:id="rId139" name="Check Box 322">
              <controlPr defaultSize="0" autoFill="0" autoLine="0" autoPict="0">
                <anchor moveWithCells="1">
                  <from>
                    <xdr:col>5</xdr:col>
                    <xdr:colOff>47625</xdr:colOff>
                    <xdr:row>60</xdr:row>
                    <xdr:rowOff>657225</xdr:rowOff>
                  </from>
                  <to>
                    <xdr:col>5</xdr:col>
                    <xdr:colOff>276225</xdr:colOff>
                    <xdr:row>61</xdr:row>
                    <xdr:rowOff>228600</xdr:rowOff>
                  </to>
                </anchor>
              </controlPr>
            </control>
          </mc:Choice>
        </mc:AlternateContent>
        <mc:AlternateContent xmlns:mc="http://schemas.openxmlformats.org/markup-compatibility/2006">
          <mc:Choice Requires="x14">
            <control shapeId="1347" r:id="rId140" name="Check Box 323">
              <controlPr defaultSize="0" autoFill="0" autoLine="0" autoPict="0">
                <anchor moveWithCells="1">
                  <from>
                    <xdr:col>6</xdr:col>
                    <xdr:colOff>38100</xdr:colOff>
                    <xdr:row>59</xdr:row>
                    <xdr:rowOff>485775</xdr:rowOff>
                  </from>
                  <to>
                    <xdr:col>6</xdr:col>
                    <xdr:colOff>266700</xdr:colOff>
                    <xdr:row>60</xdr:row>
                    <xdr:rowOff>228600</xdr:rowOff>
                  </to>
                </anchor>
              </controlPr>
            </control>
          </mc:Choice>
        </mc:AlternateContent>
        <mc:AlternateContent xmlns:mc="http://schemas.openxmlformats.org/markup-compatibility/2006">
          <mc:Choice Requires="x14">
            <control shapeId="1348" r:id="rId141" name="Check Box 324">
              <controlPr defaultSize="0" autoFill="0" autoLine="0" autoPict="0">
                <anchor moveWithCells="1">
                  <from>
                    <xdr:col>6</xdr:col>
                    <xdr:colOff>47625</xdr:colOff>
                    <xdr:row>60</xdr:row>
                    <xdr:rowOff>657225</xdr:rowOff>
                  </from>
                  <to>
                    <xdr:col>6</xdr:col>
                    <xdr:colOff>276225</xdr:colOff>
                    <xdr:row>61</xdr:row>
                    <xdr:rowOff>228600</xdr:rowOff>
                  </to>
                </anchor>
              </controlPr>
            </control>
          </mc:Choice>
        </mc:AlternateContent>
        <mc:AlternateContent xmlns:mc="http://schemas.openxmlformats.org/markup-compatibility/2006">
          <mc:Choice Requires="x14">
            <control shapeId="1354" r:id="rId142" name="Check Box 330">
              <controlPr defaultSize="0" autoFill="0" autoLine="0" autoPict="0">
                <anchor moveWithCells="1">
                  <from>
                    <xdr:col>4</xdr:col>
                    <xdr:colOff>38100</xdr:colOff>
                    <xdr:row>16</xdr:row>
                    <xdr:rowOff>38100</xdr:rowOff>
                  </from>
                  <to>
                    <xdr:col>5</xdr:col>
                    <xdr:colOff>0</xdr:colOff>
                    <xdr:row>17</xdr:row>
                    <xdr:rowOff>38100</xdr:rowOff>
                  </to>
                </anchor>
              </controlPr>
            </control>
          </mc:Choice>
        </mc:AlternateContent>
        <mc:AlternateContent xmlns:mc="http://schemas.openxmlformats.org/markup-compatibility/2006">
          <mc:Choice Requires="x14">
            <control shapeId="1355" r:id="rId143" name="Check Box 331">
              <controlPr defaultSize="0" autoFill="0" autoLine="0" autoPict="0">
                <anchor moveWithCells="1">
                  <from>
                    <xdr:col>4</xdr:col>
                    <xdr:colOff>38100</xdr:colOff>
                    <xdr:row>17</xdr:row>
                    <xdr:rowOff>38100</xdr:rowOff>
                  </from>
                  <to>
                    <xdr:col>5</xdr:col>
                    <xdr:colOff>0</xdr:colOff>
                    <xdr:row>18</xdr:row>
                    <xdr:rowOff>38100</xdr:rowOff>
                  </to>
                </anchor>
              </controlPr>
            </control>
          </mc:Choice>
        </mc:AlternateContent>
        <mc:AlternateContent xmlns:mc="http://schemas.openxmlformats.org/markup-compatibility/2006">
          <mc:Choice Requires="x14">
            <control shapeId="1356" r:id="rId144" name="Check Box 332">
              <controlPr defaultSize="0" autoFill="0" autoLine="0" autoPict="0">
                <anchor moveWithCells="1">
                  <from>
                    <xdr:col>4</xdr:col>
                    <xdr:colOff>38100</xdr:colOff>
                    <xdr:row>17</xdr:row>
                    <xdr:rowOff>38100</xdr:rowOff>
                  </from>
                  <to>
                    <xdr:col>5</xdr:col>
                    <xdr:colOff>0</xdr:colOff>
                    <xdr:row>18</xdr:row>
                    <xdr:rowOff>38100</xdr:rowOff>
                  </to>
                </anchor>
              </controlPr>
            </control>
          </mc:Choice>
        </mc:AlternateContent>
        <mc:AlternateContent xmlns:mc="http://schemas.openxmlformats.org/markup-compatibility/2006">
          <mc:Choice Requires="x14">
            <control shapeId="1357" r:id="rId145" name="Check Box 333">
              <controlPr defaultSize="0" autoFill="0" autoLine="0" autoPict="0">
                <anchor moveWithCells="1">
                  <from>
                    <xdr:col>4</xdr:col>
                    <xdr:colOff>38100</xdr:colOff>
                    <xdr:row>18</xdr:row>
                    <xdr:rowOff>38100</xdr:rowOff>
                  </from>
                  <to>
                    <xdr:col>5</xdr:col>
                    <xdr:colOff>0</xdr:colOff>
                    <xdr:row>19</xdr:row>
                    <xdr:rowOff>38100</xdr:rowOff>
                  </to>
                </anchor>
              </controlPr>
            </control>
          </mc:Choice>
        </mc:AlternateContent>
        <mc:AlternateContent xmlns:mc="http://schemas.openxmlformats.org/markup-compatibility/2006">
          <mc:Choice Requires="x14">
            <control shapeId="1358" r:id="rId146" name="Check Box 334">
              <controlPr defaultSize="0" autoFill="0" autoLine="0" autoPict="0">
                <anchor moveWithCells="1">
                  <from>
                    <xdr:col>4</xdr:col>
                    <xdr:colOff>38100</xdr:colOff>
                    <xdr:row>19</xdr:row>
                    <xdr:rowOff>38100</xdr:rowOff>
                  </from>
                  <to>
                    <xdr:col>5</xdr:col>
                    <xdr:colOff>0</xdr:colOff>
                    <xdr:row>20</xdr:row>
                    <xdr:rowOff>38100</xdr:rowOff>
                  </to>
                </anchor>
              </controlPr>
            </control>
          </mc:Choice>
        </mc:AlternateContent>
        <mc:AlternateContent xmlns:mc="http://schemas.openxmlformats.org/markup-compatibility/2006">
          <mc:Choice Requires="x14">
            <control shapeId="1359" r:id="rId147" name="Check Box 335">
              <controlPr defaultSize="0" autoFill="0" autoLine="0" autoPict="0">
                <anchor moveWithCells="1">
                  <from>
                    <xdr:col>5</xdr:col>
                    <xdr:colOff>38100</xdr:colOff>
                    <xdr:row>16</xdr:row>
                    <xdr:rowOff>38100</xdr:rowOff>
                  </from>
                  <to>
                    <xdr:col>6</xdr:col>
                    <xdr:colOff>0</xdr:colOff>
                    <xdr:row>17</xdr:row>
                    <xdr:rowOff>38100</xdr:rowOff>
                  </to>
                </anchor>
              </controlPr>
            </control>
          </mc:Choice>
        </mc:AlternateContent>
        <mc:AlternateContent xmlns:mc="http://schemas.openxmlformats.org/markup-compatibility/2006">
          <mc:Choice Requires="x14">
            <control shapeId="1360" r:id="rId148" name="Check Box 336">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mc:AlternateContent xmlns:mc="http://schemas.openxmlformats.org/markup-compatibility/2006">
          <mc:Choice Requires="x14">
            <control shapeId="1361" r:id="rId149" name="Check Box 337">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mc:AlternateContent xmlns:mc="http://schemas.openxmlformats.org/markup-compatibility/2006">
          <mc:Choice Requires="x14">
            <control shapeId="1362" r:id="rId150" name="Check Box 338">
              <controlPr defaultSize="0" autoFill="0" autoLine="0" autoPict="0">
                <anchor moveWithCells="1">
                  <from>
                    <xdr:col>5</xdr:col>
                    <xdr:colOff>38100</xdr:colOff>
                    <xdr:row>18</xdr:row>
                    <xdr:rowOff>38100</xdr:rowOff>
                  </from>
                  <to>
                    <xdr:col>6</xdr:col>
                    <xdr:colOff>0</xdr:colOff>
                    <xdr:row>19</xdr:row>
                    <xdr:rowOff>38100</xdr:rowOff>
                  </to>
                </anchor>
              </controlPr>
            </control>
          </mc:Choice>
        </mc:AlternateContent>
        <mc:AlternateContent xmlns:mc="http://schemas.openxmlformats.org/markup-compatibility/2006">
          <mc:Choice Requires="x14">
            <control shapeId="1363" r:id="rId151" name="Check Box 339">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mc:AlternateContent xmlns:mc="http://schemas.openxmlformats.org/markup-compatibility/2006">
          <mc:Choice Requires="x14">
            <control shapeId="1364" r:id="rId152" name="Check Box 340">
              <controlPr defaultSize="0" autoFill="0" autoLine="0" autoPict="0">
                <anchor moveWithCells="1">
                  <from>
                    <xdr:col>6</xdr:col>
                    <xdr:colOff>38100</xdr:colOff>
                    <xdr:row>16</xdr:row>
                    <xdr:rowOff>38100</xdr:rowOff>
                  </from>
                  <to>
                    <xdr:col>7</xdr:col>
                    <xdr:colOff>9525</xdr:colOff>
                    <xdr:row>17</xdr:row>
                    <xdr:rowOff>38100</xdr:rowOff>
                  </to>
                </anchor>
              </controlPr>
            </control>
          </mc:Choice>
        </mc:AlternateContent>
        <mc:AlternateContent xmlns:mc="http://schemas.openxmlformats.org/markup-compatibility/2006">
          <mc:Choice Requires="x14">
            <control shapeId="1365" r:id="rId153" name="Check Box 341">
              <controlPr defaultSize="0" autoFill="0" autoLine="0" autoPict="0">
                <anchor moveWithCells="1">
                  <from>
                    <xdr:col>6</xdr:col>
                    <xdr:colOff>38100</xdr:colOff>
                    <xdr:row>17</xdr:row>
                    <xdr:rowOff>38100</xdr:rowOff>
                  </from>
                  <to>
                    <xdr:col>7</xdr:col>
                    <xdr:colOff>9525</xdr:colOff>
                    <xdr:row>18</xdr:row>
                    <xdr:rowOff>38100</xdr:rowOff>
                  </to>
                </anchor>
              </controlPr>
            </control>
          </mc:Choice>
        </mc:AlternateContent>
        <mc:AlternateContent xmlns:mc="http://schemas.openxmlformats.org/markup-compatibility/2006">
          <mc:Choice Requires="x14">
            <control shapeId="1366" r:id="rId154" name="Check Box 342">
              <controlPr defaultSize="0" autoFill="0" autoLine="0" autoPict="0">
                <anchor moveWithCells="1">
                  <from>
                    <xdr:col>6</xdr:col>
                    <xdr:colOff>38100</xdr:colOff>
                    <xdr:row>17</xdr:row>
                    <xdr:rowOff>38100</xdr:rowOff>
                  </from>
                  <to>
                    <xdr:col>7</xdr:col>
                    <xdr:colOff>9525</xdr:colOff>
                    <xdr:row>18</xdr:row>
                    <xdr:rowOff>38100</xdr:rowOff>
                  </to>
                </anchor>
              </controlPr>
            </control>
          </mc:Choice>
        </mc:AlternateContent>
        <mc:AlternateContent xmlns:mc="http://schemas.openxmlformats.org/markup-compatibility/2006">
          <mc:Choice Requires="x14">
            <control shapeId="1367" r:id="rId155" name="Check Box 343">
              <controlPr defaultSize="0" autoFill="0" autoLine="0" autoPict="0">
                <anchor moveWithCells="1">
                  <from>
                    <xdr:col>6</xdr:col>
                    <xdr:colOff>38100</xdr:colOff>
                    <xdr:row>18</xdr:row>
                    <xdr:rowOff>38100</xdr:rowOff>
                  </from>
                  <to>
                    <xdr:col>7</xdr:col>
                    <xdr:colOff>9525</xdr:colOff>
                    <xdr:row>19</xdr:row>
                    <xdr:rowOff>38100</xdr:rowOff>
                  </to>
                </anchor>
              </controlPr>
            </control>
          </mc:Choice>
        </mc:AlternateContent>
        <mc:AlternateContent xmlns:mc="http://schemas.openxmlformats.org/markup-compatibility/2006">
          <mc:Choice Requires="x14">
            <control shapeId="1368" r:id="rId156" name="Check Box 344">
              <controlPr defaultSize="0" autoFill="0" autoLine="0" autoPict="0">
                <anchor moveWithCells="1">
                  <from>
                    <xdr:col>6</xdr:col>
                    <xdr:colOff>38100</xdr:colOff>
                    <xdr:row>19</xdr:row>
                    <xdr:rowOff>38100</xdr:rowOff>
                  </from>
                  <to>
                    <xdr:col>7</xdr:col>
                    <xdr:colOff>9525</xdr:colOff>
                    <xdr:row>20</xdr:row>
                    <xdr:rowOff>38100</xdr:rowOff>
                  </to>
                </anchor>
              </controlPr>
            </control>
          </mc:Choice>
        </mc:AlternateContent>
        <mc:AlternateContent xmlns:mc="http://schemas.openxmlformats.org/markup-compatibility/2006">
          <mc:Choice Requires="x14">
            <control shapeId="1382" r:id="rId157" name="Check Box 358">
              <controlPr defaultSize="0" autoFill="0" autoLine="0" autoPict="0">
                <anchor moveWithCells="1">
                  <from>
                    <xdr:col>4</xdr:col>
                    <xdr:colOff>38100</xdr:colOff>
                    <xdr:row>104</xdr:row>
                    <xdr:rowOff>28575</xdr:rowOff>
                  </from>
                  <to>
                    <xdr:col>4</xdr:col>
                    <xdr:colOff>266700</xdr:colOff>
                    <xdr:row>104</xdr:row>
                    <xdr:rowOff>304800</xdr:rowOff>
                  </to>
                </anchor>
              </controlPr>
            </control>
          </mc:Choice>
        </mc:AlternateContent>
        <mc:AlternateContent xmlns:mc="http://schemas.openxmlformats.org/markup-compatibility/2006">
          <mc:Choice Requires="x14">
            <control shapeId="1383" r:id="rId158" name="Check Box 359">
              <controlPr defaultSize="0" autoFill="0" autoLine="0" autoPict="0">
                <anchor moveWithCells="1">
                  <from>
                    <xdr:col>5</xdr:col>
                    <xdr:colOff>47625</xdr:colOff>
                    <xdr:row>104</xdr:row>
                    <xdr:rowOff>47625</xdr:rowOff>
                  </from>
                  <to>
                    <xdr:col>5</xdr:col>
                    <xdr:colOff>276225</xdr:colOff>
                    <xdr:row>104</xdr:row>
                    <xdr:rowOff>276225</xdr:rowOff>
                  </to>
                </anchor>
              </controlPr>
            </control>
          </mc:Choice>
        </mc:AlternateContent>
        <mc:AlternateContent xmlns:mc="http://schemas.openxmlformats.org/markup-compatibility/2006">
          <mc:Choice Requires="x14">
            <control shapeId="1384" r:id="rId159" name="Check Box 360">
              <controlPr defaultSize="0" autoFill="0" autoLine="0" autoPict="0">
                <anchor moveWithCells="1">
                  <from>
                    <xdr:col>6</xdr:col>
                    <xdr:colOff>47625</xdr:colOff>
                    <xdr:row>104</xdr:row>
                    <xdr:rowOff>47625</xdr:rowOff>
                  </from>
                  <to>
                    <xdr:col>6</xdr:col>
                    <xdr:colOff>276225</xdr:colOff>
                    <xdr:row>104</xdr:row>
                    <xdr:rowOff>276225</xdr:rowOff>
                  </to>
                </anchor>
              </controlPr>
            </control>
          </mc:Choice>
        </mc:AlternateContent>
        <mc:AlternateContent xmlns:mc="http://schemas.openxmlformats.org/markup-compatibility/2006">
          <mc:Choice Requires="x14">
            <control shapeId="1391" r:id="rId160" name="Check Box 367">
              <controlPr defaultSize="0" autoFill="0" autoLine="0" autoPict="0">
                <anchor moveWithCells="1">
                  <from>
                    <xdr:col>4</xdr:col>
                    <xdr:colOff>38100</xdr:colOff>
                    <xdr:row>13</xdr:row>
                    <xdr:rowOff>219075</xdr:rowOff>
                  </from>
                  <to>
                    <xdr:col>5</xdr:col>
                    <xdr:colOff>9525</xdr:colOff>
                    <xdr:row>13</xdr:row>
                    <xdr:rowOff>457200</xdr:rowOff>
                  </to>
                </anchor>
              </controlPr>
            </control>
          </mc:Choice>
        </mc:AlternateContent>
        <mc:AlternateContent xmlns:mc="http://schemas.openxmlformats.org/markup-compatibility/2006">
          <mc:Choice Requires="x14">
            <control shapeId="1392" r:id="rId161" name="Check Box 368">
              <controlPr defaultSize="0" autoFill="0" autoLine="0" autoPict="0">
                <anchor moveWithCells="1">
                  <from>
                    <xdr:col>5</xdr:col>
                    <xdr:colOff>38100</xdr:colOff>
                    <xdr:row>13</xdr:row>
                    <xdr:rowOff>219075</xdr:rowOff>
                  </from>
                  <to>
                    <xdr:col>6</xdr:col>
                    <xdr:colOff>9525</xdr:colOff>
                    <xdr:row>13</xdr:row>
                    <xdr:rowOff>457200</xdr:rowOff>
                  </to>
                </anchor>
              </controlPr>
            </control>
          </mc:Choice>
        </mc:AlternateContent>
        <mc:AlternateContent xmlns:mc="http://schemas.openxmlformats.org/markup-compatibility/2006">
          <mc:Choice Requires="x14">
            <control shapeId="1393" r:id="rId162" name="Check Box 369">
              <controlPr defaultSize="0" autoFill="0" autoLine="0" autoPict="0">
                <anchor moveWithCells="1">
                  <from>
                    <xdr:col>6</xdr:col>
                    <xdr:colOff>38100</xdr:colOff>
                    <xdr:row>13</xdr:row>
                    <xdr:rowOff>219075</xdr:rowOff>
                  </from>
                  <to>
                    <xdr:col>7</xdr:col>
                    <xdr:colOff>9525</xdr:colOff>
                    <xdr:row>13</xdr:row>
                    <xdr:rowOff>457200</xdr:rowOff>
                  </to>
                </anchor>
              </controlPr>
            </control>
          </mc:Choice>
        </mc:AlternateContent>
        <mc:AlternateContent xmlns:mc="http://schemas.openxmlformats.org/markup-compatibility/2006">
          <mc:Choice Requires="x14">
            <control shapeId="1397" r:id="rId163" name="Check Box 373">
              <controlPr defaultSize="0" autoFill="0" autoLine="0" autoPict="0">
                <anchor moveWithCells="1">
                  <from>
                    <xdr:col>4</xdr:col>
                    <xdr:colOff>38100</xdr:colOff>
                    <xdr:row>15</xdr:row>
                    <xdr:rowOff>219075</xdr:rowOff>
                  </from>
                  <to>
                    <xdr:col>5</xdr:col>
                    <xdr:colOff>9525</xdr:colOff>
                    <xdr:row>15</xdr:row>
                    <xdr:rowOff>457200</xdr:rowOff>
                  </to>
                </anchor>
              </controlPr>
            </control>
          </mc:Choice>
        </mc:AlternateContent>
        <mc:AlternateContent xmlns:mc="http://schemas.openxmlformats.org/markup-compatibility/2006">
          <mc:Choice Requires="x14">
            <control shapeId="1398" r:id="rId164" name="Check Box 374">
              <controlPr defaultSize="0" autoFill="0" autoLine="0" autoPict="0">
                <anchor moveWithCells="1">
                  <from>
                    <xdr:col>5</xdr:col>
                    <xdr:colOff>38100</xdr:colOff>
                    <xdr:row>15</xdr:row>
                    <xdr:rowOff>219075</xdr:rowOff>
                  </from>
                  <to>
                    <xdr:col>6</xdr:col>
                    <xdr:colOff>9525</xdr:colOff>
                    <xdr:row>15</xdr:row>
                    <xdr:rowOff>457200</xdr:rowOff>
                  </to>
                </anchor>
              </controlPr>
            </control>
          </mc:Choice>
        </mc:AlternateContent>
        <mc:AlternateContent xmlns:mc="http://schemas.openxmlformats.org/markup-compatibility/2006">
          <mc:Choice Requires="x14">
            <control shapeId="1399" r:id="rId165" name="Check Box 375">
              <controlPr defaultSize="0" autoFill="0" autoLine="0" autoPict="0">
                <anchor moveWithCells="1">
                  <from>
                    <xdr:col>6</xdr:col>
                    <xdr:colOff>38100</xdr:colOff>
                    <xdr:row>15</xdr:row>
                    <xdr:rowOff>219075</xdr:rowOff>
                  </from>
                  <to>
                    <xdr:col>7</xdr:col>
                    <xdr:colOff>9525</xdr:colOff>
                    <xdr:row>15</xdr:row>
                    <xdr:rowOff>457200</xdr:rowOff>
                  </to>
                </anchor>
              </controlPr>
            </control>
          </mc:Choice>
        </mc:AlternateContent>
        <mc:AlternateContent xmlns:mc="http://schemas.openxmlformats.org/markup-compatibility/2006">
          <mc:Choice Requires="x14">
            <control shapeId="1400" r:id="rId166" name="Check Box 376">
              <controlPr defaultSize="0" autoFill="0" autoLine="0" autoPict="0">
                <anchor moveWithCells="1">
                  <from>
                    <xdr:col>4</xdr:col>
                    <xdr:colOff>38100</xdr:colOff>
                    <xdr:row>20</xdr:row>
                    <xdr:rowOff>219075</xdr:rowOff>
                  </from>
                  <to>
                    <xdr:col>5</xdr:col>
                    <xdr:colOff>9525</xdr:colOff>
                    <xdr:row>20</xdr:row>
                    <xdr:rowOff>457200</xdr:rowOff>
                  </to>
                </anchor>
              </controlPr>
            </control>
          </mc:Choice>
        </mc:AlternateContent>
        <mc:AlternateContent xmlns:mc="http://schemas.openxmlformats.org/markup-compatibility/2006">
          <mc:Choice Requires="x14">
            <control shapeId="1401" r:id="rId167" name="Check Box 377">
              <controlPr defaultSize="0" autoFill="0" autoLine="0" autoPict="0">
                <anchor moveWithCells="1">
                  <from>
                    <xdr:col>5</xdr:col>
                    <xdr:colOff>38100</xdr:colOff>
                    <xdr:row>20</xdr:row>
                    <xdr:rowOff>219075</xdr:rowOff>
                  </from>
                  <to>
                    <xdr:col>6</xdr:col>
                    <xdr:colOff>9525</xdr:colOff>
                    <xdr:row>20</xdr:row>
                    <xdr:rowOff>457200</xdr:rowOff>
                  </to>
                </anchor>
              </controlPr>
            </control>
          </mc:Choice>
        </mc:AlternateContent>
        <mc:AlternateContent xmlns:mc="http://schemas.openxmlformats.org/markup-compatibility/2006">
          <mc:Choice Requires="x14">
            <control shapeId="1402" r:id="rId168" name="Check Box 378">
              <controlPr defaultSize="0" autoFill="0" autoLine="0" autoPict="0">
                <anchor moveWithCells="1">
                  <from>
                    <xdr:col>6</xdr:col>
                    <xdr:colOff>38100</xdr:colOff>
                    <xdr:row>20</xdr:row>
                    <xdr:rowOff>219075</xdr:rowOff>
                  </from>
                  <to>
                    <xdr:col>7</xdr:col>
                    <xdr:colOff>9525</xdr:colOff>
                    <xdr:row>20</xdr:row>
                    <xdr:rowOff>457200</xdr:rowOff>
                  </to>
                </anchor>
              </controlPr>
            </control>
          </mc:Choice>
        </mc:AlternateContent>
        <mc:AlternateContent xmlns:mc="http://schemas.openxmlformats.org/markup-compatibility/2006">
          <mc:Choice Requires="x14">
            <control shapeId="1403" r:id="rId169" name="Check Box 379">
              <controlPr defaultSize="0" autoFill="0" autoLine="0" autoPict="0">
                <anchor moveWithCells="1">
                  <from>
                    <xdr:col>4</xdr:col>
                    <xdr:colOff>38100</xdr:colOff>
                    <xdr:row>21</xdr:row>
                    <xdr:rowOff>219075</xdr:rowOff>
                  </from>
                  <to>
                    <xdr:col>5</xdr:col>
                    <xdr:colOff>9525</xdr:colOff>
                    <xdr:row>21</xdr:row>
                    <xdr:rowOff>457200</xdr:rowOff>
                  </to>
                </anchor>
              </controlPr>
            </control>
          </mc:Choice>
        </mc:AlternateContent>
        <mc:AlternateContent xmlns:mc="http://schemas.openxmlformats.org/markup-compatibility/2006">
          <mc:Choice Requires="x14">
            <control shapeId="1404" r:id="rId170" name="Check Box 380">
              <controlPr defaultSize="0" autoFill="0" autoLine="0" autoPict="0">
                <anchor moveWithCells="1">
                  <from>
                    <xdr:col>5</xdr:col>
                    <xdr:colOff>38100</xdr:colOff>
                    <xdr:row>21</xdr:row>
                    <xdr:rowOff>219075</xdr:rowOff>
                  </from>
                  <to>
                    <xdr:col>6</xdr:col>
                    <xdr:colOff>9525</xdr:colOff>
                    <xdr:row>21</xdr:row>
                    <xdr:rowOff>457200</xdr:rowOff>
                  </to>
                </anchor>
              </controlPr>
            </control>
          </mc:Choice>
        </mc:AlternateContent>
        <mc:AlternateContent xmlns:mc="http://schemas.openxmlformats.org/markup-compatibility/2006">
          <mc:Choice Requires="x14">
            <control shapeId="1405" r:id="rId171" name="Check Box 381">
              <controlPr defaultSize="0" autoFill="0" autoLine="0" autoPict="0">
                <anchor moveWithCells="1">
                  <from>
                    <xdr:col>6</xdr:col>
                    <xdr:colOff>38100</xdr:colOff>
                    <xdr:row>21</xdr:row>
                    <xdr:rowOff>219075</xdr:rowOff>
                  </from>
                  <to>
                    <xdr:col>7</xdr:col>
                    <xdr:colOff>9525</xdr:colOff>
                    <xdr:row>21</xdr:row>
                    <xdr:rowOff>457200</xdr:rowOff>
                  </to>
                </anchor>
              </controlPr>
            </control>
          </mc:Choice>
        </mc:AlternateContent>
        <mc:AlternateContent xmlns:mc="http://schemas.openxmlformats.org/markup-compatibility/2006">
          <mc:Choice Requires="x14">
            <control shapeId="1412" r:id="rId172" name="Check Box 388">
              <controlPr defaultSize="0" autoFill="0" autoLine="0" autoPict="0">
                <anchor moveWithCells="1">
                  <from>
                    <xdr:col>4</xdr:col>
                    <xdr:colOff>57150</xdr:colOff>
                    <xdr:row>24</xdr:row>
                    <xdr:rowOff>104775</xdr:rowOff>
                  </from>
                  <to>
                    <xdr:col>4</xdr:col>
                    <xdr:colOff>285750</xdr:colOff>
                    <xdr:row>24</xdr:row>
                    <xdr:rowOff>333375</xdr:rowOff>
                  </to>
                </anchor>
              </controlPr>
            </control>
          </mc:Choice>
        </mc:AlternateContent>
        <mc:AlternateContent xmlns:mc="http://schemas.openxmlformats.org/markup-compatibility/2006">
          <mc:Choice Requires="x14">
            <control shapeId="1413" r:id="rId173" name="Check Box 389">
              <controlPr defaultSize="0" autoFill="0" autoLine="0" autoPict="0">
                <anchor moveWithCells="1">
                  <from>
                    <xdr:col>4</xdr:col>
                    <xdr:colOff>66675</xdr:colOff>
                    <xdr:row>25</xdr:row>
                    <xdr:rowOff>38100</xdr:rowOff>
                  </from>
                  <to>
                    <xdr:col>5</xdr:col>
                    <xdr:colOff>9525</xdr:colOff>
                    <xdr:row>25</xdr:row>
                    <xdr:rowOff>276225</xdr:rowOff>
                  </to>
                </anchor>
              </controlPr>
            </control>
          </mc:Choice>
        </mc:AlternateContent>
        <mc:AlternateContent xmlns:mc="http://schemas.openxmlformats.org/markup-compatibility/2006">
          <mc:Choice Requires="x14">
            <control shapeId="1415" r:id="rId174" name="Check Box 391">
              <controlPr defaultSize="0" autoFill="0" autoLine="0" autoPict="0">
                <anchor moveWithCells="1">
                  <from>
                    <xdr:col>4</xdr:col>
                    <xdr:colOff>66675</xdr:colOff>
                    <xdr:row>27</xdr:row>
                    <xdr:rowOff>19050</xdr:rowOff>
                  </from>
                  <to>
                    <xdr:col>5</xdr:col>
                    <xdr:colOff>9525</xdr:colOff>
                    <xdr:row>27</xdr:row>
                    <xdr:rowOff>247650</xdr:rowOff>
                  </to>
                </anchor>
              </controlPr>
            </control>
          </mc:Choice>
        </mc:AlternateContent>
        <mc:AlternateContent xmlns:mc="http://schemas.openxmlformats.org/markup-compatibility/2006">
          <mc:Choice Requires="x14">
            <control shapeId="1418" r:id="rId175" name="Check Box 394">
              <controlPr defaultSize="0" autoFill="0" autoLine="0" autoPict="0">
                <anchor moveWithCells="1">
                  <from>
                    <xdr:col>4</xdr:col>
                    <xdr:colOff>57150</xdr:colOff>
                    <xdr:row>30</xdr:row>
                    <xdr:rowOff>104775</xdr:rowOff>
                  </from>
                  <to>
                    <xdr:col>4</xdr:col>
                    <xdr:colOff>285750</xdr:colOff>
                    <xdr:row>30</xdr:row>
                    <xdr:rowOff>333375</xdr:rowOff>
                  </to>
                </anchor>
              </controlPr>
            </control>
          </mc:Choice>
        </mc:AlternateContent>
        <mc:AlternateContent xmlns:mc="http://schemas.openxmlformats.org/markup-compatibility/2006">
          <mc:Choice Requires="x14">
            <control shapeId="1419" r:id="rId176" name="Check Box 395">
              <controlPr defaultSize="0" autoFill="0" autoLine="0" autoPict="0">
                <anchor moveWithCells="1">
                  <from>
                    <xdr:col>4</xdr:col>
                    <xdr:colOff>57150</xdr:colOff>
                    <xdr:row>31</xdr:row>
                    <xdr:rowOff>104775</xdr:rowOff>
                  </from>
                  <to>
                    <xdr:col>4</xdr:col>
                    <xdr:colOff>285750</xdr:colOff>
                    <xdr:row>32</xdr:row>
                    <xdr:rowOff>0</xdr:rowOff>
                  </to>
                </anchor>
              </controlPr>
            </control>
          </mc:Choice>
        </mc:AlternateContent>
        <mc:AlternateContent xmlns:mc="http://schemas.openxmlformats.org/markup-compatibility/2006">
          <mc:Choice Requires="x14">
            <control shapeId="1420" r:id="rId177" name="Check Box 396">
              <controlPr defaultSize="0" autoFill="0" autoLine="0" autoPict="0">
                <anchor moveWithCells="1">
                  <from>
                    <xdr:col>5</xdr:col>
                    <xdr:colOff>57150</xdr:colOff>
                    <xdr:row>24</xdr:row>
                    <xdr:rowOff>104775</xdr:rowOff>
                  </from>
                  <to>
                    <xdr:col>5</xdr:col>
                    <xdr:colOff>285750</xdr:colOff>
                    <xdr:row>24</xdr:row>
                    <xdr:rowOff>333375</xdr:rowOff>
                  </to>
                </anchor>
              </controlPr>
            </control>
          </mc:Choice>
        </mc:AlternateContent>
        <mc:AlternateContent xmlns:mc="http://schemas.openxmlformats.org/markup-compatibility/2006">
          <mc:Choice Requires="x14">
            <control shapeId="1421" r:id="rId178" name="Check Box 397">
              <controlPr defaultSize="0" autoFill="0" autoLine="0" autoPict="0">
                <anchor moveWithCells="1">
                  <from>
                    <xdr:col>5</xdr:col>
                    <xdr:colOff>66675</xdr:colOff>
                    <xdr:row>25</xdr:row>
                    <xdr:rowOff>38100</xdr:rowOff>
                  </from>
                  <to>
                    <xdr:col>6</xdr:col>
                    <xdr:colOff>9525</xdr:colOff>
                    <xdr:row>25</xdr:row>
                    <xdr:rowOff>276225</xdr:rowOff>
                  </to>
                </anchor>
              </controlPr>
            </control>
          </mc:Choice>
        </mc:AlternateContent>
        <mc:AlternateContent xmlns:mc="http://schemas.openxmlformats.org/markup-compatibility/2006">
          <mc:Choice Requires="x14">
            <control shapeId="1423" r:id="rId179" name="Check Box 399">
              <controlPr defaultSize="0" autoFill="0" autoLine="0" autoPict="0">
                <anchor moveWithCells="1">
                  <from>
                    <xdr:col>5</xdr:col>
                    <xdr:colOff>66675</xdr:colOff>
                    <xdr:row>27</xdr:row>
                    <xdr:rowOff>19050</xdr:rowOff>
                  </from>
                  <to>
                    <xdr:col>6</xdr:col>
                    <xdr:colOff>9525</xdr:colOff>
                    <xdr:row>27</xdr:row>
                    <xdr:rowOff>247650</xdr:rowOff>
                  </to>
                </anchor>
              </controlPr>
            </control>
          </mc:Choice>
        </mc:AlternateContent>
        <mc:AlternateContent xmlns:mc="http://schemas.openxmlformats.org/markup-compatibility/2006">
          <mc:Choice Requires="x14">
            <control shapeId="1426" r:id="rId180" name="Check Box 402">
              <controlPr defaultSize="0" autoFill="0" autoLine="0" autoPict="0">
                <anchor moveWithCells="1">
                  <from>
                    <xdr:col>5</xdr:col>
                    <xdr:colOff>57150</xdr:colOff>
                    <xdr:row>30</xdr:row>
                    <xdr:rowOff>104775</xdr:rowOff>
                  </from>
                  <to>
                    <xdr:col>5</xdr:col>
                    <xdr:colOff>285750</xdr:colOff>
                    <xdr:row>30</xdr:row>
                    <xdr:rowOff>333375</xdr:rowOff>
                  </to>
                </anchor>
              </controlPr>
            </control>
          </mc:Choice>
        </mc:AlternateContent>
        <mc:AlternateContent xmlns:mc="http://schemas.openxmlformats.org/markup-compatibility/2006">
          <mc:Choice Requires="x14">
            <control shapeId="1427" r:id="rId181" name="Check Box 403">
              <controlPr defaultSize="0" autoFill="0" autoLine="0" autoPict="0">
                <anchor moveWithCells="1">
                  <from>
                    <xdr:col>5</xdr:col>
                    <xdr:colOff>57150</xdr:colOff>
                    <xdr:row>31</xdr:row>
                    <xdr:rowOff>104775</xdr:rowOff>
                  </from>
                  <to>
                    <xdr:col>5</xdr:col>
                    <xdr:colOff>285750</xdr:colOff>
                    <xdr:row>32</xdr:row>
                    <xdr:rowOff>0</xdr:rowOff>
                  </to>
                </anchor>
              </controlPr>
            </control>
          </mc:Choice>
        </mc:AlternateContent>
        <mc:AlternateContent xmlns:mc="http://schemas.openxmlformats.org/markup-compatibility/2006">
          <mc:Choice Requires="x14">
            <control shapeId="1428" r:id="rId182" name="Check Box 404">
              <controlPr defaultSize="0" autoFill="0" autoLine="0" autoPict="0">
                <anchor moveWithCells="1">
                  <from>
                    <xdr:col>6</xdr:col>
                    <xdr:colOff>57150</xdr:colOff>
                    <xdr:row>24</xdr:row>
                    <xdr:rowOff>104775</xdr:rowOff>
                  </from>
                  <to>
                    <xdr:col>7</xdr:col>
                    <xdr:colOff>0</xdr:colOff>
                    <xdr:row>24</xdr:row>
                    <xdr:rowOff>333375</xdr:rowOff>
                  </to>
                </anchor>
              </controlPr>
            </control>
          </mc:Choice>
        </mc:AlternateContent>
        <mc:AlternateContent xmlns:mc="http://schemas.openxmlformats.org/markup-compatibility/2006">
          <mc:Choice Requires="x14">
            <control shapeId="1429" r:id="rId183" name="Check Box 405">
              <controlPr defaultSize="0" autoFill="0" autoLine="0" autoPict="0">
                <anchor moveWithCells="1">
                  <from>
                    <xdr:col>6</xdr:col>
                    <xdr:colOff>66675</xdr:colOff>
                    <xdr:row>25</xdr:row>
                    <xdr:rowOff>38100</xdr:rowOff>
                  </from>
                  <to>
                    <xdr:col>7</xdr:col>
                    <xdr:colOff>9525</xdr:colOff>
                    <xdr:row>25</xdr:row>
                    <xdr:rowOff>276225</xdr:rowOff>
                  </to>
                </anchor>
              </controlPr>
            </control>
          </mc:Choice>
        </mc:AlternateContent>
        <mc:AlternateContent xmlns:mc="http://schemas.openxmlformats.org/markup-compatibility/2006">
          <mc:Choice Requires="x14">
            <control shapeId="1431" r:id="rId184" name="Check Box 407">
              <controlPr defaultSize="0" autoFill="0" autoLine="0" autoPict="0">
                <anchor moveWithCells="1">
                  <from>
                    <xdr:col>6</xdr:col>
                    <xdr:colOff>66675</xdr:colOff>
                    <xdr:row>27</xdr:row>
                    <xdr:rowOff>19050</xdr:rowOff>
                  </from>
                  <to>
                    <xdr:col>7</xdr:col>
                    <xdr:colOff>9525</xdr:colOff>
                    <xdr:row>27</xdr:row>
                    <xdr:rowOff>247650</xdr:rowOff>
                  </to>
                </anchor>
              </controlPr>
            </control>
          </mc:Choice>
        </mc:AlternateContent>
        <mc:AlternateContent xmlns:mc="http://schemas.openxmlformats.org/markup-compatibility/2006">
          <mc:Choice Requires="x14">
            <control shapeId="1434" r:id="rId185" name="Check Box 410">
              <controlPr defaultSize="0" autoFill="0" autoLine="0" autoPict="0">
                <anchor moveWithCells="1">
                  <from>
                    <xdr:col>6</xdr:col>
                    <xdr:colOff>57150</xdr:colOff>
                    <xdr:row>30</xdr:row>
                    <xdr:rowOff>104775</xdr:rowOff>
                  </from>
                  <to>
                    <xdr:col>7</xdr:col>
                    <xdr:colOff>0</xdr:colOff>
                    <xdr:row>30</xdr:row>
                    <xdr:rowOff>333375</xdr:rowOff>
                  </to>
                </anchor>
              </controlPr>
            </control>
          </mc:Choice>
        </mc:AlternateContent>
        <mc:AlternateContent xmlns:mc="http://schemas.openxmlformats.org/markup-compatibility/2006">
          <mc:Choice Requires="x14">
            <control shapeId="1435" r:id="rId186" name="Check Box 411">
              <controlPr defaultSize="0" autoFill="0" autoLine="0" autoPict="0">
                <anchor moveWithCells="1">
                  <from>
                    <xdr:col>6</xdr:col>
                    <xdr:colOff>57150</xdr:colOff>
                    <xdr:row>31</xdr:row>
                    <xdr:rowOff>104775</xdr:rowOff>
                  </from>
                  <to>
                    <xdr:col>7</xdr:col>
                    <xdr:colOff>0</xdr:colOff>
                    <xdr:row>32</xdr:row>
                    <xdr:rowOff>0</xdr:rowOff>
                  </to>
                </anchor>
              </controlPr>
            </control>
          </mc:Choice>
        </mc:AlternateContent>
        <mc:AlternateContent xmlns:mc="http://schemas.openxmlformats.org/markup-compatibility/2006">
          <mc:Choice Requires="x14">
            <control shapeId="1453" r:id="rId187" name="Check Box 429">
              <controlPr defaultSize="0" autoFill="0" autoLine="0" autoPict="0">
                <anchor moveWithCells="1">
                  <from>
                    <xdr:col>4</xdr:col>
                    <xdr:colOff>57150</xdr:colOff>
                    <xdr:row>32</xdr:row>
                    <xdr:rowOff>104775</xdr:rowOff>
                  </from>
                  <to>
                    <xdr:col>4</xdr:col>
                    <xdr:colOff>285750</xdr:colOff>
                    <xdr:row>32</xdr:row>
                    <xdr:rowOff>333375</xdr:rowOff>
                  </to>
                </anchor>
              </controlPr>
            </control>
          </mc:Choice>
        </mc:AlternateContent>
        <mc:AlternateContent xmlns:mc="http://schemas.openxmlformats.org/markup-compatibility/2006">
          <mc:Choice Requires="x14">
            <control shapeId="1454" r:id="rId188" name="Check Box 430">
              <controlPr defaultSize="0" autoFill="0" autoLine="0" autoPict="0">
                <anchor moveWithCells="1">
                  <from>
                    <xdr:col>4</xdr:col>
                    <xdr:colOff>57150</xdr:colOff>
                    <xdr:row>33</xdr:row>
                    <xdr:rowOff>28575</xdr:rowOff>
                  </from>
                  <to>
                    <xdr:col>4</xdr:col>
                    <xdr:colOff>285750</xdr:colOff>
                    <xdr:row>34</xdr:row>
                    <xdr:rowOff>47625</xdr:rowOff>
                  </to>
                </anchor>
              </controlPr>
            </control>
          </mc:Choice>
        </mc:AlternateContent>
        <mc:AlternateContent xmlns:mc="http://schemas.openxmlformats.org/markup-compatibility/2006">
          <mc:Choice Requires="x14">
            <control shapeId="1455" r:id="rId189" name="Check Box 431">
              <controlPr defaultSize="0" autoFill="0" autoLine="0" autoPict="0">
                <anchor moveWithCells="1">
                  <from>
                    <xdr:col>4</xdr:col>
                    <xdr:colOff>57150</xdr:colOff>
                    <xdr:row>34</xdr:row>
                    <xdr:rowOff>104775</xdr:rowOff>
                  </from>
                  <to>
                    <xdr:col>4</xdr:col>
                    <xdr:colOff>285750</xdr:colOff>
                    <xdr:row>34</xdr:row>
                    <xdr:rowOff>333375</xdr:rowOff>
                  </to>
                </anchor>
              </controlPr>
            </control>
          </mc:Choice>
        </mc:AlternateContent>
        <mc:AlternateContent xmlns:mc="http://schemas.openxmlformats.org/markup-compatibility/2006">
          <mc:Choice Requires="x14">
            <control shapeId="1456" r:id="rId190" name="Check Box 432">
              <controlPr defaultSize="0" autoFill="0" autoLine="0" autoPict="0">
                <anchor moveWithCells="1">
                  <from>
                    <xdr:col>4</xdr:col>
                    <xdr:colOff>47625</xdr:colOff>
                    <xdr:row>35</xdr:row>
                    <xdr:rowOff>247650</xdr:rowOff>
                  </from>
                  <to>
                    <xdr:col>4</xdr:col>
                    <xdr:colOff>276225</xdr:colOff>
                    <xdr:row>36</xdr:row>
                    <xdr:rowOff>0</xdr:rowOff>
                  </to>
                </anchor>
              </controlPr>
            </control>
          </mc:Choice>
        </mc:AlternateContent>
        <mc:AlternateContent xmlns:mc="http://schemas.openxmlformats.org/markup-compatibility/2006">
          <mc:Choice Requires="x14">
            <control shapeId="1457" r:id="rId191" name="Check Box 433">
              <controlPr defaultSize="0" autoFill="0" autoLine="0" autoPict="0">
                <anchor moveWithCells="1">
                  <from>
                    <xdr:col>4</xdr:col>
                    <xdr:colOff>57150</xdr:colOff>
                    <xdr:row>36</xdr:row>
                    <xdr:rowOff>104775</xdr:rowOff>
                  </from>
                  <to>
                    <xdr:col>4</xdr:col>
                    <xdr:colOff>285750</xdr:colOff>
                    <xdr:row>36</xdr:row>
                    <xdr:rowOff>333375</xdr:rowOff>
                  </to>
                </anchor>
              </controlPr>
            </control>
          </mc:Choice>
        </mc:AlternateContent>
        <mc:AlternateContent xmlns:mc="http://schemas.openxmlformats.org/markup-compatibility/2006">
          <mc:Choice Requires="x14">
            <control shapeId="1459" r:id="rId192" name="Check Box 435">
              <controlPr defaultSize="0" autoFill="0" autoLine="0" autoPict="0">
                <anchor moveWithCells="1">
                  <from>
                    <xdr:col>5</xdr:col>
                    <xdr:colOff>57150</xdr:colOff>
                    <xdr:row>32</xdr:row>
                    <xdr:rowOff>104775</xdr:rowOff>
                  </from>
                  <to>
                    <xdr:col>5</xdr:col>
                    <xdr:colOff>285750</xdr:colOff>
                    <xdr:row>32</xdr:row>
                    <xdr:rowOff>333375</xdr:rowOff>
                  </to>
                </anchor>
              </controlPr>
            </control>
          </mc:Choice>
        </mc:AlternateContent>
        <mc:AlternateContent xmlns:mc="http://schemas.openxmlformats.org/markup-compatibility/2006">
          <mc:Choice Requires="x14">
            <control shapeId="1460" r:id="rId193" name="Check Box 436">
              <controlPr defaultSize="0" autoFill="0" autoLine="0" autoPict="0">
                <anchor moveWithCells="1">
                  <from>
                    <xdr:col>5</xdr:col>
                    <xdr:colOff>57150</xdr:colOff>
                    <xdr:row>33</xdr:row>
                    <xdr:rowOff>28575</xdr:rowOff>
                  </from>
                  <to>
                    <xdr:col>5</xdr:col>
                    <xdr:colOff>285750</xdr:colOff>
                    <xdr:row>34</xdr:row>
                    <xdr:rowOff>47625</xdr:rowOff>
                  </to>
                </anchor>
              </controlPr>
            </control>
          </mc:Choice>
        </mc:AlternateContent>
        <mc:AlternateContent xmlns:mc="http://schemas.openxmlformats.org/markup-compatibility/2006">
          <mc:Choice Requires="x14">
            <control shapeId="1461" r:id="rId194" name="Check Box 437">
              <controlPr defaultSize="0" autoFill="0" autoLine="0" autoPict="0">
                <anchor moveWithCells="1">
                  <from>
                    <xdr:col>5</xdr:col>
                    <xdr:colOff>57150</xdr:colOff>
                    <xdr:row>34</xdr:row>
                    <xdr:rowOff>104775</xdr:rowOff>
                  </from>
                  <to>
                    <xdr:col>5</xdr:col>
                    <xdr:colOff>285750</xdr:colOff>
                    <xdr:row>34</xdr:row>
                    <xdr:rowOff>333375</xdr:rowOff>
                  </to>
                </anchor>
              </controlPr>
            </control>
          </mc:Choice>
        </mc:AlternateContent>
        <mc:AlternateContent xmlns:mc="http://schemas.openxmlformats.org/markup-compatibility/2006">
          <mc:Choice Requires="x14">
            <control shapeId="1462" r:id="rId195" name="Check Box 438">
              <controlPr defaultSize="0" autoFill="0" autoLine="0" autoPict="0">
                <anchor moveWithCells="1">
                  <from>
                    <xdr:col>5</xdr:col>
                    <xdr:colOff>47625</xdr:colOff>
                    <xdr:row>35</xdr:row>
                    <xdr:rowOff>247650</xdr:rowOff>
                  </from>
                  <to>
                    <xdr:col>5</xdr:col>
                    <xdr:colOff>276225</xdr:colOff>
                    <xdr:row>36</xdr:row>
                    <xdr:rowOff>0</xdr:rowOff>
                  </to>
                </anchor>
              </controlPr>
            </control>
          </mc:Choice>
        </mc:AlternateContent>
        <mc:AlternateContent xmlns:mc="http://schemas.openxmlformats.org/markup-compatibility/2006">
          <mc:Choice Requires="x14">
            <control shapeId="1463" r:id="rId196" name="Check Box 439">
              <controlPr defaultSize="0" autoFill="0" autoLine="0" autoPict="0">
                <anchor moveWithCells="1">
                  <from>
                    <xdr:col>5</xdr:col>
                    <xdr:colOff>57150</xdr:colOff>
                    <xdr:row>36</xdr:row>
                    <xdr:rowOff>104775</xdr:rowOff>
                  </from>
                  <to>
                    <xdr:col>5</xdr:col>
                    <xdr:colOff>285750</xdr:colOff>
                    <xdr:row>36</xdr:row>
                    <xdr:rowOff>333375</xdr:rowOff>
                  </to>
                </anchor>
              </controlPr>
            </control>
          </mc:Choice>
        </mc:AlternateContent>
        <mc:AlternateContent xmlns:mc="http://schemas.openxmlformats.org/markup-compatibility/2006">
          <mc:Choice Requires="x14">
            <control shapeId="1465" r:id="rId197" name="Check Box 441">
              <controlPr defaultSize="0" autoFill="0" autoLine="0" autoPict="0">
                <anchor moveWithCells="1">
                  <from>
                    <xdr:col>6</xdr:col>
                    <xdr:colOff>57150</xdr:colOff>
                    <xdr:row>32</xdr:row>
                    <xdr:rowOff>104775</xdr:rowOff>
                  </from>
                  <to>
                    <xdr:col>7</xdr:col>
                    <xdr:colOff>0</xdr:colOff>
                    <xdr:row>32</xdr:row>
                    <xdr:rowOff>333375</xdr:rowOff>
                  </to>
                </anchor>
              </controlPr>
            </control>
          </mc:Choice>
        </mc:AlternateContent>
        <mc:AlternateContent xmlns:mc="http://schemas.openxmlformats.org/markup-compatibility/2006">
          <mc:Choice Requires="x14">
            <control shapeId="1466" r:id="rId198" name="Check Box 442">
              <controlPr defaultSize="0" autoFill="0" autoLine="0" autoPict="0">
                <anchor moveWithCells="1">
                  <from>
                    <xdr:col>6</xdr:col>
                    <xdr:colOff>57150</xdr:colOff>
                    <xdr:row>33</xdr:row>
                    <xdr:rowOff>28575</xdr:rowOff>
                  </from>
                  <to>
                    <xdr:col>7</xdr:col>
                    <xdr:colOff>0</xdr:colOff>
                    <xdr:row>34</xdr:row>
                    <xdr:rowOff>47625</xdr:rowOff>
                  </to>
                </anchor>
              </controlPr>
            </control>
          </mc:Choice>
        </mc:AlternateContent>
        <mc:AlternateContent xmlns:mc="http://schemas.openxmlformats.org/markup-compatibility/2006">
          <mc:Choice Requires="x14">
            <control shapeId="1467" r:id="rId199" name="Check Box 443">
              <controlPr defaultSize="0" autoFill="0" autoLine="0" autoPict="0">
                <anchor moveWithCells="1">
                  <from>
                    <xdr:col>6</xdr:col>
                    <xdr:colOff>57150</xdr:colOff>
                    <xdr:row>34</xdr:row>
                    <xdr:rowOff>104775</xdr:rowOff>
                  </from>
                  <to>
                    <xdr:col>7</xdr:col>
                    <xdr:colOff>0</xdr:colOff>
                    <xdr:row>34</xdr:row>
                    <xdr:rowOff>333375</xdr:rowOff>
                  </to>
                </anchor>
              </controlPr>
            </control>
          </mc:Choice>
        </mc:AlternateContent>
        <mc:AlternateContent xmlns:mc="http://schemas.openxmlformats.org/markup-compatibility/2006">
          <mc:Choice Requires="x14">
            <control shapeId="1468" r:id="rId200" name="Check Box 444">
              <controlPr defaultSize="0" autoFill="0" autoLine="0" autoPict="0">
                <anchor moveWithCells="1">
                  <from>
                    <xdr:col>6</xdr:col>
                    <xdr:colOff>47625</xdr:colOff>
                    <xdr:row>35</xdr:row>
                    <xdr:rowOff>247650</xdr:rowOff>
                  </from>
                  <to>
                    <xdr:col>6</xdr:col>
                    <xdr:colOff>276225</xdr:colOff>
                    <xdr:row>36</xdr:row>
                    <xdr:rowOff>0</xdr:rowOff>
                  </to>
                </anchor>
              </controlPr>
            </control>
          </mc:Choice>
        </mc:AlternateContent>
        <mc:AlternateContent xmlns:mc="http://schemas.openxmlformats.org/markup-compatibility/2006">
          <mc:Choice Requires="x14">
            <control shapeId="1469" r:id="rId201" name="Check Box 445">
              <controlPr defaultSize="0" autoFill="0" autoLine="0" autoPict="0">
                <anchor moveWithCells="1">
                  <from>
                    <xdr:col>6</xdr:col>
                    <xdr:colOff>57150</xdr:colOff>
                    <xdr:row>36</xdr:row>
                    <xdr:rowOff>104775</xdr:rowOff>
                  </from>
                  <to>
                    <xdr:col>7</xdr:col>
                    <xdr:colOff>0</xdr:colOff>
                    <xdr:row>36</xdr:row>
                    <xdr:rowOff>333375</xdr:rowOff>
                  </to>
                </anchor>
              </controlPr>
            </control>
          </mc:Choice>
        </mc:AlternateContent>
        <mc:AlternateContent xmlns:mc="http://schemas.openxmlformats.org/markup-compatibility/2006">
          <mc:Choice Requires="x14">
            <control shapeId="1471" r:id="rId202" name="Check Box 447">
              <controlPr defaultSize="0" autoFill="0" autoLine="0" autoPict="0">
                <anchor moveWithCells="1">
                  <from>
                    <xdr:col>4</xdr:col>
                    <xdr:colOff>57150</xdr:colOff>
                    <xdr:row>38</xdr:row>
                    <xdr:rowOff>104775</xdr:rowOff>
                  </from>
                  <to>
                    <xdr:col>4</xdr:col>
                    <xdr:colOff>285750</xdr:colOff>
                    <xdr:row>38</xdr:row>
                    <xdr:rowOff>333375</xdr:rowOff>
                  </to>
                </anchor>
              </controlPr>
            </control>
          </mc:Choice>
        </mc:AlternateContent>
        <mc:AlternateContent xmlns:mc="http://schemas.openxmlformats.org/markup-compatibility/2006">
          <mc:Choice Requires="x14">
            <control shapeId="1472" r:id="rId203" name="Check Box 448">
              <controlPr defaultSize="0" autoFill="0" autoLine="0" autoPict="0">
                <anchor moveWithCells="1">
                  <from>
                    <xdr:col>4</xdr:col>
                    <xdr:colOff>57150</xdr:colOff>
                    <xdr:row>39</xdr:row>
                    <xdr:rowOff>104775</xdr:rowOff>
                  </from>
                  <to>
                    <xdr:col>4</xdr:col>
                    <xdr:colOff>285750</xdr:colOff>
                    <xdr:row>39</xdr:row>
                    <xdr:rowOff>333375</xdr:rowOff>
                  </to>
                </anchor>
              </controlPr>
            </control>
          </mc:Choice>
        </mc:AlternateContent>
        <mc:AlternateContent xmlns:mc="http://schemas.openxmlformats.org/markup-compatibility/2006">
          <mc:Choice Requires="x14">
            <control shapeId="1473" r:id="rId204" name="Check Box 449">
              <controlPr defaultSize="0" autoFill="0" autoLine="0" autoPict="0">
                <anchor moveWithCells="1">
                  <from>
                    <xdr:col>4</xdr:col>
                    <xdr:colOff>57150</xdr:colOff>
                    <xdr:row>40</xdr:row>
                    <xdr:rowOff>104775</xdr:rowOff>
                  </from>
                  <to>
                    <xdr:col>4</xdr:col>
                    <xdr:colOff>285750</xdr:colOff>
                    <xdr:row>40</xdr:row>
                    <xdr:rowOff>333375</xdr:rowOff>
                  </to>
                </anchor>
              </controlPr>
            </control>
          </mc:Choice>
        </mc:AlternateContent>
        <mc:AlternateContent xmlns:mc="http://schemas.openxmlformats.org/markup-compatibility/2006">
          <mc:Choice Requires="x14">
            <control shapeId="1474" r:id="rId205" name="Check Box 450">
              <controlPr defaultSize="0" autoFill="0" autoLine="0" autoPict="0">
                <anchor moveWithCells="1">
                  <from>
                    <xdr:col>5</xdr:col>
                    <xdr:colOff>57150</xdr:colOff>
                    <xdr:row>38</xdr:row>
                    <xdr:rowOff>104775</xdr:rowOff>
                  </from>
                  <to>
                    <xdr:col>5</xdr:col>
                    <xdr:colOff>285750</xdr:colOff>
                    <xdr:row>38</xdr:row>
                    <xdr:rowOff>333375</xdr:rowOff>
                  </to>
                </anchor>
              </controlPr>
            </control>
          </mc:Choice>
        </mc:AlternateContent>
        <mc:AlternateContent xmlns:mc="http://schemas.openxmlformats.org/markup-compatibility/2006">
          <mc:Choice Requires="x14">
            <control shapeId="1475" r:id="rId206" name="Check Box 451">
              <controlPr defaultSize="0" autoFill="0" autoLine="0" autoPict="0">
                <anchor moveWithCells="1">
                  <from>
                    <xdr:col>5</xdr:col>
                    <xdr:colOff>57150</xdr:colOff>
                    <xdr:row>39</xdr:row>
                    <xdr:rowOff>104775</xdr:rowOff>
                  </from>
                  <to>
                    <xdr:col>5</xdr:col>
                    <xdr:colOff>285750</xdr:colOff>
                    <xdr:row>39</xdr:row>
                    <xdr:rowOff>333375</xdr:rowOff>
                  </to>
                </anchor>
              </controlPr>
            </control>
          </mc:Choice>
        </mc:AlternateContent>
        <mc:AlternateContent xmlns:mc="http://schemas.openxmlformats.org/markup-compatibility/2006">
          <mc:Choice Requires="x14">
            <control shapeId="1476" r:id="rId207" name="Check Box 452">
              <controlPr defaultSize="0" autoFill="0" autoLine="0" autoPict="0">
                <anchor moveWithCells="1">
                  <from>
                    <xdr:col>5</xdr:col>
                    <xdr:colOff>57150</xdr:colOff>
                    <xdr:row>40</xdr:row>
                    <xdr:rowOff>104775</xdr:rowOff>
                  </from>
                  <to>
                    <xdr:col>5</xdr:col>
                    <xdr:colOff>285750</xdr:colOff>
                    <xdr:row>40</xdr:row>
                    <xdr:rowOff>333375</xdr:rowOff>
                  </to>
                </anchor>
              </controlPr>
            </control>
          </mc:Choice>
        </mc:AlternateContent>
        <mc:AlternateContent xmlns:mc="http://schemas.openxmlformats.org/markup-compatibility/2006">
          <mc:Choice Requires="x14">
            <control shapeId="1477" r:id="rId208" name="Check Box 453">
              <controlPr defaultSize="0" autoFill="0" autoLine="0" autoPict="0">
                <anchor moveWithCells="1">
                  <from>
                    <xdr:col>6</xdr:col>
                    <xdr:colOff>57150</xdr:colOff>
                    <xdr:row>38</xdr:row>
                    <xdr:rowOff>104775</xdr:rowOff>
                  </from>
                  <to>
                    <xdr:col>7</xdr:col>
                    <xdr:colOff>0</xdr:colOff>
                    <xdr:row>38</xdr:row>
                    <xdr:rowOff>333375</xdr:rowOff>
                  </to>
                </anchor>
              </controlPr>
            </control>
          </mc:Choice>
        </mc:AlternateContent>
        <mc:AlternateContent xmlns:mc="http://schemas.openxmlformats.org/markup-compatibility/2006">
          <mc:Choice Requires="x14">
            <control shapeId="1478" r:id="rId209" name="Check Box 454">
              <controlPr defaultSize="0" autoFill="0" autoLine="0" autoPict="0">
                <anchor moveWithCells="1">
                  <from>
                    <xdr:col>6</xdr:col>
                    <xdr:colOff>57150</xdr:colOff>
                    <xdr:row>39</xdr:row>
                    <xdr:rowOff>104775</xdr:rowOff>
                  </from>
                  <to>
                    <xdr:col>7</xdr:col>
                    <xdr:colOff>0</xdr:colOff>
                    <xdr:row>39</xdr:row>
                    <xdr:rowOff>333375</xdr:rowOff>
                  </to>
                </anchor>
              </controlPr>
            </control>
          </mc:Choice>
        </mc:AlternateContent>
        <mc:AlternateContent xmlns:mc="http://schemas.openxmlformats.org/markup-compatibility/2006">
          <mc:Choice Requires="x14">
            <control shapeId="1479" r:id="rId210" name="Check Box 455">
              <controlPr defaultSize="0" autoFill="0" autoLine="0" autoPict="0">
                <anchor moveWithCells="1">
                  <from>
                    <xdr:col>6</xdr:col>
                    <xdr:colOff>57150</xdr:colOff>
                    <xdr:row>40</xdr:row>
                    <xdr:rowOff>104775</xdr:rowOff>
                  </from>
                  <to>
                    <xdr:col>7</xdr:col>
                    <xdr:colOff>0</xdr:colOff>
                    <xdr:row>40</xdr:row>
                    <xdr:rowOff>333375</xdr:rowOff>
                  </to>
                </anchor>
              </controlPr>
            </control>
          </mc:Choice>
        </mc:AlternateContent>
        <mc:AlternateContent xmlns:mc="http://schemas.openxmlformats.org/markup-compatibility/2006">
          <mc:Choice Requires="x14">
            <control shapeId="1480" r:id="rId211" name="Check Box 456">
              <controlPr defaultSize="0" autoFill="0" autoLine="0" autoPict="0">
                <anchor moveWithCells="1">
                  <from>
                    <xdr:col>4</xdr:col>
                    <xdr:colOff>57150</xdr:colOff>
                    <xdr:row>41</xdr:row>
                    <xdr:rowOff>104775</xdr:rowOff>
                  </from>
                  <to>
                    <xdr:col>4</xdr:col>
                    <xdr:colOff>285750</xdr:colOff>
                    <xdr:row>41</xdr:row>
                    <xdr:rowOff>333375</xdr:rowOff>
                  </to>
                </anchor>
              </controlPr>
            </control>
          </mc:Choice>
        </mc:AlternateContent>
        <mc:AlternateContent xmlns:mc="http://schemas.openxmlformats.org/markup-compatibility/2006">
          <mc:Choice Requires="x14">
            <control shapeId="1481" r:id="rId212" name="Check Box 457">
              <controlPr defaultSize="0" autoFill="0" autoLine="0" autoPict="0">
                <anchor moveWithCells="1">
                  <from>
                    <xdr:col>4</xdr:col>
                    <xdr:colOff>57150</xdr:colOff>
                    <xdr:row>42</xdr:row>
                    <xdr:rowOff>104775</xdr:rowOff>
                  </from>
                  <to>
                    <xdr:col>4</xdr:col>
                    <xdr:colOff>285750</xdr:colOff>
                    <xdr:row>42</xdr:row>
                    <xdr:rowOff>333375</xdr:rowOff>
                  </to>
                </anchor>
              </controlPr>
            </control>
          </mc:Choice>
        </mc:AlternateContent>
        <mc:AlternateContent xmlns:mc="http://schemas.openxmlformats.org/markup-compatibility/2006">
          <mc:Choice Requires="x14">
            <control shapeId="1482" r:id="rId213" name="Check Box 458">
              <controlPr defaultSize="0" autoFill="0" autoLine="0" autoPict="0">
                <anchor moveWithCells="1">
                  <from>
                    <xdr:col>4</xdr:col>
                    <xdr:colOff>57150</xdr:colOff>
                    <xdr:row>43</xdr:row>
                    <xdr:rowOff>104775</xdr:rowOff>
                  </from>
                  <to>
                    <xdr:col>4</xdr:col>
                    <xdr:colOff>285750</xdr:colOff>
                    <xdr:row>43</xdr:row>
                    <xdr:rowOff>333375</xdr:rowOff>
                  </to>
                </anchor>
              </controlPr>
            </control>
          </mc:Choice>
        </mc:AlternateContent>
        <mc:AlternateContent xmlns:mc="http://schemas.openxmlformats.org/markup-compatibility/2006">
          <mc:Choice Requires="x14">
            <control shapeId="1483" r:id="rId214" name="Check Box 459">
              <controlPr defaultSize="0" autoFill="0" autoLine="0" autoPict="0">
                <anchor moveWithCells="1">
                  <from>
                    <xdr:col>4</xdr:col>
                    <xdr:colOff>57150</xdr:colOff>
                    <xdr:row>44</xdr:row>
                    <xdr:rowOff>104775</xdr:rowOff>
                  </from>
                  <to>
                    <xdr:col>4</xdr:col>
                    <xdr:colOff>285750</xdr:colOff>
                    <xdr:row>44</xdr:row>
                    <xdr:rowOff>333375</xdr:rowOff>
                  </to>
                </anchor>
              </controlPr>
            </control>
          </mc:Choice>
        </mc:AlternateContent>
        <mc:AlternateContent xmlns:mc="http://schemas.openxmlformats.org/markup-compatibility/2006">
          <mc:Choice Requires="x14">
            <control shapeId="1484" r:id="rId215" name="Check Box 460">
              <controlPr defaultSize="0" autoFill="0" autoLine="0" autoPict="0">
                <anchor moveWithCells="1">
                  <from>
                    <xdr:col>4</xdr:col>
                    <xdr:colOff>57150</xdr:colOff>
                    <xdr:row>46</xdr:row>
                    <xdr:rowOff>104775</xdr:rowOff>
                  </from>
                  <to>
                    <xdr:col>4</xdr:col>
                    <xdr:colOff>285750</xdr:colOff>
                    <xdr:row>46</xdr:row>
                    <xdr:rowOff>333375</xdr:rowOff>
                  </to>
                </anchor>
              </controlPr>
            </control>
          </mc:Choice>
        </mc:AlternateContent>
        <mc:AlternateContent xmlns:mc="http://schemas.openxmlformats.org/markup-compatibility/2006">
          <mc:Choice Requires="x14">
            <control shapeId="1485" r:id="rId216" name="Check Box 461">
              <controlPr defaultSize="0" autoFill="0" autoLine="0" autoPict="0">
                <anchor moveWithCells="1">
                  <from>
                    <xdr:col>4</xdr:col>
                    <xdr:colOff>57150</xdr:colOff>
                    <xdr:row>47</xdr:row>
                    <xdr:rowOff>104775</xdr:rowOff>
                  </from>
                  <to>
                    <xdr:col>4</xdr:col>
                    <xdr:colOff>285750</xdr:colOff>
                    <xdr:row>47</xdr:row>
                    <xdr:rowOff>333375</xdr:rowOff>
                  </to>
                </anchor>
              </controlPr>
            </control>
          </mc:Choice>
        </mc:AlternateContent>
        <mc:AlternateContent xmlns:mc="http://schemas.openxmlformats.org/markup-compatibility/2006">
          <mc:Choice Requires="x14">
            <control shapeId="1486" r:id="rId217" name="Check Box 462">
              <controlPr defaultSize="0" autoFill="0" autoLine="0" autoPict="0">
                <anchor moveWithCells="1">
                  <from>
                    <xdr:col>4</xdr:col>
                    <xdr:colOff>57150</xdr:colOff>
                    <xdr:row>48</xdr:row>
                    <xdr:rowOff>104775</xdr:rowOff>
                  </from>
                  <to>
                    <xdr:col>4</xdr:col>
                    <xdr:colOff>285750</xdr:colOff>
                    <xdr:row>48</xdr:row>
                    <xdr:rowOff>333375</xdr:rowOff>
                  </to>
                </anchor>
              </controlPr>
            </control>
          </mc:Choice>
        </mc:AlternateContent>
        <mc:AlternateContent xmlns:mc="http://schemas.openxmlformats.org/markup-compatibility/2006">
          <mc:Choice Requires="x14">
            <control shapeId="1487" r:id="rId218" name="Check Box 463">
              <controlPr defaultSize="0" autoFill="0" autoLine="0" autoPict="0">
                <anchor moveWithCells="1">
                  <from>
                    <xdr:col>5</xdr:col>
                    <xdr:colOff>57150</xdr:colOff>
                    <xdr:row>41</xdr:row>
                    <xdr:rowOff>104775</xdr:rowOff>
                  </from>
                  <to>
                    <xdr:col>5</xdr:col>
                    <xdr:colOff>285750</xdr:colOff>
                    <xdr:row>41</xdr:row>
                    <xdr:rowOff>333375</xdr:rowOff>
                  </to>
                </anchor>
              </controlPr>
            </control>
          </mc:Choice>
        </mc:AlternateContent>
        <mc:AlternateContent xmlns:mc="http://schemas.openxmlformats.org/markup-compatibility/2006">
          <mc:Choice Requires="x14">
            <control shapeId="1488" r:id="rId219" name="Check Box 464">
              <controlPr defaultSize="0" autoFill="0" autoLine="0" autoPict="0">
                <anchor moveWithCells="1">
                  <from>
                    <xdr:col>5</xdr:col>
                    <xdr:colOff>57150</xdr:colOff>
                    <xdr:row>42</xdr:row>
                    <xdr:rowOff>104775</xdr:rowOff>
                  </from>
                  <to>
                    <xdr:col>5</xdr:col>
                    <xdr:colOff>285750</xdr:colOff>
                    <xdr:row>42</xdr:row>
                    <xdr:rowOff>333375</xdr:rowOff>
                  </to>
                </anchor>
              </controlPr>
            </control>
          </mc:Choice>
        </mc:AlternateContent>
        <mc:AlternateContent xmlns:mc="http://schemas.openxmlformats.org/markup-compatibility/2006">
          <mc:Choice Requires="x14">
            <control shapeId="1489" r:id="rId220" name="Check Box 465">
              <controlPr defaultSize="0" autoFill="0" autoLine="0" autoPict="0">
                <anchor moveWithCells="1">
                  <from>
                    <xdr:col>5</xdr:col>
                    <xdr:colOff>57150</xdr:colOff>
                    <xdr:row>43</xdr:row>
                    <xdr:rowOff>104775</xdr:rowOff>
                  </from>
                  <to>
                    <xdr:col>5</xdr:col>
                    <xdr:colOff>285750</xdr:colOff>
                    <xdr:row>43</xdr:row>
                    <xdr:rowOff>333375</xdr:rowOff>
                  </to>
                </anchor>
              </controlPr>
            </control>
          </mc:Choice>
        </mc:AlternateContent>
        <mc:AlternateContent xmlns:mc="http://schemas.openxmlformats.org/markup-compatibility/2006">
          <mc:Choice Requires="x14">
            <control shapeId="1490" r:id="rId221" name="Check Box 466">
              <controlPr defaultSize="0" autoFill="0" autoLine="0" autoPict="0">
                <anchor moveWithCells="1">
                  <from>
                    <xdr:col>5</xdr:col>
                    <xdr:colOff>57150</xdr:colOff>
                    <xdr:row>44</xdr:row>
                    <xdr:rowOff>104775</xdr:rowOff>
                  </from>
                  <to>
                    <xdr:col>5</xdr:col>
                    <xdr:colOff>285750</xdr:colOff>
                    <xdr:row>44</xdr:row>
                    <xdr:rowOff>333375</xdr:rowOff>
                  </to>
                </anchor>
              </controlPr>
            </control>
          </mc:Choice>
        </mc:AlternateContent>
        <mc:AlternateContent xmlns:mc="http://schemas.openxmlformats.org/markup-compatibility/2006">
          <mc:Choice Requires="x14">
            <control shapeId="1491" r:id="rId222" name="Check Box 467">
              <controlPr defaultSize="0" autoFill="0" autoLine="0" autoPict="0">
                <anchor moveWithCells="1">
                  <from>
                    <xdr:col>5</xdr:col>
                    <xdr:colOff>57150</xdr:colOff>
                    <xdr:row>46</xdr:row>
                    <xdr:rowOff>104775</xdr:rowOff>
                  </from>
                  <to>
                    <xdr:col>5</xdr:col>
                    <xdr:colOff>285750</xdr:colOff>
                    <xdr:row>46</xdr:row>
                    <xdr:rowOff>333375</xdr:rowOff>
                  </to>
                </anchor>
              </controlPr>
            </control>
          </mc:Choice>
        </mc:AlternateContent>
        <mc:AlternateContent xmlns:mc="http://schemas.openxmlformats.org/markup-compatibility/2006">
          <mc:Choice Requires="x14">
            <control shapeId="1492" r:id="rId223" name="Check Box 468">
              <controlPr defaultSize="0" autoFill="0" autoLine="0" autoPict="0">
                <anchor moveWithCells="1">
                  <from>
                    <xdr:col>5</xdr:col>
                    <xdr:colOff>57150</xdr:colOff>
                    <xdr:row>47</xdr:row>
                    <xdr:rowOff>104775</xdr:rowOff>
                  </from>
                  <to>
                    <xdr:col>5</xdr:col>
                    <xdr:colOff>285750</xdr:colOff>
                    <xdr:row>47</xdr:row>
                    <xdr:rowOff>333375</xdr:rowOff>
                  </to>
                </anchor>
              </controlPr>
            </control>
          </mc:Choice>
        </mc:AlternateContent>
        <mc:AlternateContent xmlns:mc="http://schemas.openxmlformats.org/markup-compatibility/2006">
          <mc:Choice Requires="x14">
            <control shapeId="1493" r:id="rId224" name="Check Box 469">
              <controlPr defaultSize="0" autoFill="0" autoLine="0" autoPict="0">
                <anchor moveWithCells="1">
                  <from>
                    <xdr:col>5</xdr:col>
                    <xdr:colOff>57150</xdr:colOff>
                    <xdr:row>48</xdr:row>
                    <xdr:rowOff>104775</xdr:rowOff>
                  </from>
                  <to>
                    <xdr:col>5</xdr:col>
                    <xdr:colOff>285750</xdr:colOff>
                    <xdr:row>48</xdr:row>
                    <xdr:rowOff>333375</xdr:rowOff>
                  </to>
                </anchor>
              </controlPr>
            </control>
          </mc:Choice>
        </mc:AlternateContent>
        <mc:AlternateContent xmlns:mc="http://schemas.openxmlformats.org/markup-compatibility/2006">
          <mc:Choice Requires="x14">
            <control shapeId="1494" r:id="rId225" name="Check Box 470">
              <controlPr defaultSize="0" autoFill="0" autoLine="0" autoPict="0">
                <anchor moveWithCells="1">
                  <from>
                    <xdr:col>6</xdr:col>
                    <xdr:colOff>57150</xdr:colOff>
                    <xdr:row>41</xdr:row>
                    <xdr:rowOff>104775</xdr:rowOff>
                  </from>
                  <to>
                    <xdr:col>7</xdr:col>
                    <xdr:colOff>0</xdr:colOff>
                    <xdr:row>41</xdr:row>
                    <xdr:rowOff>333375</xdr:rowOff>
                  </to>
                </anchor>
              </controlPr>
            </control>
          </mc:Choice>
        </mc:AlternateContent>
        <mc:AlternateContent xmlns:mc="http://schemas.openxmlformats.org/markup-compatibility/2006">
          <mc:Choice Requires="x14">
            <control shapeId="1495" r:id="rId226" name="Check Box 471">
              <controlPr defaultSize="0" autoFill="0" autoLine="0" autoPict="0">
                <anchor moveWithCells="1">
                  <from>
                    <xdr:col>6</xdr:col>
                    <xdr:colOff>57150</xdr:colOff>
                    <xdr:row>42</xdr:row>
                    <xdr:rowOff>104775</xdr:rowOff>
                  </from>
                  <to>
                    <xdr:col>7</xdr:col>
                    <xdr:colOff>0</xdr:colOff>
                    <xdr:row>42</xdr:row>
                    <xdr:rowOff>333375</xdr:rowOff>
                  </to>
                </anchor>
              </controlPr>
            </control>
          </mc:Choice>
        </mc:AlternateContent>
        <mc:AlternateContent xmlns:mc="http://schemas.openxmlformats.org/markup-compatibility/2006">
          <mc:Choice Requires="x14">
            <control shapeId="1496" r:id="rId227" name="Check Box 472">
              <controlPr defaultSize="0" autoFill="0" autoLine="0" autoPict="0">
                <anchor moveWithCells="1">
                  <from>
                    <xdr:col>6</xdr:col>
                    <xdr:colOff>57150</xdr:colOff>
                    <xdr:row>43</xdr:row>
                    <xdr:rowOff>104775</xdr:rowOff>
                  </from>
                  <to>
                    <xdr:col>7</xdr:col>
                    <xdr:colOff>0</xdr:colOff>
                    <xdr:row>43</xdr:row>
                    <xdr:rowOff>333375</xdr:rowOff>
                  </to>
                </anchor>
              </controlPr>
            </control>
          </mc:Choice>
        </mc:AlternateContent>
        <mc:AlternateContent xmlns:mc="http://schemas.openxmlformats.org/markup-compatibility/2006">
          <mc:Choice Requires="x14">
            <control shapeId="1497" r:id="rId228" name="Check Box 473">
              <controlPr defaultSize="0" autoFill="0" autoLine="0" autoPict="0">
                <anchor moveWithCells="1">
                  <from>
                    <xdr:col>6</xdr:col>
                    <xdr:colOff>57150</xdr:colOff>
                    <xdr:row>44</xdr:row>
                    <xdr:rowOff>104775</xdr:rowOff>
                  </from>
                  <to>
                    <xdr:col>7</xdr:col>
                    <xdr:colOff>0</xdr:colOff>
                    <xdr:row>44</xdr:row>
                    <xdr:rowOff>333375</xdr:rowOff>
                  </to>
                </anchor>
              </controlPr>
            </control>
          </mc:Choice>
        </mc:AlternateContent>
        <mc:AlternateContent xmlns:mc="http://schemas.openxmlformats.org/markup-compatibility/2006">
          <mc:Choice Requires="x14">
            <control shapeId="1498" r:id="rId229" name="Check Box 474">
              <controlPr defaultSize="0" autoFill="0" autoLine="0" autoPict="0">
                <anchor moveWithCells="1">
                  <from>
                    <xdr:col>6</xdr:col>
                    <xdr:colOff>57150</xdr:colOff>
                    <xdr:row>46</xdr:row>
                    <xdr:rowOff>104775</xdr:rowOff>
                  </from>
                  <to>
                    <xdr:col>7</xdr:col>
                    <xdr:colOff>0</xdr:colOff>
                    <xdr:row>46</xdr:row>
                    <xdr:rowOff>333375</xdr:rowOff>
                  </to>
                </anchor>
              </controlPr>
            </control>
          </mc:Choice>
        </mc:AlternateContent>
        <mc:AlternateContent xmlns:mc="http://schemas.openxmlformats.org/markup-compatibility/2006">
          <mc:Choice Requires="x14">
            <control shapeId="1499" r:id="rId230" name="Check Box 475">
              <controlPr defaultSize="0" autoFill="0" autoLine="0" autoPict="0">
                <anchor moveWithCells="1">
                  <from>
                    <xdr:col>6</xdr:col>
                    <xdr:colOff>57150</xdr:colOff>
                    <xdr:row>47</xdr:row>
                    <xdr:rowOff>104775</xdr:rowOff>
                  </from>
                  <to>
                    <xdr:col>7</xdr:col>
                    <xdr:colOff>0</xdr:colOff>
                    <xdr:row>47</xdr:row>
                    <xdr:rowOff>333375</xdr:rowOff>
                  </to>
                </anchor>
              </controlPr>
            </control>
          </mc:Choice>
        </mc:AlternateContent>
        <mc:AlternateContent xmlns:mc="http://schemas.openxmlformats.org/markup-compatibility/2006">
          <mc:Choice Requires="x14">
            <control shapeId="1500" r:id="rId231" name="Check Box 476">
              <controlPr defaultSize="0" autoFill="0" autoLine="0" autoPict="0">
                <anchor moveWithCells="1">
                  <from>
                    <xdr:col>6</xdr:col>
                    <xdr:colOff>57150</xdr:colOff>
                    <xdr:row>48</xdr:row>
                    <xdr:rowOff>104775</xdr:rowOff>
                  </from>
                  <to>
                    <xdr:col>7</xdr:col>
                    <xdr:colOff>0</xdr:colOff>
                    <xdr:row>48</xdr:row>
                    <xdr:rowOff>333375</xdr:rowOff>
                  </to>
                </anchor>
              </controlPr>
            </control>
          </mc:Choice>
        </mc:AlternateContent>
        <mc:AlternateContent xmlns:mc="http://schemas.openxmlformats.org/markup-compatibility/2006">
          <mc:Choice Requires="x14">
            <control shapeId="1501" r:id="rId232" name="Check Box 477">
              <controlPr defaultSize="0" autoFill="0" autoLine="0" autoPict="0">
                <anchor moveWithCells="1">
                  <from>
                    <xdr:col>4</xdr:col>
                    <xdr:colOff>57150</xdr:colOff>
                    <xdr:row>49</xdr:row>
                    <xdr:rowOff>104775</xdr:rowOff>
                  </from>
                  <to>
                    <xdr:col>4</xdr:col>
                    <xdr:colOff>285750</xdr:colOff>
                    <xdr:row>49</xdr:row>
                    <xdr:rowOff>333375</xdr:rowOff>
                  </to>
                </anchor>
              </controlPr>
            </control>
          </mc:Choice>
        </mc:AlternateContent>
        <mc:AlternateContent xmlns:mc="http://schemas.openxmlformats.org/markup-compatibility/2006">
          <mc:Choice Requires="x14">
            <control shapeId="1502" r:id="rId233" name="Check Box 478">
              <controlPr defaultSize="0" autoFill="0" autoLine="0" autoPict="0">
                <anchor moveWithCells="1">
                  <from>
                    <xdr:col>5</xdr:col>
                    <xdr:colOff>57150</xdr:colOff>
                    <xdr:row>49</xdr:row>
                    <xdr:rowOff>104775</xdr:rowOff>
                  </from>
                  <to>
                    <xdr:col>5</xdr:col>
                    <xdr:colOff>285750</xdr:colOff>
                    <xdr:row>49</xdr:row>
                    <xdr:rowOff>333375</xdr:rowOff>
                  </to>
                </anchor>
              </controlPr>
            </control>
          </mc:Choice>
        </mc:AlternateContent>
        <mc:AlternateContent xmlns:mc="http://schemas.openxmlformats.org/markup-compatibility/2006">
          <mc:Choice Requires="x14">
            <control shapeId="1503" r:id="rId234" name="Check Box 479">
              <controlPr defaultSize="0" autoFill="0" autoLine="0" autoPict="0">
                <anchor moveWithCells="1">
                  <from>
                    <xdr:col>6</xdr:col>
                    <xdr:colOff>57150</xdr:colOff>
                    <xdr:row>49</xdr:row>
                    <xdr:rowOff>104775</xdr:rowOff>
                  </from>
                  <to>
                    <xdr:col>7</xdr:col>
                    <xdr:colOff>0</xdr:colOff>
                    <xdr:row>49</xdr:row>
                    <xdr:rowOff>333375</xdr:rowOff>
                  </to>
                </anchor>
              </controlPr>
            </control>
          </mc:Choice>
        </mc:AlternateContent>
        <mc:AlternateContent xmlns:mc="http://schemas.openxmlformats.org/markup-compatibility/2006">
          <mc:Choice Requires="x14">
            <control shapeId="1504" r:id="rId235" name="Check Box 480">
              <controlPr defaultSize="0" autoFill="0" autoLine="0" autoPict="0">
                <anchor moveWithCells="1">
                  <from>
                    <xdr:col>4</xdr:col>
                    <xdr:colOff>57150</xdr:colOff>
                    <xdr:row>50</xdr:row>
                    <xdr:rowOff>104775</xdr:rowOff>
                  </from>
                  <to>
                    <xdr:col>4</xdr:col>
                    <xdr:colOff>285750</xdr:colOff>
                    <xdr:row>50</xdr:row>
                    <xdr:rowOff>333375</xdr:rowOff>
                  </to>
                </anchor>
              </controlPr>
            </control>
          </mc:Choice>
        </mc:AlternateContent>
        <mc:AlternateContent xmlns:mc="http://schemas.openxmlformats.org/markup-compatibility/2006">
          <mc:Choice Requires="x14">
            <control shapeId="1505" r:id="rId236" name="Check Box 481">
              <controlPr defaultSize="0" autoFill="0" autoLine="0" autoPict="0">
                <anchor moveWithCells="1">
                  <from>
                    <xdr:col>4</xdr:col>
                    <xdr:colOff>57150</xdr:colOff>
                    <xdr:row>51</xdr:row>
                    <xdr:rowOff>104775</xdr:rowOff>
                  </from>
                  <to>
                    <xdr:col>4</xdr:col>
                    <xdr:colOff>285750</xdr:colOff>
                    <xdr:row>51</xdr:row>
                    <xdr:rowOff>333375</xdr:rowOff>
                  </to>
                </anchor>
              </controlPr>
            </control>
          </mc:Choice>
        </mc:AlternateContent>
        <mc:AlternateContent xmlns:mc="http://schemas.openxmlformats.org/markup-compatibility/2006">
          <mc:Choice Requires="x14">
            <control shapeId="1506" r:id="rId237" name="Check Box 482">
              <controlPr defaultSize="0" autoFill="0" autoLine="0" autoPict="0">
                <anchor moveWithCells="1">
                  <from>
                    <xdr:col>4</xdr:col>
                    <xdr:colOff>57150</xdr:colOff>
                    <xdr:row>52</xdr:row>
                    <xdr:rowOff>104775</xdr:rowOff>
                  </from>
                  <to>
                    <xdr:col>4</xdr:col>
                    <xdr:colOff>285750</xdr:colOff>
                    <xdr:row>52</xdr:row>
                    <xdr:rowOff>333375</xdr:rowOff>
                  </to>
                </anchor>
              </controlPr>
            </control>
          </mc:Choice>
        </mc:AlternateContent>
        <mc:AlternateContent xmlns:mc="http://schemas.openxmlformats.org/markup-compatibility/2006">
          <mc:Choice Requires="x14">
            <control shapeId="1507" r:id="rId238" name="Check Box 483">
              <controlPr defaultSize="0" autoFill="0" autoLine="0" autoPict="0">
                <anchor moveWithCells="1">
                  <from>
                    <xdr:col>4</xdr:col>
                    <xdr:colOff>57150</xdr:colOff>
                    <xdr:row>53</xdr:row>
                    <xdr:rowOff>104775</xdr:rowOff>
                  </from>
                  <to>
                    <xdr:col>4</xdr:col>
                    <xdr:colOff>285750</xdr:colOff>
                    <xdr:row>53</xdr:row>
                    <xdr:rowOff>333375</xdr:rowOff>
                  </to>
                </anchor>
              </controlPr>
            </control>
          </mc:Choice>
        </mc:AlternateContent>
        <mc:AlternateContent xmlns:mc="http://schemas.openxmlformats.org/markup-compatibility/2006">
          <mc:Choice Requires="x14">
            <control shapeId="1508" r:id="rId239" name="Check Box 484">
              <controlPr defaultSize="0" autoFill="0" autoLine="0" autoPict="0">
                <anchor moveWithCells="1">
                  <from>
                    <xdr:col>4</xdr:col>
                    <xdr:colOff>57150</xdr:colOff>
                    <xdr:row>54</xdr:row>
                    <xdr:rowOff>104775</xdr:rowOff>
                  </from>
                  <to>
                    <xdr:col>4</xdr:col>
                    <xdr:colOff>285750</xdr:colOff>
                    <xdr:row>54</xdr:row>
                    <xdr:rowOff>333375</xdr:rowOff>
                  </to>
                </anchor>
              </controlPr>
            </control>
          </mc:Choice>
        </mc:AlternateContent>
        <mc:AlternateContent xmlns:mc="http://schemas.openxmlformats.org/markup-compatibility/2006">
          <mc:Choice Requires="x14">
            <control shapeId="1509" r:id="rId240" name="Check Box 485">
              <controlPr defaultSize="0" autoFill="0" autoLine="0" autoPict="0">
                <anchor moveWithCells="1">
                  <from>
                    <xdr:col>4</xdr:col>
                    <xdr:colOff>57150</xdr:colOff>
                    <xdr:row>55</xdr:row>
                    <xdr:rowOff>104775</xdr:rowOff>
                  </from>
                  <to>
                    <xdr:col>4</xdr:col>
                    <xdr:colOff>285750</xdr:colOff>
                    <xdr:row>55</xdr:row>
                    <xdr:rowOff>333375</xdr:rowOff>
                  </to>
                </anchor>
              </controlPr>
            </control>
          </mc:Choice>
        </mc:AlternateContent>
        <mc:AlternateContent xmlns:mc="http://schemas.openxmlformats.org/markup-compatibility/2006">
          <mc:Choice Requires="x14">
            <control shapeId="1510" r:id="rId241" name="Check Box 486">
              <controlPr defaultSize="0" autoFill="0" autoLine="0" autoPict="0">
                <anchor moveWithCells="1">
                  <from>
                    <xdr:col>4</xdr:col>
                    <xdr:colOff>57150</xdr:colOff>
                    <xdr:row>56</xdr:row>
                    <xdr:rowOff>104775</xdr:rowOff>
                  </from>
                  <to>
                    <xdr:col>4</xdr:col>
                    <xdr:colOff>285750</xdr:colOff>
                    <xdr:row>56</xdr:row>
                    <xdr:rowOff>333375</xdr:rowOff>
                  </to>
                </anchor>
              </controlPr>
            </control>
          </mc:Choice>
        </mc:AlternateContent>
        <mc:AlternateContent xmlns:mc="http://schemas.openxmlformats.org/markup-compatibility/2006">
          <mc:Choice Requires="x14">
            <control shapeId="1511" r:id="rId242" name="Check Box 487">
              <controlPr defaultSize="0" autoFill="0" autoLine="0" autoPict="0">
                <anchor moveWithCells="1">
                  <from>
                    <xdr:col>4</xdr:col>
                    <xdr:colOff>57150</xdr:colOff>
                    <xdr:row>57</xdr:row>
                    <xdr:rowOff>104775</xdr:rowOff>
                  </from>
                  <to>
                    <xdr:col>4</xdr:col>
                    <xdr:colOff>285750</xdr:colOff>
                    <xdr:row>57</xdr:row>
                    <xdr:rowOff>333375</xdr:rowOff>
                  </to>
                </anchor>
              </controlPr>
            </control>
          </mc:Choice>
        </mc:AlternateContent>
        <mc:AlternateContent xmlns:mc="http://schemas.openxmlformats.org/markup-compatibility/2006">
          <mc:Choice Requires="x14">
            <control shapeId="1512" r:id="rId243" name="Check Box 488">
              <controlPr defaultSize="0" autoFill="0" autoLine="0" autoPict="0">
                <anchor moveWithCells="1">
                  <from>
                    <xdr:col>5</xdr:col>
                    <xdr:colOff>57150</xdr:colOff>
                    <xdr:row>50</xdr:row>
                    <xdr:rowOff>104775</xdr:rowOff>
                  </from>
                  <to>
                    <xdr:col>5</xdr:col>
                    <xdr:colOff>285750</xdr:colOff>
                    <xdr:row>50</xdr:row>
                    <xdr:rowOff>333375</xdr:rowOff>
                  </to>
                </anchor>
              </controlPr>
            </control>
          </mc:Choice>
        </mc:AlternateContent>
        <mc:AlternateContent xmlns:mc="http://schemas.openxmlformats.org/markup-compatibility/2006">
          <mc:Choice Requires="x14">
            <control shapeId="1513" r:id="rId244" name="Check Box 489">
              <controlPr defaultSize="0" autoFill="0" autoLine="0" autoPict="0">
                <anchor moveWithCells="1">
                  <from>
                    <xdr:col>5</xdr:col>
                    <xdr:colOff>57150</xdr:colOff>
                    <xdr:row>51</xdr:row>
                    <xdr:rowOff>104775</xdr:rowOff>
                  </from>
                  <to>
                    <xdr:col>5</xdr:col>
                    <xdr:colOff>285750</xdr:colOff>
                    <xdr:row>51</xdr:row>
                    <xdr:rowOff>333375</xdr:rowOff>
                  </to>
                </anchor>
              </controlPr>
            </control>
          </mc:Choice>
        </mc:AlternateContent>
        <mc:AlternateContent xmlns:mc="http://schemas.openxmlformats.org/markup-compatibility/2006">
          <mc:Choice Requires="x14">
            <control shapeId="1514" r:id="rId245" name="Check Box 490">
              <controlPr defaultSize="0" autoFill="0" autoLine="0" autoPict="0">
                <anchor moveWithCells="1">
                  <from>
                    <xdr:col>5</xdr:col>
                    <xdr:colOff>57150</xdr:colOff>
                    <xdr:row>52</xdr:row>
                    <xdr:rowOff>104775</xdr:rowOff>
                  </from>
                  <to>
                    <xdr:col>5</xdr:col>
                    <xdr:colOff>285750</xdr:colOff>
                    <xdr:row>52</xdr:row>
                    <xdr:rowOff>333375</xdr:rowOff>
                  </to>
                </anchor>
              </controlPr>
            </control>
          </mc:Choice>
        </mc:AlternateContent>
        <mc:AlternateContent xmlns:mc="http://schemas.openxmlformats.org/markup-compatibility/2006">
          <mc:Choice Requires="x14">
            <control shapeId="1515" r:id="rId246" name="Check Box 491">
              <controlPr defaultSize="0" autoFill="0" autoLine="0" autoPict="0">
                <anchor moveWithCells="1">
                  <from>
                    <xdr:col>5</xdr:col>
                    <xdr:colOff>57150</xdr:colOff>
                    <xdr:row>53</xdr:row>
                    <xdr:rowOff>104775</xdr:rowOff>
                  </from>
                  <to>
                    <xdr:col>5</xdr:col>
                    <xdr:colOff>285750</xdr:colOff>
                    <xdr:row>53</xdr:row>
                    <xdr:rowOff>333375</xdr:rowOff>
                  </to>
                </anchor>
              </controlPr>
            </control>
          </mc:Choice>
        </mc:AlternateContent>
        <mc:AlternateContent xmlns:mc="http://schemas.openxmlformats.org/markup-compatibility/2006">
          <mc:Choice Requires="x14">
            <control shapeId="1516" r:id="rId247" name="Check Box 492">
              <controlPr defaultSize="0" autoFill="0" autoLine="0" autoPict="0">
                <anchor moveWithCells="1">
                  <from>
                    <xdr:col>5</xdr:col>
                    <xdr:colOff>57150</xdr:colOff>
                    <xdr:row>54</xdr:row>
                    <xdr:rowOff>104775</xdr:rowOff>
                  </from>
                  <to>
                    <xdr:col>5</xdr:col>
                    <xdr:colOff>285750</xdr:colOff>
                    <xdr:row>54</xdr:row>
                    <xdr:rowOff>333375</xdr:rowOff>
                  </to>
                </anchor>
              </controlPr>
            </control>
          </mc:Choice>
        </mc:AlternateContent>
        <mc:AlternateContent xmlns:mc="http://schemas.openxmlformats.org/markup-compatibility/2006">
          <mc:Choice Requires="x14">
            <control shapeId="1517" r:id="rId248" name="Check Box 493">
              <controlPr defaultSize="0" autoFill="0" autoLine="0" autoPict="0">
                <anchor moveWithCells="1">
                  <from>
                    <xdr:col>5</xdr:col>
                    <xdr:colOff>57150</xdr:colOff>
                    <xdr:row>55</xdr:row>
                    <xdr:rowOff>104775</xdr:rowOff>
                  </from>
                  <to>
                    <xdr:col>5</xdr:col>
                    <xdr:colOff>285750</xdr:colOff>
                    <xdr:row>55</xdr:row>
                    <xdr:rowOff>333375</xdr:rowOff>
                  </to>
                </anchor>
              </controlPr>
            </control>
          </mc:Choice>
        </mc:AlternateContent>
        <mc:AlternateContent xmlns:mc="http://schemas.openxmlformats.org/markup-compatibility/2006">
          <mc:Choice Requires="x14">
            <control shapeId="1518" r:id="rId249" name="Check Box 494">
              <controlPr defaultSize="0" autoFill="0" autoLine="0" autoPict="0">
                <anchor moveWithCells="1">
                  <from>
                    <xdr:col>5</xdr:col>
                    <xdr:colOff>57150</xdr:colOff>
                    <xdr:row>56</xdr:row>
                    <xdr:rowOff>104775</xdr:rowOff>
                  </from>
                  <to>
                    <xdr:col>5</xdr:col>
                    <xdr:colOff>285750</xdr:colOff>
                    <xdr:row>56</xdr:row>
                    <xdr:rowOff>333375</xdr:rowOff>
                  </to>
                </anchor>
              </controlPr>
            </control>
          </mc:Choice>
        </mc:AlternateContent>
        <mc:AlternateContent xmlns:mc="http://schemas.openxmlformats.org/markup-compatibility/2006">
          <mc:Choice Requires="x14">
            <control shapeId="1519" r:id="rId250" name="Check Box 495">
              <controlPr defaultSize="0" autoFill="0" autoLine="0" autoPict="0">
                <anchor moveWithCells="1">
                  <from>
                    <xdr:col>5</xdr:col>
                    <xdr:colOff>57150</xdr:colOff>
                    <xdr:row>57</xdr:row>
                    <xdr:rowOff>104775</xdr:rowOff>
                  </from>
                  <to>
                    <xdr:col>5</xdr:col>
                    <xdr:colOff>285750</xdr:colOff>
                    <xdr:row>57</xdr:row>
                    <xdr:rowOff>333375</xdr:rowOff>
                  </to>
                </anchor>
              </controlPr>
            </control>
          </mc:Choice>
        </mc:AlternateContent>
        <mc:AlternateContent xmlns:mc="http://schemas.openxmlformats.org/markup-compatibility/2006">
          <mc:Choice Requires="x14">
            <control shapeId="1520" r:id="rId251" name="Check Box 496">
              <controlPr defaultSize="0" autoFill="0" autoLine="0" autoPict="0">
                <anchor moveWithCells="1">
                  <from>
                    <xdr:col>6</xdr:col>
                    <xdr:colOff>57150</xdr:colOff>
                    <xdr:row>50</xdr:row>
                    <xdr:rowOff>104775</xdr:rowOff>
                  </from>
                  <to>
                    <xdr:col>7</xdr:col>
                    <xdr:colOff>0</xdr:colOff>
                    <xdr:row>50</xdr:row>
                    <xdr:rowOff>333375</xdr:rowOff>
                  </to>
                </anchor>
              </controlPr>
            </control>
          </mc:Choice>
        </mc:AlternateContent>
        <mc:AlternateContent xmlns:mc="http://schemas.openxmlformats.org/markup-compatibility/2006">
          <mc:Choice Requires="x14">
            <control shapeId="1521" r:id="rId252" name="Check Box 497">
              <controlPr defaultSize="0" autoFill="0" autoLine="0" autoPict="0">
                <anchor moveWithCells="1">
                  <from>
                    <xdr:col>6</xdr:col>
                    <xdr:colOff>57150</xdr:colOff>
                    <xdr:row>51</xdr:row>
                    <xdr:rowOff>104775</xdr:rowOff>
                  </from>
                  <to>
                    <xdr:col>7</xdr:col>
                    <xdr:colOff>0</xdr:colOff>
                    <xdr:row>51</xdr:row>
                    <xdr:rowOff>333375</xdr:rowOff>
                  </to>
                </anchor>
              </controlPr>
            </control>
          </mc:Choice>
        </mc:AlternateContent>
        <mc:AlternateContent xmlns:mc="http://schemas.openxmlformats.org/markup-compatibility/2006">
          <mc:Choice Requires="x14">
            <control shapeId="1522" r:id="rId253" name="Check Box 498">
              <controlPr defaultSize="0" autoFill="0" autoLine="0" autoPict="0">
                <anchor moveWithCells="1">
                  <from>
                    <xdr:col>6</xdr:col>
                    <xdr:colOff>57150</xdr:colOff>
                    <xdr:row>52</xdr:row>
                    <xdr:rowOff>104775</xdr:rowOff>
                  </from>
                  <to>
                    <xdr:col>7</xdr:col>
                    <xdr:colOff>0</xdr:colOff>
                    <xdr:row>52</xdr:row>
                    <xdr:rowOff>333375</xdr:rowOff>
                  </to>
                </anchor>
              </controlPr>
            </control>
          </mc:Choice>
        </mc:AlternateContent>
        <mc:AlternateContent xmlns:mc="http://schemas.openxmlformats.org/markup-compatibility/2006">
          <mc:Choice Requires="x14">
            <control shapeId="1523" r:id="rId254" name="Check Box 499">
              <controlPr defaultSize="0" autoFill="0" autoLine="0" autoPict="0">
                <anchor moveWithCells="1">
                  <from>
                    <xdr:col>6</xdr:col>
                    <xdr:colOff>57150</xdr:colOff>
                    <xdr:row>53</xdr:row>
                    <xdr:rowOff>104775</xdr:rowOff>
                  </from>
                  <to>
                    <xdr:col>7</xdr:col>
                    <xdr:colOff>0</xdr:colOff>
                    <xdr:row>53</xdr:row>
                    <xdr:rowOff>333375</xdr:rowOff>
                  </to>
                </anchor>
              </controlPr>
            </control>
          </mc:Choice>
        </mc:AlternateContent>
        <mc:AlternateContent xmlns:mc="http://schemas.openxmlformats.org/markup-compatibility/2006">
          <mc:Choice Requires="x14">
            <control shapeId="1524" r:id="rId255" name="Check Box 500">
              <controlPr defaultSize="0" autoFill="0" autoLine="0" autoPict="0">
                <anchor moveWithCells="1">
                  <from>
                    <xdr:col>6</xdr:col>
                    <xdr:colOff>57150</xdr:colOff>
                    <xdr:row>54</xdr:row>
                    <xdr:rowOff>104775</xdr:rowOff>
                  </from>
                  <to>
                    <xdr:col>7</xdr:col>
                    <xdr:colOff>0</xdr:colOff>
                    <xdr:row>54</xdr:row>
                    <xdr:rowOff>333375</xdr:rowOff>
                  </to>
                </anchor>
              </controlPr>
            </control>
          </mc:Choice>
        </mc:AlternateContent>
        <mc:AlternateContent xmlns:mc="http://schemas.openxmlformats.org/markup-compatibility/2006">
          <mc:Choice Requires="x14">
            <control shapeId="1525" r:id="rId256" name="Check Box 501">
              <controlPr defaultSize="0" autoFill="0" autoLine="0" autoPict="0">
                <anchor moveWithCells="1">
                  <from>
                    <xdr:col>6</xdr:col>
                    <xdr:colOff>57150</xdr:colOff>
                    <xdr:row>55</xdr:row>
                    <xdr:rowOff>104775</xdr:rowOff>
                  </from>
                  <to>
                    <xdr:col>7</xdr:col>
                    <xdr:colOff>0</xdr:colOff>
                    <xdr:row>55</xdr:row>
                    <xdr:rowOff>333375</xdr:rowOff>
                  </to>
                </anchor>
              </controlPr>
            </control>
          </mc:Choice>
        </mc:AlternateContent>
        <mc:AlternateContent xmlns:mc="http://schemas.openxmlformats.org/markup-compatibility/2006">
          <mc:Choice Requires="x14">
            <control shapeId="1526" r:id="rId257" name="Check Box 502">
              <controlPr defaultSize="0" autoFill="0" autoLine="0" autoPict="0">
                <anchor moveWithCells="1">
                  <from>
                    <xdr:col>6</xdr:col>
                    <xdr:colOff>57150</xdr:colOff>
                    <xdr:row>56</xdr:row>
                    <xdr:rowOff>104775</xdr:rowOff>
                  </from>
                  <to>
                    <xdr:col>7</xdr:col>
                    <xdr:colOff>0</xdr:colOff>
                    <xdr:row>56</xdr:row>
                    <xdr:rowOff>333375</xdr:rowOff>
                  </to>
                </anchor>
              </controlPr>
            </control>
          </mc:Choice>
        </mc:AlternateContent>
        <mc:AlternateContent xmlns:mc="http://schemas.openxmlformats.org/markup-compatibility/2006">
          <mc:Choice Requires="x14">
            <control shapeId="1527" r:id="rId258" name="Check Box 503">
              <controlPr defaultSize="0" autoFill="0" autoLine="0" autoPict="0">
                <anchor moveWithCells="1">
                  <from>
                    <xdr:col>6</xdr:col>
                    <xdr:colOff>57150</xdr:colOff>
                    <xdr:row>57</xdr:row>
                    <xdr:rowOff>104775</xdr:rowOff>
                  </from>
                  <to>
                    <xdr:col>7</xdr:col>
                    <xdr:colOff>0</xdr:colOff>
                    <xdr:row>57</xdr:row>
                    <xdr:rowOff>333375</xdr:rowOff>
                  </to>
                </anchor>
              </controlPr>
            </control>
          </mc:Choice>
        </mc:AlternateContent>
        <mc:AlternateContent xmlns:mc="http://schemas.openxmlformats.org/markup-compatibility/2006">
          <mc:Choice Requires="x14">
            <control shapeId="1528" r:id="rId259" name="Check Box 504">
              <controlPr defaultSize="0" autoFill="0" autoLine="0" autoPict="0">
                <anchor moveWithCells="1">
                  <from>
                    <xdr:col>4</xdr:col>
                    <xdr:colOff>57150</xdr:colOff>
                    <xdr:row>58</xdr:row>
                    <xdr:rowOff>104775</xdr:rowOff>
                  </from>
                  <to>
                    <xdr:col>4</xdr:col>
                    <xdr:colOff>285750</xdr:colOff>
                    <xdr:row>58</xdr:row>
                    <xdr:rowOff>333375</xdr:rowOff>
                  </to>
                </anchor>
              </controlPr>
            </control>
          </mc:Choice>
        </mc:AlternateContent>
        <mc:AlternateContent xmlns:mc="http://schemas.openxmlformats.org/markup-compatibility/2006">
          <mc:Choice Requires="x14">
            <control shapeId="1529" r:id="rId260" name="Check Box 505">
              <controlPr defaultSize="0" autoFill="0" autoLine="0" autoPict="0">
                <anchor moveWithCells="1">
                  <from>
                    <xdr:col>4</xdr:col>
                    <xdr:colOff>57150</xdr:colOff>
                    <xdr:row>59</xdr:row>
                    <xdr:rowOff>104775</xdr:rowOff>
                  </from>
                  <to>
                    <xdr:col>4</xdr:col>
                    <xdr:colOff>285750</xdr:colOff>
                    <xdr:row>59</xdr:row>
                    <xdr:rowOff>333375</xdr:rowOff>
                  </to>
                </anchor>
              </controlPr>
            </control>
          </mc:Choice>
        </mc:AlternateContent>
        <mc:AlternateContent xmlns:mc="http://schemas.openxmlformats.org/markup-compatibility/2006">
          <mc:Choice Requires="x14">
            <control shapeId="1532" r:id="rId261" name="Check Box 508">
              <controlPr defaultSize="0" autoFill="0" autoLine="0" autoPict="0">
                <anchor moveWithCells="1">
                  <from>
                    <xdr:col>5</xdr:col>
                    <xdr:colOff>57150</xdr:colOff>
                    <xdr:row>58</xdr:row>
                    <xdr:rowOff>104775</xdr:rowOff>
                  </from>
                  <to>
                    <xdr:col>5</xdr:col>
                    <xdr:colOff>285750</xdr:colOff>
                    <xdr:row>58</xdr:row>
                    <xdr:rowOff>333375</xdr:rowOff>
                  </to>
                </anchor>
              </controlPr>
            </control>
          </mc:Choice>
        </mc:AlternateContent>
        <mc:AlternateContent xmlns:mc="http://schemas.openxmlformats.org/markup-compatibility/2006">
          <mc:Choice Requires="x14">
            <control shapeId="1533" r:id="rId262" name="Check Box 509">
              <controlPr defaultSize="0" autoFill="0" autoLine="0" autoPict="0">
                <anchor moveWithCells="1">
                  <from>
                    <xdr:col>5</xdr:col>
                    <xdr:colOff>57150</xdr:colOff>
                    <xdr:row>59</xdr:row>
                    <xdr:rowOff>104775</xdr:rowOff>
                  </from>
                  <to>
                    <xdr:col>5</xdr:col>
                    <xdr:colOff>285750</xdr:colOff>
                    <xdr:row>59</xdr:row>
                    <xdr:rowOff>333375</xdr:rowOff>
                  </to>
                </anchor>
              </controlPr>
            </control>
          </mc:Choice>
        </mc:AlternateContent>
        <mc:AlternateContent xmlns:mc="http://schemas.openxmlformats.org/markup-compatibility/2006">
          <mc:Choice Requires="x14">
            <control shapeId="1536" r:id="rId263" name="Check Box 512">
              <controlPr defaultSize="0" autoFill="0" autoLine="0" autoPict="0">
                <anchor moveWithCells="1">
                  <from>
                    <xdr:col>6</xdr:col>
                    <xdr:colOff>57150</xdr:colOff>
                    <xdr:row>58</xdr:row>
                    <xdr:rowOff>104775</xdr:rowOff>
                  </from>
                  <to>
                    <xdr:col>7</xdr:col>
                    <xdr:colOff>0</xdr:colOff>
                    <xdr:row>58</xdr:row>
                    <xdr:rowOff>333375</xdr:rowOff>
                  </to>
                </anchor>
              </controlPr>
            </control>
          </mc:Choice>
        </mc:AlternateContent>
        <mc:AlternateContent xmlns:mc="http://schemas.openxmlformats.org/markup-compatibility/2006">
          <mc:Choice Requires="x14">
            <control shapeId="1537" r:id="rId264" name="Check Box 513">
              <controlPr defaultSize="0" autoFill="0" autoLine="0" autoPict="0">
                <anchor moveWithCells="1">
                  <from>
                    <xdr:col>6</xdr:col>
                    <xdr:colOff>57150</xdr:colOff>
                    <xdr:row>59</xdr:row>
                    <xdr:rowOff>104775</xdr:rowOff>
                  </from>
                  <to>
                    <xdr:col>7</xdr:col>
                    <xdr:colOff>0</xdr:colOff>
                    <xdr:row>59</xdr:row>
                    <xdr:rowOff>333375</xdr:rowOff>
                  </to>
                </anchor>
              </controlPr>
            </control>
          </mc:Choice>
        </mc:AlternateContent>
        <mc:AlternateContent xmlns:mc="http://schemas.openxmlformats.org/markup-compatibility/2006">
          <mc:Choice Requires="x14">
            <control shapeId="1541" r:id="rId265" name="Check Box 517">
              <controlPr defaultSize="0" autoFill="0" autoLine="0" autoPict="0">
                <anchor moveWithCells="1">
                  <from>
                    <xdr:col>4</xdr:col>
                    <xdr:colOff>57150</xdr:colOff>
                    <xdr:row>63</xdr:row>
                    <xdr:rowOff>104775</xdr:rowOff>
                  </from>
                  <to>
                    <xdr:col>4</xdr:col>
                    <xdr:colOff>285750</xdr:colOff>
                    <xdr:row>63</xdr:row>
                    <xdr:rowOff>333375</xdr:rowOff>
                  </to>
                </anchor>
              </controlPr>
            </control>
          </mc:Choice>
        </mc:AlternateContent>
        <mc:AlternateContent xmlns:mc="http://schemas.openxmlformats.org/markup-compatibility/2006">
          <mc:Choice Requires="x14">
            <control shapeId="1542" r:id="rId266" name="Check Box 518">
              <controlPr defaultSize="0" autoFill="0" autoLine="0" autoPict="0">
                <anchor moveWithCells="1">
                  <from>
                    <xdr:col>4</xdr:col>
                    <xdr:colOff>57150</xdr:colOff>
                    <xdr:row>64</xdr:row>
                    <xdr:rowOff>104775</xdr:rowOff>
                  </from>
                  <to>
                    <xdr:col>4</xdr:col>
                    <xdr:colOff>285750</xdr:colOff>
                    <xdr:row>64</xdr:row>
                    <xdr:rowOff>333375</xdr:rowOff>
                  </to>
                </anchor>
              </controlPr>
            </control>
          </mc:Choice>
        </mc:AlternateContent>
        <mc:AlternateContent xmlns:mc="http://schemas.openxmlformats.org/markup-compatibility/2006">
          <mc:Choice Requires="x14">
            <control shapeId="1543" r:id="rId267" name="Check Box 519">
              <controlPr defaultSize="0" autoFill="0" autoLine="0" autoPict="0">
                <anchor moveWithCells="1">
                  <from>
                    <xdr:col>4</xdr:col>
                    <xdr:colOff>57150</xdr:colOff>
                    <xdr:row>65</xdr:row>
                    <xdr:rowOff>104775</xdr:rowOff>
                  </from>
                  <to>
                    <xdr:col>4</xdr:col>
                    <xdr:colOff>285750</xdr:colOff>
                    <xdr:row>65</xdr:row>
                    <xdr:rowOff>333375</xdr:rowOff>
                  </to>
                </anchor>
              </controlPr>
            </control>
          </mc:Choice>
        </mc:AlternateContent>
        <mc:AlternateContent xmlns:mc="http://schemas.openxmlformats.org/markup-compatibility/2006">
          <mc:Choice Requires="x14">
            <control shapeId="1545" r:id="rId268" name="Check Box 521">
              <controlPr defaultSize="0" autoFill="0" autoLine="0" autoPict="0">
                <anchor moveWithCells="1">
                  <from>
                    <xdr:col>5</xdr:col>
                    <xdr:colOff>57150</xdr:colOff>
                    <xdr:row>63</xdr:row>
                    <xdr:rowOff>104775</xdr:rowOff>
                  </from>
                  <to>
                    <xdr:col>5</xdr:col>
                    <xdr:colOff>285750</xdr:colOff>
                    <xdr:row>63</xdr:row>
                    <xdr:rowOff>333375</xdr:rowOff>
                  </to>
                </anchor>
              </controlPr>
            </control>
          </mc:Choice>
        </mc:AlternateContent>
        <mc:AlternateContent xmlns:mc="http://schemas.openxmlformats.org/markup-compatibility/2006">
          <mc:Choice Requires="x14">
            <control shapeId="1546" r:id="rId269" name="Check Box 522">
              <controlPr defaultSize="0" autoFill="0" autoLine="0" autoPict="0">
                <anchor moveWithCells="1">
                  <from>
                    <xdr:col>5</xdr:col>
                    <xdr:colOff>57150</xdr:colOff>
                    <xdr:row>64</xdr:row>
                    <xdr:rowOff>104775</xdr:rowOff>
                  </from>
                  <to>
                    <xdr:col>5</xdr:col>
                    <xdr:colOff>285750</xdr:colOff>
                    <xdr:row>64</xdr:row>
                    <xdr:rowOff>333375</xdr:rowOff>
                  </to>
                </anchor>
              </controlPr>
            </control>
          </mc:Choice>
        </mc:AlternateContent>
        <mc:AlternateContent xmlns:mc="http://schemas.openxmlformats.org/markup-compatibility/2006">
          <mc:Choice Requires="x14">
            <control shapeId="1547" r:id="rId270" name="Check Box 523">
              <controlPr defaultSize="0" autoFill="0" autoLine="0" autoPict="0">
                <anchor moveWithCells="1">
                  <from>
                    <xdr:col>5</xdr:col>
                    <xdr:colOff>57150</xdr:colOff>
                    <xdr:row>65</xdr:row>
                    <xdr:rowOff>104775</xdr:rowOff>
                  </from>
                  <to>
                    <xdr:col>5</xdr:col>
                    <xdr:colOff>285750</xdr:colOff>
                    <xdr:row>65</xdr:row>
                    <xdr:rowOff>333375</xdr:rowOff>
                  </to>
                </anchor>
              </controlPr>
            </control>
          </mc:Choice>
        </mc:AlternateContent>
        <mc:AlternateContent xmlns:mc="http://schemas.openxmlformats.org/markup-compatibility/2006">
          <mc:Choice Requires="x14">
            <control shapeId="1549" r:id="rId271" name="Check Box 525">
              <controlPr defaultSize="0" autoFill="0" autoLine="0" autoPict="0">
                <anchor moveWithCells="1">
                  <from>
                    <xdr:col>6</xdr:col>
                    <xdr:colOff>57150</xdr:colOff>
                    <xdr:row>63</xdr:row>
                    <xdr:rowOff>104775</xdr:rowOff>
                  </from>
                  <to>
                    <xdr:col>7</xdr:col>
                    <xdr:colOff>0</xdr:colOff>
                    <xdr:row>63</xdr:row>
                    <xdr:rowOff>333375</xdr:rowOff>
                  </to>
                </anchor>
              </controlPr>
            </control>
          </mc:Choice>
        </mc:AlternateContent>
        <mc:AlternateContent xmlns:mc="http://schemas.openxmlformats.org/markup-compatibility/2006">
          <mc:Choice Requires="x14">
            <control shapeId="1550" r:id="rId272" name="Check Box 526">
              <controlPr defaultSize="0" autoFill="0" autoLine="0" autoPict="0">
                <anchor moveWithCells="1">
                  <from>
                    <xdr:col>6</xdr:col>
                    <xdr:colOff>57150</xdr:colOff>
                    <xdr:row>64</xdr:row>
                    <xdr:rowOff>104775</xdr:rowOff>
                  </from>
                  <to>
                    <xdr:col>7</xdr:col>
                    <xdr:colOff>0</xdr:colOff>
                    <xdr:row>64</xdr:row>
                    <xdr:rowOff>333375</xdr:rowOff>
                  </to>
                </anchor>
              </controlPr>
            </control>
          </mc:Choice>
        </mc:AlternateContent>
        <mc:AlternateContent xmlns:mc="http://schemas.openxmlformats.org/markup-compatibility/2006">
          <mc:Choice Requires="x14">
            <control shapeId="1551" r:id="rId273" name="Check Box 527">
              <controlPr defaultSize="0" autoFill="0" autoLine="0" autoPict="0">
                <anchor moveWithCells="1">
                  <from>
                    <xdr:col>6</xdr:col>
                    <xdr:colOff>57150</xdr:colOff>
                    <xdr:row>65</xdr:row>
                    <xdr:rowOff>104775</xdr:rowOff>
                  </from>
                  <to>
                    <xdr:col>7</xdr:col>
                    <xdr:colOff>0</xdr:colOff>
                    <xdr:row>65</xdr:row>
                    <xdr:rowOff>333375</xdr:rowOff>
                  </to>
                </anchor>
              </controlPr>
            </control>
          </mc:Choice>
        </mc:AlternateContent>
        <mc:AlternateContent xmlns:mc="http://schemas.openxmlformats.org/markup-compatibility/2006">
          <mc:Choice Requires="x14">
            <control shapeId="1553" r:id="rId274" name="Check Box 529">
              <controlPr defaultSize="0" autoFill="0" autoLine="0" autoPict="0">
                <anchor moveWithCells="1">
                  <from>
                    <xdr:col>4</xdr:col>
                    <xdr:colOff>57150</xdr:colOff>
                    <xdr:row>67</xdr:row>
                    <xdr:rowOff>104775</xdr:rowOff>
                  </from>
                  <to>
                    <xdr:col>4</xdr:col>
                    <xdr:colOff>285750</xdr:colOff>
                    <xdr:row>67</xdr:row>
                    <xdr:rowOff>333375</xdr:rowOff>
                  </to>
                </anchor>
              </controlPr>
            </control>
          </mc:Choice>
        </mc:AlternateContent>
        <mc:AlternateContent xmlns:mc="http://schemas.openxmlformats.org/markup-compatibility/2006">
          <mc:Choice Requires="x14">
            <control shapeId="1554" r:id="rId275" name="Check Box 530">
              <controlPr defaultSize="0" autoFill="0" autoLine="0" autoPict="0">
                <anchor moveWithCells="1">
                  <from>
                    <xdr:col>4</xdr:col>
                    <xdr:colOff>57150</xdr:colOff>
                    <xdr:row>68</xdr:row>
                    <xdr:rowOff>104775</xdr:rowOff>
                  </from>
                  <to>
                    <xdr:col>4</xdr:col>
                    <xdr:colOff>285750</xdr:colOff>
                    <xdr:row>68</xdr:row>
                    <xdr:rowOff>333375</xdr:rowOff>
                  </to>
                </anchor>
              </controlPr>
            </control>
          </mc:Choice>
        </mc:AlternateContent>
        <mc:AlternateContent xmlns:mc="http://schemas.openxmlformats.org/markup-compatibility/2006">
          <mc:Choice Requires="x14">
            <control shapeId="1555" r:id="rId276" name="Check Box 531">
              <controlPr defaultSize="0" autoFill="0" autoLine="0" autoPict="0">
                <anchor moveWithCells="1">
                  <from>
                    <xdr:col>4</xdr:col>
                    <xdr:colOff>47625</xdr:colOff>
                    <xdr:row>68</xdr:row>
                    <xdr:rowOff>342900</xdr:rowOff>
                  </from>
                  <to>
                    <xdr:col>4</xdr:col>
                    <xdr:colOff>276225</xdr:colOff>
                    <xdr:row>70</xdr:row>
                    <xdr:rowOff>9525</xdr:rowOff>
                  </to>
                </anchor>
              </controlPr>
            </control>
          </mc:Choice>
        </mc:AlternateContent>
        <mc:AlternateContent xmlns:mc="http://schemas.openxmlformats.org/markup-compatibility/2006">
          <mc:Choice Requires="x14">
            <control shapeId="1556" r:id="rId277" name="Check Box 532">
              <controlPr defaultSize="0" autoFill="0" autoLine="0" autoPict="0">
                <anchor moveWithCells="1">
                  <from>
                    <xdr:col>4</xdr:col>
                    <xdr:colOff>47625</xdr:colOff>
                    <xdr:row>69</xdr:row>
                    <xdr:rowOff>342900</xdr:rowOff>
                  </from>
                  <to>
                    <xdr:col>4</xdr:col>
                    <xdr:colOff>276225</xdr:colOff>
                    <xdr:row>71</xdr:row>
                    <xdr:rowOff>38100</xdr:rowOff>
                  </to>
                </anchor>
              </controlPr>
            </control>
          </mc:Choice>
        </mc:AlternateContent>
        <mc:AlternateContent xmlns:mc="http://schemas.openxmlformats.org/markup-compatibility/2006">
          <mc:Choice Requires="x14">
            <control shapeId="1557" r:id="rId278" name="Check Box 533">
              <controlPr defaultSize="0" autoFill="0" autoLine="0" autoPict="0">
                <anchor moveWithCells="1">
                  <from>
                    <xdr:col>4</xdr:col>
                    <xdr:colOff>47625</xdr:colOff>
                    <xdr:row>70</xdr:row>
                    <xdr:rowOff>342900</xdr:rowOff>
                  </from>
                  <to>
                    <xdr:col>4</xdr:col>
                    <xdr:colOff>276225</xdr:colOff>
                    <xdr:row>72</xdr:row>
                    <xdr:rowOff>38100</xdr:rowOff>
                  </to>
                </anchor>
              </controlPr>
            </control>
          </mc:Choice>
        </mc:AlternateContent>
        <mc:AlternateContent xmlns:mc="http://schemas.openxmlformats.org/markup-compatibility/2006">
          <mc:Choice Requires="x14">
            <control shapeId="1558" r:id="rId279" name="Check Box 534">
              <controlPr defaultSize="0" autoFill="0" autoLine="0" autoPict="0">
                <anchor moveWithCells="1">
                  <from>
                    <xdr:col>4</xdr:col>
                    <xdr:colOff>47625</xdr:colOff>
                    <xdr:row>71</xdr:row>
                    <xdr:rowOff>342900</xdr:rowOff>
                  </from>
                  <to>
                    <xdr:col>4</xdr:col>
                    <xdr:colOff>276225</xdr:colOff>
                    <xdr:row>73</xdr:row>
                    <xdr:rowOff>38100</xdr:rowOff>
                  </to>
                </anchor>
              </controlPr>
            </control>
          </mc:Choice>
        </mc:AlternateContent>
        <mc:AlternateContent xmlns:mc="http://schemas.openxmlformats.org/markup-compatibility/2006">
          <mc:Choice Requires="x14">
            <control shapeId="1559" r:id="rId280" name="Check Box 535">
              <controlPr defaultSize="0" autoFill="0" autoLine="0" autoPict="0">
                <anchor moveWithCells="1">
                  <from>
                    <xdr:col>4</xdr:col>
                    <xdr:colOff>47625</xdr:colOff>
                    <xdr:row>72</xdr:row>
                    <xdr:rowOff>342900</xdr:rowOff>
                  </from>
                  <to>
                    <xdr:col>4</xdr:col>
                    <xdr:colOff>276225</xdr:colOff>
                    <xdr:row>74</xdr:row>
                    <xdr:rowOff>38100</xdr:rowOff>
                  </to>
                </anchor>
              </controlPr>
            </control>
          </mc:Choice>
        </mc:AlternateContent>
        <mc:AlternateContent xmlns:mc="http://schemas.openxmlformats.org/markup-compatibility/2006">
          <mc:Choice Requires="x14">
            <control shapeId="1560" r:id="rId281" name="Check Box 536">
              <controlPr defaultSize="0" autoFill="0" autoLine="0" autoPict="0">
                <anchor moveWithCells="1">
                  <from>
                    <xdr:col>4</xdr:col>
                    <xdr:colOff>47625</xdr:colOff>
                    <xdr:row>73</xdr:row>
                    <xdr:rowOff>342900</xdr:rowOff>
                  </from>
                  <to>
                    <xdr:col>4</xdr:col>
                    <xdr:colOff>276225</xdr:colOff>
                    <xdr:row>75</xdr:row>
                    <xdr:rowOff>38100</xdr:rowOff>
                  </to>
                </anchor>
              </controlPr>
            </control>
          </mc:Choice>
        </mc:AlternateContent>
        <mc:AlternateContent xmlns:mc="http://schemas.openxmlformats.org/markup-compatibility/2006">
          <mc:Choice Requires="x14">
            <control shapeId="1561" r:id="rId282" name="Check Box 537">
              <controlPr defaultSize="0" autoFill="0" autoLine="0" autoPict="0">
                <anchor moveWithCells="1">
                  <from>
                    <xdr:col>4</xdr:col>
                    <xdr:colOff>47625</xdr:colOff>
                    <xdr:row>75</xdr:row>
                    <xdr:rowOff>342900</xdr:rowOff>
                  </from>
                  <to>
                    <xdr:col>4</xdr:col>
                    <xdr:colOff>276225</xdr:colOff>
                    <xdr:row>77</xdr:row>
                    <xdr:rowOff>38100</xdr:rowOff>
                  </to>
                </anchor>
              </controlPr>
            </control>
          </mc:Choice>
        </mc:AlternateContent>
        <mc:AlternateContent xmlns:mc="http://schemas.openxmlformats.org/markup-compatibility/2006">
          <mc:Choice Requires="x14">
            <control shapeId="1562" r:id="rId283" name="Check Box 538">
              <controlPr defaultSize="0" autoFill="0" autoLine="0" autoPict="0">
                <anchor moveWithCells="1">
                  <from>
                    <xdr:col>4</xdr:col>
                    <xdr:colOff>47625</xdr:colOff>
                    <xdr:row>76</xdr:row>
                    <xdr:rowOff>342900</xdr:rowOff>
                  </from>
                  <to>
                    <xdr:col>4</xdr:col>
                    <xdr:colOff>276225</xdr:colOff>
                    <xdr:row>78</xdr:row>
                    <xdr:rowOff>0</xdr:rowOff>
                  </to>
                </anchor>
              </controlPr>
            </control>
          </mc:Choice>
        </mc:AlternateContent>
        <mc:AlternateContent xmlns:mc="http://schemas.openxmlformats.org/markup-compatibility/2006">
          <mc:Choice Requires="x14">
            <control shapeId="1564" r:id="rId284" name="Check Box 540">
              <controlPr defaultSize="0" autoFill="0" autoLine="0" autoPict="0">
                <anchor moveWithCells="1">
                  <from>
                    <xdr:col>5</xdr:col>
                    <xdr:colOff>57150</xdr:colOff>
                    <xdr:row>67</xdr:row>
                    <xdr:rowOff>104775</xdr:rowOff>
                  </from>
                  <to>
                    <xdr:col>5</xdr:col>
                    <xdr:colOff>285750</xdr:colOff>
                    <xdr:row>67</xdr:row>
                    <xdr:rowOff>333375</xdr:rowOff>
                  </to>
                </anchor>
              </controlPr>
            </control>
          </mc:Choice>
        </mc:AlternateContent>
        <mc:AlternateContent xmlns:mc="http://schemas.openxmlformats.org/markup-compatibility/2006">
          <mc:Choice Requires="x14">
            <control shapeId="1565" r:id="rId285" name="Check Box 541">
              <controlPr defaultSize="0" autoFill="0" autoLine="0" autoPict="0">
                <anchor moveWithCells="1">
                  <from>
                    <xdr:col>5</xdr:col>
                    <xdr:colOff>57150</xdr:colOff>
                    <xdr:row>68</xdr:row>
                    <xdr:rowOff>104775</xdr:rowOff>
                  </from>
                  <to>
                    <xdr:col>5</xdr:col>
                    <xdr:colOff>285750</xdr:colOff>
                    <xdr:row>68</xdr:row>
                    <xdr:rowOff>333375</xdr:rowOff>
                  </to>
                </anchor>
              </controlPr>
            </control>
          </mc:Choice>
        </mc:AlternateContent>
        <mc:AlternateContent xmlns:mc="http://schemas.openxmlformats.org/markup-compatibility/2006">
          <mc:Choice Requires="x14">
            <control shapeId="1566" r:id="rId286" name="Check Box 542">
              <controlPr defaultSize="0" autoFill="0" autoLine="0" autoPict="0">
                <anchor moveWithCells="1">
                  <from>
                    <xdr:col>5</xdr:col>
                    <xdr:colOff>47625</xdr:colOff>
                    <xdr:row>68</xdr:row>
                    <xdr:rowOff>342900</xdr:rowOff>
                  </from>
                  <to>
                    <xdr:col>5</xdr:col>
                    <xdr:colOff>276225</xdr:colOff>
                    <xdr:row>70</xdr:row>
                    <xdr:rowOff>9525</xdr:rowOff>
                  </to>
                </anchor>
              </controlPr>
            </control>
          </mc:Choice>
        </mc:AlternateContent>
        <mc:AlternateContent xmlns:mc="http://schemas.openxmlformats.org/markup-compatibility/2006">
          <mc:Choice Requires="x14">
            <control shapeId="1567" r:id="rId287" name="Check Box 543">
              <controlPr defaultSize="0" autoFill="0" autoLine="0" autoPict="0">
                <anchor moveWithCells="1">
                  <from>
                    <xdr:col>5</xdr:col>
                    <xdr:colOff>47625</xdr:colOff>
                    <xdr:row>69</xdr:row>
                    <xdr:rowOff>342900</xdr:rowOff>
                  </from>
                  <to>
                    <xdr:col>5</xdr:col>
                    <xdr:colOff>276225</xdr:colOff>
                    <xdr:row>71</xdr:row>
                    <xdr:rowOff>38100</xdr:rowOff>
                  </to>
                </anchor>
              </controlPr>
            </control>
          </mc:Choice>
        </mc:AlternateContent>
        <mc:AlternateContent xmlns:mc="http://schemas.openxmlformats.org/markup-compatibility/2006">
          <mc:Choice Requires="x14">
            <control shapeId="1568" r:id="rId288" name="Check Box 544">
              <controlPr defaultSize="0" autoFill="0" autoLine="0" autoPict="0">
                <anchor moveWithCells="1">
                  <from>
                    <xdr:col>5</xdr:col>
                    <xdr:colOff>47625</xdr:colOff>
                    <xdr:row>70</xdr:row>
                    <xdr:rowOff>342900</xdr:rowOff>
                  </from>
                  <to>
                    <xdr:col>5</xdr:col>
                    <xdr:colOff>276225</xdr:colOff>
                    <xdr:row>72</xdr:row>
                    <xdr:rowOff>38100</xdr:rowOff>
                  </to>
                </anchor>
              </controlPr>
            </control>
          </mc:Choice>
        </mc:AlternateContent>
        <mc:AlternateContent xmlns:mc="http://schemas.openxmlformats.org/markup-compatibility/2006">
          <mc:Choice Requires="x14">
            <control shapeId="1569" r:id="rId289" name="Check Box 545">
              <controlPr defaultSize="0" autoFill="0" autoLine="0" autoPict="0">
                <anchor moveWithCells="1">
                  <from>
                    <xdr:col>5</xdr:col>
                    <xdr:colOff>47625</xdr:colOff>
                    <xdr:row>71</xdr:row>
                    <xdr:rowOff>342900</xdr:rowOff>
                  </from>
                  <to>
                    <xdr:col>5</xdr:col>
                    <xdr:colOff>276225</xdr:colOff>
                    <xdr:row>73</xdr:row>
                    <xdr:rowOff>38100</xdr:rowOff>
                  </to>
                </anchor>
              </controlPr>
            </control>
          </mc:Choice>
        </mc:AlternateContent>
        <mc:AlternateContent xmlns:mc="http://schemas.openxmlformats.org/markup-compatibility/2006">
          <mc:Choice Requires="x14">
            <control shapeId="1570" r:id="rId290" name="Check Box 546">
              <controlPr defaultSize="0" autoFill="0" autoLine="0" autoPict="0">
                <anchor moveWithCells="1">
                  <from>
                    <xdr:col>5</xdr:col>
                    <xdr:colOff>47625</xdr:colOff>
                    <xdr:row>72</xdr:row>
                    <xdr:rowOff>342900</xdr:rowOff>
                  </from>
                  <to>
                    <xdr:col>5</xdr:col>
                    <xdr:colOff>276225</xdr:colOff>
                    <xdr:row>74</xdr:row>
                    <xdr:rowOff>38100</xdr:rowOff>
                  </to>
                </anchor>
              </controlPr>
            </control>
          </mc:Choice>
        </mc:AlternateContent>
        <mc:AlternateContent xmlns:mc="http://schemas.openxmlformats.org/markup-compatibility/2006">
          <mc:Choice Requires="x14">
            <control shapeId="1571" r:id="rId291" name="Check Box 547">
              <controlPr defaultSize="0" autoFill="0" autoLine="0" autoPict="0">
                <anchor moveWithCells="1">
                  <from>
                    <xdr:col>5</xdr:col>
                    <xdr:colOff>47625</xdr:colOff>
                    <xdr:row>73</xdr:row>
                    <xdr:rowOff>342900</xdr:rowOff>
                  </from>
                  <to>
                    <xdr:col>5</xdr:col>
                    <xdr:colOff>276225</xdr:colOff>
                    <xdr:row>75</xdr:row>
                    <xdr:rowOff>38100</xdr:rowOff>
                  </to>
                </anchor>
              </controlPr>
            </control>
          </mc:Choice>
        </mc:AlternateContent>
        <mc:AlternateContent xmlns:mc="http://schemas.openxmlformats.org/markup-compatibility/2006">
          <mc:Choice Requires="x14">
            <control shapeId="1572" r:id="rId292" name="Check Box 548">
              <controlPr defaultSize="0" autoFill="0" autoLine="0" autoPict="0">
                <anchor moveWithCells="1">
                  <from>
                    <xdr:col>5</xdr:col>
                    <xdr:colOff>47625</xdr:colOff>
                    <xdr:row>75</xdr:row>
                    <xdr:rowOff>342900</xdr:rowOff>
                  </from>
                  <to>
                    <xdr:col>5</xdr:col>
                    <xdr:colOff>276225</xdr:colOff>
                    <xdr:row>77</xdr:row>
                    <xdr:rowOff>38100</xdr:rowOff>
                  </to>
                </anchor>
              </controlPr>
            </control>
          </mc:Choice>
        </mc:AlternateContent>
        <mc:AlternateContent xmlns:mc="http://schemas.openxmlformats.org/markup-compatibility/2006">
          <mc:Choice Requires="x14">
            <control shapeId="1573" r:id="rId293" name="Check Box 549">
              <controlPr defaultSize="0" autoFill="0" autoLine="0" autoPict="0">
                <anchor moveWithCells="1">
                  <from>
                    <xdr:col>5</xdr:col>
                    <xdr:colOff>47625</xdr:colOff>
                    <xdr:row>76</xdr:row>
                    <xdr:rowOff>342900</xdr:rowOff>
                  </from>
                  <to>
                    <xdr:col>5</xdr:col>
                    <xdr:colOff>276225</xdr:colOff>
                    <xdr:row>78</xdr:row>
                    <xdr:rowOff>0</xdr:rowOff>
                  </to>
                </anchor>
              </controlPr>
            </control>
          </mc:Choice>
        </mc:AlternateContent>
        <mc:AlternateContent xmlns:mc="http://schemas.openxmlformats.org/markup-compatibility/2006">
          <mc:Choice Requires="x14">
            <control shapeId="1575" r:id="rId294" name="Check Box 551">
              <controlPr defaultSize="0" autoFill="0" autoLine="0" autoPict="0">
                <anchor moveWithCells="1">
                  <from>
                    <xdr:col>6</xdr:col>
                    <xdr:colOff>57150</xdr:colOff>
                    <xdr:row>67</xdr:row>
                    <xdr:rowOff>104775</xdr:rowOff>
                  </from>
                  <to>
                    <xdr:col>7</xdr:col>
                    <xdr:colOff>0</xdr:colOff>
                    <xdr:row>67</xdr:row>
                    <xdr:rowOff>333375</xdr:rowOff>
                  </to>
                </anchor>
              </controlPr>
            </control>
          </mc:Choice>
        </mc:AlternateContent>
        <mc:AlternateContent xmlns:mc="http://schemas.openxmlformats.org/markup-compatibility/2006">
          <mc:Choice Requires="x14">
            <control shapeId="1576" r:id="rId295" name="Check Box 552">
              <controlPr defaultSize="0" autoFill="0" autoLine="0" autoPict="0">
                <anchor moveWithCells="1">
                  <from>
                    <xdr:col>6</xdr:col>
                    <xdr:colOff>57150</xdr:colOff>
                    <xdr:row>68</xdr:row>
                    <xdr:rowOff>104775</xdr:rowOff>
                  </from>
                  <to>
                    <xdr:col>7</xdr:col>
                    <xdr:colOff>0</xdr:colOff>
                    <xdr:row>68</xdr:row>
                    <xdr:rowOff>333375</xdr:rowOff>
                  </to>
                </anchor>
              </controlPr>
            </control>
          </mc:Choice>
        </mc:AlternateContent>
        <mc:AlternateContent xmlns:mc="http://schemas.openxmlformats.org/markup-compatibility/2006">
          <mc:Choice Requires="x14">
            <control shapeId="1577" r:id="rId296" name="Check Box 553">
              <controlPr defaultSize="0" autoFill="0" autoLine="0" autoPict="0">
                <anchor moveWithCells="1">
                  <from>
                    <xdr:col>6</xdr:col>
                    <xdr:colOff>47625</xdr:colOff>
                    <xdr:row>68</xdr:row>
                    <xdr:rowOff>342900</xdr:rowOff>
                  </from>
                  <to>
                    <xdr:col>6</xdr:col>
                    <xdr:colOff>276225</xdr:colOff>
                    <xdr:row>70</xdr:row>
                    <xdr:rowOff>9525</xdr:rowOff>
                  </to>
                </anchor>
              </controlPr>
            </control>
          </mc:Choice>
        </mc:AlternateContent>
        <mc:AlternateContent xmlns:mc="http://schemas.openxmlformats.org/markup-compatibility/2006">
          <mc:Choice Requires="x14">
            <control shapeId="1578" r:id="rId297" name="Check Box 554">
              <controlPr defaultSize="0" autoFill="0" autoLine="0" autoPict="0">
                <anchor moveWithCells="1">
                  <from>
                    <xdr:col>6</xdr:col>
                    <xdr:colOff>47625</xdr:colOff>
                    <xdr:row>69</xdr:row>
                    <xdr:rowOff>342900</xdr:rowOff>
                  </from>
                  <to>
                    <xdr:col>6</xdr:col>
                    <xdr:colOff>276225</xdr:colOff>
                    <xdr:row>71</xdr:row>
                    <xdr:rowOff>38100</xdr:rowOff>
                  </to>
                </anchor>
              </controlPr>
            </control>
          </mc:Choice>
        </mc:AlternateContent>
        <mc:AlternateContent xmlns:mc="http://schemas.openxmlformats.org/markup-compatibility/2006">
          <mc:Choice Requires="x14">
            <control shapeId="1579" r:id="rId298" name="Check Box 555">
              <controlPr defaultSize="0" autoFill="0" autoLine="0" autoPict="0">
                <anchor moveWithCells="1">
                  <from>
                    <xdr:col>6</xdr:col>
                    <xdr:colOff>47625</xdr:colOff>
                    <xdr:row>70</xdr:row>
                    <xdr:rowOff>342900</xdr:rowOff>
                  </from>
                  <to>
                    <xdr:col>6</xdr:col>
                    <xdr:colOff>276225</xdr:colOff>
                    <xdr:row>72</xdr:row>
                    <xdr:rowOff>38100</xdr:rowOff>
                  </to>
                </anchor>
              </controlPr>
            </control>
          </mc:Choice>
        </mc:AlternateContent>
        <mc:AlternateContent xmlns:mc="http://schemas.openxmlformats.org/markup-compatibility/2006">
          <mc:Choice Requires="x14">
            <control shapeId="1580" r:id="rId299" name="Check Box 556">
              <controlPr defaultSize="0" autoFill="0" autoLine="0" autoPict="0">
                <anchor moveWithCells="1">
                  <from>
                    <xdr:col>6</xdr:col>
                    <xdr:colOff>47625</xdr:colOff>
                    <xdr:row>71</xdr:row>
                    <xdr:rowOff>342900</xdr:rowOff>
                  </from>
                  <to>
                    <xdr:col>6</xdr:col>
                    <xdr:colOff>276225</xdr:colOff>
                    <xdr:row>73</xdr:row>
                    <xdr:rowOff>38100</xdr:rowOff>
                  </to>
                </anchor>
              </controlPr>
            </control>
          </mc:Choice>
        </mc:AlternateContent>
        <mc:AlternateContent xmlns:mc="http://schemas.openxmlformats.org/markup-compatibility/2006">
          <mc:Choice Requires="x14">
            <control shapeId="1581" r:id="rId300" name="Check Box 557">
              <controlPr defaultSize="0" autoFill="0" autoLine="0" autoPict="0">
                <anchor moveWithCells="1">
                  <from>
                    <xdr:col>6</xdr:col>
                    <xdr:colOff>47625</xdr:colOff>
                    <xdr:row>72</xdr:row>
                    <xdr:rowOff>342900</xdr:rowOff>
                  </from>
                  <to>
                    <xdr:col>6</xdr:col>
                    <xdr:colOff>276225</xdr:colOff>
                    <xdr:row>74</xdr:row>
                    <xdr:rowOff>38100</xdr:rowOff>
                  </to>
                </anchor>
              </controlPr>
            </control>
          </mc:Choice>
        </mc:AlternateContent>
        <mc:AlternateContent xmlns:mc="http://schemas.openxmlformats.org/markup-compatibility/2006">
          <mc:Choice Requires="x14">
            <control shapeId="1582" r:id="rId301" name="Check Box 558">
              <controlPr defaultSize="0" autoFill="0" autoLine="0" autoPict="0">
                <anchor moveWithCells="1">
                  <from>
                    <xdr:col>6</xdr:col>
                    <xdr:colOff>47625</xdr:colOff>
                    <xdr:row>73</xdr:row>
                    <xdr:rowOff>342900</xdr:rowOff>
                  </from>
                  <to>
                    <xdr:col>6</xdr:col>
                    <xdr:colOff>276225</xdr:colOff>
                    <xdr:row>75</xdr:row>
                    <xdr:rowOff>38100</xdr:rowOff>
                  </to>
                </anchor>
              </controlPr>
            </control>
          </mc:Choice>
        </mc:AlternateContent>
        <mc:AlternateContent xmlns:mc="http://schemas.openxmlformats.org/markup-compatibility/2006">
          <mc:Choice Requires="x14">
            <control shapeId="1583" r:id="rId302" name="Check Box 559">
              <controlPr defaultSize="0" autoFill="0" autoLine="0" autoPict="0">
                <anchor moveWithCells="1">
                  <from>
                    <xdr:col>6</xdr:col>
                    <xdr:colOff>47625</xdr:colOff>
                    <xdr:row>75</xdr:row>
                    <xdr:rowOff>342900</xdr:rowOff>
                  </from>
                  <to>
                    <xdr:col>6</xdr:col>
                    <xdr:colOff>276225</xdr:colOff>
                    <xdr:row>77</xdr:row>
                    <xdr:rowOff>38100</xdr:rowOff>
                  </to>
                </anchor>
              </controlPr>
            </control>
          </mc:Choice>
        </mc:AlternateContent>
        <mc:AlternateContent xmlns:mc="http://schemas.openxmlformats.org/markup-compatibility/2006">
          <mc:Choice Requires="x14">
            <control shapeId="1584" r:id="rId303" name="Check Box 560">
              <controlPr defaultSize="0" autoFill="0" autoLine="0" autoPict="0">
                <anchor moveWithCells="1">
                  <from>
                    <xdr:col>6</xdr:col>
                    <xdr:colOff>47625</xdr:colOff>
                    <xdr:row>76</xdr:row>
                    <xdr:rowOff>342900</xdr:rowOff>
                  </from>
                  <to>
                    <xdr:col>6</xdr:col>
                    <xdr:colOff>276225</xdr:colOff>
                    <xdr:row>78</xdr:row>
                    <xdr:rowOff>0</xdr:rowOff>
                  </to>
                </anchor>
              </controlPr>
            </control>
          </mc:Choice>
        </mc:AlternateContent>
        <mc:AlternateContent xmlns:mc="http://schemas.openxmlformats.org/markup-compatibility/2006">
          <mc:Choice Requires="x14">
            <control shapeId="1585" r:id="rId304" name="Check Box 561">
              <controlPr defaultSize="0" autoFill="0" autoLine="0" autoPict="0">
                <anchor moveWithCells="1">
                  <from>
                    <xdr:col>4</xdr:col>
                    <xdr:colOff>47625</xdr:colOff>
                    <xdr:row>73</xdr:row>
                    <xdr:rowOff>342900</xdr:rowOff>
                  </from>
                  <to>
                    <xdr:col>4</xdr:col>
                    <xdr:colOff>276225</xdr:colOff>
                    <xdr:row>75</xdr:row>
                    <xdr:rowOff>38100</xdr:rowOff>
                  </to>
                </anchor>
              </controlPr>
            </control>
          </mc:Choice>
        </mc:AlternateContent>
        <mc:AlternateContent xmlns:mc="http://schemas.openxmlformats.org/markup-compatibility/2006">
          <mc:Choice Requires="x14">
            <control shapeId="1586" r:id="rId305" name="Check Box 562">
              <controlPr defaultSize="0" autoFill="0" autoLine="0" autoPict="0">
                <anchor moveWithCells="1">
                  <from>
                    <xdr:col>4</xdr:col>
                    <xdr:colOff>47625</xdr:colOff>
                    <xdr:row>74</xdr:row>
                    <xdr:rowOff>342900</xdr:rowOff>
                  </from>
                  <to>
                    <xdr:col>4</xdr:col>
                    <xdr:colOff>276225</xdr:colOff>
                    <xdr:row>76</xdr:row>
                    <xdr:rowOff>38100</xdr:rowOff>
                  </to>
                </anchor>
              </controlPr>
            </control>
          </mc:Choice>
        </mc:AlternateContent>
        <mc:AlternateContent xmlns:mc="http://schemas.openxmlformats.org/markup-compatibility/2006">
          <mc:Choice Requires="x14">
            <control shapeId="1587" r:id="rId306" name="Check Box 563">
              <controlPr defaultSize="0" autoFill="0" autoLine="0" autoPict="0">
                <anchor moveWithCells="1">
                  <from>
                    <xdr:col>5</xdr:col>
                    <xdr:colOff>47625</xdr:colOff>
                    <xdr:row>73</xdr:row>
                    <xdr:rowOff>342900</xdr:rowOff>
                  </from>
                  <to>
                    <xdr:col>5</xdr:col>
                    <xdr:colOff>276225</xdr:colOff>
                    <xdr:row>75</xdr:row>
                    <xdr:rowOff>38100</xdr:rowOff>
                  </to>
                </anchor>
              </controlPr>
            </control>
          </mc:Choice>
        </mc:AlternateContent>
        <mc:AlternateContent xmlns:mc="http://schemas.openxmlformats.org/markup-compatibility/2006">
          <mc:Choice Requires="x14">
            <control shapeId="1588" r:id="rId307" name="Check Box 564">
              <controlPr defaultSize="0" autoFill="0" autoLine="0" autoPict="0">
                <anchor moveWithCells="1">
                  <from>
                    <xdr:col>5</xdr:col>
                    <xdr:colOff>47625</xdr:colOff>
                    <xdr:row>74</xdr:row>
                    <xdr:rowOff>342900</xdr:rowOff>
                  </from>
                  <to>
                    <xdr:col>5</xdr:col>
                    <xdr:colOff>276225</xdr:colOff>
                    <xdr:row>76</xdr:row>
                    <xdr:rowOff>38100</xdr:rowOff>
                  </to>
                </anchor>
              </controlPr>
            </control>
          </mc:Choice>
        </mc:AlternateContent>
        <mc:AlternateContent xmlns:mc="http://schemas.openxmlformats.org/markup-compatibility/2006">
          <mc:Choice Requires="x14">
            <control shapeId="1589" r:id="rId308" name="Check Box 565">
              <controlPr defaultSize="0" autoFill="0" autoLine="0" autoPict="0">
                <anchor moveWithCells="1">
                  <from>
                    <xdr:col>6</xdr:col>
                    <xdr:colOff>47625</xdr:colOff>
                    <xdr:row>73</xdr:row>
                    <xdr:rowOff>342900</xdr:rowOff>
                  </from>
                  <to>
                    <xdr:col>6</xdr:col>
                    <xdr:colOff>276225</xdr:colOff>
                    <xdr:row>75</xdr:row>
                    <xdr:rowOff>38100</xdr:rowOff>
                  </to>
                </anchor>
              </controlPr>
            </control>
          </mc:Choice>
        </mc:AlternateContent>
        <mc:AlternateContent xmlns:mc="http://schemas.openxmlformats.org/markup-compatibility/2006">
          <mc:Choice Requires="x14">
            <control shapeId="1590" r:id="rId309" name="Check Box 566">
              <controlPr defaultSize="0" autoFill="0" autoLine="0" autoPict="0">
                <anchor moveWithCells="1">
                  <from>
                    <xdr:col>6</xdr:col>
                    <xdr:colOff>47625</xdr:colOff>
                    <xdr:row>74</xdr:row>
                    <xdr:rowOff>342900</xdr:rowOff>
                  </from>
                  <to>
                    <xdr:col>6</xdr:col>
                    <xdr:colOff>276225</xdr:colOff>
                    <xdr:row>76</xdr:row>
                    <xdr:rowOff>38100</xdr:rowOff>
                  </to>
                </anchor>
              </controlPr>
            </control>
          </mc:Choice>
        </mc:AlternateContent>
        <mc:AlternateContent xmlns:mc="http://schemas.openxmlformats.org/markup-compatibility/2006">
          <mc:Choice Requires="x14">
            <control shapeId="1591" r:id="rId310" name="Check Box 567">
              <controlPr defaultSize="0" autoFill="0" autoLine="0" autoPict="0">
                <anchor moveWithCells="1">
                  <from>
                    <xdr:col>4</xdr:col>
                    <xdr:colOff>57150</xdr:colOff>
                    <xdr:row>78</xdr:row>
                    <xdr:rowOff>104775</xdr:rowOff>
                  </from>
                  <to>
                    <xdr:col>4</xdr:col>
                    <xdr:colOff>285750</xdr:colOff>
                    <xdr:row>78</xdr:row>
                    <xdr:rowOff>333375</xdr:rowOff>
                  </to>
                </anchor>
              </controlPr>
            </control>
          </mc:Choice>
        </mc:AlternateContent>
        <mc:AlternateContent xmlns:mc="http://schemas.openxmlformats.org/markup-compatibility/2006">
          <mc:Choice Requires="x14">
            <control shapeId="1592" r:id="rId311" name="Check Box 568">
              <controlPr defaultSize="0" autoFill="0" autoLine="0" autoPict="0">
                <anchor moveWithCells="1">
                  <from>
                    <xdr:col>4</xdr:col>
                    <xdr:colOff>47625</xdr:colOff>
                    <xdr:row>79</xdr:row>
                    <xdr:rowOff>257175</xdr:rowOff>
                  </from>
                  <to>
                    <xdr:col>4</xdr:col>
                    <xdr:colOff>276225</xdr:colOff>
                    <xdr:row>79</xdr:row>
                    <xdr:rowOff>485775</xdr:rowOff>
                  </to>
                </anchor>
              </controlPr>
            </control>
          </mc:Choice>
        </mc:AlternateContent>
        <mc:AlternateContent xmlns:mc="http://schemas.openxmlformats.org/markup-compatibility/2006">
          <mc:Choice Requires="x14">
            <control shapeId="1593" r:id="rId312" name="Check Box 569">
              <controlPr defaultSize="0" autoFill="0" autoLine="0" autoPict="0">
                <anchor moveWithCells="1">
                  <from>
                    <xdr:col>4</xdr:col>
                    <xdr:colOff>57150</xdr:colOff>
                    <xdr:row>80</xdr:row>
                    <xdr:rowOff>276225</xdr:rowOff>
                  </from>
                  <to>
                    <xdr:col>4</xdr:col>
                    <xdr:colOff>285750</xdr:colOff>
                    <xdr:row>80</xdr:row>
                    <xdr:rowOff>504825</xdr:rowOff>
                  </to>
                </anchor>
              </controlPr>
            </control>
          </mc:Choice>
        </mc:AlternateContent>
        <mc:AlternateContent xmlns:mc="http://schemas.openxmlformats.org/markup-compatibility/2006">
          <mc:Choice Requires="x14">
            <control shapeId="1594" r:id="rId313" name="Check Box 570">
              <controlPr defaultSize="0" autoFill="0" autoLine="0" autoPict="0">
                <anchor moveWithCells="1">
                  <from>
                    <xdr:col>4</xdr:col>
                    <xdr:colOff>57150</xdr:colOff>
                    <xdr:row>81</xdr:row>
                    <xdr:rowOff>342900</xdr:rowOff>
                  </from>
                  <to>
                    <xdr:col>4</xdr:col>
                    <xdr:colOff>285750</xdr:colOff>
                    <xdr:row>81</xdr:row>
                    <xdr:rowOff>571500</xdr:rowOff>
                  </to>
                </anchor>
              </controlPr>
            </control>
          </mc:Choice>
        </mc:AlternateContent>
        <mc:AlternateContent xmlns:mc="http://schemas.openxmlformats.org/markup-compatibility/2006">
          <mc:Choice Requires="x14">
            <control shapeId="1596" r:id="rId314" name="Check Box 572">
              <controlPr defaultSize="0" autoFill="0" autoLine="0" autoPict="0">
                <anchor moveWithCells="1">
                  <from>
                    <xdr:col>4</xdr:col>
                    <xdr:colOff>66675</xdr:colOff>
                    <xdr:row>85</xdr:row>
                    <xdr:rowOff>38100</xdr:rowOff>
                  </from>
                  <to>
                    <xdr:col>5</xdr:col>
                    <xdr:colOff>9525</xdr:colOff>
                    <xdr:row>85</xdr:row>
                    <xdr:rowOff>266700</xdr:rowOff>
                  </to>
                </anchor>
              </controlPr>
            </control>
          </mc:Choice>
        </mc:AlternateContent>
        <mc:AlternateContent xmlns:mc="http://schemas.openxmlformats.org/markup-compatibility/2006">
          <mc:Choice Requires="x14">
            <control shapeId="1597" r:id="rId315" name="Check Box 573">
              <controlPr defaultSize="0" autoFill="0" autoLine="0" autoPict="0">
                <anchor moveWithCells="1">
                  <from>
                    <xdr:col>4</xdr:col>
                    <xdr:colOff>76200</xdr:colOff>
                    <xdr:row>86</xdr:row>
                    <xdr:rowOff>28575</xdr:rowOff>
                  </from>
                  <to>
                    <xdr:col>5</xdr:col>
                    <xdr:colOff>19050</xdr:colOff>
                    <xdr:row>86</xdr:row>
                    <xdr:rowOff>257175</xdr:rowOff>
                  </to>
                </anchor>
              </controlPr>
            </control>
          </mc:Choice>
        </mc:AlternateContent>
        <mc:AlternateContent xmlns:mc="http://schemas.openxmlformats.org/markup-compatibility/2006">
          <mc:Choice Requires="x14">
            <control shapeId="1598" r:id="rId316" name="Check Box 574">
              <controlPr defaultSize="0" autoFill="0" autoLine="0" autoPict="0">
                <anchor moveWithCells="1">
                  <from>
                    <xdr:col>4</xdr:col>
                    <xdr:colOff>66675</xdr:colOff>
                    <xdr:row>87</xdr:row>
                    <xdr:rowOff>352425</xdr:rowOff>
                  </from>
                  <to>
                    <xdr:col>5</xdr:col>
                    <xdr:colOff>9525</xdr:colOff>
                    <xdr:row>87</xdr:row>
                    <xdr:rowOff>581025</xdr:rowOff>
                  </to>
                </anchor>
              </controlPr>
            </control>
          </mc:Choice>
        </mc:AlternateContent>
        <mc:AlternateContent xmlns:mc="http://schemas.openxmlformats.org/markup-compatibility/2006">
          <mc:Choice Requires="x14">
            <control shapeId="1599" r:id="rId317" name="Check Box 575">
              <controlPr defaultSize="0" autoFill="0" autoLine="0" autoPict="0">
                <anchor moveWithCells="1">
                  <from>
                    <xdr:col>4</xdr:col>
                    <xdr:colOff>57150</xdr:colOff>
                    <xdr:row>88</xdr:row>
                    <xdr:rowOff>104775</xdr:rowOff>
                  </from>
                  <to>
                    <xdr:col>4</xdr:col>
                    <xdr:colOff>285750</xdr:colOff>
                    <xdr:row>88</xdr:row>
                    <xdr:rowOff>333375</xdr:rowOff>
                  </to>
                </anchor>
              </controlPr>
            </control>
          </mc:Choice>
        </mc:AlternateContent>
        <mc:AlternateContent xmlns:mc="http://schemas.openxmlformats.org/markup-compatibility/2006">
          <mc:Choice Requires="x14">
            <control shapeId="1600" r:id="rId318" name="Check Box 576">
              <controlPr defaultSize="0" autoFill="0" autoLine="0" autoPict="0">
                <anchor moveWithCells="1">
                  <from>
                    <xdr:col>4</xdr:col>
                    <xdr:colOff>57150</xdr:colOff>
                    <xdr:row>89</xdr:row>
                    <xdr:rowOff>104775</xdr:rowOff>
                  </from>
                  <to>
                    <xdr:col>4</xdr:col>
                    <xdr:colOff>285750</xdr:colOff>
                    <xdr:row>89</xdr:row>
                    <xdr:rowOff>333375</xdr:rowOff>
                  </to>
                </anchor>
              </controlPr>
            </control>
          </mc:Choice>
        </mc:AlternateContent>
        <mc:AlternateContent xmlns:mc="http://schemas.openxmlformats.org/markup-compatibility/2006">
          <mc:Choice Requires="x14">
            <control shapeId="1601" r:id="rId319" name="Check Box 577">
              <controlPr defaultSize="0" autoFill="0" autoLine="0" autoPict="0">
                <anchor moveWithCells="1">
                  <from>
                    <xdr:col>4</xdr:col>
                    <xdr:colOff>57150</xdr:colOff>
                    <xdr:row>90</xdr:row>
                    <xdr:rowOff>209550</xdr:rowOff>
                  </from>
                  <to>
                    <xdr:col>4</xdr:col>
                    <xdr:colOff>285750</xdr:colOff>
                    <xdr:row>90</xdr:row>
                    <xdr:rowOff>438150</xdr:rowOff>
                  </to>
                </anchor>
              </controlPr>
            </control>
          </mc:Choice>
        </mc:AlternateContent>
        <mc:AlternateContent xmlns:mc="http://schemas.openxmlformats.org/markup-compatibility/2006">
          <mc:Choice Requires="x14">
            <control shapeId="1602" r:id="rId320" name="Check Box 578">
              <controlPr defaultSize="0" autoFill="0" autoLine="0" autoPict="0">
                <anchor moveWithCells="1">
                  <from>
                    <xdr:col>4</xdr:col>
                    <xdr:colOff>57150</xdr:colOff>
                    <xdr:row>92</xdr:row>
                    <xdr:rowOff>104775</xdr:rowOff>
                  </from>
                  <to>
                    <xdr:col>4</xdr:col>
                    <xdr:colOff>285750</xdr:colOff>
                    <xdr:row>92</xdr:row>
                    <xdr:rowOff>333375</xdr:rowOff>
                  </to>
                </anchor>
              </controlPr>
            </control>
          </mc:Choice>
        </mc:AlternateContent>
        <mc:AlternateContent xmlns:mc="http://schemas.openxmlformats.org/markup-compatibility/2006">
          <mc:Choice Requires="x14">
            <control shapeId="1603" r:id="rId321" name="Check Box 579">
              <controlPr defaultSize="0" autoFill="0" autoLine="0" autoPict="0">
                <anchor moveWithCells="1">
                  <from>
                    <xdr:col>4</xdr:col>
                    <xdr:colOff>57150</xdr:colOff>
                    <xdr:row>93</xdr:row>
                    <xdr:rowOff>104775</xdr:rowOff>
                  </from>
                  <to>
                    <xdr:col>4</xdr:col>
                    <xdr:colOff>285750</xdr:colOff>
                    <xdr:row>93</xdr:row>
                    <xdr:rowOff>333375</xdr:rowOff>
                  </to>
                </anchor>
              </controlPr>
            </control>
          </mc:Choice>
        </mc:AlternateContent>
        <mc:AlternateContent xmlns:mc="http://schemas.openxmlformats.org/markup-compatibility/2006">
          <mc:Choice Requires="x14">
            <control shapeId="1604" r:id="rId322" name="Check Box 580">
              <controlPr defaultSize="0" autoFill="0" autoLine="0" autoPict="0">
                <anchor moveWithCells="1">
                  <from>
                    <xdr:col>4</xdr:col>
                    <xdr:colOff>57150</xdr:colOff>
                    <xdr:row>94</xdr:row>
                    <xdr:rowOff>104775</xdr:rowOff>
                  </from>
                  <to>
                    <xdr:col>4</xdr:col>
                    <xdr:colOff>285750</xdr:colOff>
                    <xdr:row>94</xdr:row>
                    <xdr:rowOff>333375</xdr:rowOff>
                  </to>
                </anchor>
              </controlPr>
            </control>
          </mc:Choice>
        </mc:AlternateContent>
        <mc:AlternateContent xmlns:mc="http://schemas.openxmlformats.org/markup-compatibility/2006">
          <mc:Choice Requires="x14">
            <control shapeId="1605" r:id="rId323" name="Check Box 581">
              <controlPr defaultSize="0" autoFill="0" autoLine="0" autoPict="0">
                <anchor moveWithCells="1">
                  <from>
                    <xdr:col>4</xdr:col>
                    <xdr:colOff>38100</xdr:colOff>
                    <xdr:row>95</xdr:row>
                    <xdr:rowOff>1057275</xdr:rowOff>
                  </from>
                  <to>
                    <xdr:col>4</xdr:col>
                    <xdr:colOff>266700</xdr:colOff>
                    <xdr:row>96</xdr:row>
                    <xdr:rowOff>228600</xdr:rowOff>
                  </to>
                </anchor>
              </controlPr>
            </control>
          </mc:Choice>
        </mc:AlternateContent>
        <mc:AlternateContent xmlns:mc="http://schemas.openxmlformats.org/markup-compatibility/2006">
          <mc:Choice Requires="x14">
            <control shapeId="1607" r:id="rId324" name="Check Box 583">
              <controlPr defaultSize="0" autoFill="0" autoLine="0" autoPict="0">
                <anchor moveWithCells="1">
                  <from>
                    <xdr:col>4</xdr:col>
                    <xdr:colOff>38100</xdr:colOff>
                    <xdr:row>96</xdr:row>
                    <xdr:rowOff>1266825</xdr:rowOff>
                  </from>
                  <to>
                    <xdr:col>4</xdr:col>
                    <xdr:colOff>266700</xdr:colOff>
                    <xdr:row>97</xdr:row>
                    <xdr:rowOff>228600</xdr:rowOff>
                  </to>
                </anchor>
              </controlPr>
            </control>
          </mc:Choice>
        </mc:AlternateContent>
        <mc:AlternateContent xmlns:mc="http://schemas.openxmlformats.org/markup-compatibility/2006">
          <mc:Choice Requires="x14">
            <control shapeId="1609" r:id="rId325" name="Check Box 585">
              <controlPr defaultSize="0" autoFill="0" autoLine="0" autoPict="0">
                <anchor moveWithCells="1">
                  <from>
                    <xdr:col>4</xdr:col>
                    <xdr:colOff>47625</xdr:colOff>
                    <xdr:row>99</xdr:row>
                    <xdr:rowOff>428625</xdr:rowOff>
                  </from>
                  <to>
                    <xdr:col>4</xdr:col>
                    <xdr:colOff>276225</xdr:colOff>
                    <xdr:row>99</xdr:row>
                    <xdr:rowOff>657225</xdr:rowOff>
                  </to>
                </anchor>
              </controlPr>
            </control>
          </mc:Choice>
        </mc:AlternateContent>
        <mc:AlternateContent xmlns:mc="http://schemas.openxmlformats.org/markup-compatibility/2006">
          <mc:Choice Requires="x14">
            <control shapeId="1610" r:id="rId326" name="Check Box 586">
              <controlPr defaultSize="0" autoFill="0" autoLine="0" autoPict="0">
                <anchor moveWithCells="1">
                  <from>
                    <xdr:col>4</xdr:col>
                    <xdr:colOff>66675</xdr:colOff>
                    <xdr:row>100</xdr:row>
                    <xdr:rowOff>409575</xdr:rowOff>
                  </from>
                  <to>
                    <xdr:col>5</xdr:col>
                    <xdr:colOff>9525</xdr:colOff>
                    <xdr:row>100</xdr:row>
                    <xdr:rowOff>638175</xdr:rowOff>
                  </to>
                </anchor>
              </controlPr>
            </control>
          </mc:Choice>
        </mc:AlternateContent>
        <mc:AlternateContent xmlns:mc="http://schemas.openxmlformats.org/markup-compatibility/2006">
          <mc:Choice Requires="x14">
            <control shapeId="1611" r:id="rId327" name="Check Box 587">
              <controlPr defaultSize="0" autoFill="0" autoLine="0" autoPict="0">
                <anchor moveWithCells="1">
                  <from>
                    <xdr:col>4</xdr:col>
                    <xdr:colOff>57150</xdr:colOff>
                    <xdr:row>101</xdr:row>
                    <xdr:rowOff>419100</xdr:rowOff>
                  </from>
                  <to>
                    <xdr:col>4</xdr:col>
                    <xdr:colOff>285750</xdr:colOff>
                    <xdr:row>102</xdr:row>
                    <xdr:rowOff>200025</xdr:rowOff>
                  </to>
                </anchor>
              </controlPr>
            </control>
          </mc:Choice>
        </mc:AlternateContent>
        <mc:AlternateContent xmlns:mc="http://schemas.openxmlformats.org/markup-compatibility/2006">
          <mc:Choice Requires="x14">
            <control shapeId="1612" r:id="rId328" name="Check Box 588">
              <controlPr defaultSize="0" autoFill="0" autoLine="0" autoPict="0">
                <anchor moveWithCells="1">
                  <from>
                    <xdr:col>4</xdr:col>
                    <xdr:colOff>57150</xdr:colOff>
                    <xdr:row>105</xdr:row>
                    <xdr:rowOff>104775</xdr:rowOff>
                  </from>
                  <to>
                    <xdr:col>4</xdr:col>
                    <xdr:colOff>285750</xdr:colOff>
                    <xdr:row>105</xdr:row>
                    <xdr:rowOff>333375</xdr:rowOff>
                  </to>
                </anchor>
              </controlPr>
            </control>
          </mc:Choice>
        </mc:AlternateContent>
        <mc:AlternateContent xmlns:mc="http://schemas.openxmlformats.org/markup-compatibility/2006">
          <mc:Choice Requires="x14">
            <control shapeId="1613" r:id="rId329" name="Check Box 589">
              <controlPr defaultSize="0" autoFill="0" autoLine="0" autoPict="0">
                <anchor moveWithCells="1">
                  <from>
                    <xdr:col>4</xdr:col>
                    <xdr:colOff>57150</xdr:colOff>
                    <xdr:row>106</xdr:row>
                    <xdr:rowOff>304800</xdr:rowOff>
                  </from>
                  <to>
                    <xdr:col>4</xdr:col>
                    <xdr:colOff>285750</xdr:colOff>
                    <xdr:row>106</xdr:row>
                    <xdr:rowOff>533400</xdr:rowOff>
                  </to>
                </anchor>
              </controlPr>
            </control>
          </mc:Choice>
        </mc:AlternateContent>
        <mc:AlternateContent xmlns:mc="http://schemas.openxmlformats.org/markup-compatibility/2006">
          <mc:Choice Requires="x14">
            <control shapeId="1614" r:id="rId330" name="Check Box 590">
              <controlPr defaultSize="0" autoFill="0" autoLine="0" autoPict="0">
                <anchor moveWithCells="1">
                  <from>
                    <xdr:col>4</xdr:col>
                    <xdr:colOff>57150</xdr:colOff>
                    <xdr:row>107</xdr:row>
                    <xdr:rowOff>104775</xdr:rowOff>
                  </from>
                  <to>
                    <xdr:col>4</xdr:col>
                    <xdr:colOff>285750</xdr:colOff>
                    <xdr:row>107</xdr:row>
                    <xdr:rowOff>333375</xdr:rowOff>
                  </to>
                </anchor>
              </controlPr>
            </control>
          </mc:Choice>
        </mc:AlternateContent>
        <mc:AlternateContent xmlns:mc="http://schemas.openxmlformats.org/markup-compatibility/2006">
          <mc:Choice Requires="x14">
            <control shapeId="1615" r:id="rId331" name="Check Box 591">
              <controlPr defaultSize="0" autoFill="0" autoLine="0" autoPict="0">
                <anchor moveWithCells="1">
                  <from>
                    <xdr:col>4</xdr:col>
                    <xdr:colOff>57150</xdr:colOff>
                    <xdr:row>108</xdr:row>
                    <xdr:rowOff>104775</xdr:rowOff>
                  </from>
                  <to>
                    <xdr:col>4</xdr:col>
                    <xdr:colOff>285750</xdr:colOff>
                    <xdr:row>108</xdr:row>
                    <xdr:rowOff>333375</xdr:rowOff>
                  </to>
                </anchor>
              </controlPr>
            </control>
          </mc:Choice>
        </mc:AlternateContent>
        <mc:AlternateContent xmlns:mc="http://schemas.openxmlformats.org/markup-compatibility/2006">
          <mc:Choice Requires="x14">
            <control shapeId="1616" r:id="rId332" name="Check Box 592">
              <controlPr defaultSize="0" autoFill="0" autoLine="0" autoPict="0">
                <anchor moveWithCells="1">
                  <from>
                    <xdr:col>4</xdr:col>
                    <xdr:colOff>57150</xdr:colOff>
                    <xdr:row>109</xdr:row>
                    <xdr:rowOff>0</xdr:rowOff>
                  </from>
                  <to>
                    <xdr:col>4</xdr:col>
                    <xdr:colOff>285750</xdr:colOff>
                    <xdr:row>109</xdr:row>
                    <xdr:rowOff>228600</xdr:rowOff>
                  </to>
                </anchor>
              </controlPr>
            </control>
          </mc:Choice>
        </mc:AlternateContent>
        <mc:AlternateContent xmlns:mc="http://schemas.openxmlformats.org/markup-compatibility/2006">
          <mc:Choice Requires="x14">
            <control shapeId="1617" r:id="rId333" name="Check Box 593">
              <controlPr defaultSize="0" autoFill="0" autoLine="0" autoPict="0">
                <anchor moveWithCells="1">
                  <from>
                    <xdr:col>5</xdr:col>
                    <xdr:colOff>57150</xdr:colOff>
                    <xdr:row>78</xdr:row>
                    <xdr:rowOff>104775</xdr:rowOff>
                  </from>
                  <to>
                    <xdr:col>5</xdr:col>
                    <xdr:colOff>285750</xdr:colOff>
                    <xdr:row>78</xdr:row>
                    <xdr:rowOff>333375</xdr:rowOff>
                  </to>
                </anchor>
              </controlPr>
            </control>
          </mc:Choice>
        </mc:AlternateContent>
        <mc:AlternateContent xmlns:mc="http://schemas.openxmlformats.org/markup-compatibility/2006">
          <mc:Choice Requires="x14">
            <control shapeId="1618" r:id="rId334" name="Check Box 594">
              <controlPr defaultSize="0" autoFill="0" autoLine="0" autoPict="0">
                <anchor moveWithCells="1">
                  <from>
                    <xdr:col>5</xdr:col>
                    <xdr:colOff>47625</xdr:colOff>
                    <xdr:row>79</xdr:row>
                    <xdr:rowOff>257175</xdr:rowOff>
                  </from>
                  <to>
                    <xdr:col>5</xdr:col>
                    <xdr:colOff>276225</xdr:colOff>
                    <xdr:row>79</xdr:row>
                    <xdr:rowOff>485775</xdr:rowOff>
                  </to>
                </anchor>
              </controlPr>
            </control>
          </mc:Choice>
        </mc:AlternateContent>
        <mc:AlternateContent xmlns:mc="http://schemas.openxmlformats.org/markup-compatibility/2006">
          <mc:Choice Requires="x14">
            <control shapeId="1619" r:id="rId335" name="Check Box 595">
              <controlPr defaultSize="0" autoFill="0" autoLine="0" autoPict="0">
                <anchor moveWithCells="1">
                  <from>
                    <xdr:col>5</xdr:col>
                    <xdr:colOff>57150</xdr:colOff>
                    <xdr:row>80</xdr:row>
                    <xdr:rowOff>276225</xdr:rowOff>
                  </from>
                  <to>
                    <xdr:col>5</xdr:col>
                    <xdr:colOff>285750</xdr:colOff>
                    <xdr:row>80</xdr:row>
                    <xdr:rowOff>504825</xdr:rowOff>
                  </to>
                </anchor>
              </controlPr>
            </control>
          </mc:Choice>
        </mc:AlternateContent>
        <mc:AlternateContent xmlns:mc="http://schemas.openxmlformats.org/markup-compatibility/2006">
          <mc:Choice Requires="x14">
            <control shapeId="1620" r:id="rId336" name="Check Box 596">
              <controlPr defaultSize="0" autoFill="0" autoLine="0" autoPict="0">
                <anchor moveWithCells="1">
                  <from>
                    <xdr:col>5</xdr:col>
                    <xdr:colOff>57150</xdr:colOff>
                    <xdr:row>81</xdr:row>
                    <xdr:rowOff>342900</xdr:rowOff>
                  </from>
                  <to>
                    <xdr:col>5</xdr:col>
                    <xdr:colOff>285750</xdr:colOff>
                    <xdr:row>81</xdr:row>
                    <xdr:rowOff>571500</xdr:rowOff>
                  </to>
                </anchor>
              </controlPr>
            </control>
          </mc:Choice>
        </mc:AlternateContent>
        <mc:AlternateContent xmlns:mc="http://schemas.openxmlformats.org/markup-compatibility/2006">
          <mc:Choice Requires="x14">
            <control shapeId="1621" r:id="rId337" name="Check Box 597">
              <controlPr defaultSize="0" autoFill="0" autoLine="0" autoPict="0">
                <anchor moveWithCells="1">
                  <from>
                    <xdr:col>5</xdr:col>
                    <xdr:colOff>66675</xdr:colOff>
                    <xdr:row>84</xdr:row>
                    <xdr:rowOff>257175</xdr:rowOff>
                  </from>
                  <to>
                    <xdr:col>6</xdr:col>
                    <xdr:colOff>9525</xdr:colOff>
                    <xdr:row>84</xdr:row>
                    <xdr:rowOff>485775</xdr:rowOff>
                  </to>
                </anchor>
              </controlPr>
            </control>
          </mc:Choice>
        </mc:AlternateContent>
        <mc:AlternateContent xmlns:mc="http://schemas.openxmlformats.org/markup-compatibility/2006">
          <mc:Choice Requires="x14">
            <control shapeId="1622" r:id="rId338" name="Check Box 598">
              <controlPr defaultSize="0" autoFill="0" autoLine="0" autoPict="0">
                <anchor moveWithCells="1">
                  <from>
                    <xdr:col>5</xdr:col>
                    <xdr:colOff>66675</xdr:colOff>
                    <xdr:row>85</xdr:row>
                    <xdr:rowOff>38100</xdr:rowOff>
                  </from>
                  <to>
                    <xdr:col>6</xdr:col>
                    <xdr:colOff>9525</xdr:colOff>
                    <xdr:row>85</xdr:row>
                    <xdr:rowOff>266700</xdr:rowOff>
                  </to>
                </anchor>
              </controlPr>
            </control>
          </mc:Choice>
        </mc:AlternateContent>
        <mc:AlternateContent xmlns:mc="http://schemas.openxmlformats.org/markup-compatibility/2006">
          <mc:Choice Requires="x14">
            <control shapeId="1623" r:id="rId339" name="Check Box 599">
              <controlPr defaultSize="0" autoFill="0" autoLine="0" autoPict="0">
                <anchor moveWithCells="1">
                  <from>
                    <xdr:col>5</xdr:col>
                    <xdr:colOff>76200</xdr:colOff>
                    <xdr:row>86</xdr:row>
                    <xdr:rowOff>28575</xdr:rowOff>
                  </from>
                  <to>
                    <xdr:col>6</xdr:col>
                    <xdr:colOff>19050</xdr:colOff>
                    <xdr:row>86</xdr:row>
                    <xdr:rowOff>257175</xdr:rowOff>
                  </to>
                </anchor>
              </controlPr>
            </control>
          </mc:Choice>
        </mc:AlternateContent>
        <mc:AlternateContent xmlns:mc="http://schemas.openxmlformats.org/markup-compatibility/2006">
          <mc:Choice Requires="x14">
            <control shapeId="1624" r:id="rId340" name="Check Box 600">
              <controlPr defaultSize="0" autoFill="0" autoLine="0" autoPict="0">
                <anchor moveWithCells="1">
                  <from>
                    <xdr:col>5</xdr:col>
                    <xdr:colOff>66675</xdr:colOff>
                    <xdr:row>87</xdr:row>
                    <xdr:rowOff>352425</xdr:rowOff>
                  </from>
                  <to>
                    <xdr:col>6</xdr:col>
                    <xdr:colOff>9525</xdr:colOff>
                    <xdr:row>87</xdr:row>
                    <xdr:rowOff>581025</xdr:rowOff>
                  </to>
                </anchor>
              </controlPr>
            </control>
          </mc:Choice>
        </mc:AlternateContent>
        <mc:AlternateContent xmlns:mc="http://schemas.openxmlformats.org/markup-compatibility/2006">
          <mc:Choice Requires="x14">
            <control shapeId="1625" r:id="rId341" name="Check Box 601">
              <controlPr defaultSize="0" autoFill="0" autoLine="0" autoPict="0">
                <anchor moveWithCells="1">
                  <from>
                    <xdr:col>5</xdr:col>
                    <xdr:colOff>57150</xdr:colOff>
                    <xdr:row>88</xdr:row>
                    <xdr:rowOff>104775</xdr:rowOff>
                  </from>
                  <to>
                    <xdr:col>5</xdr:col>
                    <xdr:colOff>285750</xdr:colOff>
                    <xdr:row>88</xdr:row>
                    <xdr:rowOff>333375</xdr:rowOff>
                  </to>
                </anchor>
              </controlPr>
            </control>
          </mc:Choice>
        </mc:AlternateContent>
        <mc:AlternateContent xmlns:mc="http://schemas.openxmlformats.org/markup-compatibility/2006">
          <mc:Choice Requires="x14">
            <control shapeId="1626" r:id="rId342" name="Check Box 602">
              <controlPr defaultSize="0" autoFill="0" autoLine="0" autoPict="0">
                <anchor moveWithCells="1">
                  <from>
                    <xdr:col>5</xdr:col>
                    <xdr:colOff>57150</xdr:colOff>
                    <xdr:row>89</xdr:row>
                    <xdr:rowOff>104775</xdr:rowOff>
                  </from>
                  <to>
                    <xdr:col>5</xdr:col>
                    <xdr:colOff>285750</xdr:colOff>
                    <xdr:row>89</xdr:row>
                    <xdr:rowOff>333375</xdr:rowOff>
                  </to>
                </anchor>
              </controlPr>
            </control>
          </mc:Choice>
        </mc:AlternateContent>
        <mc:AlternateContent xmlns:mc="http://schemas.openxmlformats.org/markup-compatibility/2006">
          <mc:Choice Requires="x14">
            <control shapeId="1627" r:id="rId343" name="Check Box 603">
              <controlPr defaultSize="0" autoFill="0" autoLine="0" autoPict="0">
                <anchor moveWithCells="1">
                  <from>
                    <xdr:col>5</xdr:col>
                    <xdr:colOff>57150</xdr:colOff>
                    <xdr:row>90</xdr:row>
                    <xdr:rowOff>209550</xdr:rowOff>
                  </from>
                  <to>
                    <xdr:col>5</xdr:col>
                    <xdr:colOff>285750</xdr:colOff>
                    <xdr:row>90</xdr:row>
                    <xdr:rowOff>438150</xdr:rowOff>
                  </to>
                </anchor>
              </controlPr>
            </control>
          </mc:Choice>
        </mc:AlternateContent>
        <mc:AlternateContent xmlns:mc="http://schemas.openxmlformats.org/markup-compatibility/2006">
          <mc:Choice Requires="x14">
            <control shapeId="1628" r:id="rId344" name="Check Box 604">
              <controlPr defaultSize="0" autoFill="0" autoLine="0" autoPict="0">
                <anchor moveWithCells="1">
                  <from>
                    <xdr:col>5</xdr:col>
                    <xdr:colOff>57150</xdr:colOff>
                    <xdr:row>92</xdr:row>
                    <xdr:rowOff>104775</xdr:rowOff>
                  </from>
                  <to>
                    <xdr:col>5</xdr:col>
                    <xdr:colOff>285750</xdr:colOff>
                    <xdr:row>92</xdr:row>
                    <xdr:rowOff>333375</xdr:rowOff>
                  </to>
                </anchor>
              </controlPr>
            </control>
          </mc:Choice>
        </mc:AlternateContent>
        <mc:AlternateContent xmlns:mc="http://schemas.openxmlformats.org/markup-compatibility/2006">
          <mc:Choice Requires="x14">
            <control shapeId="1629" r:id="rId345" name="Check Box 605">
              <controlPr defaultSize="0" autoFill="0" autoLine="0" autoPict="0">
                <anchor moveWithCells="1">
                  <from>
                    <xdr:col>5</xdr:col>
                    <xdr:colOff>57150</xdr:colOff>
                    <xdr:row>93</xdr:row>
                    <xdr:rowOff>104775</xdr:rowOff>
                  </from>
                  <to>
                    <xdr:col>5</xdr:col>
                    <xdr:colOff>285750</xdr:colOff>
                    <xdr:row>93</xdr:row>
                    <xdr:rowOff>333375</xdr:rowOff>
                  </to>
                </anchor>
              </controlPr>
            </control>
          </mc:Choice>
        </mc:AlternateContent>
        <mc:AlternateContent xmlns:mc="http://schemas.openxmlformats.org/markup-compatibility/2006">
          <mc:Choice Requires="x14">
            <control shapeId="1630" r:id="rId346" name="Check Box 606">
              <controlPr defaultSize="0" autoFill="0" autoLine="0" autoPict="0">
                <anchor moveWithCells="1">
                  <from>
                    <xdr:col>5</xdr:col>
                    <xdr:colOff>57150</xdr:colOff>
                    <xdr:row>94</xdr:row>
                    <xdr:rowOff>104775</xdr:rowOff>
                  </from>
                  <to>
                    <xdr:col>5</xdr:col>
                    <xdr:colOff>285750</xdr:colOff>
                    <xdr:row>94</xdr:row>
                    <xdr:rowOff>333375</xdr:rowOff>
                  </to>
                </anchor>
              </controlPr>
            </control>
          </mc:Choice>
        </mc:AlternateContent>
        <mc:AlternateContent xmlns:mc="http://schemas.openxmlformats.org/markup-compatibility/2006">
          <mc:Choice Requires="x14">
            <control shapeId="1631" r:id="rId347" name="Check Box 607">
              <controlPr defaultSize="0" autoFill="0" autoLine="0" autoPict="0">
                <anchor moveWithCells="1">
                  <from>
                    <xdr:col>5</xdr:col>
                    <xdr:colOff>38100</xdr:colOff>
                    <xdr:row>95</xdr:row>
                    <xdr:rowOff>1057275</xdr:rowOff>
                  </from>
                  <to>
                    <xdr:col>5</xdr:col>
                    <xdr:colOff>266700</xdr:colOff>
                    <xdr:row>96</xdr:row>
                    <xdr:rowOff>228600</xdr:rowOff>
                  </to>
                </anchor>
              </controlPr>
            </control>
          </mc:Choice>
        </mc:AlternateContent>
        <mc:AlternateContent xmlns:mc="http://schemas.openxmlformats.org/markup-compatibility/2006">
          <mc:Choice Requires="x14">
            <control shapeId="1633" r:id="rId348" name="Check Box 609">
              <controlPr defaultSize="0" autoFill="0" autoLine="0" autoPict="0">
                <anchor moveWithCells="1">
                  <from>
                    <xdr:col>5</xdr:col>
                    <xdr:colOff>38100</xdr:colOff>
                    <xdr:row>96</xdr:row>
                    <xdr:rowOff>1266825</xdr:rowOff>
                  </from>
                  <to>
                    <xdr:col>5</xdr:col>
                    <xdr:colOff>266700</xdr:colOff>
                    <xdr:row>97</xdr:row>
                    <xdr:rowOff>228600</xdr:rowOff>
                  </to>
                </anchor>
              </controlPr>
            </control>
          </mc:Choice>
        </mc:AlternateContent>
        <mc:AlternateContent xmlns:mc="http://schemas.openxmlformats.org/markup-compatibility/2006">
          <mc:Choice Requires="x14">
            <control shapeId="1635" r:id="rId349" name="Check Box 611">
              <controlPr defaultSize="0" autoFill="0" autoLine="0" autoPict="0">
                <anchor moveWithCells="1">
                  <from>
                    <xdr:col>5</xdr:col>
                    <xdr:colOff>47625</xdr:colOff>
                    <xdr:row>99</xdr:row>
                    <xdr:rowOff>428625</xdr:rowOff>
                  </from>
                  <to>
                    <xdr:col>5</xdr:col>
                    <xdr:colOff>276225</xdr:colOff>
                    <xdr:row>99</xdr:row>
                    <xdr:rowOff>657225</xdr:rowOff>
                  </to>
                </anchor>
              </controlPr>
            </control>
          </mc:Choice>
        </mc:AlternateContent>
        <mc:AlternateContent xmlns:mc="http://schemas.openxmlformats.org/markup-compatibility/2006">
          <mc:Choice Requires="x14">
            <control shapeId="1636" r:id="rId350" name="Check Box 612">
              <controlPr defaultSize="0" autoFill="0" autoLine="0" autoPict="0">
                <anchor moveWithCells="1">
                  <from>
                    <xdr:col>5</xdr:col>
                    <xdr:colOff>66675</xdr:colOff>
                    <xdr:row>100</xdr:row>
                    <xdr:rowOff>409575</xdr:rowOff>
                  </from>
                  <to>
                    <xdr:col>6</xdr:col>
                    <xdr:colOff>9525</xdr:colOff>
                    <xdr:row>100</xdr:row>
                    <xdr:rowOff>638175</xdr:rowOff>
                  </to>
                </anchor>
              </controlPr>
            </control>
          </mc:Choice>
        </mc:AlternateContent>
        <mc:AlternateContent xmlns:mc="http://schemas.openxmlformats.org/markup-compatibility/2006">
          <mc:Choice Requires="x14">
            <control shapeId="1637" r:id="rId351" name="Check Box 613">
              <controlPr defaultSize="0" autoFill="0" autoLine="0" autoPict="0">
                <anchor moveWithCells="1">
                  <from>
                    <xdr:col>5</xdr:col>
                    <xdr:colOff>57150</xdr:colOff>
                    <xdr:row>101</xdr:row>
                    <xdr:rowOff>419100</xdr:rowOff>
                  </from>
                  <to>
                    <xdr:col>5</xdr:col>
                    <xdr:colOff>285750</xdr:colOff>
                    <xdr:row>102</xdr:row>
                    <xdr:rowOff>200025</xdr:rowOff>
                  </to>
                </anchor>
              </controlPr>
            </control>
          </mc:Choice>
        </mc:AlternateContent>
        <mc:AlternateContent xmlns:mc="http://schemas.openxmlformats.org/markup-compatibility/2006">
          <mc:Choice Requires="x14">
            <control shapeId="1638" r:id="rId352" name="Check Box 614">
              <controlPr defaultSize="0" autoFill="0" autoLine="0" autoPict="0">
                <anchor moveWithCells="1">
                  <from>
                    <xdr:col>5</xdr:col>
                    <xdr:colOff>57150</xdr:colOff>
                    <xdr:row>105</xdr:row>
                    <xdr:rowOff>104775</xdr:rowOff>
                  </from>
                  <to>
                    <xdr:col>5</xdr:col>
                    <xdr:colOff>285750</xdr:colOff>
                    <xdr:row>105</xdr:row>
                    <xdr:rowOff>333375</xdr:rowOff>
                  </to>
                </anchor>
              </controlPr>
            </control>
          </mc:Choice>
        </mc:AlternateContent>
        <mc:AlternateContent xmlns:mc="http://schemas.openxmlformats.org/markup-compatibility/2006">
          <mc:Choice Requires="x14">
            <control shapeId="1639" r:id="rId353" name="Check Box 615">
              <controlPr defaultSize="0" autoFill="0" autoLine="0" autoPict="0">
                <anchor moveWithCells="1">
                  <from>
                    <xdr:col>5</xdr:col>
                    <xdr:colOff>57150</xdr:colOff>
                    <xdr:row>106</xdr:row>
                    <xdr:rowOff>304800</xdr:rowOff>
                  </from>
                  <to>
                    <xdr:col>5</xdr:col>
                    <xdr:colOff>285750</xdr:colOff>
                    <xdr:row>106</xdr:row>
                    <xdr:rowOff>533400</xdr:rowOff>
                  </to>
                </anchor>
              </controlPr>
            </control>
          </mc:Choice>
        </mc:AlternateContent>
        <mc:AlternateContent xmlns:mc="http://schemas.openxmlformats.org/markup-compatibility/2006">
          <mc:Choice Requires="x14">
            <control shapeId="1640" r:id="rId354" name="Check Box 616">
              <controlPr defaultSize="0" autoFill="0" autoLine="0" autoPict="0">
                <anchor moveWithCells="1">
                  <from>
                    <xdr:col>5</xdr:col>
                    <xdr:colOff>57150</xdr:colOff>
                    <xdr:row>107</xdr:row>
                    <xdr:rowOff>104775</xdr:rowOff>
                  </from>
                  <to>
                    <xdr:col>5</xdr:col>
                    <xdr:colOff>285750</xdr:colOff>
                    <xdr:row>107</xdr:row>
                    <xdr:rowOff>333375</xdr:rowOff>
                  </to>
                </anchor>
              </controlPr>
            </control>
          </mc:Choice>
        </mc:AlternateContent>
        <mc:AlternateContent xmlns:mc="http://schemas.openxmlformats.org/markup-compatibility/2006">
          <mc:Choice Requires="x14">
            <control shapeId="1641" r:id="rId355" name="Check Box 617">
              <controlPr defaultSize="0" autoFill="0" autoLine="0" autoPict="0">
                <anchor moveWithCells="1">
                  <from>
                    <xdr:col>5</xdr:col>
                    <xdr:colOff>57150</xdr:colOff>
                    <xdr:row>108</xdr:row>
                    <xdr:rowOff>104775</xdr:rowOff>
                  </from>
                  <to>
                    <xdr:col>5</xdr:col>
                    <xdr:colOff>285750</xdr:colOff>
                    <xdr:row>108</xdr:row>
                    <xdr:rowOff>333375</xdr:rowOff>
                  </to>
                </anchor>
              </controlPr>
            </control>
          </mc:Choice>
        </mc:AlternateContent>
        <mc:AlternateContent xmlns:mc="http://schemas.openxmlformats.org/markup-compatibility/2006">
          <mc:Choice Requires="x14">
            <control shapeId="1642" r:id="rId356" name="Check Box 618">
              <controlPr defaultSize="0" autoFill="0" autoLine="0" autoPict="0">
                <anchor moveWithCells="1">
                  <from>
                    <xdr:col>5</xdr:col>
                    <xdr:colOff>57150</xdr:colOff>
                    <xdr:row>109</xdr:row>
                    <xdr:rowOff>0</xdr:rowOff>
                  </from>
                  <to>
                    <xdr:col>5</xdr:col>
                    <xdr:colOff>285750</xdr:colOff>
                    <xdr:row>109</xdr:row>
                    <xdr:rowOff>228600</xdr:rowOff>
                  </to>
                </anchor>
              </controlPr>
            </control>
          </mc:Choice>
        </mc:AlternateContent>
        <mc:AlternateContent xmlns:mc="http://schemas.openxmlformats.org/markup-compatibility/2006">
          <mc:Choice Requires="x14">
            <control shapeId="1643" r:id="rId357" name="Check Box 619">
              <controlPr defaultSize="0" autoFill="0" autoLine="0" autoPict="0">
                <anchor moveWithCells="1">
                  <from>
                    <xdr:col>6</xdr:col>
                    <xdr:colOff>57150</xdr:colOff>
                    <xdr:row>78</xdr:row>
                    <xdr:rowOff>104775</xdr:rowOff>
                  </from>
                  <to>
                    <xdr:col>7</xdr:col>
                    <xdr:colOff>0</xdr:colOff>
                    <xdr:row>78</xdr:row>
                    <xdr:rowOff>333375</xdr:rowOff>
                  </to>
                </anchor>
              </controlPr>
            </control>
          </mc:Choice>
        </mc:AlternateContent>
        <mc:AlternateContent xmlns:mc="http://schemas.openxmlformats.org/markup-compatibility/2006">
          <mc:Choice Requires="x14">
            <control shapeId="1644" r:id="rId358" name="Check Box 620">
              <controlPr defaultSize="0" autoFill="0" autoLine="0" autoPict="0">
                <anchor moveWithCells="1">
                  <from>
                    <xdr:col>6</xdr:col>
                    <xdr:colOff>47625</xdr:colOff>
                    <xdr:row>79</xdr:row>
                    <xdr:rowOff>257175</xdr:rowOff>
                  </from>
                  <to>
                    <xdr:col>6</xdr:col>
                    <xdr:colOff>276225</xdr:colOff>
                    <xdr:row>79</xdr:row>
                    <xdr:rowOff>485775</xdr:rowOff>
                  </to>
                </anchor>
              </controlPr>
            </control>
          </mc:Choice>
        </mc:AlternateContent>
        <mc:AlternateContent xmlns:mc="http://schemas.openxmlformats.org/markup-compatibility/2006">
          <mc:Choice Requires="x14">
            <control shapeId="1645" r:id="rId359" name="Check Box 621">
              <controlPr defaultSize="0" autoFill="0" autoLine="0" autoPict="0">
                <anchor moveWithCells="1">
                  <from>
                    <xdr:col>6</xdr:col>
                    <xdr:colOff>57150</xdr:colOff>
                    <xdr:row>80</xdr:row>
                    <xdr:rowOff>276225</xdr:rowOff>
                  </from>
                  <to>
                    <xdr:col>7</xdr:col>
                    <xdr:colOff>0</xdr:colOff>
                    <xdr:row>80</xdr:row>
                    <xdr:rowOff>504825</xdr:rowOff>
                  </to>
                </anchor>
              </controlPr>
            </control>
          </mc:Choice>
        </mc:AlternateContent>
        <mc:AlternateContent xmlns:mc="http://schemas.openxmlformats.org/markup-compatibility/2006">
          <mc:Choice Requires="x14">
            <control shapeId="1646" r:id="rId360" name="Check Box 622">
              <controlPr defaultSize="0" autoFill="0" autoLine="0" autoPict="0">
                <anchor moveWithCells="1">
                  <from>
                    <xdr:col>6</xdr:col>
                    <xdr:colOff>57150</xdr:colOff>
                    <xdr:row>81</xdr:row>
                    <xdr:rowOff>342900</xdr:rowOff>
                  </from>
                  <to>
                    <xdr:col>7</xdr:col>
                    <xdr:colOff>0</xdr:colOff>
                    <xdr:row>81</xdr:row>
                    <xdr:rowOff>571500</xdr:rowOff>
                  </to>
                </anchor>
              </controlPr>
            </control>
          </mc:Choice>
        </mc:AlternateContent>
        <mc:AlternateContent xmlns:mc="http://schemas.openxmlformats.org/markup-compatibility/2006">
          <mc:Choice Requires="x14">
            <control shapeId="1647" r:id="rId361" name="Check Box 623">
              <controlPr defaultSize="0" autoFill="0" autoLine="0" autoPict="0">
                <anchor moveWithCells="1">
                  <from>
                    <xdr:col>6</xdr:col>
                    <xdr:colOff>66675</xdr:colOff>
                    <xdr:row>84</xdr:row>
                    <xdr:rowOff>257175</xdr:rowOff>
                  </from>
                  <to>
                    <xdr:col>7</xdr:col>
                    <xdr:colOff>9525</xdr:colOff>
                    <xdr:row>84</xdr:row>
                    <xdr:rowOff>485775</xdr:rowOff>
                  </to>
                </anchor>
              </controlPr>
            </control>
          </mc:Choice>
        </mc:AlternateContent>
        <mc:AlternateContent xmlns:mc="http://schemas.openxmlformats.org/markup-compatibility/2006">
          <mc:Choice Requires="x14">
            <control shapeId="1648" r:id="rId362" name="Check Box 624">
              <controlPr defaultSize="0" autoFill="0" autoLine="0" autoPict="0">
                <anchor moveWithCells="1">
                  <from>
                    <xdr:col>6</xdr:col>
                    <xdr:colOff>66675</xdr:colOff>
                    <xdr:row>85</xdr:row>
                    <xdr:rowOff>38100</xdr:rowOff>
                  </from>
                  <to>
                    <xdr:col>7</xdr:col>
                    <xdr:colOff>9525</xdr:colOff>
                    <xdr:row>85</xdr:row>
                    <xdr:rowOff>266700</xdr:rowOff>
                  </to>
                </anchor>
              </controlPr>
            </control>
          </mc:Choice>
        </mc:AlternateContent>
        <mc:AlternateContent xmlns:mc="http://schemas.openxmlformats.org/markup-compatibility/2006">
          <mc:Choice Requires="x14">
            <control shapeId="1649" r:id="rId363" name="Check Box 625">
              <controlPr defaultSize="0" autoFill="0" autoLine="0" autoPict="0">
                <anchor moveWithCells="1">
                  <from>
                    <xdr:col>6</xdr:col>
                    <xdr:colOff>76200</xdr:colOff>
                    <xdr:row>86</xdr:row>
                    <xdr:rowOff>28575</xdr:rowOff>
                  </from>
                  <to>
                    <xdr:col>7</xdr:col>
                    <xdr:colOff>19050</xdr:colOff>
                    <xdr:row>86</xdr:row>
                    <xdr:rowOff>257175</xdr:rowOff>
                  </to>
                </anchor>
              </controlPr>
            </control>
          </mc:Choice>
        </mc:AlternateContent>
        <mc:AlternateContent xmlns:mc="http://schemas.openxmlformats.org/markup-compatibility/2006">
          <mc:Choice Requires="x14">
            <control shapeId="1650" r:id="rId364" name="Check Box 626">
              <controlPr defaultSize="0" autoFill="0" autoLine="0" autoPict="0">
                <anchor moveWithCells="1">
                  <from>
                    <xdr:col>6</xdr:col>
                    <xdr:colOff>66675</xdr:colOff>
                    <xdr:row>87</xdr:row>
                    <xdr:rowOff>352425</xdr:rowOff>
                  </from>
                  <to>
                    <xdr:col>7</xdr:col>
                    <xdr:colOff>9525</xdr:colOff>
                    <xdr:row>87</xdr:row>
                    <xdr:rowOff>581025</xdr:rowOff>
                  </to>
                </anchor>
              </controlPr>
            </control>
          </mc:Choice>
        </mc:AlternateContent>
        <mc:AlternateContent xmlns:mc="http://schemas.openxmlformats.org/markup-compatibility/2006">
          <mc:Choice Requires="x14">
            <control shapeId="1651" r:id="rId365" name="Check Box 627">
              <controlPr defaultSize="0" autoFill="0" autoLine="0" autoPict="0">
                <anchor moveWithCells="1">
                  <from>
                    <xdr:col>6</xdr:col>
                    <xdr:colOff>57150</xdr:colOff>
                    <xdr:row>88</xdr:row>
                    <xdr:rowOff>104775</xdr:rowOff>
                  </from>
                  <to>
                    <xdr:col>7</xdr:col>
                    <xdr:colOff>0</xdr:colOff>
                    <xdr:row>88</xdr:row>
                    <xdr:rowOff>333375</xdr:rowOff>
                  </to>
                </anchor>
              </controlPr>
            </control>
          </mc:Choice>
        </mc:AlternateContent>
        <mc:AlternateContent xmlns:mc="http://schemas.openxmlformats.org/markup-compatibility/2006">
          <mc:Choice Requires="x14">
            <control shapeId="1652" r:id="rId366" name="Check Box 628">
              <controlPr defaultSize="0" autoFill="0" autoLine="0" autoPict="0">
                <anchor moveWithCells="1">
                  <from>
                    <xdr:col>6</xdr:col>
                    <xdr:colOff>57150</xdr:colOff>
                    <xdr:row>89</xdr:row>
                    <xdr:rowOff>104775</xdr:rowOff>
                  </from>
                  <to>
                    <xdr:col>7</xdr:col>
                    <xdr:colOff>0</xdr:colOff>
                    <xdr:row>89</xdr:row>
                    <xdr:rowOff>333375</xdr:rowOff>
                  </to>
                </anchor>
              </controlPr>
            </control>
          </mc:Choice>
        </mc:AlternateContent>
        <mc:AlternateContent xmlns:mc="http://schemas.openxmlformats.org/markup-compatibility/2006">
          <mc:Choice Requires="x14">
            <control shapeId="1653" r:id="rId367" name="Check Box 629">
              <controlPr defaultSize="0" autoFill="0" autoLine="0" autoPict="0">
                <anchor moveWithCells="1">
                  <from>
                    <xdr:col>6</xdr:col>
                    <xdr:colOff>57150</xdr:colOff>
                    <xdr:row>90</xdr:row>
                    <xdr:rowOff>209550</xdr:rowOff>
                  </from>
                  <to>
                    <xdr:col>7</xdr:col>
                    <xdr:colOff>0</xdr:colOff>
                    <xdr:row>90</xdr:row>
                    <xdr:rowOff>438150</xdr:rowOff>
                  </to>
                </anchor>
              </controlPr>
            </control>
          </mc:Choice>
        </mc:AlternateContent>
        <mc:AlternateContent xmlns:mc="http://schemas.openxmlformats.org/markup-compatibility/2006">
          <mc:Choice Requires="x14">
            <control shapeId="1654" r:id="rId368" name="Check Box 630">
              <controlPr defaultSize="0" autoFill="0" autoLine="0" autoPict="0">
                <anchor moveWithCells="1">
                  <from>
                    <xdr:col>6</xdr:col>
                    <xdr:colOff>57150</xdr:colOff>
                    <xdr:row>92</xdr:row>
                    <xdr:rowOff>104775</xdr:rowOff>
                  </from>
                  <to>
                    <xdr:col>7</xdr:col>
                    <xdr:colOff>0</xdr:colOff>
                    <xdr:row>92</xdr:row>
                    <xdr:rowOff>333375</xdr:rowOff>
                  </to>
                </anchor>
              </controlPr>
            </control>
          </mc:Choice>
        </mc:AlternateContent>
        <mc:AlternateContent xmlns:mc="http://schemas.openxmlformats.org/markup-compatibility/2006">
          <mc:Choice Requires="x14">
            <control shapeId="1655" r:id="rId369" name="Check Box 631">
              <controlPr defaultSize="0" autoFill="0" autoLine="0" autoPict="0">
                <anchor moveWithCells="1">
                  <from>
                    <xdr:col>6</xdr:col>
                    <xdr:colOff>57150</xdr:colOff>
                    <xdr:row>93</xdr:row>
                    <xdr:rowOff>104775</xdr:rowOff>
                  </from>
                  <to>
                    <xdr:col>7</xdr:col>
                    <xdr:colOff>0</xdr:colOff>
                    <xdr:row>93</xdr:row>
                    <xdr:rowOff>333375</xdr:rowOff>
                  </to>
                </anchor>
              </controlPr>
            </control>
          </mc:Choice>
        </mc:AlternateContent>
        <mc:AlternateContent xmlns:mc="http://schemas.openxmlformats.org/markup-compatibility/2006">
          <mc:Choice Requires="x14">
            <control shapeId="1656" r:id="rId370" name="Check Box 632">
              <controlPr defaultSize="0" autoFill="0" autoLine="0" autoPict="0">
                <anchor moveWithCells="1">
                  <from>
                    <xdr:col>6</xdr:col>
                    <xdr:colOff>57150</xdr:colOff>
                    <xdr:row>94</xdr:row>
                    <xdr:rowOff>104775</xdr:rowOff>
                  </from>
                  <to>
                    <xdr:col>7</xdr:col>
                    <xdr:colOff>0</xdr:colOff>
                    <xdr:row>94</xdr:row>
                    <xdr:rowOff>333375</xdr:rowOff>
                  </to>
                </anchor>
              </controlPr>
            </control>
          </mc:Choice>
        </mc:AlternateContent>
        <mc:AlternateContent xmlns:mc="http://schemas.openxmlformats.org/markup-compatibility/2006">
          <mc:Choice Requires="x14">
            <control shapeId="1657" r:id="rId371" name="Check Box 633">
              <controlPr defaultSize="0" autoFill="0" autoLine="0" autoPict="0">
                <anchor moveWithCells="1">
                  <from>
                    <xdr:col>6</xdr:col>
                    <xdr:colOff>38100</xdr:colOff>
                    <xdr:row>95</xdr:row>
                    <xdr:rowOff>1057275</xdr:rowOff>
                  </from>
                  <to>
                    <xdr:col>6</xdr:col>
                    <xdr:colOff>266700</xdr:colOff>
                    <xdr:row>96</xdr:row>
                    <xdr:rowOff>228600</xdr:rowOff>
                  </to>
                </anchor>
              </controlPr>
            </control>
          </mc:Choice>
        </mc:AlternateContent>
        <mc:AlternateContent xmlns:mc="http://schemas.openxmlformats.org/markup-compatibility/2006">
          <mc:Choice Requires="x14">
            <control shapeId="1659" r:id="rId372" name="Check Box 635">
              <controlPr defaultSize="0" autoFill="0" autoLine="0" autoPict="0">
                <anchor moveWithCells="1">
                  <from>
                    <xdr:col>6</xdr:col>
                    <xdr:colOff>38100</xdr:colOff>
                    <xdr:row>96</xdr:row>
                    <xdr:rowOff>1266825</xdr:rowOff>
                  </from>
                  <to>
                    <xdr:col>6</xdr:col>
                    <xdr:colOff>266700</xdr:colOff>
                    <xdr:row>97</xdr:row>
                    <xdr:rowOff>228600</xdr:rowOff>
                  </to>
                </anchor>
              </controlPr>
            </control>
          </mc:Choice>
        </mc:AlternateContent>
        <mc:AlternateContent xmlns:mc="http://schemas.openxmlformats.org/markup-compatibility/2006">
          <mc:Choice Requires="x14">
            <control shapeId="1661" r:id="rId373" name="Check Box 637">
              <controlPr defaultSize="0" autoFill="0" autoLine="0" autoPict="0">
                <anchor moveWithCells="1">
                  <from>
                    <xdr:col>6</xdr:col>
                    <xdr:colOff>47625</xdr:colOff>
                    <xdr:row>99</xdr:row>
                    <xdr:rowOff>428625</xdr:rowOff>
                  </from>
                  <to>
                    <xdr:col>6</xdr:col>
                    <xdr:colOff>276225</xdr:colOff>
                    <xdr:row>99</xdr:row>
                    <xdr:rowOff>657225</xdr:rowOff>
                  </to>
                </anchor>
              </controlPr>
            </control>
          </mc:Choice>
        </mc:AlternateContent>
        <mc:AlternateContent xmlns:mc="http://schemas.openxmlformats.org/markup-compatibility/2006">
          <mc:Choice Requires="x14">
            <control shapeId="1662" r:id="rId374" name="Check Box 638">
              <controlPr defaultSize="0" autoFill="0" autoLine="0" autoPict="0">
                <anchor moveWithCells="1">
                  <from>
                    <xdr:col>6</xdr:col>
                    <xdr:colOff>66675</xdr:colOff>
                    <xdr:row>100</xdr:row>
                    <xdr:rowOff>409575</xdr:rowOff>
                  </from>
                  <to>
                    <xdr:col>7</xdr:col>
                    <xdr:colOff>9525</xdr:colOff>
                    <xdr:row>100</xdr:row>
                    <xdr:rowOff>638175</xdr:rowOff>
                  </to>
                </anchor>
              </controlPr>
            </control>
          </mc:Choice>
        </mc:AlternateContent>
        <mc:AlternateContent xmlns:mc="http://schemas.openxmlformats.org/markup-compatibility/2006">
          <mc:Choice Requires="x14">
            <control shapeId="1663" r:id="rId375" name="Check Box 639">
              <controlPr defaultSize="0" autoFill="0" autoLine="0" autoPict="0">
                <anchor moveWithCells="1">
                  <from>
                    <xdr:col>6</xdr:col>
                    <xdr:colOff>57150</xdr:colOff>
                    <xdr:row>101</xdr:row>
                    <xdr:rowOff>419100</xdr:rowOff>
                  </from>
                  <to>
                    <xdr:col>7</xdr:col>
                    <xdr:colOff>0</xdr:colOff>
                    <xdr:row>102</xdr:row>
                    <xdr:rowOff>200025</xdr:rowOff>
                  </to>
                </anchor>
              </controlPr>
            </control>
          </mc:Choice>
        </mc:AlternateContent>
        <mc:AlternateContent xmlns:mc="http://schemas.openxmlformats.org/markup-compatibility/2006">
          <mc:Choice Requires="x14">
            <control shapeId="1664" r:id="rId376" name="Check Box 640">
              <controlPr defaultSize="0" autoFill="0" autoLine="0" autoPict="0">
                <anchor moveWithCells="1">
                  <from>
                    <xdr:col>6</xdr:col>
                    <xdr:colOff>57150</xdr:colOff>
                    <xdr:row>105</xdr:row>
                    <xdr:rowOff>104775</xdr:rowOff>
                  </from>
                  <to>
                    <xdr:col>7</xdr:col>
                    <xdr:colOff>0</xdr:colOff>
                    <xdr:row>105</xdr:row>
                    <xdr:rowOff>333375</xdr:rowOff>
                  </to>
                </anchor>
              </controlPr>
            </control>
          </mc:Choice>
        </mc:AlternateContent>
        <mc:AlternateContent xmlns:mc="http://schemas.openxmlformats.org/markup-compatibility/2006">
          <mc:Choice Requires="x14">
            <control shapeId="1665" r:id="rId377" name="Check Box 641">
              <controlPr defaultSize="0" autoFill="0" autoLine="0" autoPict="0">
                <anchor moveWithCells="1">
                  <from>
                    <xdr:col>6</xdr:col>
                    <xdr:colOff>57150</xdr:colOff>
                    <xdr:row>106</xdr:row>
                    <xdr:rowOff>304800</xdr:rowOff>
                  </from>
                  <to>
                    <xdr:col>7</xdr:col>
                    <xdr:colOff>0</xdr:colOff>
                    <xdr:row>106</xdr:row>
                    <xdr:rowOff>533400</xdr:rowOff>
                  </to>
                </anchor>
              </controlPr>
            </control>
          </mc:Choice>
        </mc:AlternateContent>
        <mc:AlternateContent xmlns:mc="http://schemas.openxmlformats.org/markup-compatibility/2006">
          <mc:Choice Requires="x14">
            <control shapeId="1666" r:id="rId378" name="Check Box 642">
              <controlPr defaultSize="0" autoFill="0" autoLine="0" autoPict="0">
                <anchor moveWithCells="1">
                  <from>
                    <xdr:col>6</xdr:col>
                    <xdr:colOff>57150</xdr:colOff>
                    <xdr:row>107</xdr:row>
                    <xdr:rowOff>104775</xdr:rowOff>
                  </from>
                  <to>
                    <xdr:col>7</xdr:col>
                    <xdr:colOff>0</xdr:colOff>
                    <xdr:row>107</xdr:row>
                    <xdr:rowOff>333375</xdr:rowOff>
                  </to>
                </anchor>
              </controlPr>
            </control>
          </mc:Choice>
        </mc:AlternateContent>
        <mc:AlternateContent xmlns:mc="http://schemas.openxmlformats.org/markup-compatibility/2006">
          <mc:Choice Requires="x14">
            <control shapeId="1667" r:id="rId379" name="Check Box 643">
              <controlPr defaultSize="0" autoFill="0" autoLine="0" autoPict="0">
                <anchor moveWithCells="1">
                  <from>
                    <xdr:col>6</xdr:col>
                    <xdr:colOff>57150</xdr:colOff>
                    <xdr:row>108</xdr:row>
                    <xdr:rowOff>104775</xdr:rowOff>
                  </from>
                  <to>
                    <xdr:col>7</xdr:col>
                    <xdr:colOff>0</xdr:colOff>
                    <xdr:row>108</xdr:row>
                    <xdr:rowOff>333375</xdr:rowOff>
                  </to>
                </anchor>
              </controlPr>
            </control>
          </mc:Choice>
        </mc:AlternateContent>
        <mc:AlternateContent xmlns:mc="http://schemas.openxmlformats.org/markup-compatibility/2006">
          <mc:Choice Requires="x14">
            <control shapeId="1668" r:id="rId380" name="Check Box 644">
              <controlPr defaultSize="0" autoFill="0" autoLine="0" autoPict="0">
                <anchor moveWithCells="1">
                  <from>
                    <xdr:col>6</xdr:col>
                    <xdr:colOff>57150</xdr:colOff>
                    <xdr:row>109</xdr:row>
                    <xdr:rowOff>0</xdr:rowOff>
                  </from>
                  <to>
                    <xdr:col>7</xdr:col>
                    <xdr:colOff>0</xdr:colOff>
                    <xdr:row>109</xdr:row>
                    <xdr:rowOff>228600</xdr:rowOff>
                  </to>
                </anchor>
              </controlPr>
            </control>
          </mc:Choice>
        </mc:AlternateContent>
        <mc:AlternateContent xmlns:mc="http://schemas.openxmlformats.org/markup-compatibility/2006">
          <mc:Choice Requires="x14">
            <control shapeId="1669" r:id="rId381" name="Check Box 645">
              <controlPr defaultSize="0" autoFill="0" autoLine="0" autoPict="0">
                <anchor moveWithCells="1">
                  <from>
                    <xdr:col>4</xdr:col>
                    <xdr:colOff>38100</xdr:colOff>
                    <xdr:row>103</xdr:row>
                    <xdr:rowOff>123825</xdr:rowOff>
                  </from>
                  <to>
                    <xdr:col>4</xdr:col>
                    <xdr:colOff>266700</xdr:colOff>
                    <xdr:row>103</xdr:row>
                    <xdr:rowOff>352425</xdr:rowOff>
                  </to>
                </anchor>
              </controlPr>
            </control>
          </mc:Choice>
        </mc:AlternateContent>
        <mc:AlternateContent xmlns:mc="http://schemas.openxmlformats.org/markup-compatibility/2006">
          <mc:Choice Requires="x14">
            <control shapeId="1670" r:id="rId382" name="Check Box 646">
              <controlPr defaultSize="0" autoFill="0" autoLine="0" autoPict="0">
                <anchor moveWithCells="1">
                  <from>
                    <xdr:col>5</xdr:col>
                    <xdr:colOff>28575</xdr:colOff>
                    <xdr:row>103</xdr:row>
                    <xdr:rowOff>133350</xdr:rowOff>
                  </from>
                  <to>
                    <xdr:col>5</xdr:col>
                    <xdr:colOff>257175</xdr:colOff>
                    <xdr:row>103</xdr:row>
                    <xdr:rowOff>361950</xdr:rowOff>
                  </to>
                </anchor>
              </controlPr>
            </control>
          </mc:Choice>
        </mc:AlternateContent>
        <mc:AlternateContent xmlns:mc="http://schemas.openxmlformats.org/markup-compatibility/2006">
          <mc:Choice Requires="x14">
            <control shapeId="1671" r:id="rId383" name="Check Box 647">
              <controlPr defaultSize="0" autoFill="0" autoLine="0" autoPict="0">
                <anchor moveWithCells="1">
                  <from>
                    <xdr:col>6</xdr:col>
                    <xdr:colOff>47625</xdr:colOff>
                    <xdr:row>103</xdr:row>
                    <xdr:rowOff>123825</xdr:rowOff>
                  </from>
                  <to>
                    <xdr:col>6</xdr:col>
                    <xdr:colOff>276225</xdr:colOff>
                    <xdr:row>103</xdr:row>
                    <xdr:rowOff>352425</xdr:rowOff>
                  </to>
                </anchor>
              </controlPr>
            </control>
          </mc:Choice>
        </mc:AlternateContent>
        <mc:AlternateContent xmlns:mc="http://schemas.openxmlformats.org/markup-compatibility/2006">
          <mc:Choice Requires="x14">
            <control shapeId="1678" r:id="rId384" name="Check Box 654">
              <controlPr defaultSize="0" autoFill="0" autoLine="0" autoPict="0">
                <anchor moveWithCells="1">
                  <from>
                    <xdr:col>4</xdr:col>
                    <xdr:colOff>57150</xdr:colOff>
                    <xdr:row>95</xdr:row>
                    <xdr:rowOff>104775</xdr:rowOff>
                  </from>
                  <to>
                    <xdr:col>4</xdr:col>
                    <xdr:colOff>285750</xdr:colOff>
                    <xdr:row>95</xdr:row>
                    <xdr:rowOff>333375</xdr:rowOff>
                  </to>
                </anchor>
              </controlPr>
            </control>
          </mc:Choice>
        </mc:AlternateContent>
        <mc:AlternateContent xmlns:mc="http://schemas.openxmlformats.org/markup-compatibility/2006">
          <mc:Choice Requires="x14">
            <control shapeId="1679" r:id="rId385" name="Check Box 655">
              <controlPr defaultSize="0" autoFill="0" autoLine="0" autoPict="0">
                <anchor moveWithCells="1">
                  <from>
                    <xdr:col>5</xdr:col>
                    <xdr:colOff>57150</xdr:colOff>
                    <xdr:row>95</xdr:row>
                    <xdr:rowOff>104775</xdr:rowOff>
                  </from>
                  <to>
                    <xdr:col>5</xdr:col>
                    <xdr:colOff>285750</xdr:colOff>
                    <xdr:row>95</xdr:row>
                    <xdr:rowOff>333375</xdr:rowOff>
                  </to>
                </anchor>
              </controlPr>
            </control>
          </mc:Choice>
        </mc:AlternateContent>
        <mc:AlternateContent xmlns:mc="http://schemas.openxmlformats.org/markup-compatibility/2006">
          <mc:Choice Requires="x14">
            <control shapeId="1680" r:id="rId386" name="Check Box 656">
              <controlPr defaultSize="0" autoFill="0" autoLine="0" autoPict="0">
                <anchor moveWithCells="1">
                  <from>
                    <xdr:col>6</xdr:col>
                    <xdr:colOff>57150</xdr:colOff>
                    <xdr:row>95</xdr:row>
                    <xdr:rowOff>104775</xdr:rowOff>
                  </from>
                  <to>
                    <xdr:col>7</xdr:col>
                    <xdr:colOff>0</xdr:colOff>
                    <xdr:row>95</xdr:row>
                    <xdr:rowOff>333375</xdr:rowOff>
                  </to>
                </anchor>
              </controlPr>
            </control>
          </mc:Choice>
        </mc:AlternateContent>
        <mc:AlternateContent xmlns:mc="http://schemas.openxmlformats.org/markup-compatibility/2006">
          <mc:Choice Requires="x14">
            <control shapeId="1681" r:id="rId387" name="Check Box 657">
              <controlPr defaultSize="0" autoFill="0" autoLine="0" autoPict="0">
                <anchor moveWithCells="1">
                  <from>
                    <xdr:col>4</xdr:col>
                    <xdr:colOff>57150</xdr:colOff>
                    <xdr:row>95</xdr:row>
                    <xdr:rowOff>104775</xdr:rowOff>
                  </from>
                  <to>
                    <xdr:col>4</xdr:col>
                    <xdr:colOff>285750</xdr:colOff>
                    <xdr:row>95</xdr:row>
                    <xdr:rowOff>333375</xdr:rowOff>
                  </to>
                </anchor>
              </controlPr>
            </control>
          </mc:Choice>
        </mc:AlternateContent>
        <mc:AlternateContent xmlns:mc="http://schemas.openxmlformats.org/markup-compatibility/2006">
          <mc:Choice Requires="x14">
            <control shapeId="1682" r:id="rId388" name="Check Box 658">
              <controlPr defaultSize="0" autoFill="0" autoLine="0" autoPict="0">
                <anchor moveWithCells="1">
                  <from>
                    <xdr:col>5</xdr:col>
                    <xdr:colOff>57150</xdr:colOff>
                    <xdr:row>95</xdr:row>
                    <xdr:rowOff>104775</xdr:rowOff>
                  </from>
                  <to>
                    <xdr:col>5</xdr:col>
                    <xdr:colOff>285750</xdr:colOff>
                    <xdr:row>95</xdr:row>
                    <xdr:rowOff>333375</xdr:rowOff>
                  </to>
                </anchor>
              </controlPr>
            </control>
          </mc:Choice>
        </mc:AlternateContent>
        <mc:AlternateContent xmlns:mc="http://schemas.openxmlformats.org/markup-compatibility/2006">
          <mc:Choice Requires="x14">
            <control shapeId="1683" r:id="rId389" name="Check Box 659">
              <controlPr defaultSize="0" autoFill="0" autoLine="0" autoPict="0">
                <anchor moveWithCells="1">
                  <from>
                    <xdr:col>6</xdr:col>
                    <xdr:colOff>57150</xdr:colOff>
                    <xdr:row>95</xdr:row>
                    <xdr:rowOff>104775</xdr:rowOff>
                  </from>
                  <to>
                    <xdr:col>7</xdr:col>
                    <xdr:colOff>0</xdr:colOff>
                    <xdr:row>95</xdr:row>
                    <xdr:rowOff>333375</xdr:rowOff>
                  </to>
                </anchor>
              </controlPr>
            </control>
          </mc:Choice>
        </mc:AlternateContent>
        <mc:AlternateContent xmlns:mc="http://schemas.openxmlformats.org/markup-compatibility/2006">
          <mc:Choice Requires="x14">
            <control shapeId="1685" r:id="rId390" name="Check Box 661">
              <controlPr defaultSize="0" autoFill="0" autoLine="0" autoPict="0">
                <anchor moveWithCells="1">
                  <from>
                    <xdr:col>4</xdr:col>
                    <xdr:colOff>57150</xdr:colOff>
                    <xdr:row>91</xdr:row>
                    <xdr:rowOff>209550</xdr:rowOff>
                  </from>
                  <to>
                    <xdr:col>4</xdr:col>
                    <xdr:colOff>285750</xdr:colOff>
                    <xdr:row>91</xdr:row>
                    <xdr:rowOff>438150</xdr:rowOff>
                  </to>
                </anchor>
              </controlPr>
            </control>
          </mc:Choice>
        </mc:AlternateContent>
        <mc:AlternateContent xmlns:mc="http://schemas.openxmlformats.org/markup-compatibility/2006">
          <mc:Choice Requires="x14">
            <control shapeId="1687" r:id="rId391" name="Check Box 663">
              <controlPr defaultSize="0" autoFill="0" autoLine="0" autoPict="0">
                <anchor moveWithCells="1">
                  <from>
                    <xdr:col>5</xdr:col>
                    <xdr:colOff>57150</xdr:colOff>
                    <xdr:row>91</xdr:row>
                    <xdr:rowOff>209550</xdr:rowOff>
                  </from>
                  <to>
                    <xdr:col>5</xdr:col>
                    <xdr:colOff>285750</xdr:colOff>
                    <xdr:row>91</xdr:row>
                    <xdr:rowOff>438150</xdr:rowOff>
                  </to>
                </anchor>
              </controlPr>
            </control>
          </mc:Choice>
        </mc:AlternateContent>
        <mc:AlternateContent xmlns:mc="http://schemas.openxmlformats.org/markup-compatibility/2006">
          <mc:Choice Requires="x14">
            <control shapeId="1688" r:id="rId392" name="Check Box 664">
              <controlPr defaultSize="0" autoFill="0" autoLine="0" autoPict="0">
                <anchor moveWithCells="1">
                  <from>
                    <xdr:col>6</xdr:col>
                    <xdr:colOff>57150</xdr:colOff>
                    <xdr:row>91</xdr:row>
                    <xdr:rowOff>209550</xdr:rowOff>
                  </from>
                  <to>
                    <xdr:col>7</xdr:col>
                    <xdr:colOff>0</xdr:colOff>
                    <xdr:row>91</xdr:row>
                    <xdr:rowOff>438150</xdr:rowOff>
                  </to>
                </anchor>
              </controlPr>
            </control>
          </mc:Choice>
        </mc:AlternateContent>
        <mc:AlternateContent xmlns:mc="http://schemas.openxmlformats.org/markup-compatibility/2006">
          <mc:Choice Requires="x14">
            <control shapeId="1689" r:id="rId393" name="Check Box 665">
              <controlPr defaultSize="0" autoFill="0" autoLine="0" autoPict="0">
                <anchor moveWithCells="1">
                  <from>
                    <xdr:col>4</xdr:col>
                    <xdr:colOff>57150</xdr:colOff>
                    <xdr:row>37</xdr:row>
                    <xdr:rowOff>104775</xdr:rowOff>
                  </from>
                  <to>
                    <xdr:col>4</xdr:col>
                    <xdr:colOff>285750</xdr:colOff>
                    <xdr:row>37</xdr:row>
                    <xdr:rowOff>333375</xdr:rowOff>
                  </to>
                </anchor>
              </controlPr>
            </control>
          </mc:Choice>
        </mc:AlternateContent>
        <mc:AlternateContent xmlns:mc="http://schemas.openxmlformats.org/markup-compatibility/2006">
          <mc:Choice Requires="x14">
            <control shapeId="1691" r:id="rId394" name="Check Box 667">
              <controlPr defaultSize="0" autoFill="0" autoLine="0" autoPict="0">
                <anchor moveWithCells="1">
                  <from>
                    <xdr:col>5</xdr:col>
                    <xdr:colOff>57150</xdr:colOff>
                    <xdr:row>37</xdr:row>
                    <xdr:rowOff>104775</xdr:rowOff>
                  </from>
                  <to>
                    <xdr:col>5</xdr:col>
                    <xdr:colOff>285750</xdr:colOff>
                    <xdr:row>37</xdr:row>
                    <xdr:rowOff>333375</xdr:rowOff>
                  </to>
                </anchor>
              </controlPr>
            </control>
          </mc:Choice>
        </mc:AlternateContent>
        <mc:AlternateContent xmlns:mc="http://schemas.openxmlformats.org/markup-compatibility/2006">
          <mc:Choice Requires="x14">
            <control shapeId="1693" r:id="rId395" name="Check Box 669">
              <controlPr defaultSize="0" autoFill="0" autoLine="0" autoPict="0">
                <anchor moveWithCells="1">
                  <from>
                    <xdr:col>6</xdr:col>
                    <xdr:colOff>57150</xdr:colOff>
                    <xdr:row>37</xdr:row>
                    <xdr:rowOff>104775</xdr:rowOff>
                  </from>
                  <to>
                    <xdr:col>7</xdr:col>
                    <xdr:colOff>0</xdr:colOff>
                    <xdr:row>37</xdr:row>
                    <xdr:rowOff>333375</xdr:rowOff>
                  </to>
                </anchor>
              </controlPr>
            </control>
          </mc:Choice>
        </mc:AlternateContent>
        <mc:AlternateContent xmlns:mc="http://schemas.openxmlformats.org/markup-compatibility/2006">
          <mc:Choice Requires="x14">
            <control shapeId="1699" r:id="rId396" name="Check Box 675">
              <controlPr defaultSize="0" autoFill="0" autoLine="0" autoPict="0">
                <anchor moveWithCells="1">
                  <from>
                    <xdr:col>4</xdr:col>
                    <xdr:colOff>38100</xdr:colOff>
                    <xdr:row>23</xdr:row>
                    <xdr:rowOff>438150</xdr:rowOff>
                  </from>
                  <to>
                    <xdr:col>5</xdr:col>
                    <xdr:colOff>9525</xdr:colOff>
                    <xdr:row>23</xdr:row>
                    <xdr:rowOff>676275</xdr:rowOff>
                  </to>
                </anchor>
              </controlPr>
            </control>
          </mc:Choice>
        </mc:AlternateContent>
        <mc:AlternateContent xmlns:mc="http://schemas.openxmlformats.org/markup-compatibility/2006">
          <mc:Choice Requires="x14">
            <control shapeId="1700" r:id="rId397" name="Check Box 676">
              <controlPr defaultSize="0" autoFill="0" autoLine="0" autoPict="0">
                <anchor moveWithCells="1">
                  <from>
                    <xdr:col>4</xdr:col>
                    <xdr:colOff>47625</xdr:colOff>
                    <xdr:row>23</xdr:row>
                    <xdr:rowOff>923925</xdr:rowOff>
                  </from>
                  <to>
                    <xdr:col>5</xdr:col>
                    <xdr:colOff>19050</xdr:colOff>
                    <xdr:row>23</xdr:row>
                    <xdr:rowOff>1162050</xdr:rowOff>
                  </to>
                </anchor>
              </controlPr>
            </control>
          </mc:Choice>
        </mc:AlternateContent>
        <mc:AlternateContent xmlns:mc="http://schemas.openxmlformats.org/markup-compatibility/2006">
          <mc:Choice Requires="x14">
            <control shapeId="1702" r:id="rId398" name="Check Box 678">
              <controlPr defaultSize="0" autoFill="0" autoLine="0" autoPict="0">
                <anchor moveWithCells="1">
                  <from>
                    <xdr:col>4</xdr:col>
                    <xdr:colOff>57150</xdr:colOff>
                    <xdr:row>23</xdr:row>
                    <xdr:rowOff>1485900</xdr:rowOff>
                  </from>
                  <to>
                    <xdr:col>5</xdr:col>
                    <xdr:colOff>28575</xdr:colOff>
                    <xdr:row>23</xdr:row>
                    <xdr:rowOff>1724025</xdr:rowOff>
                  </to>
                </anchor>
              </controlPr>
            </control>
          </mc:Choice>
        </mc:AlternateContent>
        <mc:AlternateContent xmlns:mc="http://schemas.openxmlformats.org/markup-compatibility/2006">
          <mc:Choice Requires="x14">
            <control shapeId="1703" r:id="rId399" name="Check Box 679">
              <controlPr defaultSize="0" autoFill="0" autoLine="0" autoPict="0">
                <anchor moveWithCells="1">
                  <from>
                    <xdr:col>4</xdr:col>
                    <xdr:colOff>47625</xdr:colOff>
                    <xdr:row>22</xdr:row>
                    <xdr:rowOff>209550</xdr:rowOff>
                  </from>
                  <to>
                    <xdr:col>5</xdr:col>
                    <xdr:colOff>19050</xdr:colOff>
                    <xdr:row>23</xdr:row>
                    <xdr:rowOff>0</xdr:rowOff>
                  </to>
                </anchor>
              </controlPr>
            </control>
          </mc:Choice>
        </mc:AlternateContent>
        <mc:AlternateContent xmlns:mc="http://schemas.openxmlformats.org/markup-compatibility/2006">
          <mc:Choice Requires="x14">
            <control shapeId="1704" r:id="rId400" name="Check Box 680">
              <controlPr defaultSize="0" autoFill="0" autoLine="0" autoPict="0">
                <anchor moveWithCells="1">
                  <from>
                    <xdr:col>5</xdr:col>
                    <xdr:colOff>47625</xdr:colOff>
                    <xdr:row>22</xdr:row>
                    <xdr:rowOff>209550</xdr:rowOff>
                  </from>
                  <to>
                    <xdr:col>6</xdr:col>
                    <xdr:colOff>19050</xdr:colOff>
                    <xdr:row>23</xdr:row>
                    <xdr:rowOff>0</xdr:rowOff>
                  </to>
                </anchor>
              </controlPr>
            </control>
          </mc:Choice>
        </mc:AlternateContent>
        <mc:AlternateContent xmlns:mc="http://schemas.openxmlformats.org/markup-compatibility/2006">
          <mc:Choice Requires="x14">
            <control shapeId="1705" r:id="rId401" name="Check Box 681">
              <controlPr defaultSize="0" autoFill="0" autoLine="0" autoPict="0">
                <anchor moveWithCells="1">
                  <from>
                    <xdr:col>6</xdr:col>
                    <xdr:colOff>47625</xdr:colOff>
                    <xdr:row>22</xdr:row>
                    <xdr:rowOff>209550</xdr:rowOff>
                  </from>
                  <to>
                    <xdr:col>7</xdr:col>
                    <xdr:colOff>19050</xdr:colOff>
                    <xdr:row>23</xdr:row>
                    <xdr:rowOff>0</xdr:rowOff>
                  </to>
                </anchor>
              </controlPr>
            </control>
          </mc:Choice>
        </mc:AlternateContent>
        <mc:AlternateContent xmlns:mc="http://schemas.openxmlformats.org/markup-compatibility/2006">
          <mc:Choice Requires="x14">
            <control shapeId="1706" r:id="rId402" name="Check Box 682">
              <controlPr defaultSize="0" autoFill="0" autoLine="0" autoPict="0">
                <anchor moveWithCells="1">
                  <from>
                    <xdr:col>4</xdr:col>
                    <xdr:colOff>38100</xdr:colOff>
                    <xdr:row>98</xdr:row>
                    <xdr:rowOff>0</xdr:rowOff>
                  </from>
                  <to>
                    <xdr:col>4</xdr:col>
                    <xdr:colOff>266700</xdr:colOff>
                    <xdr:row>98</xdr:row>
                    <xdr:rowOff>228600</xdr:rowOff>
                  </to>
                </anchor>
              </controlPr>
            </control>
          </mc:Choice>
        </mc:AlternateContent>
        <mc:AlternateContent xmlns:mc="http://schemas.openxmlformats.org/markup-compatibility/2006">
          <mc:Choice Requires="x14">
            <control shapeId="1707" r:id="rId403" name="Check Box 683">
              <controlPr defaultSize="0" autoFill="0" autoLine="0" autoPict="0">
                <anchor moveWithCells="1">
                  <from>
                    <xdr:col>5</xdr:col>
                    <xdr:colOff>38100</xdr:colOff>
                    <xdr:row>98</xdr:row>
                    <xdr:rowOff>0</xdr:rowOff>
                  </from>
                  <to>
                    <xdr:col>5</xdr:col>
                    <xdr:colOff>266700</xdr:colOff>
                    <xdr:row>98</xdr:row>
                    <xdr:rowOff>228600</xdr:rowOff>
                  </to>
                </anchor>
              </controlPr>
            </control>
          </mc:Choice>
        </mc:AlternateContent>
        <mc:AlternateContent xmlns:mc="http://schemas.openxmlformats.org/markup-compatibility/2006">
          <mc:Choice Requires="x14">
            <control shapeId="1708" r:id="rId404" name="Check Box 684">
              <controlPr defaultSize="0" autoFill="0" autoLine="0" autoPict="0">
                <anchor moveWithCells="1">
                  <from>
                    <xdr:col>6</xdr:col>
                    <xdr:colOff>38100</xdr:colOff>
                    <xdr:row>98</xdr:row>
                    <xdr:rowOff>0</xdr:rowOff>
                  </from>
                  <to>
                    <xdr:col>6</xdr:col>
                    <xdr:colOff>266700</xdr:colOff>
                    <xdr:row>98</xdr:row>
                    <xdr:rowOff>228600</xdr:rowOff>
                  </to>
                </anchor>
              </controlPr>
            </control>
          </mc:Choice>
        </mc:AlternateContent>
        <mc:AlternateContent xmlns:mc="http://schemas.openxmlformats.org/markup-compatibility/2006">
          <mc:Choice Requires="x14">
            <control shapeId="1709" r:id="rId405" name="Check Box 685">
              <controlPr defaultSize="0" autoFill="0" autoLine="0" autoPict="0">
                <anchor moveWithCells="1">
                  <from>
                    <xdr:col>4</xdr:col>
                    <xdr:colOff>38100</xdr:colOff>
                    <xdr:row>101</xdr:row>
                    <xdr:rowOff>0</xdr:rowOff>
                  </from>
                  <to>
                    <xdr:col>4</xdr:col>
                    <xdr:colOff>266700</xdr:colOff>
                    <xdr:row>101</xdr:row>
                    <xdr:rowOff>228600</xdr:rowOff>
                  </to>
                </anchor>
              </controlPr>
            </control>
          </mc:Choice>
        </mc:AlternateContent>
        <mc:AlternateContent xmlns:mc="http://schemas.openxmlformats.org/markup-compatibility/2006">
          <mc:Choice Requires="x14">
            <control shapeId="1710" r:id="rId406" name="Check Box 686">
              <controlPr defaultSize="0" autoFill="0" autoLine="0" autoPict="0">
                <anchor moveWithCells="1">
                  <from>
                    <xdr:col>5</xdr:col>
                    <xdr:colOff>38100</xdr:colOff>
                    <xdr:row>101</xdr:row>
                    <xdr:rowOff>0</xdr:rowOff>
                  </from>
                  <to>
                    <xdr:col>5</xdr:col>
                    <xdr:colOff>266700</xdr:colOff>
                    <xdr:row>101</xdr:row>
                    <xdr:rowOff>228600</xdr:rowOff>
                  </to>
                </anchor>
              </controlPr>
            </control>
          </mc:Choice>
        </mc:AlternateContent>
        <mc:AlternateContent xmlns:mc="http://schemas.openxmlformats.org/markup-compatibility/2006">
          <mc:Choice Requires="x14">
            <control shapeId="1711" r:id="rId407" name="Check Box 687">
              <controlPr defaultSize="0" autoFill="0" autoLine="0" autoPict="0">
                <anchor moveWithCells="1">
                  <from>
                    <xdr:col>6</xdr:col>
                    <xdr:colOff>38100</xdr:colOff>
                    <xdr:row>101</xdr:row>
                    <xdr:rowOff>0</xdr:rowOff>
                  </from>
                  <to>
                    <xdr:col>6</xdr:col>
                    <xdr:colOff>266700</xdr:colOff>
                    <xdr:row>101</xdr:row>
                    <xdr:rowOff>228600</xdr:rowOff>
                  </to>
                </anchor>
              </controlPr>
            </control>
          </mc:Choice>
        </mc:AlternateContent>
        <mc:AlternateContent xmlns:mc="http://schemas.openxmlformats.org/markup-compatibility/2006">
          <mc:Choice Requires="x14">
            <control shapeId="1712" r:id="rId408" name="Check Box 688">
              <controlPr defaultSize="0" autoFill="0" autoLine="0" autoPict="0">
                <anchor moveWithCells="1">
                  <from>
                    <xdr:col>5</xdr:col>
                    <xdr:colOff>38100</xdr:colOff>
                    <xdr:row>23</xdr:row>
                    <xdr:rowOff>438150</xdr:rowOff>
                  </from>
                  <to>
                    <xdr:col>6</xdr:col>
                    <xdr:colOff>9525</xdr:colOff>
                    <xdr:row>23</xdr:row>
                    <xdr:rowOff>676275</xdr:rowOff>
                  </to>
                </anchor>
              </controlPr>
            </control>
          </mc:Choice>
        </mc:AlternateContent>
        <mc:AlternateContent xmlns:mc="http://schemas.openxmlformats.org/markup-compatibility/2006">
          <mc:Choice Requires="x14">
            <control shapeId="1713" r:id="rId409" name="Check Box 689">
              <controlPr defaultSize="0" autoFill="0" autoLine="0" autoPict="0">
                <anchor moveWithCells="1">
                  <from>
                    <xdr:col>5</xdr:col>
                    <xdr:colOff>47625</xdr:colOff>
                    <xdr:row>23</xdr:row>
                    <xdr:rowOff>923925</xdr:rowOff>
                  </from>
                  <to>
                    <xdr:col>6</xdr:col>
                    <xdr:colOff>19050</xdr:colOff>
                    <xdr:row>23</xdr:row>
                    <xdr:rowOff>1162050</xdr:rowOff>
                  </to>
                </anchor>
              </controlPr>
            </control>
          </mc:Choice>
        </mc:AlternateContent>
        <mc:AlternateContent xmlns:mc="http://schemas.openxmlformats.org/markup-compatibility/2006">
          <mc:Choice Requires="x14">
            <control shapeId="1714" r:id="rId410" name="Check Box 690">
              <controlPr defaultSize="0" autoFill="0" autoLine="0" autoPict="0">
                <anchor moveWithCells="1">
                  <from>
                    <xdr:col>5</xdr:col>
                    <xdr:colOff>57150</xdr:colOff>
                    <xdr:row>23</xdr:row>
                    <xdr:rowOff>1485900</xdr:rowOff>
                  </from>
                  <to>
                    <xdr:col>6</xdr:col>
                    <xdr:colOff>28575</xdr:colOff>
                    <xdr:row>23</xdr:row>
                    <xdr:rowOff>1724025</xdr:rowOff>
                  </to>
                </anchor>
              </controlPr>
            </control>
          </mc:Choice>
        </mc:AlternateContent>
        <mc:AlternateContent xmlns:mc="http://schemas.openxmlformats.org/markup-compatibility/2006">
          <mc:Choice Requires="x14">
            <control shapeId="1715" r:id="rId411" name="Check Box 691">
              <controlPr defaultSize="0" autoFill="0" autoLine="0" autoPict="0">
                <anchor moveWithCells="1">
                  <from>
                    <xdr:col>6</xdr:col>
                    <xdr:colOff>38100</xdr:colOff>
                    <xdr:row>23</xdr:row>
                    <xdr:rowOff>438150</xdr:rowOff>
                  </from>
                  <to>
                    <xdr:col>7</xdr:col>
                    <xdr:colOff>19050</xdr:colOff>
                    <xdr:row>23</xdr:row>
                    <xdr:rowOff>676275</xdr:rowOff>
                  </to>
                </anchor>
              </controlPr>
            </control>
          </mc:Choice>
        </mc:AlternateContent>
        <mc:AlternateContent xmlns:mc="http://schemas.openxmlformats.org/markup-compatibility/2006">
          <mc:Choice Requires="x14">
            <control shapeId="1716" r:id="rId412" name="Check Box 692">
              <controlPr defaultSize="0" autoFill="0" autoLine="0" autoPict="0">
                <anchor moveWithCells="1">
                  <from>
                    <xdr:col>6</xdr:col>
                    <xdr:colOff>47625</xdr:colOff>
                    <xdr:row>23</xdr:row>
                    <xdr:rowOff>923925</xdr:rowOff>
                  </from>
                  <to>
                    <xdr:col>7</xdr:col>
                    <xdr:colOff>28575</xdr:colOff>
                    <xdr:row>23</xdr:row>
                    <xdr:rowOff>1162050</xdr:rowOff>
                  </to>
                </anchor>
              </controlPr>
            </control>
          </mc:Choice>
        </mc:AlternateContent>
        <mc:AlternateContent xmlns:mc="http://schemas.openxmlformats.org/markup-compatibility/2006">
          <mc:Choice Requires="x14">
            <control shapeId="1717" r:id="rId413" name="Check Box 693">
              <controlPr defaultSize="0" autoFill="0" autoLine="0" autoPict="0">
                <anchor moveWithCells="1">
                  <from>
                    <xdr:col>6</xdr:col>
                    <xdr:colOff>57150</xdr:colOff>
                    <xdr:row>23</xdr:row>
                    <xdr:rowOff>1485900</xdr:rowOff>
                  </from>
                  <to>
                    <xdr:col>7</xdr:col>
                    <xdr:colOff>38100</xdr:colOff>
                    <xdr:row>23</xdr:row>
                    <xdr:rowOff>1724025</xdr:rowOff>
                  </to>
                </anchor>
              </controlPr>
            </control>
          </mc:Choice>
        </mc:AlternateContent>
        <mc:AlternateContent xmlns:mc="http://schemas.openxmlformats.org/markup-compatibility/2006">
          <mc:Choice Requires="x14">
            <control shapeId="1724" r:id="rId414" name="Check Box 700">
              <controlPr defaultSize="0" autoFill="0" autoLine="0" autoPict="0">
                <anchor moveWithCells="1">
                  <from>
                    <xdr:col>5</xdr:col>
                    <xdr:colOff>38100</xdr:colOff>
                    <xdr:row>126</xdr:row>
                    <xdr:rowOff>104775</xdr:rowOff>
                  </from>
                  <to>
                    <xdr:col>5</xdr:col>
                    <xdr:colOff>266700</xdr:colOff>
                    <xdr:row>126</xdr:row>
                    <xdr:rowOff>523875</xdr:rowOff>
                  </to>
                </anchor>
              </controlPr>
            </control>
          </mc:Choice>
        </mc:AlternateContent>
        <mc:AlternateContent xmlns:mc="http://schemas.openxmlformats.org/markup-compatibility/2006">
          <mc:Choice Requires="x14">
            <control shapeId="1725" r:id="rId415" name="Check Box 701">
              <controlPr defaultSize="0" autoFill="0" autoLine="0" autoPict="0">
                <anchor moveWithCells="1">
                  <from>
                    <xdr:col>5</xdr:col>
                    <xdr:colOff>38100</xdr:colOff>
                    <xdr:row>127</xdr:row>
                    <xdr:rowOff>200025</xdr:rowOff>
                  </from>
                  <to>
                    <xdr:col>5</xdr:col>
                    <xdr:colOff>276225</xdr:colOff>
                    <xdr:row>127</xdr:row>
                    <xdr:rowOff>857250</xdr:rowOff>
                  </to>
                </anchor>
              </controlPr>
            </control>
          </mc:Choice>
        </mc:AlternateContent>
        <mc:AlternateContent xmlns:mc="http://schemas.openxmlformats.org/markup-compatibility/2006">
          <mc:Choice Requires="x14">
            <control shapeId="1729" r:id="rId416" name="Check Box 705">
              <controlPr defaultSize="0" autoFill="0" autoLine="0" autoPict="0">
                <anchor moveWithCells="1">
                  <from>
                    <xdr:col>4</xdr:col>
                    <xdr:colOff>38100</xdr:colOff>
                    <xdr:row>7</xdr:row>
                    <xdr:rowOff>219075</xdr:rowOff>
                  </from>
                  <to>
                    <xdr:col>5</xdr:col>
                    <xdr:colOff>9525</xdr:colOff>
                    <xdr:row>7</xdr:row>
                    <xdr:rowOff>457200</xdr:rowOff>
                  </to>
                </anchor>
              </controlPr>
            </control>
          </mc:Choice>
        </mc:AlternateContent>
        <mc:AlternateContent xmlns:mc="http://schemas.openxmlformats.org/markup-compatibility/2006">
          <mc:Choice Requires="x14">
            <control shapeId="1730" r:id="rId417" name="Check Box 706">
              <controlPr defaultSize="0" autoFill="0" autoLine="0" autoPict="0">
                <anchor moveWithCells="1">
                  <from>
                    <xdr:col>5</xdr:col>
                    <xdr:colOff>38100</xdr:colOff>
                    <xdr:row>7</xdr:row>
                    <xdr:rowOff>219075</xdr:rowOff>
                  </from>
                  <to>
                    <xdr:col>6</xdr:col>
                    <xdr:colOff>9525</xdr:colOff>
                    <xdr:row>7</xdr:row>
                    <xdr:rowOff>457200</xdr:rowOff>
                  </to>
                </anchor>
              </controlPr>
            </control>
          </mc:Choice>
        </mc:AlternateContent>
        <mc:AlternateContent xmlns:mc="http://schemas.openxmlformats.org/markup-compatibility/2006">
          <mc:Choice Requires="x14">
            <control shapeId="1731" r:id="rId418" name="Check Box 707">
              <controlPr defaultSize="0" autoFill="0" autoLine="0" autoPict="0">
                <anchor moveWithCells="1">
                  <from>
                    <xdr:col>6</xdr:col>
                    <xdr:colOff>38100</xdr:colOff>
                    <xdr:row>7</xdr:row>
                    <xdr:rowOff>219075</xdr:rowOff>
                  </from>
                  <to>
                    <xdr:col>7</xdr:col>
                    <xdr:colOff>19050</xdr:colOff>
                    <xdr:row>7</xdr:row>
                    <xdr:rowOff>457200</xdr:rowOff>
                  </to>
                </anchor>
              </controlPr>
            </control>
          </mc:Choice>
        </mc:AlternateContent>
        <mc:AlternateContent xmlns:mc="http://schemas.openxmlformats.org/markup-compatibility/2006">
          <mc:Choice Requires="x14">
            <control shapeId="1735" r:id="rId419" name="Check Box 711">
              <controlPr defaultSize="0" autoFill="0" autoLine="0" autoPict="0">
                <anchor moveWithCells="1">
                  <from>
                    <xdr:col>4</xdr:col>
                    <xdr:colOff>38100</xdr:colOff>
                    <xdr:row>10</xdr:row>
                    <xdr:rowOff>219075</xdr:rowOff>
                  </from>
                  <to>
                    <xdr:col>5</xdr:col>
                    <xdr:colOff>9525</xdr:colOff>
                    <xdr:row>10</xdr:row>
                    <xdr:rowOff>457200</xdr:rowOff>
                  </to>
                </anchor>
              </controlPr>
            </control>
          </mc:Choice>
        </mc:AlternateContent>
        <mc:AlternateContent xmlns:mc="http://schemas.openxmlformats.org/markup-compatibility/2006">
          <mc:Choice Requires="x14">
            <control shapeId="1736" r:id="rId420" name="Check Box 712">
              <controlPr defaultSize="0" autoFill="0" autoLine="0" autoPict="0">
                <anchor moveWithCells="1">
                  <from>
                    <xdr:col>5</xdr:col>
                    <xdr:colOff>38100</xdr:colOff>
                    <xdr:row>10</xdr:row>
                    <xdr:rowOff>219075</xdr:rowOff>
                  </from>
                  <to>
                    <xdr:col>6</xdr:col>
                    <xdr:colOff>9525</xdr:colOff>
                    <xdr:row>10</xdr:row>
                    <xdr:rowOff>457200</xdr:rowOff>
                  </to>
                </anchor>
              </controlPr>
            </control>
          </mc:Choice>
        </mc:AlternateContent>
        <mc:AlternateContent xmlns:mc="http://schemas.openxmlformats.org/markup-compatibility/2006">
          <mc:Choice Requires="x14">
            <control shapeId="1737" r:id="rId421" name="Check Box 713">
              <controlPr defaultSize="0" autoFill="0" autoLine="0" autoPict="0">
                <anchor moveWithCells="1">
                  <from>
                    <xdr:col>6</xdr:col>
                    <xdr:colOff>38100</xdr:colOff>
                    <xdr:row>10</xdr:row>
                    <xdr:rowOff>219075</xdr:rowOff>
                  </from>
                  <to>
                    <xdr:col>7</xdr:col>
                    <xdr:colOff>19050</xdr:colOff>
                    <xdr:row>10</xdr:row>
                    <xdr:rowOff>457200</xdr:rowOff>
                  </to>
                </anchor>
              </controlPr>
            </control>
          </mc:Choice>
        </mc:AlternateContent>
        <mc:AlternateContent xmlns:mc="http://schemas.openxmlformats.org/markup-compatibility/2006">
          <mc:Choice Requires="x14">
            <control shapeId="1738" r:id="rId422" name="Check Box 714">
              <controlPr defaultSize="0" autoFill="0" autoLine="0" autoPict="0">
                <anchor moveWithCells="1">
                  <from>
                    <xdr:col>4</xdr:col>
                    <xdr:colOff>57150</xdr:colOff>
                    <xdr:row>45</xdr:row>
                    <xdr:rowOff>104775</xdr:rowOff>
                  </from>
                  <to>
                    <xdr:col>4</xdr:col>
                    <xdr:colOff>285750</xdr:colOff>
                    <xdr:row>45</xdr:row>
                    <xdr:rowOff>333375</xdr:rowOff>
                  </to>
                </anchor>
              </controlPr>
            </control>
          </mc:Choice>
        </mc:AlternateContent>
        <mc:AlternateContent xmlns:mc="http://schemas.openxmlformats.org/markup-compatibility/2006">
          <mc:Choice Requires="x14">
            <control shapeId="1739" r:id="rId423" name="Check Box 715">
              <controlPr defaultSize="0" autoFill="0" autoLine="0" autoPict="0">
                <anchor moveWithCells="1">
                  <from>
                    <xdr:col>5</xdr:col>
                    <xdr:colOff>57150</xdr:colOff>
                    <xdr:row>45</xdr:row>
                    <xdr:rowOff>104775</xdr:rowOff>
                  </from>
                  <to>
                    <xdr:col>5</xdr:col>
                    <xdr:colOff>285750</xdr:colOff>
                    <xdr:row>45</xdr:row>
                    <xdr:rowOff>333375</xdr:rowOff>
                  </to>
                </anchor>
              </controlPr>
            </control>
          </mc:Choice>
        </mc:AlternateContent>
        <mc:AlternateContent xmlns:mc="http://schemas.openxmlformats.org/markup-compatibility/2006">
          <mc:Choice Requires="x14">
            <control shapeId="1740" r:id="rId424" name="Check Box 716">
              <controlPr defaultSize="0" autoFill="0" autoLine="0" autoPict="0">
                <anchor moveWithCells="1">
                  <from>
                    <xdr:col>6</xdr:col>
                    <xdr:colOff>57150</xdr:colOff>
                    <xdr:row>45</xdr:row>
                    <xdr:rowOff>104775</xdr:rowOff>
                  </from>
                  <to>
                    <xdr:col>7</xdr:col>
                    <xdr:colOff>0</xdr:colOff>
                    <xdr:row>45</xdr:row>
                    <xdr:rowOff>333375</xdr:rowOff>
                  </to>
                </anchor>
              </controlPr>
            </control>
          </mc:Choice>
        </mc:AlternateContent>
        <mc:AlternateContent xmlns:mc="http://schemas.openxmlformats.org/markup-compatibility/2006">
          <mc:Choice Requires="x14">
            <control shapeId="1741" r:id="rId425" name="Check Box 717">
              <controlPr defaultSize="0" autoFill="0" autoLine="0" autoPict="0">
                <anchor moveWithCells="1">
                  <from>
                    <xdr:col>4</xdr:col>
                    <xdr:colOff>57150</xdr:colOff>
                    <xdr:row>82</xdr:row>
                    <xdr:rowOff>342900</xdr:rowOff>
                  </from>
                  <to>
                    <xdr:col>4</xdr:col>
                    <xdr:colOff>285750</xdr:colOff>
                    <xdr:row>82</xdr:row>
                    <xdr:rowOff>571500</xdr:rowOff>
                  </to>
                </anchor>
              </controlPr>
            </control>
          </mc:Choice>
        </mc:AlternateContent>
        <mc:AlternateContent xmlns:mc="http://schemas.openxmlformats.org/markup-compatibility/2006">
          <mc:Choice Requires="x14">
            <control shapeId="1742" r:id="rId426" name="Check Box 718">
              <controlPr defaultSize="0" autoFill="0" autoLine="0" autoPict="0">
                <anchor moveWithCells="1">
                  <from>
                    <xdr:col>5</xdr:col>
                    <xdr:colOff>57150</xdr:colOff>
                    <xdr:row>82</xdr:row>
                    <xdr:rowOff>342900</xdr:rowOff>
                  </from>
                  <to>
                    <xdr:col>5</xdr:col>
                    <xdr:colOff>285750</xdr:colOff>
                    <xdr:row>82</xdr:row>
                    <xdr:rowOff>571500</xdr:rowOff>
                  </to>
                </anchor>
              </controlPr>
            </control>
          </mc:Choice>
        </mc:AlternateContent>
        <mc:AlternateContent xmlns:mc="http://schemas.openxmlformats.org/markup-compatibility/2006">
          <mc:Choice Requires="x14">
            <control shapeId="1743" r:id="rId427" name="Check Box 719">
              <controlPr defaultSize="0" autoFill="0" autoLine="0" autoPict="0">
                <anchor moveWithCells="1">
                  <from>
                    <xdr:col>6</xdr:col>
                    <xdr:colOff>57150</xdr:colOff>
                    <xdr:row>82</xdr:row>
                    <xdr:rowOff>342900</xdr:rowOff>
                  </from>
                  <to>
                    <xdr:col>7</xdr:col>
                    <xdr:colOff>0</xdr:colOff>
                    <xdr:row>82</xdr:row>
                    <xdr:rowOff>571500</xdr:rowOff>
                  </to>
                </anchor>
              </controlPr>
            </control>
          </mc:Choice>
        </mc:AlternateContent>
        <mc:AlternateContent xmlns:mc="http://schemas.openxmlformats.org/markup-compatibility/2006">
          <mc:Choice Requires="x14">
            <control shapeId="1744" r:id="rId428" name="Check Box 720">
              <controlPr defaultSize="0" autoFill="0" autoLine="0" autoPict="0">
                <anchor moveWithCells="1">
                  <from>
                    <xdr:col>4</xdr:col>
                    <xdr:colOff>57150</xdr:colOff>
                    <xdr:row>83</xdr:row>
                    <xdr:rowOff>342900</xdr:rowOff>
                  </from>
                  <to>
                    <xdr:col>4</xdr:col>
                    <xdr:colOff>285750</xdr:colOff>
                    <xdr:row>83</xdr:row>
                    <xdr:rowOff>571500</xdr:rowOff>
                  </to>
                </anchor>
              </controlPr>
            </control>
          </mc:Choice>
        </mc:AlternateContent>
        <mc:AlternateContent xmlns:mc="http://schemas.openxmlformats.org/markup-compatibility/2006">
          <mc:Choice Requires="x14">
            <control shapeId="1745" r:id="rId429" name="Check Box 721">
              <controlPr defaultSize="0" autoFill="0" autoLine="0" autoPict="0">
                <anchor moveWithCells="1">
                  <from>
                    <xdr:col>5</xdr:col>
                    <xdr:colOff>57150</xdr:colOff>
                    <xdr:row>83</xdr:row>
                    <xdr:rowOff>342900</xdr:rowOff>
                  </from>
                  <to>
                    <xdr:col>5</xdr:col>
                    <xdr:colOff>285750</xdr:colOff>
                    <xdr:row>83</xdr:row>
                    <xdr:rowOff>571500</xdr:rowOff>
                  </to>
                </anchor>
              </controlPr>
            </control>
          </mc:Choice>
        </mc:AlternateContent>
        <mc:AlternateContent xmlns:mc="http://schemas.openxmlformats.org/markup-compatibility/2006">
          <mc:Choice Requires="x14">
            <control shapeId="1746" r:id="rId430" name="Check Box 722">
              <controlPr defaultSize="0" autoFill="0" autoLine="0" autoPict="0">
                <anchor moveWithCells="1">
                  <from>
                    <xdr:col>6</xdr:col>
                    <xdr:colOff>57150</xdr:colOff>
                    <xdr:row>83</xdr:row>
                    <xdr:rowOff>342900</xdr:rowOff>
                  </from>
                  <to>
                    <xdr:col>7</xdr:col>
                    <xdr:colOff>0</xdr:colOff>
                    <xdr:row>83</xdr:row>
                    <xdr:rowOff>571500</xdr:rowOff>
                  </to>
                </anchor>
              </controlPr>
            </control>
          </mc:Choice>
        </mc:AlternateContent>
        <mc:AlternateContent xmlns:mc="http://schemas.openxmlformats.org/markup-compatibility/2006">
          <mc:Choice Requires="x14">
            <control shapeId="1748" r:id="rId431" name="Check Box 724">
              <controlPr defaultSize="0" autoFill="0" autoLine="0" autoPict="0">
                <anchor moveWithCells="1">
                  <from>
                    <xdr:col>4</xdr:col>
                    <xdr:colOff>66675</xdr:colOff>
                    <xdr:row>112</xdr:row>
                    <xdr:rowOff>38100</xdr:rowOff>
                  </from>
                  <to>
                    <xdr:col>5</xdr:col>
                    <xdr:colOff>9525</xdr:colOff>
                    <xdr:row>112</xdr:row>
                    <xdr:rowOff>276225</xdr:rowOff>
                  </to>
                </anchor>
              </controlPr>
            </control>
          </mc:Choice>
        </mc:AlternateContent>
        <mc:AlternateContent xmlns:mc="http://schemas.openxmlformats.org/markup-compatibility/2006">
          <mc:Choice Requires="x14">
            <control shapeId="1749" r:id="rId432" name="Check Box 725">
              <controlPr defaultSize="0" autoFill="0" autoLine="0" autoPict="0">
                <anchor moveWithCells="1">
                  <from>
                    <xdr:col>5</xdr:col>
                    <xdr:colOff>66675</xdr:colOff>
                    <xdr:row>112</xdr:row>
                    <xdr:rowOff>38100</xdr:rowOff>
                  </from>
                  <to>
                    <xdr:col>6</xdr:col>
                    <xdr:colOff>9525</xdr:colOff>
                    <xdr:row>112</xdr:row>
                    <xdr:rowOff>276225</xdr:rowOff>
                  </to>
                </anchor>
              </controlPr>
            </control>
          </mc:Choice>
        </mc:AlternateContent>
        <mc:AlternateContent xmlns:mc="http://schemas.openxmlformats.org/markup-compatibility/2006">
          <mc:Choice Requires="x14">
            <control shapeId="1750" r:id="rId433" name="Check Box 726">
              <controlPr defaultSize="0" autoFill="0" autoLine="0" autoPict="0">
                <anchor moveWithCells="1">
                  <from>
                    <xdr:col>6</xdr:col>
                    <xdr:colOff>66675</xdr:colOff>
                    <xdr:row>112</xdr:row>
                    <xdr:rowOff>38100</xdr:rowOff>
                  </from>
                  <to>
                    <xdr:col>7</xdr:col>
                    <xdr:colOff>19050</xdr:colOff>
                    <xdr:row>112</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370F9-FE8A-4788-9FA8-D6FBB126C878}">
  <sheetPr>
    <pageSetUpPr fitToPage="1"/>
  </sheetPr>
  <dimension ref="A1:BF139"/>
  <sheetViews>
    <sheetView showGridLines="0" view="pageBreakPreview" zoomScale="60" zoomScaleNormal="60" workbookViewId="0"/>
  </sheetViews>
  <sheetFormatPr defaultColWidth="4.5" defaultRowHeight="20.25" customHeight="1"/>
  <cols>
    <col min="1" max="1" width="1.375" style="244" customWidth="1"/>
    <col min="2" max="56" width="5.625" style="244" customWidth="1"/>
    <col min="57" max="16384" width="4.5" style="244"/>
  </cols>
  <sheetData>
    <row r="1" spans="1:57" s="203" customFormat="1" ht="20.25" customHeight="1">
      <c r="A1" s="198"/>
      <c r="B1" s="198"/>
      <c r="C1" s="199" t="s">
        <v>280</v>
      </c>
      <c r="D1" s="199"/>
      <c r="E1" s="198"/>
      <c r="F1" s="198"/>
      <c r="G1" s="200" t="s">
        <v>281</v>
      </c>
      <c r="H1" s="198"/>
      <c r="I1" s="198"/>
      <c r="J1" s="199"/>
      <c r="K1" s="199"/>
      <c r="L1" s="199"/>
      <c r="M1" s="199"/>
      <c r="N1" s="198"/>
      <c r="O1" s="198"/>
      <c r="P1" s="198"/>
      <c r="Q1" s="198"/>
      <c r="R1" s="198"/>
      <c r="S1" s="198"/>
      <c r="T1" s="198"/>
      <c r="U1" s="198"/>
      <c r="V1" s="198"/>
      <c r="W1" s="198"/>
      <c r="X1" s="198"/>
      <c r="Y1" s="198"/>
      <c r="Z1" s="198"/>
      <c r="AA1" s="198"/>
      <c r="AB1" s="198"/>
      <c r="AC1" s="198"/>
      <c r="AD1" s="198"/>
      <c r="AE1" s="198"/>
      <c r="AF1" s="198"/>
      <c r="AG1" s="198"/>
      <c r="AH1" s="198"/>
      <c r="AI1" s="198"/>
      <c r="AJ1" s="198"/>
      <c r="AK1" s="201" t="s">
        <v>282</v>
      </c>
      <c r="AL1" s="201" t="s">
        <v>283</v>
      </c>
      <c r="AM1" s="373" t="s">
        <v>348</v>
      </c>
      <c r="AN1" s="373"/>
      <c r="AO1" s="373"/>
      <c r="AP1" s="373"/>
      <c r="AQ1" s="373"/>
      <c r="AR1" s="373"/>
      <c r="AS1" s="373"/>
      <c r="AT1" s="373"/>
      <c r="AU1" s="373"/>
      <c r="AV1" s="373"/>
      <c r="AW1" s="373"/>
      <c r="AX1" s="373"/>
      <c r="AY1" s="373"/>
      <c r="AZ1" s="373"/>
      <c r="BA1" s="373"/>
      <c r="BB1" s="202" t="s">
        <v>285</v>
      </c>
      <c r="BC1" s="198"/>
      <c r="BD1" s="198"/>
    </row>
    <row r="2" spans="1:57" s="206" customFormat="1" ht="20.25" customHeight="1">
      <c r="A2" s="204"/>
      <c r="B2" s="204"/>
      <c r="C2" s="204"/>
      <c r="D2" s="200"/>
      <c r="E2" s="204"/>
      <c r="F2" s="204"/>
      <c r="G2" s="204"/>
      <c r="H2" s="200"/>
      <c r="I2" s="201"/>
      <c r="J2" s="201"/>
      <c r="K2" s="201"/>
      <c r="L2" s="201"/>
      <c r="M2" s="201"/>
      <c r="N2" s="204"/>
      <c r="O2" s="204"/>
      <c r="P2" s="204"/>
      <c r="Q2" s="204"/>
      <c r="R2" s="204"/>
      <c r="S2" s="204"/>
      <c r="T2" s="201" t="s">
        <v>286</v>
      </c>
      <c r="U2" s="374">
        <v>6</v>
      </c>
      <c r="V2" s="374"/>
      <c r="W2" s="201" t="s">
        <v>283</v>
      </c>
      <c r="X2" s="375">
        <f>IF(U2=0,"",YEAR(DATE(2018+U2,1,1)))</f>
        <v>2024</v>
      </c>
      <c r="Y2" s="375"/>
      <c r="Z2" s="204" t="s">
        <v>287</v>
      </c>
      <c r="AA2" s="204" t="s">
        <v>288</v>
      </c>
      <c r="AB2" s="374">
        <v>4</v>
      </c>
      <c r="AC2" s="374"/>
      <c r="AD2" s="204" t="s">
        <v>289</v>
      </c>
      <c r="AE2" s="204"/>
      <c r="AF2" s="204"/>
      <c r="AG2" s="204"/>
      <c r="AH2" s="204"/>
      <c r="AI2" s="204"/>
      <c r="AJ2" s="202"/>
      <c r="AK2" s="201" t="s">
        <v>290</v>
      </c>
      <c r="AL2" s="201" t="s">
        <v>283</v>
      </c>
      <c r="AM2" s="374"/>
      <c r="AN2" s="374"/>
      <c r="AO2" s="374"/>
      <c r="AP2" s="374"/>
      <c r="AQ2" s="374"/>
      <c r="AR2" s="374"/>
      <c r="AS2" s="374"/>
      <c r="AT2" s="374"/>
      <c r="AU2" s="374"/>
      <c r="AV2" s="374"/>
      <c r="AW2" s="374"/>
      <c r="AX2" s="374"/>
      <c r="AY2" s="374"/>
      <c r="AZ2" s="374"/>
      <c r="BA2" s="374"/>
      <c r="BB2" s="202" t="s">
        <v>285</v>
      </c>
      <c r="BC2" s="201"/>
      <c r="BD2" s="201"/>
      <c r="BE2" s="205"/>
    </row>
    <row r="3" spans="1:57" s="206" customFormat="1" ht="20.25" customHeight="1">
      <c r="A3" s="204"/>
      <c r="B3" s="204"/>
      <c r="C3" s="204"/>
      <c r="D3" s="200"/>
      <c r="E3" s="204"/>
      <c r="F3" s="204"/>
      <c r="G3" s="204"/>
      <c r="H3" s="200"/>
      <c r="I3" s="201"/>
      <c r="J3" s="201"/>
      <c r="K3" s="201"/>
      <c r="L3" s="201"/>
      <c r="M3" s="201"/>
      <c r="N3" s="204"/>
      <c r="O3" s="204"/>
      <c r="P3" s="204"/>
      <c r="Q3" s="204"/>
      <c r="R3" s="204"/>
      <c r="S3" s="204"/>
      <c r="T3" s="207"/>
      <c r="U3" s="208"/>
      <c r="V3" s="208"/>
      <c r="W3" s="209"/>
      <c r="X3" s="208"/>
      <c r="Y3" s="208"/>
      <c r="Z3" s="210"/>
      <c r="AA3" s="210"/>
      <c r="AB3" s="208"/>
      <c r="AC3" s="208"/>
      <c r="AD3" s="211"/>
      <c r="AE3" s="204"/>
      <c r="AF3" s="204"/>
      <c r="AG3" s="204"/>
      <c r="AH3" s="204"/>
      <c r="AI3" s="204"/>
      <c r="AJ3" s="202"/>
      <c r="AK3" s="201"/>
      <c r="AL3" s="201"/>
      <c r="AM3" s="212"/>
      <c r="AN3" s="212"/>
      <c r="AO3" s="212"/>
      <c r="AP3" s="212"/>
      <c r="AQ3" s="212"/>
      <c r="AR3" s="212"/>
      <c r="AS3" s="212"/>
      <c r="AT3" s="212"/>
      <c r="AU3" s="212"/>
      <c r="AV3" s="212"/>
      <c r="AW3" s="212"/>
      <c r="AX3" s="212"/>
      <c r="AY3" s="213" t="s">
        <v>291</v>
      </c>
      <c r="AZ3" s="376" t="s">
        <v>292</v>
      </c>
      <c r="BA3" s="376"/>
      <c r="BB3" s="376"/>
      <c r="BC3" s="376"/>
      <c r="BD3" s="201"/>
      <c r="BE3" s="205"/>
    </row>
    <row r="4" spans="1:57" s="206" customFormat="1" ht="20.25" customHeight="1">
      <c r="A4" s="204"/>
      <c r="B4" s="214"/>
      <c r="C4" s="214"/>
      <c r="D4" s="214"/>
      <c r="E4" s="214"/>
      <c r="F4" s="214"/>
      <c r="G4" s="214"/>
      <c r="H4" s="214"/>
      <c r="I4" s="214"/>
      <c r="J4" s="215"/>
      <c r="K4" s="216"/>
      <c r="L4" s="216"/>
      <c r="M4" s="216"/>
      <c r="N4" s="216"/>
      <c r="O4" s="216"/>
      <c r="P4" s="217"/>
      <c r="Q4" s="216"/>
      <c r="R4" s="216"/>
      <c r="S4" s="218"/>
      <c r="T4" s="204"/>
      <c r="U4" s="204"/>
      <c r="V4" s="204"/>
      <c r="W4" s="204"/>
      <c r="X4" s="204"/>
      <c r="Y4" s="204"/>
      <c r="Z4" s="210"/>
      <c r="AA4" s="210"/>
      <c r="AB4" s="208"/>
      <c r="AC4" s="208"/>
      <c r="AD4" s="211"/>
      <c r="AE4" s="204"/>
      <c r="AF4" s="204"/>
      <c r="AG4" s="204"/>
      <c r="AH4" s="204"/>
      <c r="AI4" s="204"/>
      <c r="AJ4" s="202"/>
      <c r="AK4" s="201"/>
      <c r="AL4" s="201"/>
      <c r="AM4" s="212"/>
      <c r="AN4" s="212"/>
      <c r="AO4" s="212"/>
      <c r="AP4" s="212"/>
      <c r="AQ4" s="212"/>
      <c r="AR4" s="212"/>
      <c r="AS4" s="212"/>
      <c r="AT4" s="212"/>
      <c r="AU4" s="212"/>
      <c r="AV4" s="212"/>
      <c r="AW4" s="212"/>
      <c r="AX4" s="212"/>
      <c r="AY4" s="213" t="s">
        <v>293</v>
      </c>
      <c r="AZ4" s="376" t="s">
        <v>430</v>
      </c>
      <c r="BA4" s="376"/>
      <c r="BB4" s="376"/>
      <c r="BC4" s="376"/>
      <c r="BD4" s="201"/>
      <c r="BE4" s="205"/>
    </row>
    <row r="5" spans="1:57" s="206" customFormat="1" ht="20.25" customHeight="1">
      <c r="A5" s="204"/>
      <c r="B5" s="219"/>
      <c r="C5" s="219"/>
      <c r="D5" s="219"/>
      <c r="E5" s="219"/>
      <c r="F5" s="219"/>
      <c r="G5" s="219"/>
      <c r="H5" s="219"/>
      <c r="I5" s="219"/>
      <c r="J5" s="220"/>
      <c r="K5" s="221"/>
      <c r="L5" s="222"/>
      <c r="M5" s="222"/>
      <c r="N5" s="222"/>
      <c r="O5" s="222"/>
      <c r="P5" s="219"/>
      <c r="Q5" s="223"/>
      <c r="R5" s="223"/>
      <c r="S5" s="224"/>
      <c r="T5" s="204"/>
      <c r="U5" s="204"/>
      <c r="V5" s="204"/>
      <c r="W5" s="204"/>
      <c r="X5" s="204"/>
      <c r="Y5" s="204"/>
      <c r="Z5" s="210"/>
      <c r="AA5" s="210"/>
      <c r="AB5" s="208"/>
      <c r="AC5" s="208"/>
      <c r="AD5" s="225"/>
      <c r="AE5" s="225"/>
      <c r="AF5" s="225"/>
      <c r="AG5" s="225"/>
      <c r="AH5" s="204"/>
      <c r="AI5" s="204"/>
      <c r="AJ5" s="225" t="s">
        <v>294</v>
      </c>
      <c r="AK5" s="225"/>
      <c r="AL5" s="225"/>
      <c r="AM5" s="225"/>
      <c r="AN5" s="225"/>
      <c r="AO5" s="225"/>
      <c r="AP5" s="225"/>
      <c r="AQ5" s="225"/>
      <c r="AR5" s="214"/>
      <c r="AS5" s="214"/>
      <c r="AT5" s="226"/>
      <c r="AU5" s="225"/>
      <c r="AV5" s="377">
        <v>40</v>
      </c>
      <c r="AW5" s="378"/>
      <c r="AX5" s="226" t="s">
        <v>295</v>
      </c>
      <c r="AY5" s="225"/>
      <c r="AZ5" s="377">
        <v>160</v>
      </c>
      <c r="BA5" s="378"/>
      <c r="BB5" s="226" t="s">
        <v>296</v>
      </c>
      <c r="BC5" s="225"/>
      <c r="BD5" s="204"/>
      <c r="BE5" s="205"/>
    </row>
    <row r="6" spans="1:57" s="206" customFormat="1" ht="20.25" customHeight="1">
      <c r="A6" s="204"/>
      <c r="B6" s="219"/>
      <c r="C6" s="219"/>
      <c r="D6" s="219"/>
      <c r="E6" s="219"/>
      <c r="F6" s="219"/>
      <c r="G6" s="219"/>
      <c r="H6" s="219"/>
      <c r="I6" s="219"/>
      <c r="J6" s="220"/>
      <c r="K6" s="221"/>
      <c r="L6" s="222"/>
      <c r="M6" s="222"/>
      <c r="N6" s="222"/>
      <c r="O6" s="222"/>
      <c r="P6" s="219"/>
      <c r="Q6" s="223"/>
      <c r="R6" s="223"/>
      <c r="S6" s="224"/>
      <c r="T6" s="204"/>
      <c r="U6" s="204"/>
      <c r="V6" s="204"/>
      <c r="W6" s="204"/>
      <c r="X6" s="204"/>
      <c r="Y6" s="204"/>
      <c r="Z6" s="210"/>
      <c r="AA6" s="210"/>
      <c r="AB6" s="208"/>
      <c r="AC6" s="208"/>
      <c r="AD6" s="225"/>
      <c r="AE6" s="225"/>
      <c r="AF6" s="225"/>
      <c r="AG6" s="225"/>
      <c r="AH6" s="204"/>
      <c r="AI6" s="204"/>
      <c r="AJ6" s="225"/>
      <c r="AK6" s="225"/>
      <c r="AL6" s="225"/>
      <c r="AM6" s="225"/>
      <c r="AN6" s="225"/>
      <c r="AO6" s="225"/>
      <c r="AP6" s="225"/>
      <c r="AQ6" s="224" t="s">
        <v>297</v>
      </c>
      <c r="AR6" s="225"/>
      <c r="AS6" s="227"/>
      <c r="AT6" s="227"/>
      <c r="AU6" s="227"/>
      <c r="AV6" s="225"/>
      <c r="AW6" s="225"/>
      <c r="AX6" s="228"/>
      <c r="AY6" s="225"/>
      <c r="AZ6" s="377">
        <v>100</v>
      </c>
      <c r="BA6" s="378"/>
      <c r="BB6" s="229" t="s">
        <v>298</v>
      </c>
      <c r="BC6" s="225"/>
      <c r="BD6" s="204"/>
      <c r="BE6" s="205"/>
    </row>
    <row r="7" spans="1:57" s="206" customFormat="1" ht="20.25" customHeight="1">
      <c r="A7" s="204"/>
      <c r="B7" s="219"/>
      <c r="C7" s="219"/>
      <c r="D7" s="219"/>
      <c r="E7" s="219"/>
      <c r="F7" s="219"/>
      <c r="G7" s="219"/>
      <c r="H7" s="219"/>
      <c r="I7" s="219"/>
      <c r="J7" s="219"/>
      <c r="K7" s="230"/>
      <c r="L7" s="230"/>
      <c r="M7" s="230"/>
      <c r="N7" s="219"/>
      <c r="O7" s="231"/>
      <c r="P7" s="232"/>
      <c r="Q7" s="232"/>
      <c r="R7" s="233"/>
      <c r="S7" s="234"/>
      <c r="T7" s="204"/>
      <c r="U7" s="204"/>
      <c r="V7" s="204"/>
      <c r="W7" s="204"/>
      <c r="X7" s="204"/>
      <c r="Y7" s="204"/>
      <c r="Z7" s="210"/>
      <c r="AA7" s="210"/>
      <c r="AB7" s="208"/>
      <c r="AC7" s="208"/>
      <c r="AD7" s="235"/>
      <c r="AE7" s="198"/>
      <c r="AF7" s="198"/>
      <c r="AG7" s="198"/>
      <c r="AH7" s="204"/>
      <c r="AI7" s="204"/>
      <c r="AJ7" s="204"/>
      <c r="AK7" s="204"/>
      <c r="AL7" s="198"/>
      <c r="AM7" s="198"/>
      <c r="AN7" s="236"/>
      <c r="AO7" s="237"/>
      <c r="AP7" s="237"/>
      <c r="AQ7" s="238"/>
      <c r="AR7" s="238"/>
      <c r="AS7" s="238"/>
      <c r="AT7" s="238"/>
      <c r="AU7" s="238"/>
      <c r="AV7" s="238"/>
      <c r="AW7" s="225" t="s">
        <v>299</v>
      </c>
      <c r="AX7" s="225"/>
      <c r="AY7" s="225"/>
      <c r="AZ7" s="379">
        <f>DAY(EOMONTH(DATE(X2,AB2,1),0))</f>
        <v>30</v>
      </c>
      <c r="BA7" s="380"/>
      <c r="BB7" s="226" t="s">
        <v>300</v>
      </c>
      <c r="BC7" s="204"/>
      <c r="BD7" s="204"/>
      <c r="BE7" s="205"/>
    </row>
    <row r="8" spans="1:57" ht="5.0999999999999996" customHeight="1" thickBot="1">
      <c r="A8" s="239"/>
      <c r="B8" s="239"/>
      <c r="C8" s="240"/>
      <c r="D8" s="240"/>
      <c r="E8" s="239"/>
      <c r="F8" s="239"/>
      <c r="G8" s="241"/>
      <c r="H8" s="239"/>
      <c r="I8" s="239"/>
      <c r="J8" s="239"/>
      <c r="K8" s="239"/>
      <c r="L8" s="239"/>
      <c r="M8" s="239"/>
      <c r="N8" s="239"/>
      <c r="O8" s="239"/>
      <c r="P8" s="239"/>
      <c r="Q8" s="239"/>
      <c r="R8" s="239"/>
      <c r="S8" s="240"/>
      <c r="T8" s="239"/>
      <c r="U8" s="239"/>
      <c r="V8" s="239"/>
      <c r="W8" s="239"/>
      <c r="X8" s="239"/>
      <c r="Y8" s="239"/>
      <c r="Z8" s="239"/>
      <c r="AA8" s="239"/>
      <c r="AB8" s="239"/>
      <c r="AC8" s="239"/>
      <c r="AD8" s="239"/>
      <c r="AE8" s="239"/>
      <c r="AF8" s="239"/>
      <c r="AG8" s="239"/>
      <c r="AH8" s="239"/>
      <c r="AI8" s="239"/>
      <c r="AJ8" s="240"/>
      <c r="AK8" s="239"/>
      <c r="AL8" s="239"/>
      <c r="AM8" s="239"/>
      <c r="AN8" s="239"/>
      <c r="AO8" s="239"/>
      <c r="AP8" s="239"/>
      <c r="AQ8" s="239"/>
      <c r="AR8" s="239"/>
      <c r="AS8" s="239"/>
      <c r="AT8" s="239"/>
      <c r="AU8" s="239"/>
      <c r="AV8" s="239"/>
      <c r="AW8" s="239"/>
      <c r="AX8" s="239"/>
      <c r="AY8" s="239"/>
      <c r="AZ8" s="239"/>
      <c r="BA8" s="239"/>
      <c r="BB8" s="239"/>
      <c r="BC8" s="242"/>
      <c r="BD8" s="242"/>
      <c r="BE8" s="243"/>
    </row>
    <row r="9" spans="1:57" ht="20.25" customHeight="1" thickBot="1">
      <c r="A9" s="239"/>
      <c r="B9" s="381" t="s">
        <v>301</v>
      </c>
      <c r="C9" s="384" t="s">
        <v>302</v>
      </c>
      <c r="D9" s="385"/>
      <c r="E9" s="390" t="s">
        <v>303</v>
      </c>
      <c r="F9" s="385"/>
      <c r="G9" s="390" t="s">
        <v>304</v>
      </c>
      <c r="H9" s="384"/>
      <c r="I9" s="384"/>
      <c r="J9" s="384"/>
      <c r="K9" s="385"/>
      <c r="L9" s="390" t="s">
        <v>305</v>
      </c>
      <c r="M9" s="384"/>
      <c r="N9" s="384"/>
      <c r="O9" s="393"/>
      <c r="P9" s="396" t="s">
        <v>306</v>
      </c>
      <c r="Q9" s="397"/>
      <c r="R9" s="397"/>
      <c r="S9" s="397"/>
      <c r="T9" s="397"/>
      <c r="U9" s="397"/>
      <c r="V9" s="397"/>
      <c r="W9" s="397"/>
      <c r="X9" s="397"/>
      <c r="Y9" s="397"/>
      <c r="Z9" s="397"/>
      <c r="AA9" s="397"/>
      <c r="AB9" s="397"/>
      <c r="AC9" s="397"/>
      <c r="AD9" s="397"/>
      <c r="AE9" s="397"/>
      <c r="AF9" s="397"/>
      <c r="AG9" s="397"/>
      <c r="AH9" s="397"/>
      <c r="AI9" s="397"/>
      <c r="AJ9" s="397"/>
      <c r="AK9" s="397"/>
      <c r="AL9" s="397"/>
      <c r="AM9" s="397"/>
      <c r="AN9" s="397"/>
      <c r="AO9" s="397"/>
      <c r="AP9" s="397"/>
      <c r="AQ9" s="397"/>
      <c r="AR9" s="397"/>
      <c r="AS9" s="397"/>
      <c r="AT9" s="397"/>
      <c r="AU9" s="398" t="str">
        <f>IF(AZ3="４週","(10)1～4週目の勤務時間数合計","(11)1か月の勤務時間数合計")</f>
        <v>(10)1～4週目の勤務時間数合計</v>
      </c>
      <c r="AV9" s="399"/>
      <c r="AW9" s="398" t="s">
        <v>307</v>
      </c>
      <c r="AX9" s="399"/>
      <c r="AY9" s="406" t="s">
        <v>308</v>
      </c>
      <c r="AZ9" s="406"/>
      <c r="BA9" s="406"/>
      <c r="BB9" s="406"/>
      <c r="BC9" s="406"/>
      <c r="BD9" s="406"/>
    </row>
    <row r="10" spans="1:57" ht="20.25" customHeight="1" thickBot="1">
      <c r="A10" s="239"/>
      <c r="B10" s="382"/>
      <c r="C10" s="386"/>
      <c r="D10" s="387"/>
      <c r="E10" s="391"/>
      <c r="F10" s="387"/>
      <c r="G10" s="391"/>
      <c r="H10" s="386"/>
      <c r="I10" s="386"/>
      <c r="J10" s="386"/>
      <c r="K10" s="387"/>
      <c r="L10" s="391"/>
      <c r="M10" s="386"/>
      <c r="N10" s="386"/>
      <c r="O10" s="394"/>
      <c r="P10" s="408" t="s">
        <v>309</v>
      </c>
      <c r="Q10" s="409"/>
      <c r="R10" s="409"/>
      <c r="S10" s="409"/>
      <c r="T10" s="409"/>
      <c r="U10" s="409"/>
      <c r="V10" s="410"/>
      <c r="W10" s="408" t="s">
        <v>310</v>
      </c>
      <c r="X10" s="409"/>
      <c r="Y10" s="409"/>
      <c r="Z10" s="409"/>
      <c r="AA10" s="409"/>
      <c r="AB10" s="409"/>
      <c r="AC10" s="410"/>
      <c r="AD10" s="408" t="s">
        <v>311</v>
      </c>
      <c r="AE10" s="409"/>
      <c r="AF10" s="409"/>
      <c r="AG10" s="409"/>
      <c r="AH10" s="409"/>
      <c r="AI10" s="409"/>
      <c r="AJ10" s="410"/>
      <c r="AK10" s="408" t="s">
        <v>312</v>
      </c>
      <c r="AL10" s="409"/>
      <c r="AM10" s="409"/>
      <c r="AN10" s="409"/>
      <c r="AO10" s="409"/>
      <c r="AP10" s="409"/>
      <c r="AQ10" s="410"/>
      <c r="AR10" s="408" t="s">
        <v>313</v>
      </c>
      <c r="AS10" s="409"/>
      <c r="AT10" s="410"/>
      <c r="AU10" s="400"/>
      <c r="AV10" s="401"/>
      <c r="AW10" s="400"/>
      <c r="AX10" s="401"/>
      <c r="AY10" s="406"/>
      <c r="AZ10" s="406"/>
      <c r="BA10" s="406"/>
      <c r="BB10" s="406"/>
      <c r="BC10" s="406"/>
      <c r="BD10" s="406"/>
    </row>
    <row r="11" spans="1:57" ht="20.25" customHeight="1" thickBot="1">
      <c r="A11" s="239"/>
      <c r="B11" s="382"/>
      <c r="C11" s="386"/>
      <c r="D11" s="387"/>
      <c r="E11" s="391"/>
      <c r="F11" s="387"/>
      <c r="G11" s="391"/>
      <c r="H11" s="386"/>
      <c r="I11" s="386"/>
      <c r="J11" s="386"/>
      <c r="K11" s="387"/>
      <c r="L11" s="391"/>
      <c r="M11" s="386"/>
      <c r="N11" s="386"/>
      <c r="O11" s="394"/>
      <c r="P11" s="245">
        <f>DAY(DATE($X$2,$AB$2,1))</f>
        <v>1</v>
      </c>
      <c r="Q11" s="246">
        <f>DAY(DATE($X$2,$AB$2,2))</f>
        <v>2</v>
      </c>
      <c r="R11" s="246">
        <f>DAY(DATE($X$2,$AB$2,3))</f>
        <v>3</v>
      </c>
      <c r="S11" s="246">
        <f>DAY(DATE($X$2,$AB$2,4))</f>
        <v>4</v>
      </c>
      <c r="T11" s="246">
        <f>DAY(DATE($X$2,$AB$2,5))</f>
        <v>5</v>
      </c>
      <c r="U11" s="246">
        <f>DAY(DATE($X$2,$AB$2,6))</f>
        <v>6</v>
      </c>
      <c r="V11" s="247">
        <f>DAY(DATE($X$2,$AB$2,7))</f>
        <v>7</v>
      </c>
      <c r="W11" s="245">
        <f>DAY(DATE($X$2,$AB$2,8))</f>
        <v>8</v>
      </c>
      <c r="X11" s="246">
        <f>DAY(DATE($X$2,$AB$2,9))</f>
        <v>9</v>
      </c>
      <c r="Y11" s="246">
        <f>DAY(DATE($X$2,$AB$2,10))</f>
        <v>10</v>
      </c>
      <c r="Z11" s="246">
        <f>DAY(DATE($X$2,$AB$2,11))</f>
        <v>11</v>
      </c>
      <c r="AA11" s="246">
        <f>DAY(DATE($X$2,$AB$2,12))</f>
        <v>12</v>
      </c>
      <c r="AB11" s="246">
        <f>DAY(DATE($X$2,$AB$2,13))</f>
        <v>13</v>
      </c>
      <c r="AC11" s="247">
        <f>DAY(DATE($X$2,$AB$2,14))</f>
        <v>14</v>
      </c>
      <c r="AD11" s="245">
        <f>DAY(DATE($X$2,$AB$2,15))</f>
        <v>15</v>
      </c>
      <c r="AE11" s="246">
        <f>DAY(DATE($X$2,$AB$2,16))</f>
        <v>16</v>
      </c>
      <c r="AF11" s="246">
        <f>DAY(DATE($X$2,$AB$2,17))</f>
        <v>17</v>
      </c>
      <c r="AG11" s="246">
        <f>DAY(DATE($X$2,$AB$2,18))</f>
        <v>18</v>
      </c>
      <c r="AH11" s="246">
        <f>DAY(DATE($X$2,$AB$2,19))</f>
        <v>19</v>
      </c>
      <c r="AI11" s="246">
        <f>DAY(DATE($X$2,$AB$2,20))</f>
        <v>20</v>
      </c>
      <c r="AJ11" s="247">
        <f>DAY(DATE($X$2,$AB$2,21))</f>
        <v>21</v>
      </c>
      <c r="AK11" s="245">
        <f>DAY(DATE($X$2,$AB$2,22))</f>
        <v>22</v>
      </c>
      <c r="AL11" s="246">
        <f>DAY(DATE($X$2,$AB$2,23))</f>
        <v>23</v>
      </c>
      <c r="AM11" s="246">
        <f>DAY(DATE($X$2,$AB$2,24))</f>
        <v>24</v>
      </c>
      <c r="AN11" s="246">
        <f>DAY(DATE($X$2,$AB$2,25))</f>
        <v>25</v>
      </c>
      <c r="AO11" s="246">
        <f>DAY(DATE($X$2,$AB$2,26))</f>
        <v>26</v>
      </c>
      <c r="AP11" s="246">
        <f>DAY(DATE($X$2,$AB$2,27))</f>
        <v>27</v>
      </c>
      <c r="AQ11" s="247">
        <f>DAY(DATE($X$2,$AB$2,28))</f>
        <v>28</v>
      </c>
      <c r="AR11" s="245" t="str">
        <f>IF(AZ3="暦月",IF(DAY(DATE($X$2,$AB$2,29))=29,29,""),"")</f>
        <v/>
      </c>
      <c r="AS11" s="246" t="str">
        <f>IF(AZ3="暦月",IF(DAY(DATE($X$2,$AB$2,30))=30,30,""),"")</f>
        <v/>
      </c>
      <c r="AT11" s="247" t="str">
        <f>IF(AZ3="暦月",IF(DAY(DATE($X$2,$AB$2,31))=31,31,""),"")</f>
        <v/>
      </c>
      <c r="AU11" s="400"/>
      <c r="AV11" s="401"/>
      <c r="AW11" s="400"/>
      <c r="AX11" s="401"/>
      <c r="AY11" s="406"/>
      <c r="AZ11" s="406"/>
      <c r="BA11" s="406"/>
      <c r="BB11" s="406"/>
      <c r="BC11" s="406"/>
      <c r="BD11" s="406"/>
    </row>
    <row r="12" spans="1:57" ht="20.25" hidden="1" customHeight="1" thickBot="1">
      <c r="A12" s="239"/>
      <c r="B12" s="382"/>
      <c r="C12" s="386"/>
      <c r="D12" s="387"/>
      <c r="E12" s="391"/>
      <c r="F12" s="387"/>
      <c r="G12" s="391"/>
      <c r="H12" s="386"/>
      <c r="I12" s="386"/>
      <c r="J12" s="386"/>
      <c r="K12" s="387"/>
      <c r="L12" s="391"/>
      <c r="M12" s="386"/>
      <c r="N12" s="386"/>
      <c r="O12" s="394"/>
      <c r="P12" s="245">
        <f>WEEKDAY(DATE($X$2,$AB$2,1))</f>
        <v>2</v>
      </c>
      <c r="Q12" s="246">
        <f>WEEKDAY(DATE($X$2,$AB$2,2))</f>
        <v>3</v>
      </c>
      <c r="R12" s="246">
        <f>WEEKDAY(DATE($X$2,$AB$2,3))</f>
        <v>4</v>
      </c>
      <c r="S12" s="246">
        <f>WEEKDAY(DATE($X$2,$AB$2,4))</f>
        <v>5</v>
      </c>
      <c r="T12" s="246">
        <f>WEEKDAY(DATE($X$2,$AB$2,5))</f>
        <v>6</v>
      </c>
      <c r="U12" s="246">
        <f>WEEKDAY(DATE($X$2,$AB$2,6))</f>
        <v>7</v>
      </c>
      <c r="V12" s="247">
        <f>WEEKDAY(DATE($X$2,$AB$2,7))</f>
        <v>1</v>
      </c>
      <c r="W12" s="245">
        <f>WEEKDAY(DATE($X$2,$AB$2,8))</f>
        <v>2</v>
      </c>
      <c r="X12" s="246">
        <f>WEEKDAY(DATE($X$2,$AB$2,9))</f>
        <v>3</v>
      </c>
      <c r="Y12" s="246">
        <f>WEEKDAY(DATE($X$2,$AB$2,10))</f>
        <v>4</v>
      </c>
      <c r="Z12" s="246">
        <f>WEEKDAY(DATE($X$2,$AB$2,11))</f>
        <v>5</v>
      </c>
      <c r="AA12" s="246">
        <f>WEEKDAY(DATE($X$2,$AB$2,12))</f>
        <v>6</v>
      </c>
      <c r="AB12" s="246">
        <f>WEEKDAY(DATE($X$2,$AB$2,13))</f>
        <v>7</v>
      </c>
      <c r="AC12" s="247">
        <f>WEEKDAY(DATE($X$2,$AB$2,14))</f>
        <v>1</v>
      </c>
      <c r="AD12" s="245">
        <f>WEEKDAY(DATE($X$2,$AB$2,15))</f>
        <v>2</v>
      </c>
      <c r="AE12" s="246">
        <f>WEEKDAY(DATE($X$2,$AB$2,16))</f>
        <v>3</v>
      </c>
      <c r="AF12" s="246">
        <f>WEEKDAY(DATE($X$2,$AB$2,17))</f>
        <v>4</v>
      </c>
      <c r="AG12" s="246">
        <f>WEEKDAY(DATE($X$2,$AB$2,18))</f>
        <v>5</v>
      </c>
      <c r="AH12" s="246">
        <f>WEEKDAY(DATE($X$2,$AB$2,19))</f>
        <v>6</v>
      </c>
      <c r="AI12" s="246">
        <f>WEEKDAY(DATE($X$2,$AB$2,20))</f>
        <v>7</v>
      </c>
      <c r="AJ12" s="247">
        <f>WEEKDAY(DATE($X$2,$AB$2,21))</f>
        <v>1</v>
      </c>
      <c r="AK12" s="245">
        <f>WEEKDAY(DATE($X$2,$AB$2,22))</f>
        <v>2</v>
      </c>
      <c r="AL12" s="246">
        <f>WEEKDAY(DATE($X$2,$AB$2,23))</f>
        <v>3</v>
      </c>
      <c r="AM12" s="246">
        <f>WEEKDAY(DATE($X$2,$AB$2,24))</f>
        <v>4</v>
      </c>
      <c r="AN12" s="246">
        <f>WEEKDAY(DATE($X$2,$AB$2,25))</f>
        <v>5</v>
      </c>
      <c r="AO12" s="246">
        <f>WEEKDAY(DATE($X$2,$AB$2,26))</f>
        <v>6</v>
      </c>
      <c r="AP12" s="246">
        <f>WEEKDAY(DATE($X$2,$AB$2,27))</f>
        <v>7</v>
      </c>
      <c r="AQ12" s="247">
        <f>WEEKDAY(DATE($X$2,$AB$2,28))</f>
        <v>1</v>
      </c>
      <c r="AR12" s="245">
        <f>IF(AR11=29,WEEKDAY(DATE($X$2,$AB$2,29)),0)</f>
        <v>0</v>
      </c>
      <c r="AS12" s="246">
        <f>IF(AS11=30,WEEKDAY(DATE($X$2,$AB$2,30)),0)</f>
        <v>0</v>
      </c>
      <c r="AT12" s="247">
        <f>IF(AT11=31,WEEKDAY(DATE($X$2,$AB$2,31)),0)</f>
        <v>0</v>
      </c>
      <c r="AU12" s="402"/>
      <c r="AV12" s="403"/>
      <c r="AW12" s="402"/>
      <c r="AX12" s="403"/>
      <c r="AY12" s="407"/>
      <c r="AZ12" s="407"/>
      <c r="BA12" s="407"/>
      <c r="BB12" s="407"/>
      <c r="BC12" s="407"/>
      <c r="BD12" s="407"/>
    </row>
    <row r="13" spans="1:57" ht="20.25" customHeight="1" thickBot="1">
      <c r="A13" s="239"/>
      <c r="B13" s="383"/>
      <c r="C13" s="388"/>
      <c r="D13" s="389"/>
      <c r="E13" s="392"/>
      <c r="F13" s="389"/>
      <c r="G13" s="392"/>
      <c r="H13" s="388"/>
      <c r="I13" s="388"/>
      <c r="J13" s="388"/>
      <c r="K13" s="389"/>
      <c r="L13" s="392"/>
      <c r="M13" s="388"/>
      <c r="N13" s="388"/>
      <c r="O13" s="395"/>
      <c r="P13" s="248" t="str">
        <f>IF(P12=1,"日",IF(P12=2,"月",IF(P12=3,"火",IF(P12=4,"水",IF(P12=5,"木",IF(P12=6,"金","土"))))))</f>
        <v>月</v>
      </c>
      <c r="Q13" s="249" t="str">
        <f t="shared" ref="Q13:AQ13" si="0">IF(Q12=1,"日",IF(Q12=2,"月",IF(Q12=3,"火",IF(Q12=4,"水",IF(Q12=5,"木",IF(Q12=6,"金","土"))))))</f>
        <v>火</v>
      </c>
      <c r="R13" s="249" t="str">
        <f t="shared" si="0"/>
        <v>水</v>
      </c>
      <c r="S13" s="249" t="str">
        <f t="shared" si="0"/>
        <v>木</v>
      </c>
      <c r="T13" s="249" t="str">
        <f t="shared" si="0"/>
        <v>金</v>
      </c>
      <c r="U13" s="249" t="str">
        <f t="shared" si="0"/>
        <v>土</v>
      </c>
      <c r="V13" s="250" t="str">
        <f t="shared" si="0"/>
        <v>日</v>
      </c>
      <c r="W13" s="248" t="str">
        <f t="shared" si="0"/>
        <v>月</v>
      </c>
      <c r="X13" s="249" t="str">
        <f t="shared" si="0"/>
        <v>火</v>
      </c>
      <c r="Y13" s="249" t="str">
        <f t="shared" si="0"/>
        <v>水</v>
      </c>
      <c r="Z13" s="249" t="str">
        <f t="shared" si="0"/>
        <v>木</v>
      </c>
      <c r="AA13" s="249" t="str">
        <f t="shared" si="0"/>
        <v>金</v>
      </c>
      <c r="AB13" s="249" t="str">
        <f t="shared" si="0"/>
        <v>土</v>
      </c>
      <c r="AC13" s="250" t="str">
        <f t="shared" si="0"/>
        <v>日</v>
      </c>
      <c r="AD13" s="248" t="str">
        <f t="shared" si="0"/>
        <v>月</v>
      </c>
      <c r="AE13" s="249" t="str">
        <f t="shared" si="0"/>
        <v>火</v>
      </c>
      <c r="AF13" s="249" t="str">
        <f t="shared" si="0"/>
        <v>水</v>
      </c>
      <c r="AG13" s="249" t="str">
        <f t="shared" si="0"/>
        <v>木</v>
      </c>
      <c r="AH13" s="249" t="str">
        <f t="shared" si="0"/>
        <v>金</v>
      </c>
      <c r="AI13" s="249" t="str">
        <f t="shared" si="0"/>
        <v>土</v>
      </c>
      <c r="AJ13" s="250" t="str">
        <f t="shared" si="0"/>
        <v>日</v>
      </c>
      <c r="AK13" s="248" t="str">
        <f t="shared" si="0"/>
        <v>月</v>
      </c>
      <c r="AL13" s="249" t="str">
        <f t="shared" si="0"/>
        <v>火</v>
      </c>
      <c r="AM13" s="249" t="str">
        <f t="shared" si="0"/>
        <v>水</v>
      </c>
      <c r="AN13" s="249" t="str">
        <f t="shared" si="0"/>
        <v>木</v>
      </c>
      <c r="AO13" s="249" t="str">
        <f t="shared" si="0"/>
        <v>金</v>
      </c>
      <c r="AP13" s="249" t="str">
        <f t="shared" si="0"/>
        <v>土</v>
      </c>
      <c r="AQ13" s="250" t="str">
        <f t="shared" si="0"/>
        <v>日</v>
      </c>
      <c r="AR13" s="249" t="str">
        <f>IF(AR12=1,"日",IF(AR12=2,"月",IF(AR12=3,"火",IF(AR12=4,"水",IF(AR12=5,"木",IF(AR12=6,"金",IF(AR12=0,"","土")))))))</f>
        <v/>
      </c>
      <c r="AS13" s="249" t="str">
        <f>IF(AS12=1,"日",IF(AS12=2,"月",IF(AS12=3,"火",IF(AS12=4,"水",IF(AS12=5,"木",IF(AS12=6,"金",IF(AS12=0,"","土")))))))</f>
        <v/>
      </c>
      <c r="AT13" s="249" t="str">
        <f>IF(AT12=1,"日",IF(AT12=2,"月",IF(AT12=3,"火",IF(AT12=4,"水",IF(AT12=5,"木",IF(AT12=6,"金",IF(AT12=0,"","土")))))))</f>
        <v/>
      </c>
      <c r="AU13" s="404"/>
      <c r="AV13" s="405"/>
      <c r="AW13" s="404"/>
      <c r="AX13" s="405"/>
      <c r="AY13" s="406"/>
      <c r="AZ13" s="406"/>
      <c r="BA13" s="406"/>
      <c r="BB13" s="406"/>
      <c r="BC13" s="406"/>
      <c r="BD13" s="406"/>
    </row>
    <row r="14" spans="1:57" ht="39.950000000000003" customHeight="1">
      <c r="A14" s="239"/>
      <c r="B14" s="282">
        <v>1</v>
      </c>
      <c r="C14" s="431"/>
      <c r="D14" s="432"/>
      <c r="E14" s="433"/>
      <c r="F14" s="434"/>
      <c r="G14" s="435"/>
      <c r="H14" s="436"/>
      <c r="I14" s="436"/>
      <c r="J14" s="436"/>
      <c r="K14" s="437"/>
      <c r="L14" s="438"/>
      <c r="M14" s="439"/>
      <c r="N14" s="439"/>
      <c r="O14" s="440"/>
      <c r="P14" s="251"/>
      <c r="Q14" s="252"/>
      <c r="R14" s="252"/>
      <c r="S14" s="252"/>
      <c r="T14" s="252"/>
      <c r="U14" s="252"/>
      <c r="V14" s="253"/>
      <c r="W14" s="251"/>
      <c r="X14" s="252"/>
      <c r="Y14" s="252"/>
      <c r="Z14" s="252"/>
      <c r="AA14" s="252"/>
      <c r="AB14" s="252"/>
      <c r="AC14" s="253"/>
      <c r="AD14" s="251"/>
      <c r="AE14" s="252"/>
      <c r="AF14" s="252"/>
      <c r="AG14" s="252"/>
      <c r="AH14" s="252"/>
      <c r="AI14" s="252"/>
      <c r="AJ14" s="253"/>
      <c r="AK14" s="251"/>
      <c r="AL14" s="252"/>
      <c r="AM14" s="252"/>
      <c r="AN14" s="252"/>
      <c r="AO14" s="252"/>
      <c r="AP14" s="252"/>
      <c r="AQ14" s="253"/>
      <c r="AR14" s="251"/>
      <c r="AS14" s="252"/>
      <c r="AT14" s="253"/>
      <c r="AU14" s="441">
        <f>IF($AZ$3="４週",SUM(P14:AQ14),IF($AZ$3="暦月",SUM(P14:AT14),""))</f>
        <v>0</v>
      </c>
      <c r="AV14" s="442"/>
      <c r="AW14" s="443">
        <f t="shared" ref="AW14:AW77" si="1">IF($AZ$3="４週",AU14/4,IF($AZ$3="暦月",AU14/($AZ$7/7),""))</f>
        <v>0</v>
      </c>
      <c r="AX14" s="444"/>
      <c r="AY14" s="411"/>
      <c r="AZ14" s="412"/>
      <c r="BA14" s="412"/>
      <c r="BB14" s="412"/>
      <c r="BC14" s="412"/>
      <c r="BD14" s="413"/>
    </row>
    <row r="15" spans="1:57" ht="39.950000000000003" customHeight="1">
      <c r="A15" s="239"/>
      <c r="B15" s="254">
        <f t="shared" ref="B15:B78" si="2">B14+1</f>
        <v>2</v>
      </c>
      <c r="C15" s="414"/>
      <c r="D15" s="415"/>
      <c r="E15" s="416"/>
      <c r="F15" s="417"/>
      <c r="G15" s="418"/>
      <c r="H15" s="419"/>
      <c r="I15" s="419"/>
      <c r="J15" s="419"/>
      <c r="K15" s="420"/>
      <c r="L15" s="421"/>
      <c r="M15" s="422"/>
      <c r="N15" s="422"/>
      <c r="O15" s="423"/>
      <c r="P15" s="255"/>
      <c r="Q15" s="256"/>
      <c r="R15" s="256"/>
      <c r="S15" s="256"/>
      <c r="T15" s="256"/>
      <c r="U15" s="256"/>
      <c r="V15" s="257"/>
      <c r="W15" s="255"/>
      <c r="X15" s="256"/>
      <c r="Y15" s="256"/>
      <c r="Z15" s="256"/>
      <c r="AA15" s="256"/>
      <c r="AB15" s="256"/>
      <c r="AC15" s="257"/>
      <c r="AD15" s="255"/>
      <c r="AE15" s="256"/>
      <c r="AF15" s="256"/>
      <c r="AG15" s="256"/>
      <c r="AH15" s="256"/>
      <c r="AI15" s="256"/>
      <c r="AJ15" s="257"/>
      <c r="AK15" s="255"/>
      <c r="AL15" s="256"/>
      <c r="AM15" s="256"/>
      <c r="AN15" s="256"/>
      <c r="AO15" s="256"/>
      <c r="AP15" s="256"/>
      <c r="AQ15" s="257"/>
      <c r="AR15" s="255"/>
      <c r="AS15" s="256"/>
      <c r="AT15" s="257"/>
      <c r="AU15" s="424">
        <f>IF($AZ$3="４週",SUM(P15:AQ15),IF($AZ$3="暦月",SUM(P15:AT15),""))</f>
        <v>0</v>
      </c>
      <c r="AV15" s="425"/>
      <c r="AW15" s="426">
        <f t="shared" si="1"/>
        <v>0</v>
      </c>
      <c r="AX15" s="427"/>
      <c r="AY15" s="428"/>
      <c r="AZ15" s="429"/>
      <c r="BA15" s="429"/>
      <c r="BB15" s="429"/>
      <c r="BC15" s="429"/>
      <c r="BD15" s="430"/>
    </row>
    <row r="16" spans="1:57" ht="39.950000000000003" customHeight="1">
      <c r="A16" s="239"/>
      <c r="B16" s="254">
        <f t="shared" si="2"/>
        <v>3</v>
      </c>
      <c r="C16" s="414"/>
      <c r="D16" s="415"/>
      <c r="E16" s="416"/>
      <c r="F16" s="417"/>
      <c r="G16" s="418"/>
      <c r="H16" s="419"/>
      <c r="I16" s="419"/>
      <c r="J16" s="419"/>
      <c r="K16" s="420"/>
      <c r="L16" s="421"/>
      <c r="M16" s="422"/>
      <c r="N16" s="422"/>
      <c r="O16" s="423"/>
      <c r="P16" s="255"/>
      <c r="Q16" s="256"/>
      <c r="R16" s="256"/>
      <c r="S16" s="256"/>
      <c r="T16" s="256"/>
      <c r="U16" s="256"/>
      <c r="V16" s="257"/>
      <c r="W16" s="255"/>
      <c r="X16" s="256"/>
      <c r="Y16" s="256"/>
      <c r="Z16" s="256"/>
      <c r="AA16" s="256"/>
      <c r="AB16" s="256"/>
      <c r="AC16" s="257"/>
      <c r="AD16" s="255"/>
      <c r="AE16" s="256"/>
      <c r="AF16" s="256"/>
      <c r="AG16" s="256"/>
      <c r="AH16" s="256"/>
      <c r="AI16" s="256"/>
      <c r="AJ16" s="257"/>
      <c r="AK16" s="255"/>
      <c r="AL16" s="256"/>
      <c r="AM16" s="256"/>
      <c r="AN16" s="256"/>
      <c r="AO16" s="256"/>
      <c r="AP16" s="256"/>
      <c r="AQ16" s="257"/>
      <c r="AR16" s="255"/>
      <c r="AS16" s="256"/>
      <c r="AT16" s="257"/>
      <c r="AU16" s="424">
        <f>IF($AZ$3="４週",SUM(P16:AQ16),IF($AZ$3="暦月",SUM(P16:AT16),""))</f>
        <v>0</v>
      </c>
      <c r="AV16" s="425"/>
      <c r="AW16" s="426">
        <f t="shared" si="1"/>
        <v>0</v>
      </c>
      <c r="AX16" s="427"/>
      <c r="AY16" s="428"/>
      <c r="AZ16" s="429"/>
      <c r="BA16" s="429"/>
      <c r="BB16" s="429"/>
      <c r="BC16" s="429"/>
      <c r="BD16" s="430"/>
    </row>
    <row r="17" spans="1:56" ht="39.950000000000003" customHeight="1">
      <c r="A17" s="239"/>
      <c r="B17" s="254">
        <f t="shared" si="2"/>
        <v>4</v>
      </c>
      <c r="C17" s="414"/>
      <c r="D17" s="415"/>
      <c r="E17" s="416"/>
      <c r="F17" s="417"/>
      <c r="G17" s="418"/>
      <c r="H17" s="419"/>
      <c r="I17" s="419"/>
      <c r="J17" s="419"/>
      <c r="K17" s="420"/>
      <c r="L17" s="421"/>
      <c r="M17" s="422"/>
      <c r="N17" s="422"/>
      <c r="O17" s="423"/>
      <c r="P17" s="255"/>
      <c r="Q17" s="256"/>
      <c r="R17" s="256"/>
      <c r="S17" s="256"/>
      <c r="T17" s="256"/>
      <c r="U17" s="256"/>
      <c r="V17" s="257"/>
      <c r="W17" s="255"/>
      <c r="X17" s="256"/>
      <c r="Y17" s="256"/>
      <c r="Z17" s="256"/>
      <c r="AA17" s="256"/>
      <c r="AB17" s="256"/>
      <c r="AC17" s="257"/>
      <c r="AD17" s="255"/>
      <c r="AE17" s="256"/>
      <c r="AF17" s="256"/>
      <c r="AG17" s="256"/>
      <c r="AH17" s="256"/>
      <c r="AI17" s="256"/>
      <c r="AJ17" s="257"/>
      <c r="AK17" s="255"/>
      <c r="AL17" s="256"/>
      <c r="AM17" s="256"/>
      <c r="AN17" s="256"/>
      <c r="AO17" s="256"/>
      <c r="AP17" s="256"/>
      <c r="AQ17" s="257"/>
      <c r="AR17" s="255"/>
      <c r="AS17" s="256"/>
      <c r="AT17" s="257"/>
      <c r="AU17" s="424">
        <f>IF($AZ$3="４週",SUM(P17:AQ17),IF($AZ$3="暦月",SUM(P17:AT17),""))</f>
        <v>0</v>
      </c>
      <c r="AV17" s="425"/>
      <c r="AW17" s="426">
        <f t="shared" si="1"/>
        <v>0</v>
      </c>
      <c r="AX17" s="427"/>
      <c r="AY17" s="428"/>
      <c r="AZ17" s="429"/>
      <c r="BA17" s="429"/>
      <c r="BB17" s="429"/>
      <c r="BC17" s="429"/>
      <c r="BD17" s="430"/>
    </row>
    <row r="18" spans="1:56" ht="39.950000000000003" customHeight="1">
      <c r="A18" s="239"/>
      <c r="B18" s="254">
        <f t="shared" si="2"/>
        <v>5</v>
      </c>
      <c r="C18" s="414"/>
      <c r="D18" s="415"/>
      <c r="E18" s="416"/>
      <c r="F18" s="417"/>
      <c r="G18" s="418"/>
      <c r="H18" s="419"/>
      <c r="I18" s="419"/>
      <c r="J18" s="419"/>
      <c r="K18" s="420"/>
      <c r="L18" s="421"/>
      <c r="M18" s="422"/>
      <c r="N18" s="422"/>
      <c r="O18" s="423"/>
      <c r="P18" s="255"/>
      <c r="Q18" s="256"/>
      <c r="R18" s="256"/>
      <c r="S18" s="256"/>
      <c r="T18" s="256"/>
      <c r="U18" s="256"/>
      <c r="V18" s="257"/>
      <c r="W18" s="255"/>
      <c r="X18" s="256"/>
      <c r="Y18" s="256"/>
      <c r="Z18" s="256"/>
      <c r="AA18" s="256"/>
      <c r="AB18" s="256"/>
      <c r="AC18" s="257"/>
      <c r="AD18" s="255"/>
      <c r="AE18" s="256"/>
      <c r="AF18" s="256"/>
      <c r="AG18" s="256"/>
      <c r="AH18" s="256"/>
      <c r="AI18" s="256"/>
      <c r="AJ18" s="257"/>
      <c r="AK18" s="255"/>
      <c r="AL18" s="256"/>
      <c r="AM18" s="256"/>
      <c r="AN18" s="256"/>
      <c r="AO18" s="256"/>
      <c r="AP18" s="256"/>
      <c r="AQ18" s="257"/>
      <c r="AR18" s="255"/>
      <c r="AS18" s="256"/>
      <c r="AT18" s="257"/>
      <c r="AU18" s="424">
        <f t="shared" ref="AU18:AU113" si="3">IF($AZ$3="４週",SUM(P18:AQ18),IF($AZ$3="暦月",SUM(P18:AT18),""))</f>
        <v>0</v>
      </c>
      <c r="AV18" s="425"/>
      <c r="AW18" s="426">
        <f t="shared" si="1"/>
        <v>0</v>
      </c>
      <c r="AX18" s="427"/>
      <c r="AY18" s="428"/>
      <c r="AZ18" s="429"/>
      <c r="BA18" s="429"/>
      <c r="BB18" s="429"/>
      <c r="BC18" s="429"/>
      <c r="BD18" s="430"/>
    </row>
    <row r="19" spans="1:56" ht="39.950000000000003" customHeight="1">
      <c r="A19" s="239"/>
      <c r="B19" s="254">
        <f t="shared" si="2"/>
        <v>6</v>
      </c>
      <c r="C19" s="414"/>
      <c r="D19" s="415"/>
      <c r="E19" s="416"/>
      <c r="F19" s="417"/>
      <c r="G19" s="418"/>
      <c r="H19" s="419"/>
      <c r="I19" s="419"/>
      <c r="J19" s="419"/>
      <c r="K19" s="420"/>
      <c r="L19" s="421"/>
      <c r="M19" s="422"/>
      <c r="N19" s="422"/>
      <c r="O19" s="423"/>
      <c r="P19" s="255"/>
      <c r="Q19" s="256"/>
      <c r="R19" s="256"/>
      <c r="S19" s="256"/>
      <c r="T19" s="256"/>
      <c r="U19" s="256"/>
      <c r="V19" s="257"/>
      <c r="W19" s="255"/>
      <c r="X19" s="256"/>
      <c r="Y19" s="256"/>
      <c r="Z19" s="256"/>
      <c r="AA19" s="256"/>
      <c r="AB19" s="256"/>
      <c r="AC19" s="257"/>
      <c r="AD19" s="255"/>
      <c r="AE19" s="256"/>
      <c r="AF19" s="256"/>
      <c r="AG19" s="256"/>
      <c r="AH19" s="256"/>
      <c r="AI19" s="256"/>
      <c r="AJ19" s="257"/>
      <c r="AK19" s="255"/>
      <c r="AL19" s="256"/>
      <c r="AM19" s="256"/>
      <c r="AN19" s="256"/>
      <c r="AO19" s="256"/>
      <c r="AP19" s="256"/>
      <c r="AQ19" s="257"/>
      <c r="AR19" s="255"/>
      <c r="AS19" s="256"/>
      <c r="AT19" s="257"/>
      <c r="AU19" s="424">
        <f t="shared" si="3"/>
        <v>0</v>
      </c>
      <c r="AV19" s="425"/>
      <c r="AW19" s="426">
        <f t="shared" si="1"/>
        <v>0</v>
      </c>
      <c r="AX19" s="427"/>
      <c r="AY19" s="428"/>
      <c r="AZ19" s="429"/>
      <c r="BA19" s="429"/>
      <c r="BB19" s="429"/>
      <c r="BC19" s="429"/>
      <c r="BD19" s="430"/>
    </row>
    <row r="20" spans="1:56" ht="39.950000000000003" customHeight="1">
      <c r="A20" s="239"/>
      <c r="B20" s="254">
        <f t="shared" si="2"/>
        <v>7</v>
      </c>
      <c r="C20" s="414"/>
      <c r="D20" s="415"/>
      <c r="E20" s="416"/>
      <c r="F20" s="417"/>
      <c r="G20" s="418"/>
      <c r="H20" s="419"/>
      <c r="I20" s="419"/>
      <c r="J20" s="419"/>
      <c r="K20" s="420"/>
      <c r="L20" s="421"/>
      <c r="M20" s="422"/>
      <c r="N20" s="422"/>
      <c r="O20" s="423"/>
      <c r="P20" s="255"/>
      <c r="Q20" s="256"/>
      <c r="R20" s="256"/>
      <c r="S20" s="256"/>
      <c r="T20" s="256"/>
      <c r="U20" s="256"/>
      <c r="V20" s="257"/>
      <c r="W20" s="255"/>
      <c r="X20" s="256"/>
      <c r="Y20" s="256"/>
      <c r="Z20" s="256"/>
      <c r="AA20" s="256"/>
      <c r="AB20" s="256"/>
      <c r="AC20" s="257"/>
      <c r="AD20" s="255"/>
      <c r="AE20" s="256"/>
      <c r="AF20" s="256"/>
      <c r="AG20" s="256"/>
      <c r="AH20" s="256"/>
      <c r="AI20" s="256"/>
      <c r="AJ20" s="257"/>
      <c r="AK20" s="255"/>
      <c r="AL20" s="256"/>
      <c r="AM20" s="256"/>
      <c r="AN20" s="256"/>
      <c r="AO20" s="256"/>
      <c r="AP20" s="256"/>
      <c r="AQ20" s="257"/>
      <c r="AR20" s="255"/>
      <c r="AS20" s="256"/>
      <c r="AT20" s="257"/>
      <c r="AU20" s="424">
        <f>IF($AZ$3="４週",SUM(P20:AQ20),IF($AZ$3="暦月",SUM(P20:AT20),""))</f>
        <v>0</v>
      </c>
      <c r="AV20" s="425"/>
      <c r="AW20" s="426">
        <f t="shared" si="1"/>
        <v>0</v>
      </c>
      <c r="AX20" s="427"/>
      <c r="AY20" s="428"/>
      <c r="AZ20" s="429"/>
      <c r="BA20" s="429"/>
      <c r="BB20" s="429"/>
      <c r="BC20" s="429"/>
      <c r="BD20" s="430"/>
    </row>
    <row r="21" spans="1:56" ht="39.950000000000003" customHeight="1">
      <c r="A21" s="239"/>
      <c r="B21" s="254">
        <f t="shared" si="2"/>
        <v>8</v>
      </c>
      <c r="C21" s="414"/>
      <c r="D21" s="415"/>
      <c r="E21" s="416"/>
      <c r="F21" s="417"/>
      <c r="G21" s="418"/>
      <c r="H21" s="419"/>
      <c r="I21" s="419"/>
      <c r="J21" s="419"/>
      <c r="K21" s="420"/>
      <c r="L21" s="421"/>
      <c r="M21" s="422"/>
      <c r="N21" s="422"/>
      <c r="O21" s="423"/>
      <c r="P21" s="255"/>
      <c r="Q21" s="256"/>
      <c r="R21" s="256"/>
      <c r="S21" s="256"/>
      <c r="T21" s="256"/>
      <c r="U21" s="256"/>
      <c r="V21" s="257"/>
      <c r="W21" s="255"/>
      <c r="X21" s="256"/>
      <c r="Y21" s="256"/>
      <c r="Z21" s="256"/>
      <c r="AA21" s="256"/>
      <c r="AB21" s="256"/>
      <c r="AC21" s="257"/>
      <c r="AD21" s="255"/>
      <c r="AE21" s="256"/>
      <c r="AF21" s="256"/>
      <c r="AG21" s="256"/>
      <c r="AH21" s="256"/>
      <c r="AI21" s="256"/>
      <c r="AJ21" s="257"/>
      <c r="AK21" s="255"/>
      <c r="AL21" s="256"/>
      <c r="AM21" s="256"/>
      <c r="AN21" s="256"/>
      <c r="AO21" s="256"/>
      <c r="AP21" s="256"/>
      <c r="AQ21" s="257"/>
      <c r="AR21" s="255"/>
      <c r="AS21" s="256"/>
      <c r="AT21" s="257"/>
      <c r="AU21" s="424">
        <f t="shared" si="3"/>
        <v>0</v>
      </c>
      <c r="AV21" s="425"/>
      <c r="AW21" s="426">
        <f t="shared" si="1"/>
        <v>0</v>
      </c>
      <c r="AX21" s="427"/>
      <c r="AY21" s="428"/>
      <c r="AZ21" s="429"/>
      <c r="BA21" s="429"/>
      <c r="BB21" s="429"/>
      <c r="BC21" s="429"/>
      <c r="BD21" s="430"/>
    </row>
    <row r="22" spans="1:56" ht="39.950000000000003" customHeight="1">
      <c r="A22" s="239"/>
      <c r="B22" s="254">
        <f t="shared" si="2"/>
        <v>9</v>
      </c>
      <c r="C22" s="414"/>
      <c r="D22" s="415"/>
      <c r="E22" s="416"/>
      <c r="F22" s="417"/>
      <c r="G22" s="418"/>
      <c r="H22" s="419"/>
      <c r="I22" s="419"/>
      <c r="J22" s="419"/>
      <c r="K22" s="420"/>
      <c r="L22" s="421"/>
      <c r="M22" s="422"/>
      <c r="N22" s="422"/>
      <c r="O22" s="423"/>
      <c r="P22" s="255"/>
      <c r="Q22" s="256"/>
      <c r="R22" s="256"/>
      <c r="S22" s="256"/>
      <c r="T22" s="256"/>
      <c r="U22" s="256"/>
      <c r="V22" s="257"/>
      <c r="W22" s="255"/>
      <c r="X22" s="256"/>
      <c r="Y22" s="256"/>
      <c r="Z22" s="256"/>
      <c r="AA22" s="256"/>
      <c r="AB22" s="256"/>
      <c r="AC22" s="257"/>
      <c r="AD22" s="255"/>
      <c r="AE22" s="256"/>
      <c r="AF22" s="256"/>
      <c r="AG22" s="256"/>
      <c r="AH22" s="256"/>
      <c r="AI22" s="256"/>
      <c r="AJ22" s="257"/>
      <c r="AK22" s="255"/>
      <c r="AL22" s="256"/>
      <c r="AM22" s="256"/>
      <c r="AN22" s="256"/>
      <c r="AO22" s="256"/>
      <c r="AP22" s="256"/>
      <c r="AQ22" s="257"/>
      <c r="AR22" s="255"/>
      <c r="AS22" s="256"/>
      <c r="AT22" s="257"/>
      <c r="AU22" s="424">
        <f t="shared" si="3"/>
        <v>0</v>
      </c>
      <c r="AV22" s="425"/>
      <c r="AW22" s="426">
        <f t="shared" si="1"/>
        <v>0</v>
      </c>
      <c r="AX22" s="427"/>
      <c r="AY22" s="428"/>
      <c r="AZ22" s="429"/>
      <c r="BA22" s="429"/>
      <c r="BB22" s="429"/>
      <c r="BC22" s="429"/>
      <c r="BD22" s="430"/>
    </row>
    <row r="23" spans="1:56" ht="39.950000000000003" customHeight="1">
      <c r="A23" s="239"/>
      <c r="B23" s="254">
        <f t="shared" si="2"/>
        <v>10</v>
      </c>
      <c r="C23" s="414"/>
      <c r="D23" s="415"/>
      <c r="E23" s="416"/>
      <c r="F23" s="417"/>
      <c r="G23" s="418"/>
      <c r="H23" s="419"/>
      <c r="I23" s="419"/>
      <c r="J23" s="419"/>
      <c r="K23" s="420"/>
      <c r="L23" s="421"/>
      <c r="M23" s="422"/>
      <c r="N23" s="422"/>
      <c r="O23" s="423"/>
      <c r="P23" s="255"/>
      <c r="Q23" s="256"/>
      <c r="R23" s="256"/>
      <c r="S23" s="256"/>
      <c r="T23" s="256"/>
      <c r="U23" s="256"/>
      <c r="V23" s="257"/>
      <c r="W23" s="255"/>
      <c r="X23" s="256"/>
      <c r="Y23" s="256"/>
      <c r="Z23" s="256"/>
      <c r="AA23" s="256"/>
      <c r="AB23" s="256"/>
      <c r="AC23" s="257"/>
      <c r="AD23" s="255"/>
      <c r="AE23" s="256"/>
      <c r="AF23" s="256"/>
      <c r="AG23" s="256"/>
      <c r="AH23" s="256"/>
      <c r="AI23" s="256"/>
      <c r="AJ23" s="257"/>
      <c r="AK23" s="255"/>
      <c r="AL23" s="256"/>
      <c r="AM23" s="256"/>
      <c r="AN23" s="256"/>
      <c r="AO23" s="256"/>
      <c r="AP23" s="256"/>
      <c r="AQ23" s="257"/>
      <c r="AR23" s="255"/>
      <c r="AS23" s="256"/>
      <c r="AT23" s="257"/>
      <c r="AU23" s="424">
        <f t="shared" si="3"/>
        <v>0</v>
      </c>
      <c r="AV23" s="425"/>
      <c r="AW23" s="426">
        <f t="shared" si="1"/>
        <v>0</v>
      </c>
      <c r="AX23" s="427"/>
      <c r="AY23" s="428"/>
      <c r="AZ23" s="429"/>
      <c r="BA23" s="429"/>
      <c r="BB23" s="429"/>
      <c r="BC23" s="429"/>
      <c r="BD23" s="430"/>
    </row>
    <row r="24" spans="1:56" ht="39.950000000000003" customHeight="1">
      <c r="A24" s="239"/>
      <c r="B24" s="254">
        <f t="shared" si="2"/>
        <v>11</v>
      </c>
      <c r="C24" s="414"/>
      <c r="D24" s="415"/>
      <c r="E24" s="416"/>
      <c r="F24" s="417"/>
      <c r="G24" s="418"/>
      <c r="H24" s="419"/>
      <c r="I24" s="419"/>
      <c r="J24" s="419"/>
      <c r="K24" s="420"/>
      <c r="L24" s="421"/>
      <c r="M24" s="422"/>
      <c r="N24" s="422"/>
      <c r="O24" s="423"/>
      <c r="P24" s="255"/>
      <c r="Q24" s="256"/>
      <c r="R24" s="256"/>
      <c r="S24" s="256"/>
      <c r="T24" s="256"/>
      <c r="U24" s="256"/>
      <c r="V24" s="257"/>
      <c r="W24" s="255"/>
      <c r="X24" s="256"/>
      <c r="Y24" s="256"/>
      <c r="Z24" s="256"/>
      <c r="AA24" s="256"/>
      <c r="AB24" s="256"/>
      <c r="AC24" s="257"/>
      <c r="AD24" s="255"/>
      <c r="AE24" s="256"/>
      <c r="AF24" s="256"/>
      <c r="AG24" s="256"/>
      <c r="AH24" s="256"/>
      <c r="AI24" s="256"/>
      <c r="AJ24" s="257"/>
      <c r="AK24" s="255"/>
      <c r="AL24" s="256"/>
      <c r="AM24" s="256"/>
      <c r="AN24" s="256"/>
      <c r="AO24" s="256"/>
      <c r="AP24" s="256"/>
      <c r="AQ24" s="257"/>
      <c r="AR24" s="255"/>
      <c r="AS24" s="256"/>
      <c r="AT24" s="257"/>
      <c r="AU24" s="424">
        <f t="shared" si="3"/>
        <v>0</v>
      </c>
      <c r="AV24" s="425"/>
      <c r="AW24" s="426">
        <f t="shared" si="1"/>
        <v>0</v>
      </c>
      <c r="AX24" s="427"/>
      <c r="AY24" s="428"/>
      <c r="AZ24" s="429"/>
      <c r="BA24" s="429"/>
      <c r="BB24" s="429"/>
      <c r="BC24" s="429"/>
      <c r="BD24" s="430"/>
    </row>
    <row r="25" spans="1:56" ht="39.950000000000003" customHeight="1">
      <c r="A25" s="239"/>
      <c r="B25" s="254">
        <f t="shared" si="2"/>
        <v>12</v>
      </c>
      <c r="C25" s="414"/>
      <c r="D25" s="415"/>
      <c r="E25" s="416"/>
      <c r="F25" s="417"/>
      <c r="G25" s="418"/>
      <c r="H25" s="419"/>
      <c r="I25" s="419"/>
      <c r="J25" s="419"/>
      <c r="K25" s="420"/>
      <c r="L25" s="421"/>
      <c r="M25" s="422"/>
      <c r="N25" s="422"/>
      <c r="O25" s="423"/>
      <c r="P25" s="255"/>
      <c r="Q25" s="256"/>
      <c r="R25" s="256"/>
      <c r="S25" s="256"/>
      <c r="T25" s="256"/>
      <c r="U25" s="256"/>
      <c r="V25" s="257"/>
      <c r="W25" s="255"/>
      <c r="X25" s="256"/>
      <c r="Y25" s="256"/>
      <c r="Z25" s="256"/>
      <c r="AA25" s="256"/>
      <c r="AB25" s="256"/>
      <c r="AC25" s="257"/>
      <c r="AD25" s="255"/>
      <c r="AE25" s="256"/>
      <c r="AF25" s="256"/>
      <c r="AG25" s="256"/>
      <c r="AH25" s="256"/>
      <c r="AI25" s="256"/>
      <c r="AJ25" s="257"/>
      <c r="AK25" s="255"/>
      <c r="AL25" s="256"/>
      <c r="AM25" s="256"/>
      <c r="AN25" s="256"/>
      <c r="AO25" s="256"/>
      <c r="AP25" s="256"/>
      <c r="AQ25" s="257"/>
      <c r="AR25" s="255"/>
      <c r="AS25" s="256"/>
      <c r="AT25" s="257"/>
      <c r="AU25" s="424">
        <f t="shared" si="3"/>
        <v>0</v>
      </c>
      <c r="AV25" s="425"/>
      <c r="AW25" s="426">
        <f t="shared" si="1"/>
        <v>0</v>
      </c>
      <c r="AX25" s="427"/>
      <c r="AY25" s="428"/>
      <c r="AZ25" s="429"/>
      <c r="BA25" s="429"/>
      <c r="BB25" s="429"/>
      <c r="BC25" s="429"/>
      <c r="BD25" s="430"/>
    </row>
    <row r="26" spans="1:56" ht="39.950000000000003" customHeight="1">
      <c r="A26" s="239"/>
      <c r="B26" s="254">
        <f t="shared" si="2"/>
        <v>13</v>
      </c>
      <c r="C26" s="414"/>
      <c r="D26" s="415"/>
      <c r="E26" s="416"/>
      <c r="F26" s="417"/>
      <c r="G26" s="418"/>
      <c r="H26" s="419"/>
      <c r="I26" s="419"/>
      <c r="J26" s="419"/>
      <c r="K26" s="420"/>
      <c r="L26" s="421"/>
      <c r="M26" s="422"/>
      <c r="N26" s="422"/>
      <c r="O26" s="423"/>
      <c r="P26" s="255"/>
      <c r="Q26" s="256"/>
      <c r="R26" s="256"/>
      <c r="S26" s="256"/>
      <c r="T26" s="256"/>
      <c r="U26" s="256"/>
      <c r="V26" s="257"/>
      <c r="W26" s="255"/>
      <c r="X26" s="256"/>
      <c r="Y26" s="256"/>
      <c r="Z26" s="256"/>
      <c r="AA26" s="256"/>
      <c r="AB26" s="256"/>
      <c r="AC26" s="257"/>
      <c r="AD26" s="255"/>
      <c r="AE26" s="256"/>
      <c r="AF26" s="256"/>
      <c r="AG26" s="256"/>
      <c r="AH26" s="256"/>
      <c r="AI26" s="256"/>
      <c r="AJ26" s="257"/>
      <c r="AK26" s="255"/>
      <c r="AL26" s="256"/>
      <c r="AM26" s="256"/>
      <c r="AN26" s="256"/>
      <c r="AO26" s="256"/>
      <c r="AP26" s="256"/>
      <c r="AQ26" s="257"/>
      <c r="AR26" s="255"/>
      <c r="AS26" s="256"/>
      <c r="AT26" s="257"/>
      <c r="AU26" s="424">
        <f t="shared" si="3"/>
        <v>0</v>
      </c>
      <c r="AV26" s="425"/>
      <c r="AW26" s="426">
        <f t="shared" si="1"/>
        <v>0</v>
      </c>
      <c r="AX26" s="427"/>
      <c r="AY26" s="428"/>
      <c r="AZ26" s="429"/>
      <c r="BA26" s="429"/>
      <c r="BB26" s="429"/>
      <c r="BC26" s="429"/>
      <c r="BD26" s="430"/>
    </row>
    <row r="27" spans="1:56" ht="39.950000000000003" customHeight="1">
      <c r="A27" s="239"/>
      <c r="B27" s="254">
        <f t="shared" si="2"/>
        <v>14</v>
      </c>
      <c r="C27" s="414"/>
      <c r="D27" s="415"/>
      <c r="E27" s="416"/>
      <c r="F27" s="417"/>
      <c r="G27" s="418"/>
      <c r="H27" s="419"/>
      <c r="I27" s="419"/>
      <c r="J27" s="419"/>
      <c r="K27" s="420"/>
      <c r="L27" s="421"/>
      <c r="M27" s="422"/>
      <c r="N27" s="422"/>
      <c r="O27" s="423"/>
      <c r="P27" s="255"/>
      <c r="Q27" s="256"/>
      <c r="R27" s="256"/>
      <c r="S27" s="256"/>
      <c r="T27" s="256"/>
      <c r="U27" s="256"/>
      <c r="V27" s="257"/>
      <c r="W27" s="255"/>
      <c r="X27" s="256"/>
      <c r="Y27" s="256"/>
      <c r="Z27" s="256"/>
      <c r="AA27" s="256"/>
      <c r="AB27" s="256"/>
      <c r="AC27" s="257"/>
      <c r="AD27" s="255"/>
      <c r="AE27" s="256"/>
      <c r="AF27" s="256"/>
      <c r="AG27" s="256"/>
      <c r="AH27" s="256"/>
      <c r="AI27" s="256"/>
      <c r="AJ27" s="257"/>
      <c r="AK27" s="255"/>
      <c r="AL27" s="256"/>
      <c r="AM27" s="256"/>
      <c r="AN27" s="256"/>
      <c r="AO27" s="256"/>
      <c r="AP27" s="256"/>
      <c r="AQ27" s="257"/>
      <c r="AR27" s="255"/>
      <c r="AS27" s="256"/>
      <c r="AT27" s="257"/>
      <c r="AU27" s="424">
        <f t="shared" si="3"/>
        <v>0</v>
      </c>
      <c r="AV27" s="425"/>
      <c r="AW27" s="426">
        <f t="shared" si="1"/>
        <v>0</v>
      </c>
      <c r="AX27" s="427"/>
      <c r="AY27" s="428"/>
      <c r="AZ27" s="429"/>
      <c r="BA27" s="429"/>
      <c r="BB27" s="429"/>
      <c r="BC27" s="429"/>
      <c r="BD27" s="430"/>
    </row>
    <row r="28" spans="1:56" ht="39.950000000000003" customHeight="1">
      <c r="A28" s="239"/>
      <c r="B28" s="254">
        <f t="shared" si="2"/>
        <v>15</v>
      </c>
      <c r="C28" s="414"/>
      <c r="D28" s="415"/>
      <c r="E28" s="416"/>
      <c r="F28" s="417"/>
      <c r="G28" s="418"/>
      <c r="H28" s="419"/>
      <c r="I28" s="419"/>
      <c r="J28" s="419"/>
      <c r="K28" s="420"/>
      <c r="L28" s="421"/>
      <c r="M28" s="422"/>
      <c r="N28" s="422"/>
      <c r="O28" s="423"/>
      <c r="P28" s="255"/>
      <c r="Q28" s="256"/>
      <c r="R28" s="256"/>
      <c r="S28" s="256"/>
      <c r="T28" s="256"/>
      <c r="U28" s="256"/>
      <c r="V28" s="257"/>
      <c r="W28" s="255"/>
      <c r="X28" s="256"/>
      <c r="Y28" s="256"/>
      <c r="Z28" s="256"/>
      <c r="AA28" s="256"/>
      <c r="AB28" s="256"/>
      <c r="AC28" s="257"/>
      <c r="AD28" s="255"/>
      <c r="AE28" s="256"/>
      <c r="AF28" s="256"/>
      <c r="AG28" s="256"/>
      <c r="AH28" s="256"/>
      <c r="AI28" s="256"/>
      <c r="AJ28" s="257"/>
      <c r="AK28" s="255"/>
      <c r="AL28" s="256"/>
      <c r="AM28" s="256"/>
      <c r="AN28" s="256"/>
      <c r="AO28" s="256"/>
      <c r="AP28" s="256"/>
      <c r="AQ28" s="257"/>
      <c r="AR28" s="255"/>
      <c r="AS28" s="256"/>
      <c r="AT28" s="257"/>
      <c r="AU28" s="424">
        <f t="shared" si="3"/>
        <v>0</v>
      </c>
      <c r="AV28" s="425"/>
      <c r="AW28" s="426">
        <f t="shared" si="1"/>
        <v>0</v>
      </c>
      <c r="AX28" s="427"/>
      <c r="AY28" s="428"/>
      <c r="AZ28" s="429"/>
      <c r="BA28" s="429"/>
      <c r="BB28" s="429"/>
      <c r="BC28" s="429"/>
      <c r="BD28" s="430"/>
    </row>
    <row r="29" spans="1:56" ht="39.950000000000003" customHeight="1">
      <c r="A29" s="239"/>
      <c r="B29" s="254">
        <f t="shared" si="2"/>
        <v>16</v>
      </c>
      <c r="C29" s="414"/>
      <c r="D29" s="415"/>
      <c r="E29" s="416"/>
      <c r="F29" s="417"/>
      <c r="G29" s="418"/>
      <c r="H29" s="419"/>
      <c r="I29" s="419"/>
      <c r="J29" s="419"/>
      <c r="K29" s="420"/>
      <c r="L29" s="421"/>
      <c r="M29" s="422"/>
      <c r="N29" s="422"/>
      <c r="O29" s="423"/>
      <c r="P29" s="255"/>
      <c r="Q29" s="256"/>
      <c r="R29" s="256"/>
      <c r="S29" s="256"/>
      <c r="T29" s="256"/>
      <c r="U29" s="256"/>
      <c r="V29" s="257"/>
      <c r="W29" s="255"/>
      <c r="X29" s="256"/>
      <c r="Y29" s="256"/>
      <c r="Z29" s="256"/>
      <c r="AA29" s="256"/>
      <c r="AB29" s="256"/>
      <c r="AC29" s="257"/>
      <c r="AD29" s="255"/>
      <c r="AE29" s="256"/>
      <c r="AF29" s="256"/>
      <c r="AG29" s="256"/>
      <c r="AH29" s="256"/>
      <c r="AI29" s="256"/>
      <c r="AJ29" s="257"/>
      <c r="AK29" s="255"/>
      <c r="AL29" s="256"/>
      <c r="AM29" s="256"/>
      <c r="AN29" s="256"/>
      <c r="AO29" s="256"/>
      <c r="AP29" s="256"/>
      <c r="AQ29" s="257"/>
      <c r="AR29" s="255"/>
      <c r="AS29" s="256"/>
      <c r="AT29" s="257"/>
      <c r="AU29" s="424">
        <f t="shared" si="3"/>
        <v>0</v>
      </c>
      <c r="AV29" s="425"/>
      <c r="AW29" s="426">
        <f t="shared" si="1"/>
        <v>0</v>
      </c>
      <c r="AX29" s="427"/>
      <c r="AY29" s="428"/>
      <c r="AZ29" s="429"/>
      <c r="BA29" s="429"/>
      <c r="BB29" s="429"/>
      <c r="BC29" s="429"/>
      <c r="BD29" s="430"/>
    </row>
    <row r="30" spans="1:56" ht="39.950000000000003" customHeight="1">
      <c r="A30" s="239"/>
      <c r="B30" s="254">
        <f t="shared" si="2"/>
        <v>17</v>
      </c>
      <c r="C30" s="414"/>
      <c r="D30" s="415"/>
      <c r="E30" s="416"/>
      <c r="F30" s="417"/>
      <c r="G30" s="418"/>
      <c r="H30" s="419"/>
      <c r="I30" s="419"/>
      <c r="J30" s="419"/>
      <c r="K30" s="420"/>
      <c r="L30" s="421"/>
      <c r="M30" s="422"/>
      <c r="N30" s="422"/>
      <c r="O30" s="423"/>
      <c r="P30" s="255"/>
      <c r="Q30" s="256"/>
      <c r="R30" s="256"/>
      <c r="S30" s="256"/>
      <c r="T30" s="256"/>
      <c r="U30" s="256"/>
      <c r="V30" s="257"/>
      <c r="W30" s="255"/>
      <c r="X30" s="256"/>
      <c r="Y30" s="256"/>
      <c r="Z30" s="256"/>
      <c r="AA30" s="256"/>
      <c r="AB30" s="256"/>
      <c r="AC30" s="257"/>
      <c r="AD30" s="255"/>
      <c r="AE30" s="256"/>
      <c r="AF30" s="256"/>
      <c r="AG30" s="256"/>
      <c r="AH30" s="256"/>
      <c r="AI30" s="256"/>
      <c r="AJ30" s="257"/>
      <c r="AK30" s="255"/>
      <c r="AL30" s="256"/>
      <c r="AM30" s="256"/>
      <c r="AN30" s="256"/>
      <c r="AO30" s="256"/>
      <c r="AP30" s="256"/>
      <c r="AQ30" s="257"/>
      <c r="AR30" s="255"/>
      <c r="AS30" s="256"/>
      <c r="AT30" s="257"/>
      <c r="AU30" s="424">
        <f t="shared" si="3"/>
        <v>0</v>
      </c>
      <c r="AV30" s="425"/>
      <c r="AW30" s="426">
        <f t="shared" si="1"/>
        <v>0</v>
      </c>
      <c r="AX30" s="427"/>
      <c r="AY30" s="428"/>
      <c r="AZ30" s="429"/>
      <c r="BA30" s="429"/>
      <c r="BB30" s="429"/>
      <c r="BC30" s="429"/>
      <c r="BD30" s="430"/>
    </row>
    <row r="31" spans="1:56" ht="39.950000000000003" customHeight="1">
      <c r="A31" s="239"/>
      <c r="B31" s="254">
        <f t="shared" si="2"/>
        <v>18</v>
      </c>
      <c r="C31" s="414"/>
      <c r="D31" s="415"/>
      <c r="E31" s="416"/>
      <c r="F31" s="417"/>
      <c r="G31" s="418"/>
      <c r="H31" s="419"/>
      <c r="I31" s="419"/>
      <c r="J31" s="419"/>
      <c r="K31" s="420"/>
      <c r="L31" s="421"/>
      <c r="M31" s="422"/>
      <c r="N31" s="422"/>
      <c r="O31" s="423"/>
      <c r="P31" s="255"/>
      <c r="Q31" s="256"/>
      <c r="R31" s="256"/>
      <c r="S31" s="256"/>
      <c r="T31" s="256"/>
      <c r="U31" s="256"/>
      <c r="V31" s="257"/>
      <c r="W31" s="255"/>
      <c r="X31" s="256"/>
      <c r="Y31" s="256"/>
      <c r="Z31" s="256"/>
      <c r="AA31" s="256"/>
      <c r="AB31" s="256"/>
      <c r="AC31" s="257"/>
      <c r="AD31" s="255"/>
      <c r="AE31" s="256"/>
      <c r="AF31" s="256"/>
      <c r="AG31" s="256"/>
      <c r="AH31" s="256"/>
      <c r="AI31" s="256"/>
      <c r="AJ31" s="257"/>
      <c r="AK31" s="255"/>
      <c r="AL31" s="256"/>
      <c r="AM31" s="256"/>
      <c r="AN31" s="256"/>
      <c r="AO31" s="256"/>
      <c r="AP31" s="256"/>
      <c r="AQ31" s="257"/>
      <c r="AR31" s="255"/>
      <c r="AS31" s="256"/>
      <c r="AT31" s="257"/>
      <c r="AU31" s="424">
        <f t="shared" si="3"/>
        <v>0</v>
      </c>
      <c r="AV31" s="425"/>
      <c r="AW31" s="426">
        <f t="shared" si="1"/>
        <v>0</v>
      </c>
      <c r="AX31" s="427"/>
      <c r="AY31" s="428"/>
      <c r="AZ31" s="429"/>
      <c r="BA31" s="429"/>
      <c r="BB31" s="429"/>
      <c r="BC31" s="429"/>
      <c r="BD31" s="430"/>
    </row>
    <row r="32" spans="1:56" ht="39.950000000000003" customHeight="1">
      <c r="A32" s="239"/>
      <c r="B32" s="254">
        <f t="shared" si="2"/>
        <v>19</v>
      </c>
      <c r="C32" s="414"/>
      <c r="D32" s="415"/>
      <c r="E32" s="416"/>
      <c r="F32" s="417"/>
      <c r="G32" s="418"/>
      <c r="H32" s="419"/>
      <c r="I32" s="419"/>
      <c r="J32" s="419"/>
      <c r="K32" s="420"/>
      <c r="L32" s="421"/>
      <c r="M32" s="422"/>
      <c r="N32" s="422"/>
      <c r="O32" s="423"/>
      <c r="P32" s="255"/>
      <c r="Q32" s="256"/>
      <c r="R32" s="256"/>
      <c r="S32" s="256"/>
      <c r="T32" s="256"/>
      <c r="U32" s="256"/>
      <c r="V32" s="257"/>
      <c r="W32" s="255"/>
      <c r="X32" s="256"/>
      <c r="Y32" s="256"/>
      <c r="Z32" s="256"/>
      <c r="AA32" s="256"/>
      <c r="AB32" s="256"/>
      <c r="AC32" s="257"/>
      <c r="AD32" s="255"/>
      <c r="AE32" s="256"/>
      <c r="AF32" s="256"/>
      <c r="AG32" s="256"/>
      <c r="AH32" s="256"/>
      <c r="AI32" s="256"/>
      <c r="AJ32" s="257"/>
      <c r="AK32" s="255"/>
      <c r="AL32" s="256"/>
      <c r="AM32" s="256"/>
      <c r="AN32" s="256"/>
      <c r="AO32" s="256"/>
      <c r="AP32" s="256"/>
      <c r="AQ32" s="257"/>
      <c r="AR32" s="255"/>
      <c r="AS32" s="256"/>
      <c r="AT32" s="257"/>
      <c r="AU32" s="424">
        <f t="shared" si="3"/>
        <v>0</v>
      </c>
      <c r="AV32" s="425"/>
      <c r="AW32" s="426">
        <f t="shared" si="1"/>
        <v>0</v>
      </c>
      <c r="AX32" s="427"/>
      <c r="AY32" s="428"/>
      <c r="AZ32" s="429"/>
      <c r="BA32" s="429"/>
      <c r="BB32" s="429"/>
      <c r="BC32" s="429"/>
      <c r="BD32" s="430"/>
    </row>
    <row r="33" spans="1:56" ht="39.950000000000003" customHeight="1">
      <c r="A33" s="239"/>
      <c r="B33" s="254">
        <f t="shared" si="2"/>
        <v>20</v>
      </c>
      <c r="C33" s="414"/>
      <c r="D33" s="415"/>
      <c r="E33" s="416"/>
      <c r="F33" s="417"/>
      <c r="G33" s="418"/>
      <c r="H33" s="419"/>
      <c r="I33" s="419"/>
      <c r="J33" s="419"/>
      <c r="K33" s="420"/>
      <c r="L33" s="421"/>
      <c r="M33" s="422"/>
      <c r="N33" s="422"/>
      <c r="O33" s="423"/>
      <c r="P33" s="255"/>
      <c r="Q33" s="256"/>
      <c r="R33" s="256"/>
      <c r="S33" s="256"/>
      <c r="T33" s="256"/>
      <c r="U33" s="256"/>
      <c r="V33" s="257"/>
      <c r="W33" s="255"/>
      <c r="X33" s="256"/>
      <c r="Y33" s="256"/>
      <c r="Z33" s="256"/>
      <c r="AA33" s="256"/>
      <c r="AB33" s="256"/>
      <c r="AC33" s="257"/>
      <c r="AD33" s="255"/>
      <c r="AE33" s="256"/>
      <c r="AF33" s="256"/>
      <c r="AG33" s="256"/>
      <c r="AH33" s="256"/>
      <c r="AI33" s="256"/>
      <c r="AJ33" s="257"/>
      <c r="AK33" s="255"/>
      <c r="AL33" s="256"/>
      <c r="AM33" s="256"/>
      <c r="AN33" s="256"/>
      <c r="AO33" s="256"/>
      <c r="AP33" s="256"/>
      <c r="AQ33" s="257"/>
      <c r="AR33" s="255"/>
      <c r="AS33" s="256"/>
      <c r="AT33" s="257"/>
      <c r="AU33" s="424">
        <f t="shared" si="3"/>
        <v>0</v>
      </c>
      <c r="AV33" s="425"/>
      <c r="AW33" s="426">
        <f t="shared" si="1"/>
        <v>0</v>
      </c>
      <c r="AX33" s="427"/>
      <c r="AY33" s="428"/>
      <c r="AZ33" s="429"/>
      <c r="BA33" s="429"/>
      <c r="BB33" s="429"/>
      <c r="BC33" s="429"/>
      <c r="BD33" s="430"/>
    </row>
    <row r="34" spans="1:56" ht="39.950000000000003" customHeight="1">
      <c r="A34" s="239"/>
      <c r="B34" s="254">
        <f t="shared" si="2"/>
        <v>21</v>
      </c>
      <c r="C34" s="414"/>
      <c r="D34" s="415"/>
      <c r="E34" s="416"/>
      <c r="F34" s="417"/>
      <c r="G34" s="418"/>
      <c r="H34" s="419"/>
      <c r="I34" s="419"/>
      <c r="J34" s="419"/>
      <c r="K34" s="420"/>
      <c r="L34" s="421"/>
      <c r="M34" s="422"/>
      <c r="N34" s="422"/>
      <c r="O34" s="423"/>
      <c r="P34" s="255"/>
      <c r="Q34" s="256"/>
      <c r="R34" s="256"/>
      <c r="S34" s="256"/>
      <c r="T34" s="256"/>
      <c r="U34" s="256"/>
      <c r="V34" s="257"/>
      <c r="W34" s="255"/>
      <c r="X34" s="256"/>
      <c r="Y34" s="256"/>
      <c r="Z34" s="256"/>
      <c r="AA34" s="256"/>
      <c r="AB34" s="256"/>
      <c r="AC34" s="257"/>
      <c r="AD34" s="255"/>
      <c r="AE34" s="256"/>
      <c r="AF34" s="256"/>
      <c r="AG34" s="256"/>
      <c r="AH34" s="256"/>
      <c r="AI34" s="256"/>
      <c r="AJ34" s="257"/>
      <c r="AK34" s="255"/>
      <c r="AL34" s="256"/>
      <c r="AM34" s="256"/>
      <c r="AN34" s="256"/>
      <c r="AO34" s="256"/>
      <c r="AP34" s="256"/>
      <c r="AQ34" s="257"/>
      <c r="AR34" s="255"/>
      <c r="AS34" s="256"/>
      <c r="AT34" s="257"/>
      <c r="AU34" s="424">
        <f t="shared" si="3"/>
        <v>0</v>
      </c>
      <c r="AV34" s="425"/>
      <c r="AW34" s="426">
        <f t="shared" si="1"/>
        <v>0</v>
      </c>
      <c r="AX34" s="427"/>
      <c r="AY34" s="428"/>
      <c r="AZ34" s="429"/>
      <c r="BA34" s="429"/>
      <c r="BB34" s="429"/>
      <c r="BC34" s="429"/>
      <c r="BD34" s="430"/>
    </row>
    <row r="35" spans="1:56" ht="39.950000000000003" customHeight="1">
      <c r="A35" s="239"/>
      <c r="B35" s="254">
        <f t="shared" si="2"/>
        <v>22</v>
      </c>
      <c r="C35" s="414"/>
      <c r="D35" s="415"/>
      <c r="E35" s="416"/>
      <c r="F35" s="417"/>
      <c r="G35" s="418"/>
      <c r="H35" s="419"/>
      <c r="I35" s="419"/>
      <c r="J35" s="419"/>
      <c r="K35" s="420"/>
      <c r="L35" s="421"/>
      <c r="M35" s="422"/>
      <c r="N35" s="422"/>
      <c r="O35" s="423"/>
      <c r="P35" s="255"/>
      <c r="Q35" s="256"/>
      <c r="R35" s="256"/>
      <c r="S35" s="256"/>
      <c r="T35" s="256"/>
      <c r="U35" s="256"/>
      <c r="V35" s="257"/>
      <c r="W35" s="255"/>
      <c r="X35" s="256"/>
      <c r="Y35" s="256"/>
      <c r="Z35" s="256"/>
      <c r="AA35" s="256"/>
      <c r="AB35" s="256"/>
      <c r="AC35" s="257"/>
      <c r="AD35" s="255"/>
      <c r="AE35" s="256"/>
      <c r="AF35" s="256"/>
      <c r="AG35" s="256"/>
      <c r="AH35" s="256"/>
      <c r="AI35" s="256"/>
      <c r="AJ35" s="257"/>
      <c r="AK35" s="255"/>
      <c r="AL35" s="256"/>
      <c r="AM35" s="256"/>
      <c r="AN35" s="256"/>
      <c r="AO35" s="256"/>
      <c r="AP35" s="256"/>
      <c r="AQ35" s="257"/>
      <c r="AR35" s="255"/>
      <c r="AS35" s="256"/>
      <c r="AT35" s="257"/>
      <c r="AU35" s="424">
        <f t="shared" si="3"/>
        <v>0</v>
      </c>
      <c r="AV35" s="425"/>
      <c r="AW35" s="426">
        <f t="shared" si="1"/>
        <v>0</v>
      </c>
      <c r="AX35" s="427"/>
      <c r="AY35" s="428"/>
      <c r="AZ35" s="429"/>
      <c r="BA35" s="429"/>
      <c r="BB35" s="429"/>
      <c r="BC35" s="429"/>
      <c r="BD35" s="430"/>
    </row>
    <row r="36" spans="1:56" ht="39.950000000000003" customHeight="1">
      <c r="A36" s="239"/>
      <c r="B36" s="254">
        <f t="shared" si="2"/>
        <v>23</v>
      </c>
      <c r="C36" s="414"/>
      <c r="D36" s="415"/>
      <c r="E36" s="416"/>
      <c r="F36" s="417"/>
      <c r="G36" s="418"/>
      <c r="H36" s="419"/>
      <c r="I36" s="419"/>
      <c r="J36" s="419"/>
      <c r="K36" s="420"/>
      <c r="L36" s="421"/>
      <c r="M36" s="422"/>
      <c r="N36" s="422"/>
      <c r="O36" s="423"/>
      <c r="P36" s="255"/>
      <c r="Q36" s="256"/>
      <c r="R36" s="256"/>
      <c r="S36" s="256"/>
      <c r="T36" s="256"/>
      <c r="U36" s="256"/>
      <c r="V36" s="257"/>
      <c r="W36" s="255"/>
      <c r="X36" s="256"/>
      <c r="Y36" s="256"/>
      <c r="Z36" s="256"/>
      <c r="AA36" s="256"/>
      <c r="AB36" s="256"/>
      <c r="AC36" s="257"/>
      <c r="AD36" s="255"/>
      <c r="AE36" s="256"/>
      <c r="AF36" s="256"/>
      <c r="AG36" s="256"/>
      <c r="AH36" s="256"/>
      <c r="AI36" s="256"/>
      <c r="AJ36" s="257"/>
      <c r="AK36" s="255"/>
      <c r="AL36" s="256"/>
      <c r="AM36" s="256"/>
      <c r="AN36" s="256"/>
      <c r="AO36" s="256"/>
      <c r="AP36" s="256"/>
      <c r="AQ36" s="257"/>
      <c r="AR36" s="255"/>
      <c r="AS36" s="256"/>
      <c r="AT36" s="257"/>
      <c r="AU36" s="424">
        <f t="shared" si="3"/>
        <v>0</v>
      </c>
      <c r="AV36" s="425"/>
      <c r="AW36" s="426">
        <f t="shared" si="1"/>
        <v>0</v>
      </c>
      <c r="AX36" s="427"/>
      <c r="AY36" s="428"/>
      <c r="AZ36" s="429"/>
      <c r="BA36" s="429"/>
      <c r="BB36" s="429"/>
      <c r="BC36" s="429"/>
      <c r="BD36" s="430"/>
    </row>
    <row r="37" spans="1:56" ht="39.950000000000003" customHeight="1">
      <c r="A37" s="239"/>
      <c r="B37" s="254">
        <f t="shared" si="2"/>
        <v>24</v>
      </c>
      <c r="C37" s="414"/>
      <c r="D37" s="415"/>
      <c r="E37" s="416"/>
      <c r="F37" s="417"/>
      <c r="G37" s="418"/>
      <c r="H37" s="419"/>
      <c r="I37" s="419"/>
      <c r="J37" s="419"/>
      <c r="K37" s="420"/>
      <c r="L37" s="421"/>
      <c r="M37" s="422"/>
      <c r="N37" s="422"/>
      <c r="O37" s="423"/>
      <c r="P37" s="255"/>
      <c r="Q37" s="256"/>
      <c r="R37" s="256"/>
      <c r="S37" s="256"/>
      <c r="T37" s="256"/>
      <c r="U37" s="256"/>
      <c r="V37" s="257"/>
      <c r="W37" s="255"/>
      <c r="X37" s="256"/>
      <c r="Y37" s="256"/>
      <c r="Z37" s="256"/>
      <c r="AA37" s="256"/>
      <c r="AB37" s="256"/>
      <c r="AC37" s="257"/>
      <c r="AD37" s="255"/>
      <c r="AE37" s="256"/>
      <c r="AF37" s="256"/>
      <c r="AG37" s="256"/>
      <c r="AH37" s="256"/>
      <c r="AI37" s="256"/>
      <c r="AJ37" s="257"/>
      <c r="AK37" s="255"/>
      <c r="AL37" s="256"/>
      <c r="AM37" s="256"/>
      <c r="AN37" s="256"/>
      <c r="AO37" s="256"/>
      <c r="AP37" s="256"/>
      <c r="AQ37" s="257"/>
      <c r="AR37" s="255"/>
      <c r="AS37" s="256"/>
      <c r="AT37" s="257"/>
      <c r="AU37" s="424">
        <f t="shared" si="3"/>
        <v>0</v>
      </c>
      <c r="AV37" s="425"/>
      <c r="AW37" s="426">
        <f t="shared" si="1"/>
        <v>0</v>
      </c>
      <c r="AX37" s="427"/>
      <c r="AY37" s="428"/>
      <c r="AZ37" s="429"/>
      <c r="BA37" s="429"/>
      <c r="BB37" s="429"/>
      <c r="BC37" s="429"/>
      <c r="BD37" s="430"/>
    </row>
    <row r="38" spans="1:56" ht="39.950000000000003" customHeight="1">
      <c r="A38" s="239"/>
      <c r="B38" s="254">
        <f t="shared" si="2"/>
        <v>25</v>
      </c>
      <c r="C38" s="414"/>
      <c r="D38" s="415"/>
      <c r="E38" s="416"/>
      <c r="F38" s="417"/>
      <c r="G38" s="418"/>
      <c r="H38" s="419"/>
      <c r="I38" s="419"/>
      <c r="J38" s="419"/>
      <c r="K38" s="420"/>
      <c r="L38" s="421"/>
      <c r="M38" s="422"/>
      <c r="N38" s="422"/>
      <c r="O38" s="423"/>
      <c r="P38" s="255"/>
      <c r="Q38" s="256"/>
      <c r="R38" s="256"/>
      <c r="S38" s="256"/>
      <c r="T38" s="256"/>
      <c r="U38" s="256"/>
      <c r="V38" s="257"/>
      <c r="W38" s="255"/>
      <c r="X38" s="256"/>
      <c r="Y38" s="256"/>
      <c r="Z38" s="256"/>
      <c r="AA38" s="256"/>
      <c r="AB38" s="256"/>
      <c r="AC38" s="257"/>
      <c r="AD38" s="255"/>
      <c r="AE38" s="256"/>
      <c r="AF38" s="256"/>
      <c r="AG38" s="256"/>
      <c r="AH38" s="256"/>
      <c r="AI38" s="256"/>
      <c r="AJ38" s="257"/>
      <c r="AK38" s="255"/>
      <c r="AL38" s="256"/>
      <c r="AM38" s="256"/>
      <c r="AN38" s="256"/>
      <c r="AO38" s="256"/>
      <c r="AP38" s="256"/>
      <c r="AQ38" s="257"/>
      <c r="AR38" s="255"/>
      <c r="AS38" s="256"/>
      <c r="AT38" s="257"/>
      <c r="AU38" s="424">
        <f t="shared" si="3"/>
        <v>0</v>
      </c>
      <c r="AV38" s="425"/>
      <c r="AW38" s="426">
        <f t="shared" si="1"/>
        <v>0</v>
      </c>
      <c r="AX38" s="427"/>
      <c r="AY38" s="428"/>
      <c r="AZ38" s="429"/>
      <c r="BA38" s="429"/>
      <c r="BB38" s="429"/>
      <c r="BC38" s="429"/>
      <c r="BD38" s="430"/>
    </row>
    <row r="39" spans="1:56" ht="39.950000000000003" customHeight="1">
      <c r="A39" s="239"/>
      <c r="B39" s="254">
        <f t="shared" si="2"/>
        <v>26</v>
      </c>
      <c r="C39" s="414"/>
      <c r="D39" s="415"/>
      <c r="E39" s="416"/>
      <c r="F39" s="417"/>
      <c r="G39" s="418"/>
      <c r="H39" s="419"/>
      <c r="I39" s="419"/>
      <c r="J39" s="419"/>
      <c r="K39" s="420"/>
      <c r="L39" s="421"/>
      <c r="M39" s="422"/>
      <c r="N39" s="422"/>
      <c r="O39" s="423"/>
      <c r="P39" s="255"/>
      <c r="Q39" s="256"/>
      <c r="R39" s="256"/>
      <c r="S39" s="256"/>
      <c r="T39" s="256"/>
      <c r="U39" s="256"/>
      <c r="V39" s="257"/>
      <c r="W39" s="255"/>
      <c r="X39" s="256"/>
      <c r="Y39" s="256"/>
      <c r="Z39" s="256"/>
      <c r="AA39" s="256"/>
      <c r="AB39" s="256"/>
      <c r="AC39" s="257"/>
      <c r="AD39" s="255"/>
      <c r="AE39" s="256"/>
      <c r="AF39" s="256"/>
      <c r="AG39" s="256"/>
      <c r="AH39" s="256"/>
      <c r="AI39" s="256"/>
      <c r="AJ39" s="257"/>
      <c r="AK39" s="255"/>
      <c r="AL39" s="256"/>
      <c r="AM39" s="256"/>
      <c r="AN39" s="256"/>
      <c r="AO39" s="256"/>
      <c r="AP39" s="256"/>
      <c r="AQ39" s="257"/>
      <c r="AR39" s="255"/>
      <c r="AS39" s="256"/>
      <c r="AT39" s="257"/>
      <c r="AU39" s="424">
        <f t="shared" si="3"/>
        <v>0</v>
      </c>
      <c r="AV39" s="425"/>
      <c r="AW39" s="426">
        <f t="shared" si="1"/>
        <v>0</v>
      </c>
      <c r="AX39" s="427"/>
      <c r="AY39" s="428"/>
      <c r="AZ39" s="429"/>
      <c r="BA39" s="429"/>
      <c r="BB39" s="429"/>
      <c r="BC39" s="429"/>
      <c r="BD39" s="430"/>
    </row>
    <row r="40" spans="1:56" ht="39.950000000000003" customHeight="1">
      <c r="A40" s="239"/>
      <c r="B40" s="254">
        <f t="shared" si="2"/>
        <v>27</v>
      </c>
      <c r="C40" s="414"/>
      <c r="D40" s="415"/>
      <c r="E40" s="416"/>
      <c r="F40" s="417"/>
      <c r="G40" s="418"/>
      <c r="H40" s="419"/>
      <c r="I40" s="419"/>
      <c r="J40" s="419"/>
      <c r="K40" s="420"/>
      <c r="L40" s="421"/>
      <c r="M40" s="422"/>
      <c r="N40" s="422"/>
      <c r="O40" s="423"/>
      <c r="P40" s="255"/>
      <c r="Q40" s="256"/>
      <c r="R40" s="256"/>
      <c r="S40" s="256"/>
      <c r="T40" s="256"/>
      <c r="U40" s="256"/>
      <c r="V40" s="257"/>
      <c r="W40" s="255"/>
      <c r="X40" s="256"/>
      <c r="Y40" s="256"/>
      <c r="Z40" s="256"/>
      <c r="AA40" s="256"/>
      <c r="AB40" s="256"/>
      <c r="AC40" s="257"/>
      <c r="AD40" s="255"/>
      <c r="AE40" s="256"/>
      <c r="AF40" s="256"/>
      <c r="AG40" s="256"/>
      <c r="AH40" s="256"/>
      <c r="AI40" s="256"/>
      <c r="AJ40" s="257"/>
      <c r="AK40" s="255"/>
      <c r="AL40" s="256"/>
      <c r="AM40" s="256"/>
      <c r="AN40" s="256"/>
      <c r="AO40" s="256"/>
      <c r="AP40" s="256"/>
      <c r="AQ40" s="257"/>
      <c r="AR40" s="255"/>
      <c r="AS40" s="256"/>
      <c r="AT40" s="257"/>
      <c r="AU40" s="424">
        <f t="shared" si="3"/>
        <v>0</v>
      </c>
      <c r="AV40" s="425"/>
      <c r="AW40" s="426">
        <f t="shared" si="1"/>
        <v>0</v>
      </c>
      <c r="AX40" s="427"/>
      <c r="AY40" s="428"/>
      <c r="AZ40" s="429"/>
      <c r="BA40" s="429"/>
      <c r="BB40" s="429"/>
      <c r="BC40" s="429"/>
      <c r="BD40" s="430"/>
    </row>
    <row r="41" spans="1:56" ht="39.950000000000003" customHeight="1">
      <c r="A41" s="239"/>
      <c r="B41" s="254">
        <f t="shared" si="2"/>
        <v>28</v>
      </c>
      <c r="C41" s="414"/>
      <c r="D41" s="415"/>
      <c r="E41" s="416"/>
      <c r="F41" s="417"/>
      <c r="G41" s="418"/>
      <c r="H41" s="419"/>
      <c r="I41" s="419"/>
      <c r="J41" s="419"/>
      <c r="K41" s="420"/>
      <c r="L41" s="421"/>
      <c r="M41" s="422"/>
      <c r="N41" s="422"/>
      <c r="O41" s="423"/>
      <c r="P41" s="283"/>
      <c r="Q41" s="284"/>
      <c r="R41" s="284"/>
      <c r="S41" s="284"/>
      <c r="T41" s="284"/>
      <c r="U41" s="284"/>
      <c r="V41" s="285"/>
      <c r="W41" s="283"/>
      <c r="X41" s="284"/>
      <c r="Y41" s="284"/>
      <c r="Z41" s="284"/>
      <c r="AA41" s="284"/>
      <c r="AB41" s="284"/>
      <c r="AC41" s="285"/>
      <c r="AD41" s="283"/>
      <c r="AE41" s="284"/>
      <c r="AF41" s="284"/>
      <c r="AG41" s="284"/>
      <c r="AH41" s="284"/>
      <c r="AI41" s="284"/>
      <c r="AJ41" s="285"/>
      <c r="AK41" s="283"/>
      <c r="AL41" s="284"/>
      <c r="AM41" s="284"/>
      <c r="AN41" s="284"/>
      <c r="AO41" s="284"/>
      <c r="AP41" s="284"/>
      <c r="AQ41" s="285"/>
      <c r="AR41" s="283"/>
      <c r="AS41" s="284"/>
      <c r="AT41" s="285"/>
      <c r="AU41" s="424">
        <f t="shared" si="3"/>
        <v>0</v>
      </c>
      <c r="AV41" s="425"/>
      <c r="AW41" s="426">
        <f t="shared" si="1"/>
        <v>0</v>
      </c>
      <c r="AX41" s="427"/>
      <c r="AY41" s="428"/>
      <c r="AZ41" s="429"/>
      <c r="BA41" s="429"/>
      <c r="BB41" s="429"/>
      <c r="BC41" s="429"/>
      <c r="BD41" s="430"/>
    </row>
    <row r="42" spans="1:56" ht="39.950000000000003" customHeight="1">
      <c r="A42" s="239"/>
      <c r="B42" s="254">
        <f t="shared" si="2"/>
        <v>29</v>
      </c>
      <c r="C42" s="414"/>
      <c r="D42" s="415"/>
      <c r="E42" s="416"/>
      <c r="F42" s="417"/>
      <c r="G42" s="418"/>
      <c r="H42" s="419"/>
      <c r="I42" s="419"/>
      <c r="J42" s="419"/>
      <c r="K42" s="420"/>
      <c r="L42" s="421"/>
      <c r="M42" s="422"/>
      <c r="N42" s="422"/>
      <c r="O42" s="423"/>
      <c r="P42" s="255"/>
      <c r="Q42" s="256"/>
      <c r="R42" s="256"/>
      <c r="S42" s="256"/>
      <c r="T42" s="256"/>
      <c r="U42" s="256"/>
      <c r="V42" s="257"/>
      <c r="W42" s="255"/>
      <c r="X42" s="256"/>
      <c r="Y42" s="256"/>
      <c r="Z42" s="256"/>
      <c r="AA42" s="256"/>
      <c r="AB42" s="256"/>
      <c r="AC42" s="257"/>
      <c r="AD42" s="255"/>
      <c r="AE42" s="256"/>
      <c r="AF42" s="256"/>
      <c r="AG42" s="256"/>
      <c r="AH42" s="256"/>
      <c r="AI42" s="256"/>
      <c r="AJ42" s="257"/>
      <c r="AK42" s="255"/>
      <c r="AL42" s="256"/>
      <c r="AM42" s="256"/>
      <c r="AN42" s="256"/>
      <c r="AO42" s="256"/>
      <c r="AP42" s="256"/>
      <c r="AQ42" s="257"/>
      <c r="AR42" s="255"/>
      <c r="AS42" s="256"/>
      <c r="AT42" s="257"/>
      <c r="AU42" s="424">
        <f t="shared" si="3"/>
        <v>0</v>
      </c>
      <c r="AV42" s="425"/>
      <c r="AW42" s="426">
        <f t="shared" si="1"/>
        <v>0</v>
      </c>
      <c r="AX42" s="427"/>
      <c r="AY42" s="428"/>
      <c r="AZ42" s="429"/>
      <c r="BA42" s="429"/>
      <c r="BB42" s="429"/>
      <c r="BC42" s="429"/>
      <c r="BD42" s="430"/>
    </row>
    <row r="43" spans="1:56" ht="39.950000000000003" customHeight="1">
      <c r="A43" s="239"/>
      <c r="B43" s="254">
        <f t="shared" si="2"/>
        <v>30</v>
      </c>
      <c r="C43" s="414"/>
      <c r="D43" s="415"/>
      <c r="E43" s="416"/>
      <c r="F43" s="417"/>
      <c r="G43" s="418"/>
      <c r="H43" s="419"/>
      <c r="I43" s="419"/>
      <c r="J43" s="419"/>
      <c r="K43" s="420"/>
      <c r="L43" s="421"/>
      <c r="M43" s="422"/>
      <c r="N43" s="422"/>
      <c r="O43" s="423"/>
      <c r="P43" s="255"/>
      <c r="Q43" s="256"/>
      <c r="R43" s="256"/>
      <c r="S43" s="256"/>
      <c r="T43" s="256"/>
      <c r="U43" s="256"/>
      <c r="V43" s="257"/>
      <c r="W43" s="255"/>
      <c r="X43" s="256"/>
      <c r="Y43" s="256"/>
      <c r="Z43" s="256"/>
      <c r="AA43" s="256"/>
      <c r="AB43" s="256"/>
      <c r="AC43" s="257"/>
      <c r="AD43" s="255"/>
      <c r="AE43" s="256"/>
      <c r="AF43" s="256"/>
      <c r="AG43" s="256"/>
      <c r="AH43" s="256"/>
      <c r="AI43" s="256"/>
      <c r="AJ43" s="257"/>
      <c r="AK43" s="255"/>
      <c r="AL43" s="256"/>
      <c r="AM43" s="256"/>
      <c r="AN43" s="256"/>
      <c r="AO43" s="256"/>
      <c r="AP43" s="256"/>
      <c r="AQ43" s="257"/>
      <c r="AR43" s="255"/>
      <c r="AS43" s="256"/>
      <c r="AT43" s="257"/>
      <c r="AU43" s="424">
        <f t="shared" si="3"/>
        <v>0</v>
      </c>
      <c r="AV43" s="425"/>
      <c r="AW43" s="426">
        <f t="shared" si="1"/>
        <v>0</v>
      </c>
      <c r="AX43" s="427"/>
      <c r="AY43" s="428"/>
      <c r="AZ43" s="429"/>
      <c r="BA43" s="429"/>
      <c r="BB43" s="429"/>
      <c r="BC43" s="429"/>
      <c r="BD43" s="430"/>
    </row>
    <row r="44" spans="1:56" ht="39.950000000000003" customHeight="1">
      <c r="A44" s="239"/>
      <c r="B44" s="254">
        <f t="shared" si="2"/>
        <v>31</v>
      </c>
      <c r="C44" s="414"/>
      <c r="D44" s="415"/>
      <c r="E44" s="416"/>
      <c r="F44" s="417"/>
      <c r="G44" s="418"/>
      <c r="H44" s="419"/>
      <c r="I44" s="419"/>
      <c r="J44" s="419"/>
      <c r="K44" s="420"/>
      <c r="L44" s="421"/>
      <c r="M44" s="422"/>
      <c r="N44" s="422"/>
      <c r="O44" s="423"/>
      <c r="P44" s="255"/>
      <c r="Q44" s="256"/>
      <c r="R44" s="256"/>
      <c r="S44" s="256"/>
      <c r="T44" s="256"/>
      <c r="U44" s="256"/>
      <c r="V44" s="257"/>
      <c r="W44" s="255"/>
      <c r="X44" s="256"/>
      <c r="Y44" s="256"/>
      <c r="Z44" s="256"/>
      <c r="AA44" s="256"/>
      <c r="AB44" s="256"/>
      <c r="AC44" s="257"/>
      <c r="AD44" s="255"/>
      <c r="AE44" s="256"/>
      <c r="AF44" s="256"/>
      <c r="AG44" s="256"/>
      <c r="AH44" s="256"/>
      <c r="AI44" s="256"/>
      <c r="AJ44" s="257"/>
      <c r="AK44" s="255"/>
      <c r="AL44" s="256"/>
      <c r="AM44" s="256"/>
      <c r="AN44" s="256"/>
      <c r="AO44" s="256"/>
      <c r="AP44" s="256"/>
      <c r="AQ44" s="257"/>
      <c r="AR44" s="255"/>
      <c r="AS44" s="256"/>
      <c r="AT44" s="257"/>
      <c r="AU44" s="424">
        <f t="shared" si="3"/>
        <v>0</v>
      </c>
      <c r="AV44" s="425"/>
      <c r="AW44" s="426">
        <f t="shared" si="1"/>
        <v>0</v>
      </c>
      <c r="AX44" s="427"/>
      <c r="AY44" s="428"/>
      <c r="AZ44" s="429"/>
      <c r="BA44" s="429"/>
      <c r="BB44" s="429"/>
      <c r="BC44" s="429"/>
      <c r="BD44" s="430"/>
    </row>
    <row r="45" spans="1:56" ht="39.950000000000003" customHeight="1">
      <c r="A45" s="239"/>
      <c r="B45" s="254">
        <f t="shared" si="2"/>
        <v>32</v>
      </c>
      <c r="C45" s="414"/>
      <c r="D45" s="415"/>
      <c r="E45" s="416"/>
      <c r="F45" s="417"/>
      <c r="G45" s="418"/>
      <c r="H45" s="419"/>
      <c r="I45" s="419"/>
      <c r="J45" s="419"/>
      <c r="K45" s="420"/>
      <c r="L45" s="421"/>
      <c r="M45" s="422"/>
      <c r="N45" s="422"/>
      <c r="O45" s="423"/>
      <c r="P45" s="255"/>
      <c r="Q45" s="256"/>
      <c r="R45" s="256"/>
      <c r="S45" s="256"/>
      <c r="T45" s="256"/>
      <c r="U45" s="256"/>
      <c r="V45" s="257"/>
      <c r="W45" s="255"/>
      <c r="X45" s="256"/>
      <c r="Y45" s="256"/>
      <c r="Z45" s="256"/>
      <c r="AA45" s="256"/>
      <c r="AB45" s="256"/>
      <c r="AC45" s="257"/>
      <c r="AD45" s="255"/>
      <c r="AE45" s="256"/>
      <c r="AF45" s="256"/>
      <c r="AG45" s="256"/>
      <c r="AH45" s="256"/>
      <c r="AI45" s="256"/>
      <c r="AJ45" s="257"/>
      <c r="AK45" s="255"/>
      <c r="AL45" s="256"/>
      <c r="AM45" s="256"/>
      <c r="AN45" s="256"/>
      <c r="AO45" s="256"/>
      <c r="AP45" s="256"/>
      <c r="AQ45" s="257"/>
      <c r="AR45" s="255"/>
      <c r="AS45" s="256"/>
      <c r="AT45" s="257"/>
      <c r="AU45" s="424">
        <f t="shared" si="3"/>
        <v>0</v>
      </c>
      <c r="AV45" s="425"/>
      <c r="AW45" s="426">
        <f t="shared" si="1"/>
        <v>0</v>
      </c>
      <c r="AX45" s="427"/>
      <c r="AY45" s="428"/>
      <c r="AZ45" s="429"/>
      <c r="BA45" s="429"/>
      <c r="BB45" s="429"/>
      <c r="BC45" s="429"/>
      <c r="BD45" s="430"/>
    </row>
    <row r="46" spans="1:56" ht="39.950000000000003" customHeight="1">
      <c r="A46" s="239"/>
      <c r="B46" s="254">
        <f t="shared" si="2"/>
        <v>33</v>
      </c>
      <c r="C46" s="414"/>
      <c r="D46" s="415"/>
      <c r="E46" s="416"/>
      <c r="F46" s="417"/>
      <c r="G46" s="418"/>
      <c r="H46" s="419"/>
      <c r="I46" s="419"/>
      <c r="J46" s="419"/>
      <c r="K46" s="420"/>
      <c r="L46" s="421"/>
      <c r="M46" s="422"/>
      <c r="N46" s="422"/>
      <c r="O46" s="423"/>
      <c r="P46" s="255"/>
      <c r="Q46" s="256"/>
      <c r="R46" s="256"/>
      <c r="S46" s="256"/>
      <c r="T46" s="256"/>
      <c r="U46" s="256"/>
      <c r="V46" s="257"/>
      <c r="W46" s="255"/>
      <c r="X46" s="256"/>
      <c r="Y46" s="256"/>
      <c r="Z46" s="256"/>
      <c r="AA46" s="256"/>
      <c r="AB46" s="256"/>
      <c r="AC46" s="257"/>
      <c r="AD46" s="255"/>
      <c r="AE46" s="256"/>
      <c r="AF46" s="256"/>
      <c r="AG46" s="256"/>
      <c r="AH46" s="256"/>
      <c r="AI46" s="256"/>
      <c r="AJ46" s="257"/>
      <c r="AK46" s="255"/>
      <c r="AL46" s="256"/>
      <c r="AM46" s="256"/>
      <c r="AN46" s="256"/>
      <c r="AO46" s="256"/>
      <c r="AP46" s="256"/>
      <c r="AQ46" s="257"/>
      <c r="AR46" s="255"/>
      <c r="AS46" s="256"/>
      <c r="AT46" s="257"/>
      <c r="AU46" s="424">
        <f t="shared" si="3"/>
        <v>0</v>
      </c>
      <c r="AV46" s="425"/>
      <c r="AW46" s="426">
        <f t="shared" si="1"/>
        <v>0</v>
      </c>
      <c r="AX46" s="427"/>
      <c r="AY46" s="428"/>
      <c r="AZ46" s="429"/>
      <c r="BA46" s="429"/>
      <c r="BB46" s="429"/>
      <c r="BC46" s="429"/>
      <c r="BD46" s="430"/>
    </row>
    <row r="47" spans="1:56" ht="39.950000000000003" customHeight="1">
      <c r="A47" s="239"/>
      <c r="B47" s="254">
        <f t="shared" si="2"/>
        <v>34</v>
      </c>
      <c r="C47" s="414"/>
      <c r="D47" s="415"/>
      <c r="E47" s="416"/>
      <c r="F47" s="417"/>
      <c r="G47" s="418"/>
      <c r="H47" s="419"/>
      <c r="I47" s="419"/>
      <c r="J47" s="419"/>
      <c r="K47" s="420"/>
      <c r="L47" s="421"/>
      <c r="M47" s="422"/>
      <c r="N47" s="422"/>
      <c r="O47" s="423"/>
      <c r="P47" s="255"/>
      <c r="Q47" s="256"/>
      <c r="R47" s="256"/>
      <c r="S47" s="256"/>
      <c r="T47" s="256"/>
      <c r="U47" s="256"/>
      <c r="V47" s="257"/>
      <c r="W47" s="255"/>
      <c r="X47" s="256"/>
      <c r="Y47" s="256"/>
      <c r="Z47" s="256"/>
      <c r="AA47" s="256"/>
      <c r="AB47" s="256"/>
      <c r="AC47" s="257"/>
      <c r="AD47" s="255"/>
      <c r="AE47" s="256"/>
      <c r="AF47" s="256"/>
      <c r="AG47" s="256"/>
      <c r="AH47" s="256"/>
      <c r="AI47" s="256"/>
      <c r="AJ47" s="257"/>
      <c r="AK47" s="255"/>
      <c r="AL47" s="256"/>
      <c r="AM47" s="256"/>
      <c r="AN47" s="256"/>
      <c r="AO47" s="256"/>
      <c r="AP47" s="256"/>
      <c r="AQ47" s="257"/>
      <c r="AR47" s="255"/>
      <c r="AS47" s="256"/>
      <c r="AT47" s="257"/>
      <c r="AU47" s="424">
        <f t="shared" si="3"/>
        <v>0</v>
      </c>
      <c r="AV47" s="425"/>
      <c r="AW47" s="426">
        <f t="shared" si="1"/>
        <v>0</v>
      </c>
      <c r="AX47" s="427"/>
      <c r="AY47" s="428"/>
      <c r="AZ47" s="429"/>
      <c r="BA47" s="429"/>
      <c r="BB47" s="429"/>
      <c r="BC47" s="429"/>
      <c r="BD47" s="430"/>
    </row>
    <row r="48" spans="1:56" ht="39.950000000000003" customHeight="1">
      <c r="A48" s="239"/>
      <c r="B48" s="254">
        <f t="shared" si="2"/>
        <v>35</v>
      </c>
      <c r="C48" s="414"/>
      <c r="D48" s="415"/>
      <c r="E48" s="416"/>
      <c r="F48" s="417"/>
      <c r="G48" s="418"/>
      <c r="H48" s="419"/>
      <c r="I48" s="419"/>
      <c r="J48" s="419"/>
      <c r="K48" s="420"/>
      <c r="L48" s="421"/>
      <c r="M48" s="422"/>
      <c r="N48" s="422"/>
      <c r="O48" s="423"/>
      <c r="P48" s="255"/>
      <c r="Q48" s="256"/>
      <c r="R48" s="256"/>
      <c r="S48" s="256"/>
      <c r="T48" s="256"/>
      <c r="U48" s="256"/>
      <c r="V48" s="257"/>
      <c r="W48" s="255"/>
      <c r="X48" s="256"/>
      <c r="Y48" s="256"/>
      <c r="Z48" s="256"/>
      <c r="AA48" s="256"/>
      <c r="AB48" s="256"/>
      <c r="AC48" s="257"/>
      <c r="AD48" s="255"/>
      <c r="AE48" s="256"/>
      <c r="AF48" s="256"/>
      <c r="AG48" s="256"/>
      <c r="AH48" s="256"/>
      <c r="AI48" s="256"/>
      <c r="AJ48" s="257"/>
      <c r="AK48" s="255"/>
      <c r="AL48" s="256"/>
      <c r="AM48" s="256"/>
      <c r="AN48" s="256"/>
      <c r="AO48" s="256"/>
      <c r="AP48" s="256"/>
      <c r="AQ48" s="257"/>
      <c r="AR48" s="255"/>
      <c r="AS48" s="256"/>
      <c r="AT48" s="257"/>
      <c r="AU48" s="424">
        <f t="shared" si="3"/>
        <v>0</v>
      </c>
      <c r="AV48" s="425"/>
      <c r="AW48" s="426">
        <f t="shared" si="1"/>
        <v>0</v>
      </c>
      <c r="AX48" s="427"/>
      <c r="AY48" s="428"/>
      <c r="AZ48" s="429"/>
      <c r="BA48" s="429"/>
      <c r="BB48" s="429"/>
      <c r="BC48" s="429"/>
      <c r="BD48" s="430"/>
    </row>
    <row r="49" spans="1:56" ht="39.950000000000003" customHeight="1">
      <c r="A49" s="239"/>
      <c r="B49" s="254">
        <f t="shared" si="2"/>
        <v>36</v>
      </c>
      <c r="C49" s="414"/>
      <c r="D49" s="415"/>
      <c r="E49" s="416"/>
      <c r="F49" s="417"/>
      <c r="G49" s="418"/>
      <c r="H49" s="419"/>
      <c r="I49" s="419"/>
      <c r="J49" s="419"/>
      <c r="K49" s="420"/>
      <c r="L49" s="421"/>
      <c r="M49" s="422"/>
      <c r="N49" s="422"/>
      <c r="O49" s="423"/>
      <c r="P49" s="255"/>
      <c r="Q49" s="256"/>
      <c r="R49" s="256"/>
      <c r="S49" s="256"/>
      <c r="T49" s="256"/>
      <c r="U49" s="256"/>
      <c r="V49" s="257"/>
      <c r="W49" s="255"/>
      <c r="X49" s="256"/>
      <c r="Y49" s="256"/>
      <c r="Z49" s="256"/>
      <c r="AA49" s="256"/>
      <c r="AB49" s="256"/>
      <c r="AC49" s="257"/>
      <c r="AD49" s="255"/>
      <c r="AE49" s="256"/>
      <c r="AF49" s="256"/>
      <c r="AG49" s="256"/>
      <c r="AH49" s="256"/>
      <c r="AI49" s="256"/>
      <c r="AJ49" s="257"/>
      <c r="AK49" s="255"/>
      <c r="AL49" s="256"/>
      <c r="AM49" s="256"/>
      <c r="AN49" s="256"/>
      <c r="AO49" s="256"/>
      <c r="AP49" s="256"/>
      <c r="AQ49" s="257"/>
      <c r="AR49" s="255"/>
      <c r="AS49" s="256"/>
      <c r="AT49" s="257"/>
      <c r="AU49" s="424">
        <f t="shared" si="3"/>
        <v>0</v>
      </c>
      <c r="AV49" s="425"/>
      <c r="AW49" s="426">
        <f t="shared" si="1"/>
        <v>0</v>
      </c>
      <c r="AX49" s="427"/>
      <c r="AY49" s="428"/>
      <c r="AZ49" s="429"/>
      <c r="BA49" s="429"/>
      <c r="BB49" s="429"/>
      <c r="BC49" s="429"/>
      <c r="BD49" s="430"/>
    </row>
    <row r="50" spans="1:56" ht="39.950000000000003" customHeight="1">
      <c r="A50" s="239"/>
      <c r="B50" s="254">
        <f t="shared" si="2"/>
        <v>37</v>
      </c>
      <c r="C50" s="414"/>
      <c r="D50" s="415"/>
      <c r="E50" s="416"/>
      <c r="F50" s="417"/>
      <c r="G50" s="418"/>
      <c r="H50" s="419"/>
      <c r="I50" s="419"/>
      <c r="J50" s="419"/>
      <c r="K50" s="420"/>
      <c r="L50" s="421"/>
      <c r="M50" s="422"/>
      <c r="N50" s="422"/>
      <c r="O50" s="423"/>
      <c r="P50" s="255"/>
      <c r="Q50" s="256"/>
      <c r="R50" s="256"/>
      <c r="S50" s="256"/>
      <c r="T50" s="256"/>
      <c r="U50" s="256"/>
      <c r="V50" s="257"/>
      <c r="W50" s="255"/>
      <c r="X50" s="256"/>
      <c r="Y50" s="256"/>
      <c r="Z50" s="256"/>
      <c r="AA50" s="256"/>
      <c r="AB50" s="256"/>
      <c r="AC50" s="257"/>
      <c r="AD50" s="255"/>
      <c r="AE50" s="256"/>
      <c r="AF50" s="256"/>
      <c r="AG50" s="256"/>
      <c r="AH50" s="256"/>
      <c r="AI50" s="256"/>
      <c r="AJ50" s="257"/>
      <c r="AK50" s="255"/>
      <c r="AL50" s="256"/>
      <c r="AM50" s="256"/>
      <c r="AN50" s="256"/>
      <c r="AO50" s="256"/>
      <c r="AP50" s="256"/>
      <c r="AQ50" s="257"/>
      <c r="AR50" s="255"/>
      <c r="AS50" s="256"/>
      <c r="AT50" s="257"/>
      <c r="AU50" s="424">
        <f t="shared" si="3"/>
        <v>0</v>
      </c>
      <c r="AV50" s="425"/>
      <c r="AW50" s="426">
        <f t="shared" si="1"/>
        <v>0</v>
      </c>
      <c r="AX50" s="427"/>
      <c r="AY50" s="428"/>
      <c r="AZ50" s="429"/>
      <c r="BA50" s="429"/>
      <c r="BB50" s="429"/>
      <c r="BC50" s="429"/>
      <c r="BD50" s="430"/>
    </row>
    <row r="51" spans="1:56" ht="39.950000000000003" customHeight="1">
      <c r="A51" s="239"/>
      <c r="B51" s="254">
        <f t="shared" si="2"/>
        <v>38</v>
      </c>
      <c r="C51" s="414"/>
      <c r="D51" s="415"/>
      <c r="E51" s="416"/>
      <c r="F51" s="417"/>
      <c r="G51" s="418"/>
      <c r="H51" s="419"/>
      <c r="I51" s="419"/>
      <c r="J51" s="419"/>
      <c r="K51" s="420"/>
      <c r="L51" s="421"/>
      <c r="M51" s="422"/>
      <c r="N51" s="422"/>
      <c r="O51" s="423"/>
      <c r="P51" s="255"/>
      <c r="Q51" s="256"/>
      <c r="R51" s="256"/>
      <c r="S51" s="256"/>
      <c r="T51" s="256"/>
      <c r="U51" s="256"/>
      <c r="V51" s="257"/>
      <c r="W51" s="255"/>
      <c r="X51" s="256"/>
      <c r="Y51" s="256"/>
      <c r="Z51" s="256"/>
      <c r="AA51" s="256"/>
      <c r="AB51" s="256"/>
      <c r="AC51" s="257"/>
      <c r="AD51" s="255"/>
      <c r="AE51" s="256"/>
      <c r="AF51" s="256"/>
      <c r="AG51" s="256"/>
      <c r="AH51" s="256"/>
      <c r="AI51" s="256"/>
      <c r="AJ51" s="257"/>
      <c r="AK51" s="255"/>
      <c r="AL51" s="256"/>
      <c r="AM51" s="256"/>
      <c r="AN51" s="256"/>
      <c r="AO51" s="256"/>
      <c r="AP51" s="256"/>
      <c r="AQ51" s="257"/>
      <c r="AR51" s="255"/>
      <c r="AS51" s="256"/>
      <c r="AT51" s="257"/>
      <c r="AU51" s="424">
        <f t="shared" si="3"/>
        <v>0</v>
      </c>
      <c r="AV51" s="425"/>
      <c r="AW51" s="426">
        <f t="shared" si="1"/>
        <v>0</v>
      </c>
      <c r="AX51" s="427"/>
      <c r="AY51" s="428"/>
      <c r="AZ51" s="429"/>
      <c r="BA51" s="429"/>
      <c r="BB51" s="429"/>
      <c r="BC51" s="429"/>
      <c r="BD51" s="430"/>
    </row>
    <row r="52" spans="1:56" ht="39.950000000000003" customHeight="1">
      <c r="A52" s="239"/>
      <c r="B52" s="254">
        <f t="shared" si="2"/>
        <v>39</v>
      </c>
      <c r="C52" s="414"/>
      <c r="D52" s="415"/>
      <c r="E52" s="416"/>
      <c r="F52" s="417"/>
      <c r="G52" s="418"/>
      <c r="H52" s="419"/>
      <c r="I52" s="419"/>
      <c r="J52" s="419"/>
      <c r="K52" s="420"/>
      <c r="L52" s="421"/>
      <c r="M52" s="422"/>
      <c r="N52" s="422"/>
      <c r="O52" s="423"/>
      <c r="P52" s="255"/>
      <c r="Q52" s="256"/>
      <c r="R52" s="256"/>
      <c r="S52" s="256"/>
      <c r="T52" s="256"/>
      <c r="U52" s="256"/>
      <c r="V52" s="257"/>
      <c r="W52" s="255"/>
      <c r="X52" s="256"/>
      <c r="Y52" s="256"/>
      <c r="Z52" s="256"/>
      <c r="AA52" s="256"/>
      <c r="AB52" s="256"/>
      <c r="AC52" s="257"/>
      <c r="AD52" s="255"/>
      <c r="AE52" s="256"/>
      <c r="AF52" s="256"/>
      <c r="AG52" s="256"/>
      <c r="AH52" s="256"/>
      <c r="AI52" s="256"/>
      <c r="AJ52" s="257"/>
      <c r="AK52" s="255"/>
      <c r="AL52" s="256"/>
      <c r="AM52" s="256"/>
      <c r="AN52" s="256"/>
      <c r="AO52" s="256"/>
      <c r="AP52" s="256"/>
      <c r="AQ52" s="257"/>
      <c r="AR52" s="255"/>
      <c r="AS52" s="256"/>
      <c r="AT52" s="257"/>
      <c r="AU52" s="424">
        <f t="shared" si="3"/>
        <v>0</v>
      </c>
      <c r="AV52" s="425"/>
      <c r="AW52" s="426">
        <f t="shared" si="1"/>
        <v>0</v>
      </c>
      <c r="AX52" s="427"/>
      <c r="AY52" s="428"/>
      <c r="AZ52" s="429"/>
      <c r="BA52" s="429"/>
      <c r="BB52" s="429"/>
      <c r="BC52" s="429"/>
      <c r="BD52" s="430"/>
    </row>
    <row r="53" spans="1:56" ht="39.950000000000003" customHeight="1">
      <c r="A53" s="239"/>
      <c r="B53" s="254">
        <f t="shared" si="2"/>
        <v>40</v>
      </c>
      <c r="C53" s="414"/>
      <c r="D53" s="415"/>
      <c r="E53" s="416"/>
      <c r="F53" s="417"/>
      <c r="G53" s="418"/>
      <c r="H53" s="419"/>
      <c r="I53" s="419"/>
      <c r="J53" s="419"/>
      <c r="K53" s="420"/>
      <c r="L53" s="421"/>
      <c r="M53" s="422"/>
      <c r="N53" s="422"/>
      <c r="O53" s="423"/>
      <c r="P53" s="255"/>
      <c r="Q53" s="256"/>
      <c r="R53" s="256"/>
      <c r="S53" s="256"/>
      <c r="T53" s="256"/>
      <c r="U53" s="256"/>
      <c r="V53" s="257"/>
      <c r="W53" s="255"/>
      <c r="X53" s="256"/>
      <c r="Y53" s="256"/>
      <c r="Z53" s="256"/>
      <c r="AA53" s="256"/>
      <c r="AB53" s="256"/>
      <c r="AC53" s="257"/>
      <c r="AD53" s="255"/>
      <c r="AE53" s="256"/>
      <c r="AF53" s="256"/>
      <c r="AG53" s="256"/>
      <c r="AH53" s="256"/>
      <c r="AI53" s="256"/>
      <c r="AJ53" s="257"/>
      <c r="AK53" s="255"/>
      <c r="AL53" s="256"/>
      <c r="AM53" s="256"/>
      <c r="AN53" s="256"/>
      <c r="AO53" s="256"/>
      <c r="AP53" s="256"/>
      <c r="AQ53" s="257"/>
      <c r="AR53" s="255"/>
      <c r="AS53" s="256"/>
      <c r="AT53" s="257"/>
      <c r="AU53" s="424">
        <f t="shared" si="3"/>
        <v>0</v>
      </c>
      <c r="AV53" s="425"/>
      <c r="AW53" s="426">
        <f t="shared" si="1"/>
        <v>0</v>
      </c>
      <c r="AX53" s="427"/>
      <c r="AY53" s="428"/>
      <c r="AZ53" s="429"/>
      <c r="BA53" s="429"/>
      <c r="BB53" s="429"/>
      <c r="BC53" s="429"/>
      <c r="BD53" s="430"/>
    </row>
    <row r="54" spans="1:56" ht="39.950000000000003" customHeight="1">
      <c r="A54" s="239"/>
      <c r="B54" s="254">
        <f t="shared" si="2"/>
        <v>41</v>
      </c>
      <c r="C54" s="414"/>
      <c r="D54" s="415"/>
      <c r="E54" s="416"/>
      <c r="F54" s="417"/>
      <c r="G54" s="418"/>
      <c r="H54" s="419"/>
      <c r="I54" s="419"/>
      <c r="J54" s="419"/>
      <c r="K54" s="420"/>
      <c r="L54" s="421"/>
      <c r="M54" s="422"/>
      <c r="N54" s="422"/>
      <c r="O54" s="423"/>
      <c r="P54" s="255"/>
      <c r="Q54" s="256"/>
      <c r="R54" s="256"/>
      <c r="S54" s="256"/>
      <c r="T54" s="256"/>
      <c r="U54" s="256"/>
      <c r="V54" s="257"/>
      <c r="W54" s="255"/>
      <c r="X54" s="256"/>
      <c r="Y54" s="256"/>
      <c r="Z54" s="256"/>
      <c r="AA54" s="256"/>
      <c r="AB54" s="256"/>
      <c r="AC54" s="257"/>
      <c r="AD54" s="255"/>
      <c r="AE54" s="256"/>
      <c r="AF54" s="256"/>
      <c r="AG54" s="256"/>
      <c r="AH54" s="256"/>
      <c r="AI54" s="256"/>
      <c r="AJ54" s="257"/>
      <c r="AK54" s="255"/>
      <c r="AL54" s="256"/>
      <c r="AM54" s="256"/>
      <c r="AN54" s="256"/>
      <c r="AO54" s="256"/>
      <c r="AP54" s="256"/>
      <c r="AQ54" s="257"/>
      <c r="AR54" s="255"/>
      <c r="AS54" s="256"/>
      <c r="AT54" s="257"/>
      <c r="AU54" s="424">
        <f t="shared" si="3"/>
        <v>0</v>
      </c>
      <c r="AV54" s="425"/>
      <c r="AW54" s="426">
        <f t="shared" si="1"/>
        <v>0</v>
      </c>
      <c r="AX54" s="427"/>
      <c r="AY54" s="428"/>
      <c r="AZ54" s="429"/>
      <c r="BA54" s="429"/>
      <c r="BB54" s="429"/>
      <c r="BC54" s="429"/>
      <c r="BD54" s="430"/>
    </row>
    <row r="55" spans="1:56" ht="39.950000000000003" customHeight="1">
      <c r="A55" s="239"/>
      <c r="B55" s="254">
        <f t="shared" si="2"/>
        <v>42</v>
      </c>
      <c r="C55" s="414"/>
      <c r="D55" s="415"/>
      <c r="E55" s="416"/>
      <c r="F55" s="417"/>
      <c r="G55" s="418"/>
      <c r="H55" s="419"/>
      <c r="I55" s="419"/>
      <c r="J55" s="419"/>
      <c r="K55" s="420"/>
      <c r="L55" s="421"/>
      <c r="M55" s="422"/>
      <c r="N55" s="422"/>
      <c r="O55" s="423"/>
      <c r="P55" s="255"/>
      <c r="Q55" s="256"/>
      <c r="R55" s="256"/>
      <c r="S55" s="256"/>
      <c r="T55" s="256"/>
      <c r="U55" s="256"/>
      <c r="V55" s="257"/>
      <c r="W55" s="255"/>
      <c r="X55" s="256"/>
      <c r="Y55" s="256"/>
      <c r="Z55" s="256"/>
      <c r="AA55" s="256"/>
      <c r="AB55" s="256"/>
      <c r="AC55" s="257"/>
      <c r="AD55" s="255"/>
      <c r="AE55" s="256"/>
      <c r="AF55" s="256"/>
      <c r="AG55" s="256"/>
      <c r="AH55" s="256"/>
      <c r="AI55" s="256"/>
      <c r="AJ55" s="257"/>
      <c r="AK55" s="255"/>
      <c r="AL55" s="256"/>
      <c r="AM55" s="256"/>
      <c r="AN55" s="256"/>
      <c r="AO55" s="256"/>
      <c r="AP55" s="256"/>
      <c r="AQ55" s="257"/>
      <c r="AR55" s="255"/>
      <c r="AS55" s="256"/>
      <c r="AT55" s="257"/>
      <c r="AU55" s="424">
        <f t="shared" si="3"/>
        <v>0</v>
      </c>
      <c r="AV55" s="425"/>
      <c r="AW55" s="426">
        <f t="shared" si="1"/>
        <v>0</v>
      </c>
      <c r="AX55" s="427"/>
      <c r="AY55" s="428"/>
      <c r="AZ55" s="429"/>
      <c r="BA55" s="429"/>
      <c r="BB55" s="429"/>
      <c r="BC55" s="429"/>
      <c r="BD55" s="430"/>
    </row>
    <row r="56" spans="1:56" ht="39.950000000000003" customHeight="1">
      <c r="A56" s="239"/>
      <c r="B56" s="254">
        <f t="shared" si="2"/>
        <v>43</v>
      </c>
      <c r="C56" s="414"/>
      <c r="D56" s="415"/>
      <c r="E56" s="416"/>
      <c r="F56" s="417"/>
      <c r="G56" s="418"/>
      <c r="H56" s="419"/>
      <c r="I56" s="419"/>
      <c r="J56" s="419"/>
      <c r="K56" s="420"/>
      <c r="L56" s="421"/>
      <c r="M56" s="422"/>
      <c r="N56" s="422"/>
      <c r="O56" s="423"/>
      <c r="P56" s="255"/>
      <c r="Q56" s="256"/>
      <c r="R56" s="256"/>
      <c r="S56" s="256"/>
      <c r="T56" s="256"/>
      <c r="U56" s="256"/>
      <c r="V56" s="257"/>
      <c r="W56" s="255"/>
      <c r="X56" s="256"/>
      <c r="Y56" s="256"/>
      <c r="Z56" s="256"/>
      <c r="AA56" s="256"/>
      <c r="AB56" s="256"/>
      <c r="AC56" s="257"/>
      <c r="AD56" s="255"/>
      <c r="AE56" s="256"/>
      <c r="AF56" s="256"/>
      <c r="AG56" s="256"/>
      <c r="AH56" s="256"/>
      <c r="AI56" s="256"/>
      <c r="AJ56" s="257"/>
      <c r="AK56" s="255"/>
      <c r="AL56" s="256"/>
      <c r="AM56" s="256"/>
      <c r="AN56" s="256"/>
      <c r="AO56" s="256"/>
      <c r="AP56" s="256"/>
      <c r="AQ56" s="257"/>
      <c r="AR56" s="255"/>
      <c r="AS56" s="256"/>
      <c r="AT56" s="257"/>
      <c r="AU56" s="424">
        <f t="shared" si="3"/>
        <v>0</v>
      </c>
      <c r="AV56" s="425"/>
      <c r="AW56" s="426">
        <f t="shared" si="1"/>
        <v>0</v>
      </c>
      <c r="AX56" s="427"/>
      <c r="AY56" s="428"/>
      <c r="AZ56" s="429"/>
      <c r="BA56" s="429"/>
      <c r="BB56" s="429"/>
      <c r="BC56" s="429"/>
      <c r="BD56" s="430"/>
    </row>
    <row r="57" spans="1:56" ht="39.950000000000003" customHeight="1">
      <c r="A57" s="239"/>
      <c r="B57" s="254">
        <f t="shared" si="2"/>
        <v>44</v>
      </c>
      <c r="C57" s="414"/>
      <c r="D57" s="415"/>
      <c r="E57" s="416"/>
      <c r="F57" s="417"/>
      <c r="G57" s="418"/>
      <c r="H57" s="419"/>
      <c r="I57" s="419"/>
      <c r="J57" s="419"/>
      <c r="K57" s="420"/>
      <c r="L57" s="421"/>
      <c r="M57" s="422"/>
      <c r="N57" s="422"/>
      <c r="O57" s="423"/>
      <c r="P57" s="255"/>
      <c r="Q57" s="256"/>
      <c r="R57" s="256"/>
      <c r="S57" s="256"/>
      <c r="T57" s="256"/>
      <c r="U57" s="256"/>
      <c r="V57" s="257"/>
      <c r="W57" s="255"/>
      <c r="X57" s="256"/>
      <c r="Y57" s="256"/>
      <c r="Z57" s="256"/>
      <c r="AA57" s="256"/>
      <c r="AB57" s="256"/>
      <c r="AC57" s="257"/>
      <c r="AD57" s="255"/>
      <c r="AE57" s="256"/>
      <c r="AF57" s="256"/>
      <c r="AG57" s="256"/>
      <c r="AH57" s="256"/>
      <c r="AI57" s="256"/>
      <c r="AJ57" s="257"/>
      <c r="AK57" s="255"/>
      <c r="AL57" s="256"/>
      <c r="AM57" s="256"/>
      <c r="AN57" s="256"/>
      <c r="AO57" s="256"/>
      <c r="AP57" s="256"/>
      <c r="AQ57" s="257"/>
      <c r="AR57" s="255"/>
      <c r="AS57" s="256"/>
      <c r="AT57" s="257"/>
      <c r="AU57" s="424">
        <f t="shared" si="3"/>
        <v>0</v>
      </c>
      <c r="AV57" s="425"/>
      <c r="AW57" s="426">
        <f t="shared" si="1"/>
        <v>0</v>
      </c>
      <c r="AX57" s="427"/>
      <c r="AY57" s="428"/>
      <c r="AZ57" s="429"/>
      <c r="BA57" s="429"/>
      <c r="BB57" s="429"/>
      <c r="BC57" s="429"/>
      <c r="BD57" s="430"/>
    </row>
    <row r="58" spans="1:56" ht="39.950000000000003" customHeight="1">
      <c r="A58" s="239"/>
      <c r="B58" s="254">
        <f t="shared" si="2"/>
        <v>45</v>
      </c>
      <c r="C58" s="414"/>
      <c r="D58" s="415"/>
      <c r="E58" s="416"/>
      <c r="F58" s="417"/>
      <c r="G58" s="418"/>
      <c r="H58" s="419"/>
      <c r="I58" s="419"/>
      <c r="J58" s="419"/>
      <c r="K58" s="420"/>
      <c r="L58" s="421"/>
      <c r="M58" s="422"/>
      <c r="N58" s="422"/>
      <c r="O58" s="423"/>
      <c r="P58" s="255"/>
      <c r="Q58" s="256"/>
      <c r="R58" s="256"/>
      <c r="S58" s="256"/>
      <c r="T58" s="256"/>
      <c r="U58" s="256"/>
      <c r="V58" s="257"/>
      <c r="W58" s="255"/>
      <c r="X58" s="256"/>
      <c r="Y58" s="256"/>
      <c r="Z58" s="256"/>
      <c r="AA58" s="256"/>
      <c r="AB58" s="256"/>
      <c r="AC58" s="257"/>
      <c r="AD58" s="255"/>
      <c r="AE58" s="256"/>
      <c r="AF58" s="256"/>
      <c r="AG58" s="256"/>
      <c r="AH58" s="256"/>
      <c r="AI58" s="256"/>
      <c r="AJ58" s="257"/>
      <c r="AK58" s="255"/>
      <c r="AL58" s="256"/>
      <c r="AM58" s="256"/>
      <c r="AN58" s="256"/>
      <c r="AO58" s="256"/>
      <c r="AP58" s="256"/>
      <c r="AQ58" s="257"/>
      <c r="AR58" s="255"/>
      <c r="AS58" s="256"/>
      <c r="AT58" s="257"/>
      <c r="AU58" s="424">
        <f t="shared" si="3"/>
        <v>0</v>
      </c>
      <c r="AV58" s="425"/>
      <c r="AW58" s="426">
        <f t="shared" si="1"/>
        <v>0</v>
      </c>
      <c r="AX58" s="427"/>
      <c r="AY58" s="428"/>
      <c r="AZ58" s="429"/>
      <c r="BA58" s="429"/>
      <c r="BB58" s="429"/>
      <c r="BC58" s="429"/>
      <c r="BD58" s="430"/>
    </row>
    <row r="59" spans="1:56" ht="39.950000000000003" customHeight="1">
      <c r="A59" s="239"/>
      <c r="B59" s="254">
        <f t="shared" si="2"/>
        <v>46</v>
      </c>
      <c r="C59" s="414"/>
      <c r="D59" s="415"/>
      <c r="E59" s="416"/>
      <c r="F59" s="417"/>
      <c r="G59" s="418"/>
      <c r="H59" s="419"/>
      <c r="I59" s="419"/>
      <c r="J59" s="419"/>
      <c r="K59" s="420"/>
      <c r="L59" s="421"/>
      <c r="M59" s="422"/>
      <c r="N59" s="422"/>
      <c r="O59" s="423"/>
      <c r="P59" s="255"/>
      <c r="Q59" s="256"/>
      <c r="R59" s="256"/>
      <c r="S59" s="256"/>
      <c r="T59" s="256"/>
      <c r="U59" s="256"/>
      <c r="V59" s="257"/>
      <c r="W59" s="255"/>
      <c r="X59" s="256"/>
      <c r="Y59" s="256"/>
      <c r="Z59" s="256"/>
      <c r="AA59" s="256"/>
      <c r="AB59" s="256"/>
      <c r="AC59" s="257"/>
      <c r="AD59" s="255"/>
      <c r="AE59" s="256"/>
      <c r="AF59" s="256"/>
      <c r="AG59" s="256"/>
      <c r="AH59" s="256"/>
      <c r="AI59" s="256"/>
      <c r="AJ59" s="257"/>
      <c r="AK59" s="255"/>
      <c r="AL59" s="256"/>
      <c r="AM59" s="256"/>
      <c r="AN59" s="256"/>
      <c r="AO59" s="256"/>
      <c r="AP59" s="256"/>
      <c r="AQ59" s="257"/>
      <c r="AR59" s="255"/>
      <c r="AS59" s="256"/>
      <c r="AT59" s="257"/>
      <c r="AU59" s="424">
        <f t="shared" si="3"/>
        <v>0</v>
      </c>
      <c r="AV59" s="425"/>
      <c r="AW59" s="426">
        <f t="shared" si="1"/>
        <v>0</v>
      </c>
      <c r="AX59" s="427"/>
      <c r="AY59" s="428"/>
      <c r="AZ59" s="429"/>
      <c r="BA59" s="429"/>
      <c r="BB59" s="429"/>
      <c r="BC59" s="429"/>
      <c r="BD59" s="430"/>
    </row>
    <row r="60" spans="1:56" ht="39.950000000000003" customHeight="1">
      <c r="A60" s="239"/>
      <c r="B60" s="254">
        <f t="shared" si="2"/>
        <v>47</v>
      </c>
      <c r="C60" s="414"/>
      <c r="D60" s="415"/>
      <c r="E60" s="416"/>
      <c r="F60" s="417"/>
      <c r="G60" s="418"/>
      <c r="H60" s="419"/>
      <c r="I60" s="419"/>
      <c r="J60" s="419"/>
      <c r="K60" s="420"/>
      <c r="L60" s="421"/>
      <c r="M60" s="422"/>
      <c r="N60" s="422"/>
      <c r="O60" s="423"/>
      <c r="P60" s="255"/>
      <c r="Q60" s="256"/>
      <c r="R60" s="256"/>
      <c r="S60" s="256"/>
      <c r="T60" s="256"/>
      <c r="U60" s="256"/>
      <c r="V60" s="257"/>
      <c r="W60" s="255"/>
      <c r="X60" s="256"/>
      <c r="Y60" s="256"/>
      <c r="Z60" s="256"/>
      <c r="AA60" s="256"/>
      <c r="AB60" s="256"/>
      <c r="AC60" s="257"/>
      <c r="AD60" s="255"/>
      <c r="AE60" s="256"/>
      <c r="AF60" s="256"/>
      <c r="AG60" s="256"/>
      <c r="AH60" s="256"/>
      <c r="AI60" s="256"/>
      <c r="AJ60" s="257"/>
      <c r="AK60" s="255"/>
      <c r="AL60" s="256"/>
      <c r="AM60" s="256"/>
      <c r="AN60" s="256"/>
      <c r="AO60" s="256"/>
      <c r="AP60" s="256"/>
      <c r="AQ60" s="257"/>
      <c r="AR60" s="255"/>
      <c r="AS60" s="256"/>
      <c r="AT60" s="257"/>
      <c r="AU60" s="424">
        <f t="shared" si="3"/>
        <v>0</v>
      </c>
      <c r="AV60" s="425"/>
      <c r="AW60" s="426">
        <f t="shared" si="1"/>
        <v>0</v>
      </c>
      <c r="AX60" s="427"/>
      <c r="AY60" s="428"/>
      <c r="AZ60" s="429"/>
      <c r="BA60" s="429"/>
      <c r="BB60" s="429"/>
      <c r="BC60" s="429"/>
      <c r="BD60" s="430"/>
    </row>
    <row r="61" spans="1:56" ht="39.950000000000003" customHeight="1">
      <c r="A61" s="239"/>
      <c r="B61" s="254">
        <f t="shared" si="2"/>
        <v>48</v>
      </c>
      <c r="C61" s="414"/>
      <c r="D61" s="415"/>
      <c r="E61" s="416"/>
      <c r="F61" s="417"/>
      <c r="G61" s="418"/>
      <c r="H61" s="419"/>
      <c r="I61" s="419"/>
      <c r="J61" s="419"/>
      <c r="K61" s="420"/>
      <c r="L61" s="421"/>
      <c r="M61" s="422"/>
      <c r="N61" s="422"/>
      <c r="O61" s="423"/>
      <c r="P61" s="255"/>
      <c r="Q61" s="256"/>
      <c r="R61" s="256"/>
      <c r="S61" s="256"/>
      <c r="T61" s="256"/>
      <c r="U61" s="256"/>
      <c r="V61" s="257"/>
      <c r="W61" s="255"/>
      <c r="X61" s="256"/>
      <c r="Y61" s="256"/>
      <c r="Z61" s="256"/>
      <c r="AA61" s="256"/>
      <c r="AB61" s="256"/>
      <c r="AC61" s="257"/>
      <c r="AD61" s="255"/>
      <c r="AE61" s="256"/>
      <c r="AF61" s="256"/>
      <c r="AG61" s="256"/>
      <c r="AH61" s="256"/>
      <c r="AI61" s="256"/>
      <c r="AJ61" s="257"/>
      <c r="AK61" s="255"/>
      <c r="AL61" s="256"/>
      <c r="AM61" s="256"/>
      <c r="AN61" s="256"/>
      <c r="AO61" s="256"/>
      <c r="AP61" s="256"/>
      <c r="AQ61" s="257"/>
      <c r="AR61" s="255"/>
      <c r="AS61" s="256"/>
      <c r="AT61" s="257"/>
      <c r="AU61" s="424">
        <f t="shared" si="3"/>
        <v>0</v>
      </c>
      <c r="AV61" s="425"/>
      <c r="AW61" s="426">
        <f t="shared" si="1"/>
        <v>0</v>
      </c>
      <c r="AX61" s="427"/>
      <c r="AY61" s="428"/>
      <c r="AZ61" s="429"/>
      <c r="BA61" s="429"/>
      <c r="BB61" s="429"/>
      <c r="BC61" s="429"/>
      <c r="BD61" s="430"/>
    </row>
    <row r="62" spans="1:56" ht="39.950000000000003" customHeight="1">
      <c r="A62" s="239"/>
      <c r="B62" s="254">
        <f t="shared" si="2"/>
        <v>49</v>
      </c>
      <c r="C62" s="414"/>
      <c r="D62" s="415"/>
      <c r="E62" s="416"/>
      <c r="F62" s="417"/>
      <c r="G62" s="418"/>
      <c r="H62" s="419"/>
      <c r="I62" s="419"/>
      <c r="J62" s="419"/>
      <c r="K62" s="420"/>
      <c r="L62" s="421"/>
      <c r="M62" s="422"/>
      <c r="N62" s="422"/>
      <c r="O62" s="423"/>
      <c r="P62" s="255"/>
      <c r="Q62" s="256"/>
      <c r="R62" s="256"/>
      <c r="S62" s="256"/>
      <c r="T62" s="256"/>
      <c r="U62" s="256"/>
      <c r="V62" s="257"/>
      <c r="W62" s="255"/>
      <c r="X62" s="256"/>
      <c r="Y62" s="256"/>
      <c r="Z62" s="256"/>
      <c r="AA62" s="256"/>
      <c r="AB62" s="256"/>
      <c r="AC62" s="257"/>
      <c r="AD62" s="255"/>
      <c r="AE62" s="256"/>
      <c r="AF62" s="256"/>
      <c r="AG62" s="256"/>
      <c r="AH62" s="256"/>
      <c r="AI62" s="256"/>
      <c r="AJ62" s="257"/>
      <c r="AK62" s="255"/>
      <c r="AL62" s="256"/>
      <c r="AM62" s="256"/>
      <c r="AN62" s="256"/>
      <c r="AO62" s="256"/>
      <c r="AP62" s="256"/>
      <c r="AQ62" s="257"/>
      <c r="AR62" s="255"/>
      <c r="AS62" s="256"/>
      <c r="AT62" s="257"/>
      <c r="AU62" s="424">
        <f t="shared" si="3"/>
        <v>0</v>
      </c>
      <c r="AV62" s="425"/>
      <c r="AW62" s="426">
        <f t="shared" si="1"/>
        <v>0</v>
      </c>
      <c r="AX62" s="427"/>
      <c r="AY62" s="428"/>
      <c r="AZ62" s="429"/>
      <c r="BA62" s="429"/>
      <c r="BB62" s="429"/>
      <c r="BC62" s="429"/>
      <c r="BD62" s="430"/>
    </row>
    <row r="63" spans="1:56" ht="39.950000000000003" customHeight="1">
      <c r="A63" s="239"/>
      <c r="B63" s="254">
        <f t="shared" si="2"/>
        <v>50</v>
      </c>
      <c r="C63" s="414"/>
      <c r="D63" s="415"/>
      <c r="E63" s="416"/>
      <c r="F63" s="417"/>
      <c r="G63" s="418"/>
      <c r="H63" s="419"/>
      <c r="I63" s="419"/>
      <c r="J63" s="419"/>
      <c r="K63" s="420"/>
      <c r="L63" s="421"/>
      <c r="M63" s="422"/>
      <c r="N63" s="422"/>
      <c r="O63" s="423"/>
      <c r="P63" s="255"/>
      <c r="Q63" s="256"/>
      <c r="R63" s="256"/>
      <c r="S63" s="256"/>
      <c r="T63" s="256"/>
      <c r="U63" s="256"/>
      <c r="V63" s="257"/>
      <c r="W63" s="255"/>
      <c r="X63" s="256"/>
      <c r="Y63" s="256"/>
      <c r="Z63" s="256"/>
      <c r="AA63" s="256"/>
      <c r="AB63" s="256"/>
      <c r="AC63" s="257"/>
      <c r="AD63" s="255"/>
      <c r="AE63" s="256"/>
      <c r="AF63" s="256"/>
      <c r="AG63" s="256"/>
      <c r="AH63" s="256"/>
      <c r="AI63" s="256"/>
      <c r="AJ63" s="257"/>
      <c r="AK63" s="255"/>
      <c r="AL63" s="256"/>
      <c r="AM63" s="256"/>
      <c r="AN63" s="256"/>
      <c r="AO63" s="256"/>
      <c r="AP63" s="256"/>
      <c r="AQ63" s="257"/>
      <c r="AR63" s="255"/>
      <c r="AS63" s="256"/>
      <c r="AT63" s="257"/>
      <c r="AU63" s="424">
        <f t="shared" si="3"/>
        <v>0</v>
      </c>
      <c r="AV63" s="425"/>
      <c r="AW63" s="426">
        <f t="shared" si="1"/>
        <v>0</v>
      </c>
      <c r="AX63" s="427"/>
      <c r="AY63" s="428"/>
      <c r="AZ63" s="429"/>
      <c r="BA63" s="429"/>
      <c r="BB63" s="429"/>
      <c r="BC63" s="429"/>
      <c r="BD63" s="430"/>
    </row>
    <row r="64" spans="1:56" ht="39.950000000000003" customHeight="1">
      <c r="A64" s="239"/>
      <c r="B64" s="254">
        <f t="shared" si="2"/>
        <v>51</v>
      </c>
      <c r="C64" s="414"/>
      <c r="D64" s="415"/>
      <c r="E64" s="416"/>
      <c r="F64" s="417"/>
      <c r="G64" s="418"/>
      <c r="H64" s="419"/>
      <c r="I64" s="419"/>
      <c r="J64" s="419"/>
      <c r="K64" s="420"/>
      <c r="L64" s="421"/>
      <c r="M64" s="422"/>
      <c r="N64" s="422"/>
      <c r="O64" s="423"/>
      <c r="P64" s="255"/>
      <c r="Q64" s="256"/>
      <c r="R64" s="256"/>
      <c r="S64" s="256"/>
      <c r="T64" s="256"/>
      <c r="U64" s="256"/>
      <c r="V64" s="257"/>
      <c r="W64" s="255"/>
      <c r="X64" s="256"/>
      <c r="Y64" s="256"/>
      <c r="Z64" s="256"/>
      <c r="AA64" s="256"/>
      <c r="AB64" s="256"/>
      <c r="AC64" s="257"/>
      <c r="AD64" s="255"/>
      <c r="AE64" s="256"/>
      <c r="AF64" s="256"/>
      <c r="AG64" s="256"/>
      <c r="AH64" s="256"/>
      <c r="AI64" s="256"/>
      <c r="AJ64" s="257"/>
      <c r="AK64" s="255"/>
      <c r="AL64" s="256"/>
      <c r="AM64" s="256"/>
      <c r="AN64" s="256"/>
      <c r="AO64" s="256"/>
      <c r="AP64" s="256"/>
      <c r="AQ64" s="257"/>
      <c r="AR64" s="255"/>
      <c r="AS64" s="256"/>
      <c r="AT64" s="257"/>
      <c r="AU64" s="424">
        <f t="shared" si="3"/>
        <v>0</v>
      </c>
      <c r="AV64" s="425"/>
      <c r="AW64" s="426">
        <f t="shared" si="1"/>
        <v>0</v>
      </c>
      <c r="AX64" s="427"/>
      <c r="AY64" s="428"/>
      <c r="AZ64" s="429"/>
      <c r="BA64" s="429"/>
      <c r="BB64" s="429"/>
      <c r="BC64" s="429"/>
      <c r="BD64" s="430"/>
    </row>
    <row r="65" spans="1:56" ht="39.950000000000003" customHeight="1">
      <c r="A65" s="239"/>
      <c r="B65" s="254">
        <f t="shared" si="2"/>
        <v>52</v>
      </c>
      <c r="C65" s="414"/>
      <c r="D65" s="415"/>
      <c r="E65" s="416"/>
      <c r="F65" s="417"/>
      <c r="G65" s="418"/>
      <c r="H65" s="419"/>
      <c r="I65" s="419"/>
      <c r="J65" s="419"/>
      <c r="K65" s="420"/>
      <c r="L65" s="421"/>
      <c r="M65" s="422"/>
      <c r="N65" s="422"/>
      <c r="O65" s="423"/>
      <c r="P65" s="255"/>
      <c r="Q65" s="256"/>
      <c r="R65" s="256"/>
      <c r="S65" s="256"/>
      <c r="T65" s="256"/>
      <c r="U65" s="256"/>
      <c r="V65" s="257"/>
      <c r="W65" s="255"/>
      <c r="X65" s="256"/>
      <c r="Y65" s="256"/>
      <c r="Z65" s="256"/>
      <c r="AA65" s="256"/>
      <c r="AB65" s="256"/>
      <c r="AC65" s="257"/>
      <c r="AD65" s="255"/>
      <c r="AE65" s="256"/>
      <c r="AF65" s="256"/>
      <c r="AG65" s="256"/>
      <c r="AH65" s="256"/>
      <c r="AI65" s="256"/>
      <c r="AJ65" s="257"/>
      <c r="AK65" s="255"/>
      <c r="AL65" s="256"/>
      <c r="AM65" s="256"/>
      <c r="AN65" s="256"/>
      <c r="AO65" s="256"/>
      <c r="AP65" s="256"/>
      <c r="AQ65" s="257"/>
      <c r="AR65" s="255"/>
      <c r="AS65" s="256"/>
      <c r="AT65" s="257"/>
      <c r="AU65" s="424">
        <f t="shared" si="3"/>
        <v>0</v>
      </c>
      <c r="AV65" s="425"/>
      <c r="AW65" s="426">
        <f t="shared" si="1"/>
        <v>0</v>
      </c>
      <c r="AX65" s="427"/>
      <c r="AY65" s="428"/>
      <c r="AZ65" s="429"/>
      <c r="BA65" s="429"/>
      <c r="BB65" s="429"/>
      <c r="BC65" s="429"/>
      <c r="BD65" s="430"/>
    </row>
    <row r="66" spans="1:56" ht="39.950000000000003" customHeight="1">
      <c r="A66" s="239"/>
      <c r="B66" s="254">
        <f t="shared" si="2"/>
        <v>53</v>
      </c>
      <c r="C66" s="414"/>
      <c r="D66" s="415"/>
      <c r="E66" s="416"/>
      <c r="F66" s="417"/>
      <c r="G66" s="418"/>
      <c r="H66" s="419"/>
      <c r="I66" s="419"/>
      <c r="J66" s="419"/>
      <c r="K66" s="420"/>
      <c r="L66" s="421"/>
      <c r="M66" s="422"/>
      <c r="N66" s="422"/>
      <c r="O66" s="423"/>
      <c r="P66" s="255"/>
      <c r="Q66" s="256"/>
      <c r="R66" s="256"/>
      <c r="S66" s="256"/>
      <c r="T66" s="256"/>
      <c r="U66" s="256"/>
      <c r="V66" s="257"/>
      <c r="W66" s="255"/>
      <c r="X66" s="256"/>
      <c r="Y66" s="256"/>
      <c r="Z66" s="256"/>
      <c r="AA66" s="256"/>
      <c r="AB66" s="256"/>
      <c r="AC66" s="257"/>
      <c r="AD66" s="255"/>
      <c r="AE66" s="256"/>
      <c r="AF66" s="256"/>
      <c r="AG66" s="256"/>
      <c r="AH66" s="256"/>
      <c r="AI66" s="256"/>
      <c r="AJ66" s="257"/>
      <c r="AK66" s="255"/>
      <c r="AL66" s="256"/>
      <c r="AM66" s="256"/>
      <c r="AN66" s="256"/>
      <c r="AO66" s="256"/>
      <c r="AP66" s="256"/>
      <c r="AQ66" s="257"/>
      <c r="AR66" s="255"/>
      <c r="AS66" s="256"/>
      <c r="AT66" s="257"/>
      <c r="AU66" s="424">
        <f t="shared" si="3"/>
        <v>0</v>
      </c>
      <c r="AV66" s="425"/>
      <c r="AW66" s="426">
        <f t="shared" si="1"/>
        <v>0</v>
      </c>
      <c r="AX66" s="427"/>
      <c r="AY66" s="428"/>
      <c r="AZ66" s="429"/>
      <c r="BA66" s="429"/>
      <c r="BB66" s="429"/>
      <c r="BC66" s="429"/>
      <c r="BD66" s="430"/>
    </row>
    <row r="67" spans="1:56" ht="39.950000000000003" customHeight="1">
      <c r="A67" s="239"/>
      <c r="B67" s="254">
        <f t="shared" si="2"/>
        <v>54</v>
      </c>
      <c r="C67" s="414"/>
      <c r="D67" s="415"/>
      <c r="E67" s="416"/>
      <c r="F67" s="417"/>
      <c r="G67" s="418"/>
      <c r="H67" s="419"/>
      <c r="I67" s="419"/>
      <c r="J67" s="419"/>
      <c r="K67" s="420"/>
      <c r="L67" s="421"/>
      <c r="M67" s="422"/>
      <c r="N67" s="422"/>
      <c r="O67" s="423"/>
      <c r="P67" s="255"/>
      <c r="Q67" s="256"/>
      <c r="R67" s="256"/>
      <c r="S67" s="256"/>
      <c r="T67" s="256"/>
      <c r="U67" s="256"/>
      <c r="V67" s="257"/>
      <c r="W67" s="255"/>
      <c r="X67" s="256"/>
      <c r="Y67" s="256"/>
      <c r="Z67" s="256"/>
      <c r="AA67" s="256"/>
      <c r="AB67" s="256"/>
      <c r="AC67" s="257"/>
      <c r="AD67" s="255"/>
      <c r="AE67" s="256"/>
      <c r="AF67" s="256"/>
      <c r="AG67" s="256"/>
      <c r="AH67" s="256"/>
      <c r="AI67" s="256"/>
      <c r="AJ67" s="257"/>
      <c r="AK67" s="255"/>
      <c r="AL67" s="256"/>
      <c r="AM67" s="256"/>
      <c r="AN67" s="256"/>
      <c r="AO67" s="256"/>
      <c r="AP67" s="256"/>
      <c r="AQ67" s="257"/>
      <c r="AR67" s="255"/>
      <c r="AS67" s="256"/>
      <c r="AT67" s="257"/>
      <c r="AU67" s="424">
        <f t="shared" si="3"/>
        <v>0</v>
      </c>
      <c r="AV67" s="425"/>
      <c r="AW67" s="426">
        <f t="shared" si="1"/>
        <v>0</v>
      </c>
      <c r="AX67" s="427"/>
      <c r="AY67" s="428"/>
      <c r="AZ67" s="429"/>
      <c r="BA67" s="429"/>
      <c r="BB67" s="429"/>
      <c r="BC67" s="429"/>
      <c r="BD67" s="430"/>
    </row>
    <row r="68" spans="1:56" ht="39.950000000000003" customHeight="1">
      <c r="A68" s="239"/>
      <c r="B68" s="254">
        <f t="shared" si="2"/>
        <v>55</v>
      </c>
      <c r="C68" s="414"/>
      <c r="D68" s="415"/>
      <c r="E68" s="416"/>
      <c r="F68" s="417"/>
      <c r="G68" s="418"/>
      <c r="H68" s="419"/>
      <c r="I68" s="419"/>
      <c r="J68" s="419"/>
      <c r="K68" s="420"/>
      <c r="L68" s="421"/>
      <c r="M68" s="422"/>
      <c r="N68" s="422"/>
      <c r="O68" s="423"/>
      <c r="P68" s="255"/>
      <c r="Q68" s="256"/>
      <c r="R68" s="256"/>
      <c r="S68" s="256"/>
      <c r="T68" s="256"/>
      <c r="U68" s="256"/>
      <c r="V68" s="257"/>
      <c r="W68" s="255"/>
      <c r="X68" s="256"/>
      <c r="Y68" s="256"/>
      <c r="Z68" s="256"/>
      <c r="AA68" s="256"/>
      <c r="AB68" s="256"/>
      <c r="AC68" s="257"/>
      <c r="AD68" s="255"/>
      <c r="AE68" s="256"/>
      <c r="AF68" s="256"/>
      <c r="AG68" s="256"/>
      <c r="AH68" s="256"/>
      <c r="AI68" s="256"/>
      <c r="AJ68" s="257"/>
      <c r="AK68" s="255"/>
      <c r="AL68" s="256"/>
      <c r="AM68" s="256"/>
      <c r="AN68" s="256"/>
      <c r="AO68" s="256"/>
      <c r="AP68" s="256"/>
      <c r="AQ68" s="257"/>
      <c r="AR68" s="255"/>
      <c r="AS68" s="256"/>
      <c r="AT68" s="257"/>
      <c r="AU68" s="424">
        <f t="shared" si="3"/>
        <v>0</v>
      </c>
      <c r="AV68" s="425"/>
      <c r="AW68" s="426">
        <f t="shared" si="1"/>
        <v>0</v>
      </c>
      <c r="AX68" s="427"/>
      <c r="AY68" s="428"/>
      <c r="AZ68" s="429"/>
      <c r="BA68" s="429"/>
      <c r="BB68" s="429"/>
      <c r="BC68" s="429"/>
      <c r="BD68" s="430"/>
    </row>
    <row r="69" spans="1:56" ht="39.950000000000003" customHeight="1">
      <c r="A69" s="239"/>
      <c r="B69" s="254">
        <f t="shared" si="2"/>
        <v>56</v>
      </c>
      <c r="C69" s="414"/>
      <c r="D69" s="415"/>
      <c r="E69" s="416"/>
      <c r="F69" s="417"/>
      <c r="G69" s="418"/>
      <c r="H69" s="419"/>
      <c r="I69" s="419"/>
      <c r="J69" s="419"/>
      <c r="K69" s="420"/>
      <c r="L69" s="421"/>
      <c r="M69" s="422"/>
      <c r="N69" s="422"/>
      <c r="O69" s="423"/>
      <c r="P69" s="283"/>
      <c r="Q69" s="284"/>
      <c r="R69" s="284"/>
      <c r="S69" s="284"/>
      <c r="T69" s="284"/>
      <c r="U69" s="284"/>
      <c r="V69" s="285"/>
      <c r="W69" s="283"/>
      <c r="X69" s="284"/>
      <c r="Y69" s="284"/>
      <c r="Z69" s="284"/>
      <c r="AA69" s="284"/>
      <c r="AB69" s="284"/>
      <c r="AC69" s="285"/>
      <c r="AD69" s="283"/>
      <c r="AE69" s="284"/>
      <c r="AF69" s="284"/>
      <c r="AG69" s="284"/>
      <c r="AH69" s="284"/>
      <c r="AI69" s="284"/>
      <c r="AJ69" s="285"/>
      <c r="AK69" s="283"/>
      <c r="AL69" s="284"/>
      <c r="AM69" s="284"/>
      <c r="AN69" s="284"/>
      <c r="AO69" s="284"/>
      <c r="AP69" s="284"/>
      <c r="AQ69" s="285"/>
      <c r="AR69" s="283"/>
      <c r="AS69" s="284"/>
      <c r="AT69" s="285"/>
      <c r="AU69" s="424">
        <f t="shared" si="3"/>
        <v>0</v>
      </c>
      <c r="AV69" s="425"/>
      <c r="AW69" s="426">
        <f t="shared" si="1"/>
        <v>0</v>
      </c>
      <c r="AX69" s="427"/>
      <c r="AY69" s="428"/>
      <c r="AZ69" s="429"/>
      <c r="BA69" s="429"/>
      <c r="BB69" s="429"/>
      <c r="BC69" s="429"/>
      <c r="BD69" s="430"/>
    </row>
    <row r="70" spans="1:56" ht="39.950000000000003" customHeight="1">
      <c r="A70" s="239"/>
      <c r="B70" s="254">
        <f t="shared" si="2"/>
        <v>57</v>
      </c>
      <c r="C70" s="414"/>
      <c r="D70" s="415"/>
      <c r="E70" s="416"/>
      <c r="F70" s="417"/>
      <c r="G70" s="418"/>
      <c r="H70" s="419"/>
      <c r="I70" s="419"/>
      <c r="J70" s="419"/>
      <c r="K70" s="420"/>
      <c r="L70" s="421"/>
      <c r="M70" s="422"/>
      <c r="N70" s="422"/>
      <c r="O70" s="423"/>
      <c r="P70" s="255"/>
      <c r="Q70" s="256"/>
      <c r="R70" s="256"/>
      <c r="S70" s="256"/>
      <c r="T70" s="256"/>
      <c r="U70" s="256"/>
      <c r="V70" s="257"/>
      <c r="W70" s="255"/>
      <c r="X70" s="256"/>
      <c r="Y70" s="256"/>
      <c r="Z70" s="256"/>
      <c r="AA70" s="256"/>
      <c r="AB70" s="256"/>
      <c r="AC70" s="257"/>
      <c r="AD70" s="255"/>
      <c r="AE70" s="256"/>
      <c r="AF70" s="256"/>
      <c r="AG70" s="256"/>
      <c r="AH70" s="256"/>
      <c r="AI70" s="256"/>
      <c r="AJ70" s="257"/>
      <c r="AK70" s="255"/>
      <c r="AL70" s="256"/>
      <c r="AM70" s="256"/>
      <c r="AN70" s="256"/>
      <c r="AO70" s="256"/>
      <c r="AP70" s="256"/>
      <c r="AQ70" s="257"/>
      <c r="AR70" s="255"/>
      <c r="AS70" s="256"/>
      <c r="AT70" s="257"/>
      <c r="AU70" s="424">
        <f t="shared" si="3"/>
        <v>0</v>
      </c>
      <c r="AV70" s="425"/>
      <c r="AW70" s="426">
        <f t="shared" si="1"/>
        <v>0</v>
      </c>
      <c r="AX70" s="427"/>
      <c r="AY70" s="428"/>
      <c r="AZ70" s="429"/>
      <c r="BA70" s="429"/>
      <c r="BB70" s="429"/>
      <c r="BC70" s="429"/>
      <c r="BD70" s="430"/>
    </row>
    <row r="71" spans="1:56" ht="39.950000000000003" customHeight="1">
      <c r="A71" s="239"/>
      <c r="B71" s="254">
        <f t="shared" si="2"/>
        <v>58</v>
      </c>
      <c r="C71" s="414"/>
      <c r="D71" s="415"/>
      <c r="E71" s="416"/>
      <c r="F71" s="417"/>
      <c r="G71" s="418"/>
      <c r="H71" s="419"/>
      <c r="I71" s="419"/>
      <c r="J71" s="419"/>
      <c r="K71" s="420"/>
      <c r="L71" s="421"/>
      <c r="M71" s="422"/>
      <c r="N71" s="422"/>
      <c r="O71" s="423"/>
      <c r="P71" s="255"/>
      <c r="Q71" s="256"/>
      <c r="R71" s="256"/>
      <c r="S71" s="256"/>
      <c r="T71" s="256"/>
      <c r="U71" s="256"/>
      <c r="V71" s="257"/>
      <c r="W71" s="255"/>
      <c r="X71" s="256"/>
      <c r="Y71" s="256"/>
      <c r="Z71" s="256"/>
      <c r="AA71" s="256"/>
      <c r="AB71" s="256"/>
      <c r="AC71" s="257"/>
      <c r="AD71" s="255"/>
      <c r="AE71" s="256"/>
      <c r="AF71" s="256"/>
      <c r="AG71" s="256"/>
      <c r="AH71" s="256"/>
      <c r="AI71" s="256"/>
      <c r="AJ71" s="257"/>
      <c r="AK71" s="255"/>
      <c r="AL71" s="256"/>
      <c r="AM71" s="256"/>
      <c r="AN71" s="256"/>
      <c r="AO71" s="256"/>
      <c r="AP71" s="256"/>
      <c r="AQ71" s="257"/>
      <c r="AR71" s="255"/>
      <c r="AS71" s="256"/>
      <c r="AT71" s="257"/>
      <c r="AU71" s="424">
        <f t="shared" si="3"/>
        <v>0</v>
      </c>
      <c r="AV71" s="425"/>
      <c r="AW71" s="426">
        <f t="shared" si="1"/>
        <v>0</v>
      </c>
      <c r="AX71" s="427"/>
      <c r="AY71" s="428"/>
      <c r="AZ71" s="429"/>
      <c r="BA71" s="429"/>
      <c r="BB71" s="429"/>
      <c r="BC71" s="429"/>
      <c r="BD71" s="430"/>
    </row>
    <row r="72" spans="1:56" ht="39.950000000000003" customHeight="1">
      <c r="A72" s="239"/>
      <c r="B72" s="254">
        <f t="shared" si="2"/>
        <v>59</v>
      </c>
      <c r="C72" s="414"/>
      <c r="D72" s="415"/>
      <c r="E72" s="416"/>
      <c r="F72" s="417"/>
      <c r="G72" s="418"/>
      <c r="H72" s="419"/>
      <c r="I72" s="419"/>
      <c r="J72" s="419"/>
      <c r="K72" s="420"/>
      <c r="L72" s="421"/>
      <c r="M72" s="422"/>
      <c r="N72" s="422"/>
      <c r="O72" s="423"/>
      <c r="P72" s="255"/>
      <c r="Q72" s="256"/>
      <c r="R72" s="256"/>
      <c r="S72" s="256"/>
      <c r="T72" s="256"/>
      <c r="U72" s="256"/>
      <c r="V72" s="257"/>
      <c r="W72" s="255"/>
      <c r="X72" s="256"/>
      <c r="Y72" s="256"/>
      <c r="Z72" s="256"/>
      <c r="AA72" s="256"/>
      <c r="AB72" s="256"/>
      <c r="AC72" s="257"/>
      <c r="AD72" s="255"/>
      <c r="AE72" s="256"/>
      <c r="AF72" s="256"/>
      <c r="AG72" s="256"/>
      <c r="AH72" s="256"/>
      <c r="AI72" s="256"/>
      <c r="AJ72" s="257"/>
      <c r="AK72" s="255"/>
      <c r="AL72" s="256"/>
      <c r="AM72" s="256"/>
      <c r="AN72" s="256"/>
      <c r="AO72" s="256"/>
      <c r="AP72" s="256"/>
      <c r="AQ72" s="257"/>
      <c r="AR72" s="255"/>
      <c r="AS72" s="256"/>
      <c r="AT72" s="257"/>
      <c r="AU72" s="424">
        <f t="shared" si="3"/>
        <v>0</v>
      </c>
      <c r="AV72" s="425"/>
      <c r="AW72" s="426">
        <f t="shared" si="1"/>
        <v>0</v>
      </c>
      <c r="AX72" s="427"/>
      <c r="AY72" s="428"/>
      <c r="AZ72" s="429"/>
      <c r="BA72" s="429"/>
      <c r="BB72" s="429"/>
      <c r="BC72" s="429"/>
      <c r="BD72" s="430"/>
    </row>
    <row r="73" spans="1:56" ht="39.950000000000003" customHeight="1">
      <c r="A73" s="239"/>
      <c r="B73" s="254">
        <f t="shared" si="2"/>
        <v>60</v>
      </c>
      <c r="C73" s="414"/>
      <c r="D73" s="415"/>
      <c r="E73" s="416"/>
      <c r="F73" s="417"/>
      <c r="G73" s="418"/>
      <c r="H73" s="419"/>
      <c r="I73" s="419"/>
      <c r="J73" s="419"/>
      <c r="K73" s="420"/>
      <c r="L73" s="421"/>
      <c r="M73" s="422"/>
      <c r="N73" s="422"/>
      <c r="O73" s="423"/>
      <c r="P73" s="255"/>
      <c r="Q73" s="256"/>
      <c r="R73" s="256"/>
      <c r="S73" s="256"/>
      <c r="T73" s="256"/>
      <c r="U73" s="256"/>
      <c r="V73" s="257"/>
      <c r="W73" s="255"/>
      <c r="X73" s="256"/>
      <c r="Y73" s="256"/>
      <c r="Z73" s="256"/>
      <c r="AA73" s="256"/>
      <c r="AB73" s="256"/>
      <c r="AC73" s="257"/>
      <c r="AD73" s="255"/>
      <c r="AE73" s="256"/>
      <c r="AF73" s="256"/>
      <c r="AG73" s="256"/>
      <c r="AH73" s="256"/>
      <c r="AI73" s="256"/>
      <c r="AJ73" s="257"/>
      <c r="AK73" s="255"/>
      <c r="AL73" s="256"/>
      <c r="AM73" s="256"/>
      <c r="AN73" s="256"/>
      <c r="AO73" s="256"/>
      <c r="AP73" s="256"/>
      <c r="AQ73" s="257"/>
      <c r="AR73" s="255"/>
      <c r="AS73" s="256"/>
      <c r="AT73" s="257"/>
      <c r="AU73" s="424">
        <f t="shared" si="3"/>
        <v>0</v>
      </c>
      <c r="AV73" s="425"/>
      <c r="AW73" s="426">
        <f t="shared" si="1"/>
        <v>0</v>
      </c>
      <c r="AX73" s="427"/>
      <c r="AY73" s="428"/>
      <c r="AZ73" s="429"/>
      <c r="BA73" s="429"/>
      <c r="BB73" s="429"/>
      <c r="BC73" s="429"/>
      <c r="BD73" s="430"/>
    </row>
    <row r="74" spans="1:56" ht="39.950000000000003" customHeight="1">
      <c r="A74" s="239"/>
      <c r="B74" s="254">
        <f t="shared" si="2"/>
        <v>61</v>
      </c>
      <c r="C74" s="414"/>
      <c r="D74" s="415"/>
      <c r="E74" s="416"/>
      <c r="F74" s="417"/>
      <c r="G74" s="418"/>
      <c r="H74" s="419"/>
      <c r="I74" s="419"/>
      <c r="J74" s="419"/>
      <c r="K74" s="420"/>
      <c r="L74" s="421"/>
      <c r="M74" s="422"/>
      <c r="N74" s="422"/>
      <c r="O74" s="423"/>
      <c r="P74" s="255"/>
      <c r="Q74" s="256"/>
      <c r="R74" s="256"/>
      <c r="S74" s="256"/>
      <c r="T74" s="256"/>
      <c r="U74" s="256"/>
      <c r="V74" s="257"/>
      <c r="W74" s="255"/>
      <c r="X74" s="256"/>
      <c r="Y74" s="256"/>
      <c r="Z74" s="256"/>
      <c r="AA74" s="256"/>
      <c r="AB74" s="256"/>
      <c r="AC74" s="257"/>
      <c r="AD74" s="255"/>
      <c r="AE74" s="256"/>
      <c r="AF74" s="256"/>
      <c r="AG74" s="256"/>
      <c r="AH74" s="256"/>
      <c r="AI74" s="256"/>
      <c r="AJ74" s="257"/>
      <c r="AK74" s="255"/>
      <c r="AL74" s="256"/>
      <c r="AM74" s="256"/>
      <c r="AN74" s="256"/>
      <c r="AO74" s="256"/>
      <c r="AP74" s="256"/>
      <c r="AQ74" s="257"/>
      <c r="AR74" s="255"/>
      <c r="AS74" s="256"/>
      <c r="AT74" s="257"/>
      <c r="AU74" s="424">
        <f t="shared" si="3"/>
        <v>0</v>
      </c>
      <c r="AV74" s="425"/>
      <c r="AW74" s="426">
        <f t="shared" si="1"/>
        <v>0</v>
      </c>
      <c r="AX74" s="427"/>
      <c r="AY74" s="428"/>
      <c r="AZ74" s="429"/>
      <c r="BA74" s="429"/>
      <c r="BB74" s="429"/>
      <c r="BC74" s="429"/>
      <c r="BD74" s="430"/>
    </row>
    <row r="75" spans="1:56" ht="39.950000000000003" customHeight="1">
      <c r="A75" s="239"/>
      <c r="B75" s="254">
        <f t="shared" si="2"/>
        <v>62</v>
      </c>
      <c r="C75" s="414"/>
      <c r="D75" s="415"/>
      <c r="E75" s="416"/>
      <c r="F75" s="417"/>
      <c r="G75" s="418"/>
      <c r="H75" s="419"/>
      <c r="I75" s="419"/>
      <c r="J75" s="419"/>
      <c r="K75" s="420"/>
      <c r="L75" s="421"/>
      <c r="M75" s="422"/>
      <c r="N75" s="422"/>
      <c r="O75" s="423"/>
      <c r="P75" s="255"/>
      <c r="Q75" s="256"/>
      <c r="R75" s="256"/>
      <c r="S75" s="256"/>
      <c r="T75" s="256"/>
      <c r="U75" s="256"/>
      <c r="V75" s="257"/>
      <c r="W75" s="255"/>
      <c r="X75" s="256"/>
      <c r="Y75" s="256"/>
      <c r="Z75" s="256"/>
      <c r="AA75" s="256"/>
      <c r="AB75" s="256"/>
      <c r="AC75" s="257"/>
      <c r="AD75" s="255"/>
      <c r="AE75" s="256"/>
      <c r="AF75" s="256"/>
      <c r="AG75" s="256"/>
      <c r="AH75" s="256"/>
      <c r="AI75" s="256"/>
      <c r="AJ75" s="257"/>
      <c r="AK75" s="255"/>
      <c r="AL75" s="256"/>
      <c r="AM75" s="256"/>
      <c r="AN75" s="256"/>
      <c r="AO75" s="256"/>
      <c r="AP75" s="256"/>
      <c r="AQ75" s="257"/>
      <c r="AR75" s="255"/>
      <c r="AS75" s="256"/>
      <c r="AT75" s="257"/>
      <c r="AU75" s="424">
        <f t="shared" si="3"/>
        <v>0</v>
      </c>
      <c r="AV75" s="425"/>
      <c r="AW75" s="426">
        <f t="shared" si="1"/>
        <v>0</v>
      </c>
      <c r="AX75" s="427"/>
      <c r="AY75" s="428"/>
      <c r="AZ75" s="429"/>
      <c r="BA75" s="429"/>
      <c r="BB75" s="429"/>
      <c r="BC75" s="429"/>
      <c r="BD75" s="430"/>
    </row>
    <row r="76" spans="1:56" ht="39.950000000000003" customHeight="1">
      <c r="A76" s="239"/>
      <c r="B76" s="254">
        <f t="shared" si="2"/>
        <v>63</v>
      </c>
      <c r="C76" s="414"/>
      <c r="D76" s="415"/>
      <c r="E76" s="416"/>
      <c r="F76" s="417"/>
      <c r="G76" s="418"/>
      <c r="H76" s="419"/>
      <c r="I76" s="419"/>
      <c r="J76" s="419"/>
      <c r="K76" s="420"/>
      <c r="L76" s="421"/>
      <c r="M76" s="422"/>
      <c r="N76" s="422"/>
      <c r="O76" s="423"/>
      <c r="P76" s="255"/>
      <c r="Q76" s="256"/>
      <c r="R76" s="256"/>
      <c r="S76" s="256"/>
      <c r="T76" s="256"/>
      <c r="U76" s="256"/>
      <c r="V76" s="257"/>
      <c r="W76" s="255"/>
      <c r="X76" s="256"/>
      <c r="Y76" s="256"/>
      <c r="Z76" s="256"/>
      <c r="AA76" s="256"/>
      <c r="AB76" s="256"/>
      <c r="AC76" s="257"/>
      <c r="AD76" s="255"/>
      <c r="AE76" s="256"/>
      <c r="AF76" s="256"/>
      <c r="AG76" s="256"/>
      <c r="AH76" s="256"/>
      <c r="AI76" s="256"/>
      <c r="AJ76" s="257"/>
      <c r="AK76" s="255"/>
      <c r="AL76" s="256"/>
      <c r="AM76" s="256"/>
      <c r="AN76" s="256"/>
      <c r="AO76" s="256"/>
      <c r="AP76" s="256"/>
      <c r="AQ76" s="257"/>
      <c r="AR76" s="255"/>
      <c r="AS76" s="256"/>
      <c r="AT76" s="257"/>
      <c r="AU76" s="424">
        <f t="shared" si="3"/>
        <v>0</v>
      </c>
      <c r="AV76" s="425"/>
      <c r="AW76" s="426">
        <f t="shared" si="1"/>
        <v>0</v>
      </c>
      <c r="AX76" s="427"/>
      <c r="AY76" s="428"/>
      <c r="AZ76" s="429"/>
      <c r="BA76" s="429"/>
      <c r="BB76" s="429"/>
      <c r="BC76" s="429"/>
      <c r="BD76" s="430"/>
    </row>
    <row r="77" spans="1:56" ht="39.950000000000003" customHeight="1">
      <c r="A77" s="239"/>
      <c r="B77" s="254">
        <f t="shared" si="2"/>
        <v>64</v>
      </c>
      <c r="C77" s="414"/>
      <c r="D77" s="415"/>
      <c r="E77" s="416"/>
      <c r="F77" s="417"/>
      <c r="G77" s="418"/>
      <c r="H77" s="419"/>
      <c r="I77" s="419"/>
      <c r="J77" s="419"/>
      <c r="K77" s="420"/>
      <c r="L77" s="421"/>
      <c r="M77" s="422"/>
      <c r="N77" s="422"/>
      <c r="O77" s="423"/>
      <c r="P77" s="255"/>
      <c r="Q77" s="256"/>
      <c r="R77" s="256"/>
      <c r="S77" s="256"/>
      <c r="T77" s="256"/>
      <c r="U77" s="256"/>
      <c r="V77" s="257"/>
      <c r="W77" s="255"/>
      <c r="X77" s="256"/>
      <c r="Y77" s="256"/>
      <c r="Z77" s="256"/>
      <c r="AA77" s="256"/>
      <c r="AB77" s="256"/>
      <c r="AC77" s="257"/>
      <c r="AD77" s="255"/>
      <c r="AE77" s="256"/>
      <c r="AF77" s="256"/>
      <c r="AG77" s="256"/>
      <c r="AH77" s="256"/>
      <c r="AI77" s="256"/>
      <c r="AJ77" s="257"/>
      <c r="AK77" s="255"/>
      <c r="AL77" s="256"/>
      <c r="AM77" s="256"/>
      <c r="AN77" s="256"/>
      <c r="AO77" s="256"/>
      <c r="AP77" s="256"/>
      <c r="AQ77" s="257"/>
      <c r="AR77" s="255"/>
      <c r="AS77" s="256"/>
      <c r="AT77" s="257"/>
      <c r="AU77" s="424">
        <f t="shared" si="3"/>
        <v>0</v>
      </c>
      <c r="AV77" s="425"/>
      <c r="AW77" s="426">
        <f t="shared" si="1"/>
        <v>0</v>
      </c>
      <c r="AX77" s="427"/>
      <c r="AY77" s="428"/>
      <c r="AZ77" s="429"/>
      <c r="BA77" s="429"/>
      <c r="BB77" s="429"/>
      <c r="BC77" s="429"/>
      <c r="BD77" s="430"/>
    </row>
    <row r="78" spans="1:56" ht="39.950000000000003" customHeight="1">
      <c r="A78" s="239"/>
      <c r="B78" s="254">
        <f t="shared" si="2"/>
        <v>65</v>
      </c>
      <c r="C78" s="414"/>
      <c r="D78" s="415"/>
      <c r="E78" s="416"/>
      <c r="F78" s="417"/>
      <c r="G78" s="418"/>
      <c r="H78" s="419"/>
      <c r="I78" s="419"/>
      <c r="J78" s="419"/>
      <c r="K78" s="420"/>
      <c r="L78" s="421"/>
      <c r="M78" s="422"/>
      <c r="N78" s="422"/>
      <c r="O78" s="423"/>
      <c r="P78" s="255"/>
      <c r="Q78" s="256"/>
      <c r="R78" s="256"/>
      <c r="S78" s="256"/>
      <c r="T78" s="256"/>
      <c r="U78" s="256"/>
      <c r="V78" s="257"/>
      <c r="W78" s="255"/>
      <c r="X78" s="256"/>
      <c r="Y78" s="256"/>
      <c r="Z78" s="256"/>
      <c r="AA78" s="256"/>
      <c r="AB78" s="256"/>
      <c r="AC78" s="257"/>
      <c r="AD78" s="255"/>
      <c r="AE78" s="256"/>
      <c r="AF78" s="256"/>
      <c r="AG78" s="256"/>
      <c r="AH78" s="256"/>
      <c r="AI78" s="256"/>
      <c r="AJ78" s="257"/>
      <c r="AK78" s="255"/>
      <c r="AL78" s="256"/>
      <c r="AM78" s="256"/>
      <c r="AN78" s="256"/>
      <c r="AO78" s="256"/>
      <c r="AP78" s="256"/>
      <c r="AQ78" s="257"/>
      <c r="AR78" s="255"/>
      <c r="AS78" s="256"/>
      <c r="AT78" s="257"/>
      <c r="AU78" s="424">
        <f t="shared" si="3"/>
        <v>0</v>
      </c>
      <c r="AV78" s="425"/>
      <c r="AW78" s="426">
        <f t="shared" ref="AW78:AW113" si="4">IF($AZ$3="４週",AU78/4,IF($AZ$3="暦月",AU78/($AZ$7/7),""))</f>
        <v>0</v>
      </c>
      <c r="AX78" s="427"/>
      <c r="AY78" s="428"/>
      <c r="AZ78" s="429"/>
      <c r="BA78" s="429"/>
      <c r="BB78" s="429"/>
      <c r="BC78" s="429"/>
      <c r="BD78" s="430"/>
    </row>
    <row r="79" spans="1:56" ht="39.950000000000003" customHeight="1">
      <c r="A79" s="239"/>
      <c r="B79" s="254">
        <f t="shared" ref="B79:B113" si="5">B78+1</f>
        <v>66</v>
      </c>
      <c r="C79" s="414"/>
      <c r="D79" s="415"/>
      <c r="E79" s="416"/>
      <c r="F79" s="417"/>
      <c r="G79" s="418"/>
      <c r="H79" s="419"/>
      <c r="I79" s="419"/>
      <c r="J79" s="419"/>
      <c r="K79" s="420"/>
      <c r="L79" s="421"/>
      <c r="M79" s="422"/>
      <c r="N79" s="422"/>
      <c r="O79" s="423"/>
      <c r="P79" s="255"/>
      <c r="Q79" s="256"/>
      <c r="R79" s="256"/>
      <c r="S79" s="256"/>
      <c r="T79" s="256"/>
      <c r="U79" s="256"/>
      <c r="V79" s="257"/>
      <c r="W79" s="255"/>
      <c r="X79" s="256"/>
      <c r="Y79" s="256"/>
      <c r="Z79" s="256"/>
      <c r="AA79" s="256"/>
      <c r="AB79" s="256"/>
      <c r="AC79" s="257"/>
      <c r="AD79" s="255"/>
      <c r="AE79" s="256"/>
      <c r="AF79" s="256"/>
      <c r="AG79" s="256"/>
      <c r="AH79" s="256"/>
      <c r="AI79" s="256"/>
      <c r="AJ79" s="257"/>
      <c r="AK79" s="255"/>
      <c r="AL79" s="256"/>
      <c r="AM79" s="256"/>
      <c r="AN79" s="256"/>
      <c r="AO79" s="256"/>
      <c r="AP79" s="256"/>
      <c r="AQ79" s="257"/>
      <c r="AR79" s="255"/>
      <c r="AS79" s="256"/>
      <c r="AT79" s="257"/>
      <c r="AU79" s="424">
        <f t="shared" si="3"/>
        <v>0</v>
      </c>
      <c r="AV79" s="425"/>
      <c r="AW79" s="426">
        <f t="shared" si="4"/>
        <v>0</v>
      </c>
      <c r="AX79" s="427"/>
      <c r="AY79" s="428"/>
      <c r="AZ79" s="429"/>
      <c r="BA79" s="429"/>
      <c r="BB79" s="429"/>
      <c r="BC79" s="429"/>
      <c r="BD79" s="430"/>
    </row>
    <row r="80" spans="1:56" ht="39.950000000000003" customHeight="1">
      <c r="A80" s="239"/>
      <c r="B80" s="254">
        <f t="shared" si="5"/>
        <v>67</v>
      </c>
      <c r="C80" s="414"/>
      <c r="D80" s="415"/>
      <c r="E80" s="416"/>
      <c r="F80" s="417"/>
      <c r="G80" s="418"/>
      <c r="H80" s="419"/>
      <c r="I80" s="419"/>
      <c r="J80" s="419"/>
      <c r="K80" s="420"/>
      <c r="L80" s="421"/>
      <c r="M80" s="422"/>
      <c r="N80" s="422"/>
      <c r="O80" s="423"/>
      <c r="P80" s="255"/>
      <c r="Q80" s="256"/>
      <c r="R80" s="256"/>
      <c r="S80" s="256"/>
      <c r="T80" s="256"/>
      <c r="U80" s="256"/>
      <c r="V80" s="257"/>
      <c r="W80" s="255"/>
      <c r="X80" s="256"/>
      <c r="Y80" s="256"/>
      <c r="Z80" s="256"/>
      <c r="AA80" s="256"/>
      <c r="AB80" s="256"/>
      <c r="AC80" s="257"/>
      <c r="AD80" s="255"/>
      <c r="AE80" s="256"/>
      <c r="AF80" s="256"/>
      <c r="AG80" s="256"/>
      <c r="AH80" s="256"/>
      <c r="AI80" s="256"/>
      <c r="AJ80" s="257"/>
      <c r="AK80" s="255"/>
      <c r="AL80" s="256"/>
      <c r="AM80" s="256"/>
      <c r="AN80" s="256"/>
      <c r="AO80" s="256"/>
      <c r="AP80" s="256"/>
      <c r="AQ80" s="257"/>
      <c r="AR80" s="255"/>
      <c r="AS80" s="256"/>
      <c r="AT80" s="257"/>
      <c r="AU80" s="424">
        <f t="shared" si="3"/>
        <v>0</v>
      </c>
      <c r="AV80" s="425"/>
      <c r="AW80" s="426">
        <f t="shared" si="4"/>
        <v>0</v>
      </c>
      <c r="AX80" s="427"/>
      <c r="AY80" s="428"/>
      <c r="AZ80" s="429"/>
      <c r="BA80" s="429"/>
      <c r="BB80" s="429"/>
      <c r="BC80" s="429"/>
      <c r="BD80" s="430"/>
    </row>
    <row r="81" spans="1:56" ht="39.950000000000003" customHeight="1">
      <c r="A81" s="239"/>
      <c r="B81" s="254">
        <f t="shared" si="5"/>
        <v>68</v>
      </c>
      <c r="C81" s="414"/>
      <c r="D81" s="415"/>
      <c r="E81" s="416"/>
      <c r="F81" s="417"/>
      <c r="G81" s="418"/>
      <c r="H81" s="419"/>
      <c r="I81" s="419"/>
      <c r="J81" s="419"/>
      <c r="K81" s="420"/>
      <c r="L81" s="421"/>
      <c r="M81" s="422"/>
      <c r="N81" s="422"/>
      <c r="O81" s="423"/>
      <c r="P81" s="255"/>
      <c r="Q81" s="256"/>
      <c r="R81" s="256"/>
      <c r="S81" s="256"/>
      <c r="T81" s="256"/>
      <c r="U81" s="256"/>
      <c r="V81" s="257"/>
      <c r="W81" s="255"/>
      <c r="X81" s="256"/>
      <c r="Y81" s="256"/>
      <c r="Z81" s="256"/>
      <c r="AA81" s="256"/>
      <c r="AB81" s="256"/>
      <c r="AC81" s="257"/>
      <c r="AD81" s="255"/>
      <c r="AE81" s="256"/>
      <c r="AF81" s="256"/>
      <c r="AG81" s="256"/>
      <c r="AH81" s="256"/>
      <c r="AI81" s="256"/>
      <c r="AJ81" s="257"/>
      <c r="AK81" s="255"/>
      <c r="AL81" s="256"/>
      <c r="AM81" s="256"/>
      <c r="AN81" s="256"/>
      <c r="AO81" s="256"/>
      <c r="AP81" s="256"/>
      <c r="AQ81" s="257"/>
      <c r="AR81" s="255"/>
      <c r="AS81" s="256"/>
      <c r="AT81" s="257"/>
      <c r="AU81" s="424">
        <f t="shared" si="3"/>
        <v>0</v>
      </c>
      <c r="AV81" s="425"/>
      <c r="AW81" s="426">
        <f t="shared" si="4"/>
        <v>0</v>
      </c>
      <c r="AX81" s="427"/>
      <c r="AY81" s="428"/>
      <c r="AZ81" s="429"/>
      <c r="BA81" s="429"/>
      <c r="BB81" s="429"/>
      <c r="BC81" s="429"/>
      <c r="BD81" s="430"/>
    </row>
    <row r="82" spans="1:56" ht="39.950000000000003" customHeight="1">
      <c r="A82" s="239"/>
      <c r="B82" s="254">
        <f t="shared" si="5"/>
        <v>69</v>
      </c>
      <c r="C82" s="414"/>
      <c r="D82" s="415"/>
      <c r="E82" s="416"/>
      <c r="F82" s="417"/>
      <c r="G82" s="418"/>
      <c r="H82" s="419"/>
      <c r="I82" s="419"/>
      <c r="J82" s="419"/>
      <c r="K82" s="420"/>
      <c r="L82" s="421"/>
      <c r="M82" s="422"/>
      <c r="N82" s="422"/>
      <c r="O82" s="423"/>
      <c r="P82" s="255"/>
      <c r="Q82" s="256"/>
      <c r="R82" s="256"/>
      <c r="S82" s="256"/>
      <c r="T82" s="256"/>
      <c r="U82" s="256"/>
      <c r="V82" s="257"/>
      <c r="W82" s="255"/>
      <c r="X82" s="256"/>
      <c r="Y82" s="256"/>
      <c r="Z82" s="256"/>
      <c r="AA82" s="256"/>
      <c r="AB82" s="256"/>
      <c r="AC82" s="257"/>
      <c r="AD82" s="255"/>
      <c r="AE82" s="256"/>
      <c r="AF82" s="256"/>
      <c r="AG82" s="256"/>
      <c r="AH82" s="256"/>
      <c r="AI82" s="256"/>
      <c r="AJ82" s="257"/>
      <c r="AK82" s="255"/>
      <c r="AL82" s="256"/>
      <c r="AM82" s="256"/>
      <c r="AN82" s="256"/>
      <c r="AO82" s="256"/>
      <c r="AP82" s="256"/>
      <c r="AQ82" s="257"/>
      <c r="AR82" s="255"/>
      <c r="AS82" s="256"/>
      <c r="AT82" s="257"/>
      <c r="AU82" s="424">
        <f t="shared" si="3"/>
        <v>0</v>
      </c>
      <c r="AV82" s="425"/>
      <c r="AW82" s="426">
        <f t="shared" si="4"/>
        <v>0</v>
      </c>
      <c r="AX82" s="427"/>
      <c r="AY82" s="428"/>
      <c r="AZ82" s="429"/>
      <c r="BA82" s="429"/>
      <c r="BB82" s="429"/>
      <c r="BC82" s="429"/>
      <c r="BD82" s="430"/>
    </row>
    <row r="83" spans="1:56" ht="39.950000000000003" customHeight="1">
      <c r="A83" s="239"/>
      <c r="B83" s="254">
        <f t="shared" si="5"/>
        <v>70</v>
      </c>
      <c r="C83" s="414"/>
      <c r="D83" s="415"/>
      <c r="E83" s="416"/>
      <c r="F83" s="417"/>
      <c r="G83" s="418"/>
      <c r="H83" s="419"/>
      <c r="I83" s="419"/>
      <c r="J83" s="419"/>
      <c r="K83" s="420"/>
      <c r="L83" s="421"/>
      <c r="M83" s="422"/>
      <c r="N83" s="422"/>
      <c r="O83" s="423"/>
      <c r="P83" s="255"/>
      <c r="Q83" s="256"/>
      <c r="R83" s="256"/>
      <c r="S83" s="256"/>
      <c r="T83" s="256"/>
      <c r="U83" s="256"/>
      <c r="V83" s="257"/>
      <c r="W83" s="255"/>
      <c r="X83" s="256"/>
      <c r="Y83" s="256"/>
      <c r="Z83" s="256"/>
      <c r="AA83" s="256"/>
      <c r="AB83" s="256"/>
      <c r="AC83" s="257"/>
      <c r="AD83" s="255"/>
      <c r="AE83" s="256"/>
      <c r="AF83" s="256"/>
      <c r="AG83" s="256"/>
      <c r="AH83" s="256"/>
      <c r="AI83" s="256"/>
      <c r="AJ83" s="257"/>
      <c r="AK83" s="255"/>
      <c r="AL83" s="256"/>
      <c r="AM83" s="256"/>
      <c r="AN83" s="256"/>
      <c r="AO83" s="256"/>
      <c r="AP83" s="256"/>
      <c r="AQ83" s="257"/>
      <c r="AR83" s="255"/>
      <c r="AS83" s="256"/>
      <c r="AT83" s="257"/>
      <c r="AU83" s="424">
        <f t="shared" si="3"/>
        <v>0</v>
      </c>
      <c r="AV83" s="425"/>
      <c r="AW83" s="426">
        <f t="shared" si="4"/>
        <v>0</v>
      </c>
      <c r="AX83" s="427"/>
      <c r="AY83" s="428"/>
      <c r="AZ83" s="429"/>
      <c r="BA83" s="429"/>
      <c r="BB83" s="429"/>
      <c r="BC83" s="429"/>
      <c r="BD83" s="430"/>
    </row>
    <row r="84" spans="1:56" ht="39.950000000000003" customHeight="1">
      <c r="A84" s="239"/>
      <c r="B84" s="254">
        <f t="shared" si="5"/>
        <v>71</v>
      </c>
      <c r="C84" s="414"/>
      <c r="D84" s="415"/>
      <c r="E84" s="416"/>
      <c r="F84" s="417"/>
      <c r="G84" s="418"/>
      <c r="H84" s="419"/>
      <c r="I84" s="419"/>
      <c r="J84" s="419"/>
      <c r="K84" s="420"/>
      <c r="L84" s="421"/>
      <c r="M84" s="422"/>
      <c r="N84" s="422"/>
      <c r="O84" s="423"/>
      <c r="P84" s="255"/>
      <c r="Q84" s="256"/>
      <c r="R84" s="256"/>
      <c r="S84" s="256"/>
      <c r="T84" s="256"/>
      <c r="U84" s="256"/>
      <c r="V84" s="257"/>
      <c r="W84" s="255"/>
      <c r="X84" s="256"/>
      <c r="Y84" s="256"/>
      <c r="Z84" s="256"/>
      <c r="AA84" s="256"/>
      <c r="AB84" s="256"/>
      <c r="AC84" s="257"/>
      <c r="AD84" s="255"/>
      <c r="AE84" s="256"/>
      <c r="AF84" s="256"/>
      <c r="AG84" s="256"/>
      <c r="AH84" s="256"/>
      <c r="AI84" s="256"/>
      <c r="AJ84" s="257"/>
      <c r="AK84" s="255"/>
      <c r="AL84" s="256"/>
      <c r="AM84" s="256"/>
      <c r="AN84" s="256"/>
      <c r="AO84" s="256"/>
      <c r="AP84" s="256"/>
      <c r="AQ84" s="257"/>
      <c r="AR84" s="255"/>
      <c r="AS84" s="256"/>
      <c r="AT84" s="257"/>
      <c r="AU84" s="424">
        <f t="shared" si="3"/>
        <v>0</v>
      </c>
      <c r="AV84" s="425"/>
      <c r="AW84" s="426">
        <f t="shared" si="4"/>
        <v>0</v>
      </c>
      <c r="AX84" s="427"/>
      <c r="AY84" s="428"/>
      <c r="AZ84" s="429"/>
      <c r="BA84" s="429"/>
      <c r="BB84" s="429"/>
      <c r="BC84" s="429"/>
      <c r="BD84" s="430"/>
    </row>
    <row r="85" spans="1:56" ht="39.950000000000003" customHeight="1">
      <c r="A85" s="239"/>
      <c r="B85" s="254">
        <f t="shared" si="5"/>
        <v>72</v>
      </c>
      <c r="C85" s="414"/>
      <c r="D85" s="415"/>
      <c r="E85" s="416"/>
      <c r="F85" s="417"/>
      <c r="G85" s="418"/>
      <c r="H85" s="419"/>
      <c r="I85" s="419"/>
      <c r="J85" s="419"/>
      <c r="K85" s="420"/>
      <c r="L85" s="421"/>
      <c r="M85" s="422"/>
      <c r="N85" s="422"/>
      <c r="O85" s="423"/>
      <c r="P85" s="255"/>
      <c r="Q85" s="256"/>
      <c r="R85" s="256"/>
      <c r="S85" s="256"/>
      <c r="T85" s="256"/>
      <c r="U85" s="256"/>
      <c r="V85" s="257"/>
      <c r="W85" s="255"/>
      <c r="X85" s="256"/>
      <c r="Y85" s="256"/>
      <c r="Z85" s="256"/>
      <c r="AA85" s="256"/>
      <c r="AB85" s="256"/>
      <c r="AC85" s="257"/>
      <c r="AD85" s="255"/>
      <c r="AE85" s="256"/>
      <c r="AF85" s="256"/>
      <c r="AG85" s="256"/>
      <c r="AH85" s="256"/>
      <c r="AI85" s="256"/>
      <c r="AJ85" s="257"/>
      <c r="AK85" s="255"/>
      <c r="AL85" s="256"/>
      <c r="AM85" s="256"/>
      <c r="AN85" s="256"/>
      <c r="AO85" s="256"/>
      <c r="AP85" s="256"/>
      <c r="AQ85" s="257"/>
      <c r="AR85" s="255"/>
      <c r="AS85" s="256"/>
      <c r="AT85" s="257"/>
      <c r="AU85" s="424">
        <f t="shared" si="3"/>
        <v>0</v>
      </c>
      <c r="AV85" s="425"/>
      <c r="AW85" s="426">
        <f t="shared" si="4"/>
        <v>0</v>
      </c>
      <c r="AX85" s="427"/>
      <c r="AY85" s="428"/>
      <c r="AZ85" s="429"/>
      <c r="BA85" s="429"/>
      <c r="BB85" s="429"/>
      <c r="BC85" s="429"/>
      <c r="BD85" s="430"/>
    </row>
    <row r="86" spans="1:56" ht="39.950000000000003" customHeight="1">
      <c r="A86" s="239"/>
      <c r="B86" s="254">
        <f t="shared" si="5"/>
        <v>73</v>
      </c>
      <c r="C86" s="414"/>
      <c r="D86" s="415"/>
      <c r="E86" s="416"/>
      <c r="F86" s="417"/>
      <c r="G86" s="418"/>
      <c r="H86" s="419"/>
      <c r="I86" s="419"/>
      <c r="J86" s="419"/>
      <c r="K86" s="420"/>
      <c r="L86" s="421"/>
      <c r="M86" s="422"/>
      <c r="N86" s="422"/>
      <c r="O86" s="423"/>
      <c r="P86" s="255"/>
      <c r="Q86" s="256"/>
      <c r="R86" s="256"/>
      <c r="S86" s="256"/>
      <c r="T86" s="256"/>
      <c r="U86" s="256"/>
      <c r="V86" s="257"/>
      <c r="W86" s="255"/>
      <c r="X86" s="256"/>
      <c r="Y86" s="256"/>
      <c r="Z86" s="256"/>
      <c r="AA86" s="256"/>
      <c r="AB86" s="256"/>
      <c r="AC86" s="257"/>
      <c r="AD86" s="255"/>
      <c r="AE86" s="256"/>
      <c r="AF86" s="256"/>
      <c r="AG86" s="256"/>
      <c r="AH86" s="256"/>
      <c r="AI86" s="256"/>
      <c r="AJ86" s="257"/>
      <c r="AK86" s="255"/>
      <c r="AL86" s="256"/>
      <c r="AM86" s="256"/>
      <c r="AN86" s="256"/>
      <c r="AO86" s="256"/>
      <c r="AP86" s="256"/>
      <c r="AQ86" s="257"/>
      <c r="AR86" s="255"/>
      <c r="AS86" s="256"/>
      <c r="AT86" s="257"/>
      <c r="AU86" s="424">
        <f t="shared" si="3"/>
        <v>0</v>
      </c>
      <c r="AV86" s="425"/>
      <c r="AW86" s="426">
        <f t="shared" si="4"/>
        <v>0</v>
      </c>
      <c r="AX86" s="427"/>
      <c r="AY86" s="428"/>
      <c r="AZ86" s="429"/>
      <c r="BA86" s="429"/>
      <c r="BB86" s="429"/>
      <c r="BC86" s="429"/>
      <c r="BD86" s="430"/>
    </row>
    <row r="87" spans="1:56" ht="39.950000000000003" customHeight="1">
      <c r="A87" s="239"/>
      <c r="B87" s="254">
        <f t="shared" si="5"/>
        <v>74</v>
      </c>
      <c r="C87" s="414"/>
      <c r="D87" s="415"/>
      <c r="E87" s="416"/>
      <c r="F87" s="417"/>
      <c r="G87" s="418"/>
      <c r="H87" s="419"/>
      <c r="I87" s="419"/>
      <c r="J87" s="419"/>
      <c r="K87" s="420"/>
      <c r="L87" s="421"/>
      <c r="M87" s="422"/>
      <c r="N87" s="422"/>
      <c r="O87" s="423"/>
      <c r="P87" s="255"/>
      <c r="Q87" s="256"/>
      <c r="R87" s="256"/>
      <c r="S87" s="256"/>
      <c r="T87" s="256"/>
      <c r="U87" s="256"/>
      <c r="V87" s="257"/>
      <c r="W87" s="255"/>
      <c r="X87" s="256"/>
      <c r="Y87" s="256"/>
      <c r="Z87" s="256"/>
      <c r="AA87" s="256"/>
      <c r="AB87" s="256"/>
      <c r="AC87" s="257"/>
      <c r="AD87" s="255"/>
      <c r="AE87" s="256"/>
      <c r="AF87" s="256"/>
      <c r="AG87" s="256"/>
      <c r="AH87" s="256"/>
      <c r="AI87" s="256"/>
      <c r="AJ87" s="257"/>
      <c r="AK87" s="255"/>
      <c r="AL87" s="256"/>
      <c r="AM87" s="256"/>
      <c r="AN87" s="256"/>
      <c r="AO87" s="256"/>
      <c r="AP87" s="256"/>
      <c r="AQ87" s="257"/>
      <c r="AR87" s="255"/>
      <c r="AS87" s="256"/>
      <c r="AT87" s="257"/>
      <c r="AU87" s="424">
        <f t="shared" si="3"/>
        <v>0</v>
      </c>
      <c r="AV87" s="425"/>
      <c r="AW87" s="426">
        <f t="shared" si="4"/>
        <v>0</v>
      </c>
      <c r="AX87" s="427"/>
      <c r="AY87" s="428"/>
      <c r="AZ87" s="429"/>
      <c r="BA87" s="429"/>
      <c r="BB87" s="429"/>
      <c r="BC87" s="429"/>
      <c r="BD87" s="430"/>
    </row>
    <row r="88" spans="1:56" ht="39.950000000000003" customHeight="1">
      <c r="A88" s="239"/>
      <c r="B88" s="254">
        <f t="shared" si="5"/>
        <v>75</v>
      </c>
      <c r="C88" s="414"/>
      <c r="D88" s="415"/>
      <c r="E88" s="416"/>
      <c r="F88" s="417"/>
      <c r="G88" s="418"/>
      <c r="H88" s="419"/>
      <c r="I88" s="419"/>
      <c r="J88" s="419"/>
      <c r="K88" s="420"/>
      <c r="L88" s="421"/>
      <c r="M88" s="422"/>
      <c r="N88" s="422"/>
      <c r="O88" s="423"/>
      <c r="P88" s="255"/>
      <c r="Q88" s="256"/>
      <c r="R88" s="256"/>
      <c r="S88" s="256"/>
      <c r="T88" s="256"/>
      <c r="U88" s="256"/>
      <c r="V88" s="257"/>
      <c r="W88" s="255"/>
      <c r="X88" s="256"/>
      <c r="Y88" s="256"/>
      <c r="Z88" s="256"/>
      <c r="AA88" s="256"/>
      <c r="AB88" s="256"/>
      <c r="AC88" s="257"/>
      <c r="AD88" s="255"/>
      <c r="AE88" s="256"/>
      <c r="AF88" s="256"/>
      <c r="AG88" s="256"/>
      <c r="AH88" s="256"/>
      <c r="AI88" s="256"/>
      <c r="AJ88" s="257"/>
      <c r="AK88" s="255"/>
      <c r="AL88" s="256"/>
      <c r="AM88" s="256"/>
      <c r="AN88" s="256"/>
      <c r="AO88" s="256"/>
      <c r="AP88" s="256"/>
      <c r="AQ88" s="257"/>
      <c r="AR88" s="255"/>
      <c r="AS88" s="256"/>
      <c r="AT88" s="257"/>
      <c r="AU88" s="424">
        <f t="shared" si="3"/>
        <v>0</v>
      </c>
      <c r="AV88" s="425"/>
      <c r="AW88" s="426">
        <f t="shared" si="4"/>
        <v>0</v>
      </c>
      <c r="AX88" s="427"/>
      <c r="AY88" s="428"/>
      <c r="AZ88" s="429"/>
      <c r="BA88" s="429"/>
      <c r="BB88" s="429"/>
      <c r="BC88" s="429"/>
      <c r="BD88" s="430"/>
    </row>
    <row r="89" spans="1:56" ht="39.950000000000003" customHeight="1">
      <c r="A89" s="239"/>
      <c r="B89" s="254">
        <f t="shared" si="5"/>
        <v>76</v>
      </c>
      <c r="C89" s="414"/>
      <c r="D89" s="415"/>
      <c r="E89" s="416"/>
      <c r="F89" s="417"/>
      <c r="G89" s="418"/>
      <c r="H89" s="419"/>
      <c r="I89" s="419"/>
      <c r="J89" s="419"/>
      <c r="K89" s="420"/>
      <c r="L89" s="421"/>
      <c r="M89" s="422"/>
      <c r="N89" s="422"/>
      <c r="O89" s="423"/>
      <c r="P89" s="255"/>
      <c r="Q89" s="256"/>
      <c r="R89" s="256"/>
      <c r="S89" s="256"/>
      <c r="T89" s="256"/>
      <c r="U89" s="256"/>
      <c r="V89" s="257"/>
      <c r="W89" s="255"/>
      <c r="X89" s="256"/>
      <c r="Y89" s="256"/>
      <c r="Z89" s="256"/>
      <c r="AA89" s="256"/>
      <c r="AB89" s="256"/>
      <c r="AC89" s="257"/>
      <c r="AD89" s="255"/>
      <c r="AE89" s="256"/>
      <c r="AF89" s="256"/>
      <c r="AG89" s="256"/>
      <c r="AH89" s="256"/>
      <c r="AI89" s="256"/>
      <c r="AJ89" s="257"/>
      <c r="AK89" s="255"/>
      <c r="AL89" s="256"/>
      <c r="AM89" s="256"/>
      <c r="AN89" s="256"/>
      <c r="AO89" s="256"/>
      <c r="AP89" s="256"/>
      <c r="AQ89" s="257"/>
      <c r="AR89" s="255"/>
      <c r="AS89" s="256"/>
      <c r="AT89" s="257"/>
      <c r="AU89" s="424">
        <f t="shared" si="3"/>
        <v>0</v>
      </c>
      <c r="AV89" s="425"/>
      <c r="AW89" s="426">
        <f t="shared" si="4"/>
        <v>0</v>
      </c>
      <c r="AX89" s="427"/>
      <c r="AY89" s="428"/>
      <c r="AZ89" s="429"/>
      <c r="BA89" s="429"/>
      <c r="BB89" s="429"/>
      <c r="BC89" s="429"/>
      <c r="BD89" s="430"/>
    </row>
    <row r="90" spans="1:56" ht="39.950000000000003" customHeight="1">
      <c r="A90" s="239"/>
      <c r="B90" s="254">
        <f t="shared" si="5"/>
        <v>77</v>
      </c>
      <c r="C90" s="414"/>
      <c r="D90" s="415"/>
      <c r="E90" s="416"/>
      <c r="F90" s="417"/>
      <c r="G90" s="418"/>
      <c r="H90" s="419"/>
      <c r="I90" s="419"/>
      <c r="J90" s="419"/>
      <c r="K90" s="420"/>
      <c r="L90" s="421"/>
      <c r="M90" s="422"/>
      <c r="N90" s="422"/>
      <c r="O90" s="423"/>
      <c r="P90" s="255"/>
      <c r="Q90" s="256"/>
      <c r="R90" s="256"/>
      <c r="S90" s="256"/>
      <c r="T90" s="256"/>
      <c r="U90" s="256"/>
      <c r="V90" s="257"/>
      <c r="W90" s="255"/>
      <c r="X90" s="256"/>
      <c r="Y90" s="256"/>
      <c r="Z90" s="256"/>
      <c r="AA90" s="256"/>
      <c r="AB90" s="256"/>
      <c r="AC90" s="257"/>
      <c r="AD90" s="255"/>
      <c r="AE90" s="256"/>
      <c r="AF90" s="256"/>
      <c r="AG90" s="256"/>
      <c r="AH90" s="256"/>
      <c r="AI90" s="256"/>
      <c r="AJ90" s="257"/>
      <c r="AK90" s="255"/>
      <c r="AL90" s="256"/>
      <c r="AM90" s="256"/>
      <c r="AN90" s="256"/>
      <c r="AO90" s="256"/>
      <c r="AP90" s="256"/>
      <c r="AQ90" s="257"/>
      <c r="AR90" s="255"/>
      <c r="AS90" s="256"/>
      <c r="AT90" s="257"/>
      <c r="AU90" s="424">
        <f t="shared" si="3"/>
        <v>0</v>
      </c>
      <c r="AV90" s="425"/>
      <c r="AW90" s="426">
        <f t="shared" si="4"/>
        <v>0</v>
      </c>
      <c r="AX90" s="427"/>
      <c r="AY90" s="428"/>
      <c r="AZ90" s="429"/>
      <c r="BA90" s="429"/>
      <c r="BB90" s="429"/>
      <c r="BC90" s="429"/>
      <c r="BD90" s="430"/>
    </row>
    <row r="91" spans="1:56" ht="39.950000000000003" customHeight="1">
      <c r="A91" s="239"/>
      <c r="B91" s="254">
        <f t="shared" si="5"/>
        <v>78</v>
      </c>
      <c r="C91" s="414"/>
      <c r="D91" s="415"/>
      <c r="E91" s="416"/>
      <c r="F91" s="417"/>
      <c r="G91" s="418"/>
      <c r="H91" s="419"/>
      <c r="I91" s="419"/>
      <c r="J91" s="419"/>
      <c r="K91" s="420"/>
      <c r="L91" s="421"/>
      <c r="M91" s="422"/>
      <c r="N91" s="422"/>
      <c r="O91" s="423"/>
      <c r="P91" s="255"/>
      <c r="Q91" s="256"/>
      <c r="R91" s="256"/>
      <c r="S91" s="256"/>
      <c r="T91" s="256"/>
      <c r="U91" s="256"/>
      <c r="V91" s="257"/>
      <c r="W91" s="255"/>
      <c r="X91" s="256"/>
      <c r="Y91" s="256"/>
      <c r="Z91" s="256"/>
      <c r="AA91" s="256"/>
      <c r="AB91" s="256"/>
      <c r="AC91" s="257"/>
      <c r="AD91" s="255"/>
      <c r="AE91" s="256"/>
      <c r="AF91" s="256"/>
      <c r="AG91" s="256"/>
      <c r="AH91" s="256"/>
      <c r="AI91" s="256"/>
      <c r="AJ91" s="257"/>
      <c r="AK91" s="255"/>
      <c r="AL91" s="256"/>
      <c r="AM91" s="256"/>
      <c r="AN91" s="256"/>
      <c r="AO91" s="256"/>
      <c r="AP91" s="256"/>
      <c r="AQ91" s="257"/>
      <c r="AR91" s="255"/>
      <c r="AS91" s="256"/>
      <c r="AT91" s="257"/>
      <c r="AU91" s="424">
        <f t="shared" si="3"/>
        <v>0</v>
      </c>
      <c r="AV91" s="425"/>
      <c r="AW91" s="426">
        <f t="shared" si="4"/>
        <v>0</v>
      </c>
      <c r="AX91" s="427"/>
      <c r="AY91" s="428"/>
      <c r="AZ91" s="429"/>
      <c r="BA91" s="429"/>
      <c r="BB91" s="429"/>
      <c r="BC91" s="429"/>
      <c r="BD91" s="430"/>
    </row>
    <row r="92" spans="1:56" ht="39.950000000000003" customHeight="1">
      <c r="A92" s="239"/>
      <c r="B92" s="254">
        <f t="shared" si="5"/>
        <v>79</v>
      </c>
      <c r="C92" s="414"/>
      <c r="D92" s="415"/>
      <c r="E92" s="416"/>
      <c r="F92" s="417"/>
      <c r="G92" s="418"/>
      <c r="H92" s="419"/>
      <c r="I92" s="419"/>
      <c r="J92" s="419"/>
      <c r="K92" s="420"/>
      <c r="L92" s="421"/>
      <c r="M92" s="422"/>
      <c r="N92" s="422"/>
      <c r="O92" s="423"/>
      <c r="P92" s="255"/>
      <c r="Q92" s="256"/>
      <c r="R92" s="256"/>
      <c r="S92" s="256"/>
      <c r="T92" s="256"/>
      <c r="U92" s="256"/>
      <c r="V92" s="257"/>
      <c r="W92" s="255"/>
      <c r="X92" s="256"/>
      <c r="Y92" s="256"/>
      <c r="Z92" s="256"/>
      <c r="AA92" s="256"/>
      <c r="AB92" s="256"/>
      <c r="AC92" s="257"/>
      <c r="AD92" s="255"/>
      <c r="AE92" s="256"/>
      <c r="AF92" s="256"/>
      <c r="AG92" s="256"/>
      <c r="AH92" s="256"/>
      <c r="AI92" s="256"/>
      <c r="AJ92" s="257"/>
      <c r="AK92" s="255"/>
      <c r="AL92" s="256"/>
      <c r="AM92" s="256"/>
      <c r="AN92" s="256"/>
      <c r="AO92" s="256"/>
      <c r="AP92" s="256"/>
      <c r="AQ92" s="257"/>
      <c r="AR92" s="255"/>
      <c r="AS92" s="256"/>
      <c r="AT92" s="257"/>
      <c r="AU92" s="424">
        <f t="shared" si="3"/>
        <v>0</v>
      </c>
      <c r="AV92" s="425"/>
      <c r="AW92" s="426">
        <f t="shared" si="4"/>
        <v>0</v>
      </c>
      <c r="AX92" s="427"/>
      <c r="AY92" s="428"/>
      <c r="AZ92" s="429"/>
      <c r="BA92" s="429"/>
      <c r="BB92" s="429"/>
      <c r="BC92" s="429"/>
      <c r="BD92" s="430"/>
    </row>
    <row r="93" spans="1:56" ht="39.950000000000003" customHeight="1">
      <c r="A93" s="239"/>
      <c r="B93" s="254">
        <f t="shared" si="5"/>
        <v>80</v>
      </c>
      <c r="C93" s="414"/>
      <c r="D93" s="415"/>
      <c r="E93" s="416"/>
      <c r="F93" s="417"/>
      <c r="G93" s="418"/>
      <c r="H93" s="419"/>
      <c r="I93" s="419"/>
      <c r="J93" s="419"/>
      <c r="K93" s="420"/>
      <c r="L93" s="421"/>
      <c r="M93" s="422"/>
      <c r="N93" s="422"/>
      <c r="O93" s="423"/>
      <c r="P93" s="255"/>
      <c r="Q93" s="256"/>
      <c r="R93" s="256"/>
      <c r="S93" s="256"/>
      <c r="T93" s="256"/>
      <c r="U93" s="256"/>
      <c r="V93" s="257"/>
      <c r="W93" s="255"/>
      <c r="X93" s="256"/>
      <c r="Y93" s="256"/>
      <c r="Z93" s="256"/>
      <c r="AA93" s="256"/>
      <c r="AB93" s="256"/>
      <c r="AC93" s="257"/>
      <c r="AD93" s="255"/>
      <c r="AE93" s="256"/>
      <c r="AF93" s="256"/>
      <c r="AG93" s="256"/>
      <c r="AH93" s="256"/>
      <c r="AI93" s="256"/>
      <c r="AJ93" s="257"/>
      <c r="AK93" s="255"/>
      <c r="AL93" s="256"/>
      <c r="AM93" s="256"/>
      <c r="AN93" s="256"/>
      <c r="AO93" s="256"/>
      <c r="AP93" s="256"/>
      <c r="AQ93" s="257"/>
      <c r="AR93" s="255"/>
      <c r="AS93" s="256"/>
      <c r="AT93" s="257"/>
      <c r="AU93" s="424">
        <f t="shared" si="3"/>
        <v>0</v>
      </c>
      <c r="AV93" s="425"/>
      <c r="AW93" s="426">
        <f t="shared" si="4"/>
        <v>0</v>
      </c>
      <c r="AX93" s="427"/>
      <c r="AY93" s="428"/>
      <c r="AZ93" s="429"/>
      <c r="BA93" s="429"/>
      <c r="BB93" s="429"/>
      <c r="BC93" s="429"/>
      <c r="BD93" s="430"/>
    </row>
    <row r="94" spans="1:56" ht="39.950000000000003" customHeight="1">
      <c r="A94" s="239"/>
      <c r="B94" s="254">
        <f t="shared" si="5"/>
        <v>81</v>
      </c>
      <c r="C94" s="414"/>
      <c r="D94" s="415"/>
      <c r="E94" s="416"/>
      <c r="F94" s="417"/>
      <c r="G94" s="418"/>
      <c r="H94" s="419"/>
      <c r="I94" s="419"/>
      <c r="J94" s="419"/>
      <c r="K94" s="420"/>
      <c r="L94" s="421"/>
      <c r="M94" s="422"/>
      <c r="N94" s="422"/>
      <c r="O94" s="423"/>
      <c r="P94" s="255"/>
      <c r="Q94" s="256"/>
      <c r="R94" s="256"/>
      <c r="S94" s="256"/>
      <c r="T94" s="256"/>
      <c r="U94" s="256"/>
      <c r="V94" s="257"/>
      <c r="W94" s="255"/>
      <c r="X94" s="256"/>
      <c r="Y94" s="256"/>
      <c r="Z94" s="256"/>
      <c r="AA94" s="256"/>
      <c r="AB94" s="256"/>
      <c r="AC94" s="257"/>
      <c r="AD94" s="255"/>
      <c r="AE94" s="256"/>
      <c r="AF94" s="256"/>
      <c r="AG94" s="256"/>
      <c r="AH94" s="256"/>
      <c r="AI94" s="256"/>
      <c r="AJ94" s="257"/>
      <c r="AK94" s="255"/>
      <c r="AL94" s="256"/>
      <c r="AM94" s="256"/>
      <c r="AN94" s="256"/>
      <c r="AO94" s="256"/>
      <c r="AP94" s="256"/>
      <c r="AQ94" s="257"/>
      <c r="AR94" s="255"/>
      <c r="AS94" s="256"/>
      <c r="AT94" s="257"/>
      <c r="AU94" s="424">
        <f t="shared" si="3"/>
        <v>0</v>
      </c>
      <c r="AV94" s="425"/>
      <c r="AW94" s="426">
        <f t="shared" si="4"/>
        <v>0</v>
      </c>
      <c r="AX94" s="427"/>
      <c r="AY94" s="428"/>
      <c r="AZ94" s="429"/>
      <c r="BA94" s="429"/>
      <c r="BB94" s="429"/>
      <c r="BC94" s="429"/>
      <c r="BD94" s="430"/>
    </row>
    <row r="95" spans="1:56" ht="39.950000000000003" customHeight="1">
      <c r="A95" s="239"/>
      <c r="B95" s="254">
        <f t="shared" si="5"/>
        <v>82</v>
      </c>
      <c r="C95" s="414"/>
      <c r="D95" s="415"/>
      <c r="E95" s="416"/>
      <c r="F95" s="417"/>
      <c r="G95" s="418"/>
      <c r="H95" s="419"/>
      <c r="I95" s="419"/>
      <c r="J95" s="419"/>
      <c r="K95" s="420"/>
      <c r="L95" s="421"/>
      <c r="M95" s="422"/>
      <c r="N95" s="422"/>
      <c r="O95" s="423"/>
      <c r="P95" s="255"/>
      <c r="Q95" s="256"/>
      <c r="R95" s="256"/>
      <c r="S95" s="256"/>
      <c r="T95" s="256"/>
      <c r="U95" s="256"/>
      <c r="V95" s="257"/>
      <c r="W95" s="255"/>
      <c r="X95" s="256"/>
      <c r="Y95" s="256"/>
      <c r="Z95" s="256"/>
      <c r="AA95" s="256"/>
      <c r="AB95" s="256"/>
      <c r="AC95" s="257"/>
      <c r="AD95" s="255"/>
      <c r="AE95" s="256"/>
      <c r="AF95" s="256"/>
      <c r="AG95" s="256"/>
      <c r="AH95" s="256"/>
      <c r="AI95" s="256"/>
      <c r="AJ95" s="257"/>
      <c r="AK95" s="255"/>
      <c r="AL95" s="256"/>
      <c r="AM95" s="256"/>
      <c r="AN95" s="256"/>
      <c r="AO95" s="256"/>
      <c r="AP95" s="256"/>
      <c r="AQ95" s="257"/>
      <c r="AR95" s="255"/>
      <c r="AS95" s="256"/>
      <c r="AT95" s="257"/>
      <c r="AU95" s="424">
        <f t="shared" si="3"/>
        <v>0</v>
      </c>
      <c r="AV95" s="425"/>
      <c r="AW95" s="426">
        <f t="shared" si="4"/>
        <v>0</v>
      </c>
      <c r="AX95" s="427"/>
      <c r="AY95" s="428"/>
      <c r="AZ95" s="429"/>
      <c r="BA95" s="429"/>
      <c r="BB95" s="429"/>
      <c r="BC95" s="429"/>
      <c r="BD95" s="430"/>
    </row>
    <row r="96" spans="1:56" ht="39.950000000000003" customHeight="1">
      <c r="A96" s="239"/>
      <c r="B96" s="254">
        <f t="shared" si="5"/>
        <v>83</v>
      </c>
      <c r="C96" s="414"/>
      <c r="D96" s="415"/>
      <c r="E96" s="416"/>
      <c r="F96" s="417"/>
      <c r="G96" s="418"/>
      <c r="H96" s="419"/>
      <c r="I96" s="419"/>
      <c r="J96" s="419"/>
      <c r="K96" s="420"/>
      <c r="L96" s="421"/>
      <c r="M96" s="422"/>
      <c r="N96" s="422"/>
      <c r="O96" s="423"/>
      <c r="P96" s="255"/>
      <c r="Q96" s="256"/>
      <c r="R96" s="256"/>
      <c r="S96" s="256"/>
      <c r="T96" s="256"/>
      <c r="U96" s="256"/>
      <c r="V96" s="257"/>
      <c r="W96" s="255"/>
      <c r="X96" s="256"/>
      <c r="Y96" s="256"/>
      <c r="Z96" s="256"/>
      <c r="AA96" s="256"/>
      <c r="AB96" s="256"/>
      <c r="AC96" s="257"/>
      <c r="AD96" s="255"/>
      <c r="AE96" s="256"/>
      <c r="AF96" s="256"/>
      <c r="AG96" s="256"/>
      <c r="AH96" s="256"/>
      <c r="AI96" s="256"/>
      <c r="AJ96" s="257"/>
      <c r="AK96" s="255"/>
      <c r="AL96" s="256"/>
      <c r="AM96" s="256"/>
      <c r="AN96" s="256"/>
      <c r="AO96" s="256"/>
      <c r="AP96" s="256"/>
      <c r="AQ96" s="257"/>
      <c r="AR96" s="255"/>
      <c r="AS96" s="256"/>
      <c r="AT96" s="257"/>
      <c r="AU96" s="424">
        <f t="shared" ref="AU96:AU112" si="6">IF($AZ$3="４週",SUM(P96:AQ96),IF($AZ$3="暦月",SUM(P96:AT96),""))</f>
        <v>0</v>
      </c>
      <c r="AV96" s="425"/>
      <c r="AW96" s="426">
        <f t="shared" si="4"/>
        <v>0</v>
      </c>
      <c r="AX96" s="427"/>
      <c r="AY96" s="428"/>
      <c r="AZ96" s="429"/>
      <c r="BA96" s="429"/>
      <c r="BB96" s="429"/>
      <c r="BC96" s="429"/>
      <c r="BD96" s="430"/>
    </row>
    <row r="97" spans="1:56" ht="39.950000000000003" customHeight="1">
      <c r="A97" s="239"/>
      <c r="B97" s="254">
        <f t="shared" si="5"/>
        <v>84</v>
      </c>
      <c r="C97" s="414"/>
      <c r="D97" s="415"/>
      <c r="E97" s="416"/>
      <c r="F97" s="417"/>
      <c r="G97" s="418"/>
      <c r="H97" s="419"/>
      <c r="I97" s="419"/>
      <c r="J97" s="419"/>
      <c r="K97" s="420"/>
      <c r="L97" s="421"/>
      <c r="M97" s="422"/>
      <c r="N97" s="422"/>
      <c r="O97" s="423"/>
      <c r="P97" s="283"/>
      <c r="Q97" s="284"/>
      <c r="R97" s="284"/>
      <c r="S97" s="284"/>
      <c r="T97" s="284"/>
      <c r="U97" s="284"/>
      <c r="V97" s="285"/>
      <c r="W97" s="283"/>
      <c r="X97" s="284"/>
      <c r="Y97" s="284"/>
      <c r="Z97" s="284"/>
      <c r="AA97" s="284"/>
      <c r="AB97" s="284"/>
      <c r="AC97" s="285"/>
      <c r="AD97" s="283"/>
      <c r="AE97" s="284"/>
      <c r="AF97" s="284"/>
      <c r="AG97" s="284"/>
      <c r="AH97" s="284"/>
      <c r="AI97" s="284"/>
      <c r="AJ97" s="285"/>
      <c r="AK97" s="283"/>
      <c r="AL97" s="284"/>
      <c r="AM97" s="284"/>
      <c r="AN97" s="284"/>
      <c r="AO97" s="284"/>
      <c r="AP97" s="284"/>
      <c r="AQ97" s="285"/>
      <c r="AR97" s="283"/>
      <c r="AS97" s="284"/>
      <c r="AT97" s="285"/>
      <c r="AU97" s="424">
        <f t="shared" si="6"/>
        <v>0</v>
      </c>
      <c r="AV97" s="425"/>
      <c r="AW97" s="426">
        <f t="shared" si="4"/>
        <v>0</v>
      </c>
      <c r="AX97" s="427"/>
      <c r="AY97" s="428"/>
      <c r="AZ97" s="429"/>
      <c r="BA97" s="429"/>
      <c r="BB97" s="429"/>
      <c r="BC97" s="429"/>
      <c r="BD97" s="430"/>
    </row>
    <row r="98" spans="1:56" ht="39.950000000000003" customHeight="1">
      <c r="A98" s="239"/>
      <c r="B98" s="254">
        <f t="shared" si="5"/>
        <v>85</v>
      </c>
      <c r="C98" s="414"/>
      <c r="D98" s="415"/>
      <c r="E98" s="416"/>
      <c r="F98" s="417"/>
      <c r="G98" s="418"/>
      <c r="H98" s="419"/>
      <c r="I98" s="419"/>
      <c r="J98" s="419"/>
      <c r="K98" s="420"/>
      <c r="L98" s="421"/>
      <c r="M98" s="422"/>
      <c r="N98" s="422"/>
      <c r="O98" s="423"/>
      <c r="P98" s="255"/>
      <c r="Q98" s="256"/>
      <c r="R98" s="256"/>
      <c r="S98" s="256"/>
      <c r="T98" s="256"/>
      <c r="U98" s="256"/>
      <c r="V98" s="257"/>
      <c r="W98" s="255"/>
      <c r="X98" s="256"/>
      <c r="Y98" s="256"/>
      <c r="Z98" s="256"/>
      <c r="AA98" s="256"/>
      <c r="AB98" s="256"/>
      <c r="AC98" s="257"/>
      <c r="AD98" s="255"/>
      <c r="AE98" s="256"/>
      <c r="AF98" s="256"/>
      <c r="AG98" s="256"/>
      <c r="AH98" s="256"/>
      <c r="AI98" s="256"/>
      <c r="AJ98" s="257"/>
      <c r="AK98" s="255"/>
      <c r="AL98" s="256"/>
      <c r="AM98" s="256"/>
      <c r="AN98" s="256"/>
      <c r="AO98" s="256"/>
      <c r="AP98" s="256"/>
      <c r="AQ98" s="257"/>
      <c r="AR98" s="255"/>
      <c r="AS98" s="256"/>
      <c r="AT98" s="257"/>
      <c r="AU98" s="424">
        <f t="shared" si="6"/>
        <v>0</v>
      </c>
      <c r="AV98" s="425"/>
      <c r="AW98" s="426">
        <f t="shared" si="4"/>
        <v>0</v>
      </c>
      <c r="AX98" s="427"/>
      <c r="AY98" s="428"/>
      <c r="AZ98" s="429"/>
      <c r="BA98" s="429"/>
      <c r="BB98" s="429"/>
      <c r="BC98" s="429"/>
      <c r="BD98" s="430"/>
    </row>
    <row r="99" spans="1:56" ht="39.950000000000003" customHeight="1">
      <c r="A99" s="239"/>
      <c r="B99" s="254">
        <f t="shared" si="5"/>
        <v>86</v>
      </c>
      <c r="C99" s="414"/>
      <c r="D99" s="415"/>
      <c r="E99" s="416"/>
      <c r="F99" s="417"/>
      <c r="G99" s="418"/>
      <c r="H99" s="419"/>
      <c r="I99" s="419"/>
      <c r="J99" s="419"/>
      <c r="K99" s="420"/>
      <c r="L99" s="421"/>
      <c r="M99" s="422"/>
      <c r="N99" s="422"/>
      <c r="O99" s="423"/>
      <c r="P99" s="255"/>
      <c r="Q99" s="256"/>
      <c r="R99" s="256"/>
      <c r="S99" s="256"/>
      <c r="T99" s="256"/>
      <c r="U99" s="256"/>
      <c r="V99" s="257"/>
      <c r="W99" s="255"/>
      <c r="X99" s="256"/>
      <c r="Y99" s="256"/>
      <c r="Z99" s="256"/>
      <c r="AA99" s="256"/>
      <c r="AB99" s="256"/>
      <c r="AC99" s="257"/>
      <c r="AD99" s="255"/>
      <c r="AE99" s="256"/>
      <c r="AF99" s="256"/>
      <c r="AG99" s="256"/>
      <c r="AH99" s="256"/>
      <c r="AI99" s="256"/>
      <c r="AJ99" s="257"/>
      <c r="AK99" s="255"/>
      <c r="AL99" s="256"/>
      <c r="AM99" s="256"/>
      <c r="AN99" s="256"/>
      <c r="AO99" s="256"/>
      <c r="AP99" s="256"/>
      <c r="AQ99" s="257"/>
      <c r="AR99" s="255"/>
      <c r="AS99" s="256"/>
      <c r="AT99" s="257"/>
      <c r="AU99" s="424">
        <f t="shared" si="6"/>
        <v>0</v>
      </c>
      <c r="AV99" s="425"/>
      <c r="AW99" s="426">
        <f t="shared" si="4"/>
        <v>0</v>
      </c>
      <c r="AX99" s="427"/>
      <c r="AY99" s="428"/>
      <c r="AZ99" s="429"/>
      <c r="BA99" s="429"/>
      <c r="BB99" s="429"/>
      <c r="BC99" s="429"/>
      <c r="BD99" s="430"/>
    </row>
    <row r="100" spans="1:56" ht="39.950000000000003" customHeight="1">
      <c r="A100" s="239"/>
      <c r="B100" s="254">
        <f t="shared" si="5"/>
        <v>87</v>
      </c>
      <c r="C100" s="414"/>
      <c r="D100" s="415"/>
      <c r="E100" s="416"/>
      <c r="F100" s="417"/>
      <c r="G100" s="418"/>
      <c r="H100" s="419"/>
      <c r="I100" s="419"/>
      <c r="J100" s="419"/>
      <c r="K100" s="420"/>
      <c r="L100" s="421"/>
      <c r="M100" s="422"/>
      <c r="N100" s="422"/>
      <c r="O100" s="423"/>
      <c r="P100" s="255"/>
      <c r="Q100" s="256"/>
      <c r="R100" s="256"/>
      <c r="S100" s="256"/>
      <c r="T100" s="256"/>
      <c r="U100" s="256"/>
      <c r="V100" s="257"/>
      <c r="W100" s="255"/>
      <c r="X100" s="256"/>
      <c r="Y100" s="256"/>
      <c r="Z100" s="256"/>
      <c r="AA100" s="256"/>
      <c r="AB100" s="256"/>
      <c r="AC100" s="257"/>
      <c r="AD100" s="255"/>
      <c r="AE100" s="256"/>
      <c r="AF100" s="256"/>
      <c r="AG100" s="256"/>
      <c r="AH100" s="256"/>
      <c r="AI100" s="256"/>
      <c r="AJ100" s="257"/>
      <c r="AK100" s="255"/>
      <c r="AL100" s="256"/>
      <c r="AM100" s="256"/>
      <c r="AN100" s="256"/>
      <c r="AO100" s="256"/>
      <c r="AP100" s="256"/>
      <c r="AQ100" s="257"/>
      <c r="AR100" s="255"/>
      <c r="AS100" s="256"/>
      <c r="AT100" s="257"/>
      <c r="AU100" s="424">
        <f t="shared" si="6"/>
        <v>0</v>
      </c>
      <c r="AV100" s="425"/>
      <c r="AW100" s="426">
        <f t="shared" si="4"/>
        <v>0</v>
      </c>
      <c r="AX100" s="427"/>
      <c r="AY100" s="428"/>
      <c r="AZ100" s="429"/>
      <c r="BA100" s="429"/>
      <c r="BB100" s="429"/>
      <c r="BC100" s="429"/>
      <c r="BD100" s="430"/>
    </row>
    <row r="101" spans="1:56" ht="39.950000000000003" customHeight="1">
      <c r="A101" s="239"/>
      <c r="B101" s="254">
        <f t="shared" si="5"/>
        <v>88</v>
      </c>
      <c r="C101" s="414"/>
      <c r="D101" s="415"/>
      <c r="E101" s="416"/>
      <c r="F101" s="417"/>
      <c r="G101" s="418"/>
      <c r="H101" s="419"/>
      <c r="I101" s="419"/>
      <c r="J101" s="419"/>
      <c r="K101" s="420"/>
      <c r="L101" s="421"/>
      <c r="M101" s="422"/>
      <c r="N101" s="422"/>
      <c r="O101" s="423"/>
      <c r="P101" s="255"/>
      <c r="Q101" s="256"/>
      <c r="R101" s="256"/>
      <c r="S101" s="256"/>
      <c r="T101" s="256"/>
      <c r="U101" s="256"/>
      <c r="V101" s="257"/>
      <c r="W101" s="255"/>
      <c r="X101" s="256"/>
      <c r="Y101" s="256"/>
      <c r="Z101" s="256"/>
      <c r="AA101" s="256"/>
      <c r="AB101" s="256"/>
      <c r="AC101" s="257"/>
      <c r="AD101" s="255"/>
      <c r="AE101" s="256"/>
      <c r="AF101" s="256"/>
      <c r="AG101" s="256"/>
      <c r="AH101" s="256"/>
      <c r="AI101" s="256"/>
      <c r="AJ101" s="257"/>
      <c r="AK101" s="255"/>
      <c r="AL101" s="256"/>
      <c r="AM101" s="256"/>
      <c r="AN101" s="256"/>
      <c r="AO101" s="256"/>
      <c r="AP101" s="256"/>
      <c r="AQ101" s="257"/>
      <c r="AR101" s="255"/>
      <c r="AS101" s="256"/>
      <c r="AT101" s="257"/>
      <c r="AU101" s="424">
        <f t="shared" si="6"/>
        <v>0</v>
      </c>
      <c r="AV101" s="425"/>
      <c r="AW101" s="426">
        <f t="shared" si="4"/>
        <v>0</v>
      </c>
      <c r="AX101" s="427"/>
      <c r="AY101" s="428"/>
      <c r="AZ101" s="429"/>
      <c r="BA101" s="429"/>
      <c r="BB101" s="429"/>
      <c r="BC101" s="429"/>
      <c r="BD101" s="430"/>
    </row>
    <row r="102" spans="1:56" ht="39.950000000000003" customHeight="1">
      <c r="A102" s="239"/>
      <c r="B102" s="254">
        <f t="shared" si="5"/>
        <v>89</v>
      </c>
      <c r="C102" s="414"/>
      <c r="D102" s="415"/>
      <c r="E102" s="416"/>
      <c r="F102" s="417"/>
      <c r="G102" s="418"/>
      <c r="H102" s="419"/>
      <c r="I102" s="419"/>
      <c r="J102" s="419"/>
      <c r="K102" s="420"/>
      <c r="L102" s="421"/>
      <c r="M102" s="422"/>
      <c r="N102" s="422"/>
      <c r="O102" s="423"/>
      <c r="P102" s="255"/>
      <c r="Q102" s="256"/>
      <c r="R102" s="256"/>
      <c r="S102" s="256"/>
      <c r="T102" s="256"/>
      <c r="U102" s="256"/>
      <c r="V102" s="257"/>
      <c r="W102" s="255"/>
      <c r="X102" s="256"/>
      <c r="Y102" s="256"/>
      <c r="Z102" s="256"/>
      <c r="AA102" s="256"/>
      <c r="AB102" s="256"/>
      <c r="AC102" s="257"/>
      <c r="AD102" s="255"/>
      <c r="AE102" s="256"/>
      <c r="AF102" s="256"/>
      <c r="AG102" s="256"/>
      <c r="AH102" s="256"/>
      <c r="AI102" s="256"/>
      <c r="AJ102" s="257"/>
      <c r="AK102" s="255"/>
      <c r="AL102" s="256"/>
      <c r="AM102" s="256"/>
      <c r="AN102" s="256"/>
      <c r="AO102" s="256"/>
      <c r="AP102" s="256"/>
      <c r="AQ102" s="257"/>
      <c r="AR102" s="255"/>
      <c r="AS102" s="256"/>
      <c r="AT102" s="257"/>
      <c r="AU102" s="424">
        <f t="shared" si="6"/>
        <v>0</v>
      </c>
      <c r="AV102" s="425"/>
      <c r="AW102" s="426">
        <f t="shared" si="4"/>
        <v>0</v>
      </c>
      <c r="AX102" s="427"/>
      <c r="AY102" s="428"/>
      <c r="AZ102" s="429"/>
      <c r="BA102" s="429"/>
      <c r="BB102" s="429"/>
      <c r="BC102" s="429"/>
      <c r="BD102" s="430"/>
    </row>
    <row r="103" spans="1:56" ht="39.950000000000003" customHeight="1">
      <c r="A103" s="239"/>
      <c r="B103" s="254">
        <f t="shared" si="5"/>
        <v>90</v>
      </c>
      <c r="C103" s="414"/>
      <c r="D103" s="415"/>
      <c r="E103" s="416"/>
      <c r="F103" s="417"/>
      <c r="G103" s="418"/>
      <c r="H103" s="419"/>
      <c r="I103" s="419"/>
      <c r="J103" s="419"/>
      <c r="K103" s="420"/>
      <c r="L103" s="421"/>
      <c r="M103" s="422"/>
      <c r="N103" s="422"/>
      <c r="O103" s="423"/>
      <c r="P103" s="255"/>
      <c r="Q103" s="256"/>
      <c r="R103" s="256"/>
      <c r="S103" s="256"/>
      <c r="T103" s="256"/>
      <c r="U103" s="256"/>
      <c r="V103" s="257"/>
      <c r="W103" s="255"/>
      <c r="X103" s="256"/>
      <c r="Y103" s="256"/>
      <c r="Z103" s="256"/>
      <c r="AA103" s="256"/>
      <c r="AB103" s="256"/>
      <c r="AC103" s="257"/>
      <c r="AD103" s="255"/>
      <c r="AE103" s="256"/>
      <c r="AF103" s="256"/>
      <c r="AG103" s="256"/>
      <c r="AH103" s="256"/>
      <c r="AI103" s="256"/>
      <c r="AJ103" s="257"/>
      <c r="AK103" s="255"/>
      <c r="AL103" s="256"/>
      <c r="AM103" s="256"/>
      <c r="AN103" s="256"/>
      <c r="AO103" s="256"/>
      <c r="AP103" s="256"/>
      <c r="AQ103" s="257"/>
      <c r="AR103" s="255"/>
      <c r="AS103" s="256"/>
      <c r="AT103" s="257"/>
      <c r="AU103" s="424">
        <f t="shared" si="6"/>
        <v>0</v>
      </c>
      <c r="AV103" s="425"/>
      <c r="AW103" s="426">
        <f t="shared" si="4"/>
        <v>0</v>
      </c>
      <c r="AX103" s="427"/>
      <c r="AY103" s="428"/>
      <c r="AZ103" s="429"/>
      <c r="BA103" s="429"/>
      <c r="BB103" s="429"/>
      <c r="BC103" s="429"/>
      <c r="BD103" s="430"/>
    </row>
    <row r="104" spans="1:56" ht="39.950000000000003" customHeight="1">
      <c r="A104" s="239"/>
      <c r="B104" s="254">
        <f t="shared" si="5"/>
        <v>91</v>
      </c>
      <c r="C104" s="414"/>
      <c r="D104" s="415"/>
      <c r="E104" s="416"/>
      <c r="F104" s="417"/>
      <c r="G104" s="418"/>
      <c r="H104" s="419"/>
      <c r="I104" s="419"/>
      <c r="J104" s="419"/>
      <c r="K104" s="420"/>
      <c r="L104" s="421"/>
      <c r="M104" s="422"/>
      <c r="N104" s="422"/>
      <c r="O104" s="423"/>
      <c r="P104" s="255"/>
      <c r="Q104" s="256"/>
      <c r="R104" s="256"/>
      <c r="S104" s="256"/>
      <c r="T104" s="256"/>
      <c r="U104" s="256"/>
      <c r="V104" s="257"/>
      <c r="W104" s="255"/>
      <c r="X104" s="256"/>
      <c r="Y104" s="256"/>
      <c r="Z104" s="256"/>
      <c r="AA104" s="256"/>
      <c r="AB104" s="256"/>
      <c r="AC104" s="257"/>
      <c r="AD104" s="255"/>
      <c r="AE104" s="256"/>
      <c r="AF104" s="256"/>
      <c r="AG104" s="256"/>
      <c r="AH104" s="256"/>
      <c r="AI104" s="256"/>
      <c r="AJ104" s="257"/>
      <c r="AK104" s="255"/>
      <c r="AL104" s="256"/>
      <c r="AM104" s="256"/>
      <c r="AN104" s="256"/>
      <c r="AO104" s="256"/>
      <c r="AP104" s="256"/>
      <c r="AQ104" s="257"/>
      <c r="AR104" s="255"/>
      <c r="AS104" s="256"/>
      <c r="AT104" s="257"/>
      <c r="AU104" s="424">
        <f t="shared" si="6"/>
        <v>0</v>
      </c>
      <c r="AV104" s="425"/>
      <c r="AW104" s="426">
        <f t="shared" si="4"/>
        <v>0</v>
      </c>
      <c r="AX104" s="427"/>
      <c r="AY104" s="428"/>
      <c r="AZ104" s="429"/>
      <c r="BA104" s="429"/>
      <c r="BB104" s="429"/>
      <c r="BC104" s="429"/>
      <c r="BD104" s="430"/>
    </row>
    <row r="105" spans="1:56" ht="39.950000000000003" customHeight="1">
      <c r="A105" s="239"/>
      <c r="B105" s="254">
        <f t="shared" si="5"/>
        <v>92</v>
      </c>
      <c r="C105" s="414"/>
      <c r="D105" s="415"/>
      <c r="E105" s="416"/>
      <c r="F105" s="417"/>
      <c r="G105" s="418"/>
      <c r="H105" s="419"/>
      <c r="I105" s="419"/>
      <c r="J105" s="419"/>
      <c r="K105" s="420"/>
      <c r="L105" s="421"/>
      <c r="M105" s="422"/>
      <c r="N105" s="422"/>
      <c r="O105" s="423"/>
      <c r="P105" s="255"/>
      <c r="Q105" s="256"/>
      <c r="R105" s="256"/>
      <c r="S105" s="256"/>
      <c r="T105" s="256"/>
      <c r="U105" s="256"/>
      <c r="V105" s="257"/>
      <c r="W105" s="255"/>
      <c r="X105" s="256"/>
      <c r="Y105" s="256"/>
      <c r="Z105" s="256"/>
      <c r="AA105" s="256"/>
      <c r="AB105" s="256"/>
      <c r="AC105" s="257"/>
      <c r="AD105" s="255"/>
      <c r="AE105" s="256"/>
      <c r="AF105" s="256"/>
      <c r="AG105" s="256"/>
      <c r="AH105" s="256"/>
      <c r="AI105" s="256"/>
      <c r="AJ105" s="257"/>
      <c r="AK105" s="255"/>
      <c r="AL105" s="256"/>
      <c r="AM105" s="256"/>
      <c r="AN105" s="256"/>
      <c r="AO105" s="256"/>
      <c r="AP105" s="256"/>
      <c r="AQ105" s="257"/>
      <c r="AR105" s="255"/>
      <c r="AS105" s="256"/>
      <c r="AT105" s="257"/>
      <c r="AU105" s="424">
        <f t="shared" si="6"/>
        <v>0</v>
      </c>
      <c r="AV105" s="425"/>
      <c r="AW105" s="426">
        <f t="shared" si="4"/>
        <v>0</v>
      </c>
      <c r="AX105" s="427"/>
      <c r="AY105" s="428"/>
      <c r="AZ105" s="429"/>
      <c r="BA105" s="429"/>
      <c r="BB105" s="429"/>
      <c r="BC105" s="429"/>
      <c r="BD105" s="430"/>
    </row>
    <row r="106" spans="1:56" ht="39.950000000000003" customHeight="1">
      <c r="A106" s="239"/>
      <c r="B106" s="254">
        <f t="shared" si="5"/>
        <v>93</v>
      </c>
      <c r="C106" s="414"/>
      <c r="D106" s="415"/>
      <c r="E106" s="416"/>
      <c r="F106" s="417"/>
      <c r="G106" s="418"/>
      <c r="H106" s="419"/>
      <c r="I106" s="419"/>
      <c r="J106" s="419"/>
      <c r="K106" s="420"/>
      <c r="L106" s="421"/>
      <c r="M106" s="422"/>
      <c r="N106" s="422"/>
      <c r="O106" s="423"/>
      <c r="P106" s="255"/>
      <c r="Q106" s="256"/>
      <c r="R106" s="256"/>
      <c r="S106" s="256"/>
      <c r="T106" s="256"/>
      <c r="U106" s="256"/>
      <c r="V106" s="257"/>
      <c r="W106" s="255"/>
      <c r="X106" s="256"/>
      <c r="Y106" s="256"/>
      <c r="Z106" s="256"/>
      <c r="AA106" s="256"/>
      <c r="AB106" s="256"/>
      <c r="AC106" s="257"/>
      <c r="AD106" s="255"/>
      <c r="AE106" s="256"/>
      <c r="AF106" s="256"/>
      <c r="AG106" s="256"/>
      <c r="AH106" s="256"/>
      <c r="AI106" s="256"/>
      <c r="AJ106" s="257"/>
      <c r="AK106" s="255"/>
      <c r="AL106" s="256"/>
      <c r="AM106" s="256"/>
      <c r="AN106" s="256"/>
      <c r="AO106" s="256"/>
      <c r="AP106" s="256"/>
      <c r="AQ106" s="257"/>
      <c r="AR106" s="255"/>
      <c r="AS106" s="256"/>
      <c r="AT106" s="257"/>
      <c r="AU106" s="424">
        <f t="shared" si="6"/>
        <v>0</v>
      </c>
      <c r="AV106" s="425"/>
      <c r="AW106" s="426">
        <f t="shared" si="4"/>
        <v>0</v>
      </c>
      <c r="AX106" s="427"/>
      <c r="AY106" s="428"/>
      <c r="AZ106" s="429"/>
      <c r="BA106" s="429"/>
      <c r="BB106" s="429"/>
      <c r="BC106" s="429"/>
      <c r="BD106" s="430"/>
    </row>
    <row r="107" spans="1:56" ht="39.950000000000003" customHeight="1">
      <c r="A107" s="239"/>
      <c r="B107" s="254">
        <f t="shared" si="5"/>
        <v>94</v>
      </c>
      <c r="C107" s="414"/>
      <c r="D107" s="415"/>
      <c r="E107" s="416"/>
      <c r="F107" s="417"/>
      <c r="G107" s="418"/>
      <c r="H107" s="419"/>
      <c r="I107" s="419"/>
      <c r="J107" s="419"/>
      <c r="K107" s="420"/>
      <c r="L107" s="421"/>
      <c r="M107" s="422"/>
      <c r="N107" s="422"/>
      <c r="O107" s="423"/>
      <c r="P107" s="255"/>
      <c r="Q107" s="256"/>
      <c r="R107" s="256"/>
      <c r="S107" s="256"/>
      <c r="T107" s="256"/>
      <c r="U107" s="256"/>
      <c r="V107" s="257"/>
      <c r="W107" s="255"/>
      <c r="X107" s="256"/>
      <c r="Y107" s="256"/>
      <c r="Z107" s="256"/>
      <c r="AA107" s="256"/>
      <c r="AB107" s="256"/>
      <c r="AC107" s="257"/>
      <c r="AD107" s="255"/>
      <c r="AE107" s="256"/>
      <c r="AF107" s="256"/>
      <c r="AG107" s="256"/>
      <c r="AH107" s="256"/>
      <c r="AI107" s="256"/>
      <c r="AJ107" s="257"/>
      <c r="AK107" s="255"/>
      <c r="AL107" s="256"/>
      <c r="AM107" s="256"/>
      <c r="AN107" s="256"/>
      <c r="AO107" s="256"/>
      <c r="AP107" s="256"/>
      <c r="AQ107" s="257"/>
      <c r="AR107" s="255"/>
      <c r="AS107" s="256"/>
      <c r="AT107" s="257"/>
      <c r="AU107" s="424">
        <f t="shared" si="6"/>
        <v>0</v>
      </c>
      <c r="AV107" s="425"/>
      <c r="AW107" s="426">
        <f t="shared" si="4"/>
        <v>0</v>
      </c>
      <c r="AX107" s="427"/>
      <c r="AY107" s="428"/>
      <c r="AZ107" s="429"/>
      <c r="BA107" s="429"/>
      <c r="BB107" s="429"/>
      <c r="BC107" s="429"/>
      <c r="BD107" s="430"/>
    </row>
    <row r="108" spans="1:56" ht="39.950000000000003" customHeight="1">
      <c r="A108" s="239"/>
      <c r="B108" s="254">
        <f t="shared" si="5"/>
        <v>95</v>
      </c>
      <c r="C108" s="414"/>
      <c r="D108" s="415"/>
      <c r="E108" s="416"/>
      <c r="F108" s="417"/>
      <c r="G108" s="418"/>
      <c r="H108" s="419"/>
      <c r="I108" s="419"/>
      <c r="J108" s="419"/>
      <c r="K108" s="420"/>
      <c r="L108" s="421"/>
      <c r="M108" s="422"/>
      <c r="N108" s="422"/>
      <c r="O108" s="423"/>
      <c r="P108" s="255"/>
      <c r="Q108" s="256"/>
      <c r="R108" s="256"/>
      <c r="S108" s="256"/>
      <c r="T108" s="256"/>
      <c r="U108" s="256"/>
      <c r="V108" s="257"/>
      <c r="W108" s="255"/>
      <c r="X108" s="256"/>
      <c r="Y108" s="256"/>
      <c r="Z108" s="256"/>
      <c r="AA108" s="256"/>
      <c r="AB108" s="256"/>
      <c r="AC108" s="257"/>
      <c r="AD108" s="255"/>
      <c r="AE108" s="256"/>
      <c r="AF108" s="256"/>
      <c r="AG108" s="256"/>
      <c r="AH108" s="256"/>
      <c r="AI108" s="256"/>
      <c r="AJ108" s="257"/>
      <c r="AK108" s="255"/>
      <c r="AL108" s="256"/>
      <c r="AM108" s="256"/>
      <c r="AN108" s="256"/>
      <c r="AO108" s="256"/>
      <c r="AP108" s="256"/>
      <c r="AQ108" s="257"/>
      <c r="AR108" s="255"/>
      <c r="AS108" s="256"/>
      <c r="AT108" s="257"/>
      <c r="AU108" s="424">
        <f t="shared" si="6"/>
        <v>0</v>
      </c>
      <c r="AV108" s="425"/>
      <c r="AW108" s="426">
        <f t="shared" si="4"/>
        <v>0</v>
      </c>
      <c r="AX108" s="427"/>
      <c r="AY108" s="428"/>
      <c r="AZ108" s="429"/>
      <c r="BA108" s="429"/>
      <c r="BB108" s="429"/>
      <c r="BC108" s="429"/>
      <c r="BD108" s="430"/>
    </row>
    <row r="109" spans="1:56" ht="39.950000000000003" customHeight="1">
      <c r="A109" s="239"/>
      <c r="B109" s="254">
        <f t="shared" si="5"/>
        <v>96</v>
      </c>
      <c r="C109" s="414"/>
      <c r="D109" s="415"/>
      <c r="E109" s="416"/>
      <c r="F109" s="417"/>
      <c r="G109" s="418"/>
      <c r="H109" s="419"/>
      <c r="I109" s="419"/>
      <c r="J109" s="419"/>
      <c r="K109" s="420"/>
      <c r="L109" s="421"/>
      <c r="M109" s="422"/>
      <c r="N109" s="422"/>
      <c r="O109" s="423"/>
      <c r="P109" s="255"/>
      <c r="Q109" s="256"/>
      <c r="R109" s="256"/>
      <c r="S109" s="256"/>
      <c r="T109" s="256"/>
      <c r="U109" s="256"/>
      <c r="V109" s="257"/>
      <c r="W109" s="255"/>
      <c r="X109" s="256"/>
      <c r="Y109" s="256"/>
      <c r="Z109" s="256"/>
      <c r="AA109" s="256"/>
      <c r="AB109" s="256"/>
      <c r="AC109" s="257"/>
      <c r="AD109" s="255"/>
      <c r="AE109" s="256"/>
      <c r="AF109" s="256"/>
      <c r="AG109" s="256"/>
      <c r="AH109" s="256"/>
      <c r="AI109" s="256"/>
      <c r="AJ109" s="257"/>
      <c r="AK109" s="255"/>
      <c r="AL109" s="256"/>
      <c r="AM109" s="256"/>
      <c r="AN109" s="256"/>
      <c r="AO109" s="256"/>
      <c r="AP109" s="256"/>
      <c r="AQ109" s="257"/>
      <c r="AR109" s="255"/>
      <c r="AS109" s="256"/>
      <c r="AT109" s="257"/>
      <c r="AU109" s="424">
        <f t="shared" si="6"/>
        <v>0</v>
      </c>
      <c r="AV109" s="425"/>
      <c r="AW109" s="426">
        <f t="shared" si="4"/>
        <v>0</v>
      </c>
      <c r="AX109" s="427"/>
      <c r="AY109" s="428"/>
      <c r="AZ109" s="429"/>
      <c r="BA109" s="429"/>
      <c r="BB109" s="429"/>
      <c r="BC109" s="429"/>
      <c r="BD109" s="430"/>
    </row>
    <row r="110" spans="1:56" ht="39.950000000000003" customHeight="1">
      <c r="A110" s="239"/>
      <c r="B110" s="254">
        <f t="shared" si="5"/>
        <v>97</v>
      </c>
      <c r="C110" s="414"/>
      <c r="D110" s="415"/>
      <c r="E110" s="416"/>
      <c r="F110" s="417"/>
      <c r="G110" s="418"/>
      <c r="H110" s="419"/>
      <c r="I110" s="419"/>
      <c r="J110" s="419"/>
      <c r="K110" s="420"/>
      <c r="L110" s="421"/>
      <c r="M110" s="422"/>
      <c r="N110" s="422"/>
      <c r="O110" s="423"/>
      <c r="P110" s="255"/>
      <c r="Q110" s="256"/>
      <c r="R110" s="256"/>
      <c r="S110" s="256"/>
      <c r="T110" s="256"/>
      <c r="U110" s="256"/>
      <c r="V110" s="257"/>
      <c r="W110" s="255"/>
      <c r="X110" s="256"/>
      <c r="Y110" s="256"/>
      <c r="Z110" s="256"/>
      <c r="AA110" s="256"/>
      <c r="AB110" s="256"/>
      <c r="AC110" s="257"/>
      <c r="AD110" s="255"/>
      <c r="AE110" s="256"/>
      <c r="AF110" s="256"/>
      <c r="AG110" s="256"/>
      <c r="AH110" s="256"/>
      <c r="AI110" s="256"/>
      <c r="AJ110" s="257"/>
      <c r="AK110" s="255"/>
      <c r="AL110" s="256"/>
      <c r="AM110" s="256"/>
      <c r="AN110" s="256"/>
      <c r="AO110" s="256"/>
      <c r="AP110" s="256"/>
      <c r="AQ110" s="257"/>
      <c r="AR110" s="255"/>
      <c r="AS110" s="256"/>
      <c r="AT110" s="257"/>
      <c r="AU110" s="424">
        <f t="shared" si="6"/>
        <v>0</v>
      </c>
      <c r="AV110" s="425"/>
      <c r="AW110" s="426">
        <f t="shared" si="4"/>
        <v>0</v>
      </c>
      <c r="AX110" s="427"/>
      <c r="AY110" s="428"/>
      <c r="AZ110" s="429"/>
      <c r="BA110" s="429"/>
      <c r="BB110" s="429"/>
      <c r="BC110" s="429"/>
      <c r="BD110" s="430"/>
    </row>
    <row r="111" spans="1:56" ht="39.950000000000003" customHeight="1">
      <c r="A111" s="239"/>
      <c r="B111" s="254">
        <f t="shared" si="5"/>
        <v>98</v>
      </c>
      <c r="C111" s="414"/>
      <c r="D111" s="415"/>
      <c r="E111" s="416"/>
      <c r="F111" s="417"/>
      <c r="G111" s="418"/>
      <c r="H111" s="419"/>
      <c r="I111" s="419"/>
      <c r="J111" s="419"/>
      <c r="K111" s="420"/>
      <c r="L111" s="421"/>
      <c r="M111" s="422"/>
      <c r="N111" s="422"/>
      <c r="O111" s="423"/>
      <c r="P111" s="255"/>
      <c r="Q111" s="256"/>
      <c r="R111" s="256"/>
      <c r="S111" s="256"/>
      <c r="T111" s="256"/>
      <c r="U111" s="256"/>
      <c r="V111" s="257"/>
      <c r="W111" s="255"/>
      <c r="X111" s="256"/>
      <c r="Y111" s="256"/>
      <c r="Z111" s="256"/>
      <c r="AA111" s="256"/>
      <c r="AB111" s="256"/>
      <c r="AC111" s="257"/>
      <c r="AD111" s="255"/>
      <c r="AE111" s="256"/>
      <c r="AF111" s="256"/>
      <c r="AG111" s="256"/>
      <c r="AH111" s="256"/>
      <c r="AI111" s="256"/>
      <c r="AJ111" s="257"/>
      <c r="AK111" s="255"/>
      <c r="AL111" s="256"/>
      <c r="AM111" s="256"/>
      <c r="AN111" s="256"/>
      <c r="AO111" s="256"/>
      <c r="AP111" s="256"/>
      <c r="AQ111" s="257"/>
      <c r="AR111" s="255"/>
      <c r="AS111" s="256"/>
      <c r="AT111" s="257"/>
      <c r="AU111" s="424">
        <f t="shared" si="6"/>
        <v>0</v>
      </c>
      <c r="AV111" s="425"/>
      <c r="AW111" s="426">
        <f t="shared" si="4"/>
        <v>0</v>
      </c>
      <c r="AX111" s="427"/>
      <c r="AY111" s="428"/>
      <c r="AZ111" s="429"/>
      <c r="BA111" s="429"/>
      <c r="BB111" s="429"/>
      <c r="BC111" s="429"/>
      <c r="BD111" s="430"/>
    </row>
    <row r="112" spans="1:56" ht="39.950000000000003" customHeight="1">
      <c r="A112" s="239"/>
      <c r="B112" s="254">
        <f t="shared" si="5"/>
        <v>99</v>
      </c>
      <c r="C112" s="414"/>
      <c r="D112" s="415"/>
      <c r="E112" s="416"/>
      <c r="F112" s="417"/>
      <c r="G112" s="418"/>
      <c r="H112" s="419"/>
      <c r="I112" s="419"/>
      <c r="J112" s="419"/>
      <c r="K112" s="420"/>
      <c r="L112" s="421"/>
      <c r="M112" s="422"/>
      <c r="N112" s="422"/>
      <c r="O112" s="423"/>
      <c r="P112" s="255"/>
      <c r="Q112" s="256"/>
      <c r="R112" s="256"/>
      <c r="S112" s="256"/>
      <c r="T112" s="256"/>
      <c r="U112" s="256"/>
      <c r="V112" s="257"/>
      <c r="W112" s="255"/>
      <c r="X112" s="256"/>
      <c r="Y112" s="256"/>
      <c r="Z112" s="256"/>
      <c r="AA112" s="256"/>
      <c r="AB112" s="256"/>
      <c r="AC112" s="257"/>
      <c r="AD112" s="255"/>
      <c r="AE112" s="256"/>
      <c r="AF112" s="256"/>
      <c r="AG112" s="256"/>
      <c r="AH112" s="256"/>
      <c r="AI112" s="256"/>
      <c r="AJ112" s="257"/>
      <c r="AK112" s="255"/>
      <c r="AL112" s="256"/>
      <c r="AM112" s="256"/>
      <c r="AN112" s="256"/>
      <c r="AO112" s="256"/>
      <c r="AP112" s="256"/>
      <c r="AQ112" s="257"/>
      <c r="AR112" s="255"/>
      <c r="AS112" s="256"/>
      <c r="AT112" s="257"/>
      <c r="AU112" s="424">
        <f t="shared" si="6"/>
        <v>0</v>
      </c>
      <c r="AV112" s="425"/>
      <c r="AW112" s="426">
        <f t="shared" si="4"/>
        <v>0</v>
      </c>
      <c r="AX112" s="427"/>
      <c r="AY112" s="428"/>
      <c r="AZ112" s="429"/>
      <c r="BA112" s="429"/>
      <c r="BB112" s="429"/>
      <c r="BC112" s="429"/>
      <c r="BD112" s="430"/>
    </row>
    <row r="113" spans="1:56" ht="39.950000000000003" customHeight="1" thickBot="1">
      <c r="A113" s="239"/>
      <c r="B113" s="336">
        <f t="shared" si="5"/>
        <v>100</v>
      </c>
      <c r="C113" s="445"/>
      <c r="D113" s="446"/>
      <c r="E113" s="447"/>
      <c r="F113" s="448"/>
      <c r="G113" s="449"/>
      <c r="H113" s="450"/>
      <c r="I113" s="450"/>
      <c r="J113" s="450"/>
      <c r="K113" s="451"/>
      <c r="L113" s="452"/>
      <c r="M113" s="453"/>
      <c r="N113" s="453"/>
      <c r="O113" s="454"/>
      <c r="P113" s="258"/>
      <c r="Q113" s="259"/>
      <c r="R113" s="259"/>
      <c r="S113" s="259"/>
      <c r="T113" s="259"/>
      <c r="U113" s="259"/>
      <c r="V113" s="260"/>
      <c r="W113" s="258"/>
      <c r="X113" s="259"/>
      <c r="Y113" s="259"/>
      <c r="Z113" s="259"/>
      <c r="AA113" s="259"/>
      <c r="AB113" s="259"/>
      <c r="AC113" s="260"/>
      <c r="AD113" s="258"/>
      <c r="AE113" s="259"/>
      <c r="AF113" s="259"/>
      <c r="AG113" s="259"/>
      <c r="AH113" s="259"/>
      <c r="AI113" s="259"/>
      <c r="AJ113" s="260"/>
      <c r="AK113" s="258"/>
      <c r="AL113" s="259"/>
      <c r="AM113" s="259"/>
      <c r="AN113" s="259"/>
      <c r="AO113" s="259"/>
      <c r="AP113" s="259"/>
      <c r="AQ113" s="260"/>
      <c r="AR113" s="258"/>
      <c r="AS113" s="259"/>
      <c r="AT113" s="260"/>
      <c r="AU113" s="455">
        <f t="shared" si="3"/>
        <v>0</v>
      </c>
      <c r="AV113" s="456"/>
      <c r="AW113" s="457">
        <f t="shared" si="4"/>
        <v>0</v>
      </c>
      <c r="AX113" s="458"/>
      <c r="AY113" s="459"/>
      <c r="AZ113" s="460"/>
      <c r="BA113" s="460"/>
      <c r="BB113" s="460"/>
      <c r="BC113" s="460"/>
      <c r="BD113" s="461"/>
    </row>
    <row r="114" spans="1:56" ht="20.25" customHeight="1">
      <c r="A114" s="239"/>
      <c r="B114" s="235"/>
      <c r="C114" s="211"/>
      <c r="D114" s="286"/>
      <c r="E114" s="286"/>
      <c r="F114" s="261"/>
      <c r="G114" s="261"/>
      <c r="H114" s="261"/>
      <c r="I114" s="261"/>
      <c r="J114" s="261"/>
      <c r="K114" s="261"/>
      <c r="L114" s="261"/>
      <c r="M114" s="261"/>
      <c r="N114" s="261"/>
      <c r="O114" s="261"/>
      <c r="P114" s="261"/>
      <c r="Q114" s="261"/>
      <c r="R114" s="261"/>
      <c r="S114" s="261"/>
      <c r="T114" s="261"/>
      <c r="U114" s="261"/>
      <c r="V114" s="261"/>
      <c r="W114" s="261"/>
      <c r="X114" s="261"/>
      <c r="Y114" s="261"/>
      <c r="Z114" s="261"/>
      <c r="AA114" s="261"/>
      <c r="AB114" s="261"/>
      <c r="AC114" s="262"/>
      <c r="AD114" s="261"/>
      <c r="AE114" s="261"/>
      <c r="AF114" s="261"/>
      <c r="AG114" s="261"/>
      <c r="AH114" s="261"/>
      <c r="AI114" s="261"/>
      <c r="AJ114" s="261"/>
      <c r="AK114" s="261"/>
      <c r="AL114" s="261"/>
      <c r="AM114" s="261"/>
      <c r="AN114" s="261"/>
      <c r="AO114" s="261"/>
      <c r="AP114" s="261"/>
      <c r="AQ114" s="261"/>
      <c r="AR114" s="261"/>
      <c r="AS114" s="261"/>
      <c r="AT114" s="261"/>
      <c r="AU114" s="261"/>
      <c r="AV114" s="235"/>
      <c r="AW114" s="235"/>
      <c r="AX114" s="239"/>
      <c r="AY114" s="239"/>
      <c r="AZ114" s="239"/>
      <c r="BA114" s="239"/>
      <c r="BB114" s="239"/>
      <c r="BC114" s="239"/>
      <c r="BD114" s="239"/>
    </row>
    <row r="115" spans="1:56" ht="20.25" customHeight="1">
      <c r="A115" s="239"/>
      <c r="B115" s="261" t="s">
        <v>314</v>
      </c>
      <c r="C115" s="261"/>
      <c r="D115" s="261"/>
      <c r="E115" s="261"/>
      <c r="F115" s="261"/>
      <c r="G115" s="261"/>
      <c r="H115" s="261"/>
      <c r="I115" s="261"/>
      <c r="J115" s="261"/>
      <c r="K115" s="261"/>
      <c r="L115" s="262"/>
      <c r="M115" s="261"/>
      <c r="N115" s="261"/>
      <c r="O115" s="261"/>
      <c r="P115" s="261"/>
      <c r="Q115" s="261"/>
      <c r="R115" s="261"/>
      <c r="S115" s="261"/>
      <c r="T115" s="261" t="s">
        <v>315</v>
      </c>
      <c r="U115" s="261"/>
      <c r="V115" s="261"/>
      <c r="W115" s="261"/>
      <c r="X115" s="261"/>
      <c r="Y115" s="261"/>
      <c r="Z115" s="263"/>
      <c r="AA115" s="241"/>
      <c r="AB115" s="241"/>
      <c r="AC115" s="241"/>
      <c r="AD115" s="241"/>
      <c r="AE115" s="241"/>
      <c r="AF115" s="241"/>
      <c r="AG115" s="241"/>
      <c r="AH115" s="241"/>
      <c r="AI115" s="241"/>
      <c r="AJ115" s="241"/>
      <c r="AK115" s="241"/>
      <c r="AL115" s="241"/>
      <c r="AM115" s="241"/>
      <c r="AN115" s="241"/>
      <c r="AO115" s="241"/>
      <c r="AP115" s="241"/>
      <c r="AQ115" s="241"/>
      <c r="AR115" s="241"/>
      <c r="AS115" s="241"/>
      <c r="AT115" s="241"/>
      <c r="AU115" s="241"/>
      <c r="AV115" s="241"/>
      <c r="AW115" s="241"/>
      <c r="AX115" s="241"/>
      <c r="AY115" s="241"/>
      <c r="AZ115" s="241"/>
      <c r="BA115" s="241"/>
      <c r="BB115" s="241"/>
      <c r="BC115" s="241"/>
      <c r="BD115" s="241"/>
    </row>
    <row r="116" spans="1:56" ht="20.25" customHeight="1">
      <c r="A116" s="239"/>
      <c r="B116" s="261"/>
      <c r="C116" s="471" t="s">
        <v>201</v>
      </c>
      <c r="D116" s="471"/>
      <c r="E116" s="471" t="s">
        <v>316</v>
      </c>
      <c r="F116" s="471"/>
      <c r="G116" s="471"/>
      <c r="H116" s="471"/>
      <c r="I116" s="261"/>
      <c r="J116" s="473" t="s">
        <v>317</v>
      </c>
      <c r="K116" s="473"/>
      <c r="L116" s="473"/>
      <c r="M116" s="473"/>
      <c r="N116" s="235"/>
      <c r="O116" s="235"/>
      <c r="P116" s="264" t="s">
        <v>318</v>
      </c>
      <c r="Q116" s="264"/>
      <c r="R116" s="261"/>
      <c r="S116" s="261"/>
      <c r="T116" s="462" t="s">
        <v>319</v>
      </c>
      <c r="U116" s="464"/>
      <c r="V116" s="462" t="s">
        <v>320</v>
      </c>
      <c r="W116" s="463"/>
      <c r="X116" s="463"/>
      <c r="Y116" s="464"/>
      <c r="Z116" s="263"/>
      <c r="AA116" s="241"/>
      <c r="AB116" s="241"/>
      <c r="AC116" s="241"/>
      <c r="AD116" s="241"/>
      <c r="AE116" s="241"/>
      <c r="AF116" s="241"/>
      <c r="AG116" s="241"/>
      <c r="AH116" s="241"/>
      <c r="AI116" s="241"/>
      <c r="AJ116" s="241"/>
      <c r="AK116" s="241"/>
      <c r="AL116" s="241"/>
      <c r="AM116" s="241"/>
      <c r="AN116" s="241"/>
      <c r="AO116" s="241"/>
      <c r="AP116" s="241"/>
      <c r="AQ116" s="241"/>
      <c r="AR116" s="241"/>
      <c r="AS116" s="241"/>
      <c r="AT116" s="241"/>
      <c r="AU116" s="241"/>
      <c r="AV116" s="241"/>
      <c r="AW116" s="241"/>
      <c r="AX116" s="241"/>
      <c r="AY116" s="241"/>
      <c r="AZ116" s="241"/>
      <c r="BA116" s="241"/>
      <c r="BB116" s="241"/>
      <c r="BC116" s="241"/>
      <c r="BD116" s="241"/>
    </row>
    <row r="117" spans="1:56" ht="20.25" customHeight="1">
      <c r="A117" s="239"/>
      <c r="B117" s="261"/>
      <c r="C117" s="472"/>
      <c r="D117" s="472"/>
      <c r="E117" s="472" t="s">
        <v>321</v>
      </c>
      <c r="F117" s="472"/>
      <c r="G117" s="472" t="s">
        <v>322</v>
      </c>
      <c r="H117" s="472"/>
      <c r="I117" s="261"/>
      <c r="J117" s="472" t="s">
        <v>321</v>
      </c>
      <c r="K117" s="472"/>
      <c r="L117" s="472" t="s">
        <v>322</v>
      </c>
      <c r="M117" s="472"/>
      <c r="N117" s="235"/>
      <c r="O117" s="235"/>
      <c r="P117" s="264" t="s">
        <v>323</v>
      </c>
      <c r="Q117" s="264"/>
      <c r="R117" s="261"/>
      <c r="S117" s="261"/>
      <c r="T117" s="462" t="s">
        <v>324</v>
      </c>
      <c r="U117" s="464"/>
      <c r="V117" s="462" t="s">
        <v>325</v>
      </c>
      <c r="W117" s="463"/>
      <c r="X117" s="463"/>
      <c r="Y117" s="464"/>
      <c r="Z117" s="265"/>
      <c r="AA117" s="241"/>
      <c r="AB117" s="241"/>
      <c r="AC117" s="241"/>
      <c r="AD117" s="241"/>
      <c r="AE117" s="241"/>
      <c r="AF117" s="241"/>
      <c r="AG117" s="241"/>
      <c r="AH117" s="241"/>
      <c r="AI117" s="241"/>
      <c r="AJ117" s="241"/>
      <c r="AK117" s="241"/>
      <c r="AL117" s="241"/>
      <c r="AM117" s="241"/>
      <c r="AN117" s="241"/>
      <c r="AO117" s="241"/>
      <c r="AP117" s="241"/>
      <c r="AQ117" s="241"/>
      <c r="AR117" s="241"/>
      <c r="AS117" s="241"/>
      <c r="AT117" s="241"/>
      <c r="AU117" s="241"/>
      <c r="AV117" s="241"/>
      <c r="AW117" s="241"/>
      <c r="AX117" s="241"/>
      <c r="AY117" s="241"/>
      <c r="AZ117" s="241"/>
      <c r="BA117" s="241"/>
      <c r="BB117" s="241"/>
      <c r="BC117" s="241"/>
      <c r="BD117" s="241"/>
    </row>
    <row r="118" spans="1:56" ht="20.25" customHeight="1">
      <c r="A118" s="239"/>
      <c r="B118" s="261"/>
      <c r="C118" s="462" t="s">
        <v>324</v>
      </c>
      <c r="D118" s="464"/>
      <c r="E118" s="465">
        <f>SUMIFS($AU$14:$AV$113,$C$14:$D$113,"介護支援専門員",$E$14:$F$113,"A")</f>
        <v>0</v>
      </c>
      <c r="F118" s="466"/>
      <c r="G118" s="467">
        <f>SUMIFS($AW$14:$AX$113,$C$14:$D$113,"介護支援専門員",$E$14:$F$113,"A")</f>
        <v>0</v>
      </c>
      <c r="H118" s="468"/>
      <c r="I118" s="266"/>
      <c r="J118" s="469">
        <v>0</v>
      </c>
      <c r="K118" s="470"/>
      <c r="L118" s="469">
        <v>0</v>
      </c>
      <c r="M118" s="470"/>
      <c r="N118" s="267"/>
      <c r="O118" s="267"/>
      <c r="P118" s="469">
        <v>0</v>
      </c>
      <c r="Q118" s="470"/>
      <c r="R118" s="261"/>
      <c r="S118" s="261"/>
      <c r="T118" s="462" t="s">
        <v>326</v>
      </c>
      <c r="U118" s="464"/>
      <c r="V118" s="462" t="s">
        <v>327</v>
      </c>
      <c r="W118" s="463"/>
      <c r="X118" s="463"/>
      <c r="Y118" s="464"/>
      <c r="Z118" s="268"/>
      <c r="AA118" s="241"/>
      <c r="AB118" s="241"/>
      <c r="AC118" s="241"/>
      <c r="AD118" s="241"/>
      <c r="AE118" s="241"/>
      <c r="AF118" s="241"/>
      <c r="AG118" s="241"/>
      <c r="AH118" s="241"/>
      <c r="AI118" s="241"/>
      <c r="AJ118" s="241"/>
      <c r="AK118" s="241"/>
      <c r="AL118" s="241"/>
      <c r="AM118" s="241"/>
      <c r="AN118" s="241"/>
      <c r="AO118" s="241"/>
      <c r="AP118" s="241"/>
      <c r="AQ118" s="241"/>
      <c r="AR118" s="241"/>
      <c r="AS118" s="241"/>
      <c r="AT118" s="241"/>
      <c r="AU118" s="241"/>
      <c r="AV118" s="241"/>
      <c r="AW118" s="241"/>
      <c r="AX118" s="241"/>
      <c r="AY118" s="241"/>
      <c r="AZ118" s="241"/>
      <c r="BA118" s="241"/>
      <c r="BB118" s="241"/>
      <c r="BC118" s="241"/>
      <c r="BD118" s="241"/>
    </row>
    <row r="119" spans="1:56" ht="20.25" customHeight="1">
      <c r="A119" s="239"/>
      <c r="B119" s="261"/>
      <c r="C119" s="462" t="s">
        <v>326</v>
      </c>
      <c r="D119" s="464"/>
      <c r="E119" s="465">
        <f>SUMIFS($AU$14:$AV$113,$C$14:$D$113,"介護支援専門員",$E$14:$F$113,"B")</f>
        <v>0</v>
      </c>
      <c r="F119" s="466"/>
      <c r="G119" s="467">
        <f>SUMIFS($AW$14:$AX$113,$C$14:$D$113,"介護支援専門員",$E$14:$F$113,"B")</f>
        <v>0</v>
      </c>
      <c r="H119" s="468"/>
      <c r="I119" s="266"/>
      <c r="J119" s="469">
        <v>0</v>
      </c>
      <c r="K119" s="470"/>
      <c r="L119" s="469">
        <v>0</v>
      </c>
      <c r="M119" s="470"/>
      <c r="N119" s="267"/>
      <c r="O119" s="267"/>
      <c r="P119" s="469">
        <v>0</v>
      </c>
      <c r="Q119" s="470"/>
      <c r="R119" s="261"/>
      <c r="S119" s="261"/>
      <c r="T119" s="462" t="s">
        <v>328</v>
      </c>
      <c r="U119" s="464"/>
      <c r="V119" s="462" t="s">
        <v>329</v>
      </c>
      <c r="W119" s="463"/>
      <c r="X119" s="463"/>
      <c r="Y119" s="464"/>
      <c r="Z119" s="268"/>
      <c r="AA119" s="241"/>
      <c r="AB119" s="241"/>
      <c r="AC119" s="241"/>
      <c r="AD119" s="241"/>
      <c r="AE119" s="241"/>
      <c r="AF119" s="241"/>
      <c r="AG119" s="241"/>
      <c r="AH119" s="241"/>
      <c r="AI119" s="241"/>
      <c r="AJ119" s="241"/>
      <c r="AK119" s="241"/>
      <c r="AL119" s="241"/>
      <c r="AM119" s="241"/>
      <c r="AN119" s="241"/>
      <c r="AO119" s="241"/>
      <c r="AP119" s="241"/>
      <c r="AQ119" s="241"/>
      <c r="AR119" s="241"/>
      <c r="AS119" s="241"/>
      <c r="AT119" s="241"/>
      <c r="AU119" s="241"/>
      <c r="AV119" s="241"/>
      <c r="AW119" s="241"/>
      <c r="AX119" s="241"/>
      <c r="AY119" s="241"/>
      <c r="AZ119" s="241"/>
      <c r="BA119" s="241"/>
      <c r="BB119" s="241"/>
      <c r="BC119" s="241"/>
      <c r="BD119" s="241"/>
    </row>
    <row r="120" spans="1:56" ht="20.25" customHeight="1">
      <c r="A120" s="239"/>
      <c r="B120" s="261"/>
      <c r="C120" s="462" t="s">
        <v>328</v>
      </c>
      <c r="D120" s="464"/>
      <c r="E120" s="465">
        <f>SUMIFS($AU$14:$AV$113,$C$14:$D$113,"介護支援専門員",$E$14:$F$113,"C")</f>
        <v>0</v>
      </c>
      <c r="F120" s="466"/>
      <c r="G120" s="467">
        <f>SUMIFS($AW$14:$AX$113,$C$14:$D$113,"介護支援専門員",$E$14:$F$113,"C")</f>
        <v>0</v>
      </c>
      <c r="H120" s="468"/>
      <c r="I120" s="266"/>
      <c r="J120" s="469">
        <v>0</v>
      </c>
      <c r="K120" s="470"/>
      <c r="L120" s="474">
        <v>0</v>
      </c>
      <c r="M120" s="475"/>
      <c r="N120" s="267"/>
      <c r="O120" s="267"/>
      <c r="P120" s="465" t="s">
        <v>330</v>
      </c>
      <c r="Q120" s="466"/>
      <c r="R120" s="261"/>
      <c r="S120" s="261"/>
      <c r="T120" s="462" t="s">
        <v>331</v>
      </c>
      <c r="U120" s="464"/>
      <c r="V120" s="462" t="s">
        <v>332</v>
      </c>
      <c r="W120" s="463"/>
      <c r="X120" s="463"/>
      <c r="Y120" s="464"/>
      <c r="Z120" s="269"/>
      <c r="AA120" s="241"/>
      <c r="AB120" s="241"/>
      <c r="AC120" s="241"/>
      <c r="AD120" s="241"/>
      <c r="AE120" s="241"/>
      <c r="AF120" s="241"/>
      <c r="AG120" s="241"/>
      <c r="AH120" s="241"/>
      <c r="AI120" s="241"/>
      <c r="AJ120" s="241"/>
      <c r="AK120" s="241"/>
      <c r="AL120" s="241"/>
      <c r="AM120" s="241"/>
      <c r="AN120" s="241"/>
      <c r="AO120" s="241"/>
      <c r="AP120" s="241"/>
      <c r="AQ120" s="241"/>
      <c r="AR120" s="241"/>
      <c r="AS120" s="241"/>
      <c r="AT120" s="241"/>
      <c r="AU120" s="241"/>
      <c r="AV120" s="241"/>
      <c r="AW120" s="241"/>
      <c r="AX120" s="241"/>
      <c r="AY120" s="241"/>
      <c r="AZ120" s="241"/>
      <c r="BA120" s="241"/>
      <c r="BB120" s="241"/>
      <c r="BC120" s="241"/>
      <c r="BD120" s="241"/>
    </row>
    <row r="121" spans="1:56" ht="20.25" customHeight="1">
      <c r="A121" s="239"/>
      <c r="B121" s="261"/>
      <c r="C121" s="462" t="s">
        <v>331</v>
      </c>
      <c r="D121" s="464"/>
      <c r="E121" s="465">
        <f>SUMIFS($AU$14:$AV$113,$C$14:$D$113,"介護支援専門員",$E$14:$F$113,"D")</f>
        <v>0</v>
      </c>
      <c r="F121" s="466"/>
      <c r="G121" s="467">
        <f>SUMIFS($AW$14:$AX$113,$C$14:$D$113,"介護支援専門員",$E$14:$F$113,"D")</f>
        <v>0</v>
      </c>
      <c r="H121" s="468"/>
      <c r="I121" s="266"/>
      <c r="J121" s="469">
        <v>0</v>
      </c>
      <c r="K121" s="470"/>
      <c r="L121" s="474">
        <v>0</v>
      </c>
      <c r="M121" s="475"/>
      <c r="N121" s="267"/>
      <c r="O121" s="267"/>
      <c r="P121" s="465" t="s">
        <v>330</v>
      </c>
      <c r="Q121" s="466"/>
      <c r="R121" s="261"/>
      <c r="S121" s="261"/>
      <c r="T121" s="261"/>
      <c r="U121" s="477"/>
      <c r="V121" s="477"/>
      <c r="W121" s="478"/>
      <c r="X121" s="478"/>
      <c r="Y121" s="270"/>
      <c r="Z121" s="270"/>
      <c r="AA121" s="241"/>
      <c r="AB121" s="241"/>
      <c r="AC121" s="241"/>
      <c r="AD121" s="241"/>
      <c r="AE121" s="241"/>
      <c r="AF121" s="241"/>
      <c r="AG121" s="241"/>
      <c r="AH121" s="241"/>
      <c r="AI121" s="241"/>
      <c r="AJ121" s="241"/>
      <c r="AK121" s="241"/>
      <c r="AL121" s="241"/>
      <c r="AM121" s="241"/>
      <c r="AN121" s="241"/>
      <c r="AO121" s="241"/>
      <c r="AP121" s="241"/>
      <c r="AQ121" s="241"/>
      <c r="AR121" s="241"/>
      <c r="AS121" s="241"/>
      <c r="AT121" s="241"/>
      <c r="AU121" s="241"/>
      <c r="AV121" s="241"/>
      <c r="AW121" s="241"/>
      <c r="AX121" s="241"/>
      <c r="AY121" s="241"/>
      <c r="AZ121" s="241"/>
      <c r="BA121" s="241"/>
      <c r="BB121" s="241"/>
      <c r="BC121" s="241"/>
      <c r="BD121" s="241"/>
    </row>
    <row r="122" spans="1:56" ht="20.25" customHeight="1">
      <c r="A122" s="239"/>
      <c r="B122" s="261"/>
      <c r="C122" s="462" t="s">
        <v>333</v>
      </c>
      <c r="D122" s="464"/>
      <c r="E122" s="465">
        <f>SUM(E118:F121)</f>
        <v>0</v>
      </c>
      <c r="F122" s="466"/>
      <c r="G122" s="467">
        <f>SUM(G118:H121)</f>
        <v>0</v>
      </c>
      <c r="H122" s="468"/>
      <c r="I122" s="266"/>
      <c r="J122" s="465">
        <f>SUM(J118:K121)</f>
        <v>0</v>
      </c>
      <c r="K122" s="466"/>
      <c r="L122" s="465">
        <f>SUM(L118:M121)</f>
        <v>0</v>
      </c>
      <c r="M122" s="466"/>
      <c r="N122" s="267"/>
      <c r="O122" s="267"/>
      <c r="P122" s="465">
        <f>SUM(P118:Q119)</f>
        <v>0</v>
      </c>
      <c r="Q122" s="466"/>
      <c r="R122" s="261"/>
      <c r="S122" s="261"/>
      <c r="T122" s="261"/>
      <c r="U122" s="477"/>
      <c r="V122" s="477"/>
      <c r="W122" s="478"/>
      <c r="X122" s="478"/>
      <c r="Y122" s="271"/>
      <c r="Z122" s="271"/>
      <c r="AA122" s="241"/>
      <c r="AB122" s="241"/>
      <c r="AC122" s="241"/>
      <c r="AD122" s="241"/>
      <c r="AE122" s="241"/>
      <c r="AF122" s="241"/>
      <c r="AG122" s="241"/>
      <c r="AH122" s="241"/>
      <c r="AI122" s="241"/>
      <c r="AJ122" s="241"/>
      <c r="AK122" s="241"/>
      <c r="AL122" s="241"/>
      <c r="AM122" s="241"/>
      <c r="AN122" s="241"/>
      <c r="AO122" s="241"/>
      <c r="AP122" s="241"/>
      <c r="AQ122" s="241"/>
      <c r="AR122" s="241"/>
      <c r="AS122" s="241"/>
      <c r="AT122" s="241"/>
      <c r="AU122" s="241"/>
      <c r="AV122" s="241"/>
      <c r="AW122" s="241"/>
      <c r="AX122" s="241"/>
      <c r="AY122" s="241"/>
      <c r="AZ122" s="241"/>
      <c r="BA122" s="241"/>
      <c r="BB122" s="241"/>
      <c r="BC122" s="241"/>
      <c r="BD122" s="241"/>
    </row>
    <row r="123" spans="1:56" ht="20.25" customHeight="1">
      <c r="A123" s="239"/>
      <c r="B123" s="261"/>
      <c r="C123" s="261"/>
      <c r="D123" s="261"/>
      <c r="E123" s="261"/>
      <c r="F123" s="261"/>
      <c r="G123" s="261"/>
      <c r="H123" s="261"/>
      <c r="I123" s="261"/>
      <c r="J123" s="261"/>
      <c r="K123" s="261"/>
      <c r="L123" s="262"/>
      <c r="M123" s="261"/>
      <c r="N123" s="261"/>
      <c r="O123" s="261"/>
      <c r="P123" s="261"/>
      <c r="Q123" s="261"/>
      <c r="R123" s="261"/>
      <c r="S123" s="261"/>
      <c r="T123" s="261"/>
      <c r="U123" s="263"/>
      <c r="V123" s="263"/>
      <c r="W123" s="263"/>
      <c r="X123" s="263"/>
      <c r="Y123" s="263"/>
      <c r="Z123" s="263"/>
      <c r="AA123" s="241"/>
      <c r="AB123" s="241"/>
      <c r="AC123" s="241"/>
      <c r="AD123" s="241"/>
      <c r="AE123" s="241"/>
      <c r="AF123" s="241"/>
      <c r="AG123" s="241"/>
      <c r="AH123" s="241"/>
      <c r="AI123" s="241"/>
      <c r="AJ123" s="241"/>
      <c r="AK123" s="241"/>
      <c r="AL123" s="241"/>
      <c r="AM123" s="241"/>
      <c r="AN123" s="241"/>
      <c r="AO123" s="241"/>
      <c r="AP123" s="241"/>
      <c r="AQ123" s="241"/>
      <c r="AR123" s="241"/>
      <c r="AS123" s="241"/>
      <c r="AT123" s="241"/>
      <c r="AU123" s="241"/>
      <c r="AV123" s="241"/>
      <c r="AW123" s="241"/>
      <c r="AX123" s="241"/>
      <c r="AY123" s="241"/>
      <c r="AZ123" s="241"/>
      <c r="BA123" s="241"/>
      <c r="BB123" s="241"/>
      <c r="BC123" s="241"/>
      <c r="BD123" s="241"/>
    </row>
    <row r="124" spans="1:56" ht="20.25" customHeight="1">
      <c r="A124" s="239"/>
      <c r="B124" s="261"/>
      <c r="C124" s="262" t="s">
        <v>334</v>
      </c>
      <c r="D124" s="261"/>
      <c r="E124" s="261"/>
      <c r="F124" s="261"/>
      <c r="G124" s="261"/>
      <c r="H124" s="261"/>
      <c r="I124" s="272" t="s">
        <v>335</v>
      </c>
      <c r="J124" s="485" t="s">
        <v>336</v>
      </c>
      <c r="K124" s="486"/>
      <c r="L124" s="273"/>
      <c r="M124" s="272"/>
      <c r="N124" s="261"/>
      <c r="O124" s="261"/>
      <c r="P124" s="261"/>
      <c r="Q124" s="261"/>
      <c r="R124" s="261"/>
      <c r="S124" s="261"/>
      <c r="T124" s="261"/>
      <c r="U124" s="274"/>
      <c r="V124" s="263"/>
      <c r="W124" s="263"/>
      <c r="X124" s="263"/>
      <c r="Y124" s="263"/>
      <c r="Z124" s="263"/>
      <c r="AA124" s="241"/>
      <c r="AB124" s="241"/>
      <c r="AC124" s="241"/>
      <c r="AD124" s="241"/>
      <c r="AE124" s="241"/>
      <c r="AF124" s="241"/>
      <c r="AG124" s="241"/>
      <c r="AH124" s="241"/>
      <c r="AI124" s="241"/>
      <c r="AJ124" s="241"/>
      <c r="AK124" s="241"/>
      <c r="AL124" s="241"/>
      <c r="AM124" s="241"/>
      <c r="AN124" s="241"/>
      <c r="AO124" s="241"/>
      <c r="AP124" s="241"/>
      <c r="AQ124" s="241"/>
      <c r="AR124" s="241"/>
      <c r="AS124" s="241"/>
      <c r="AT124" s="241"/>
      <c r="AU124" s="241"/>
      <c r="AV124" s="241"/>
      <c r="AW124" s="241"/>
      <c r="AX124" s="241"/>
      <c r="AY124" s="241"/>
      <c r="AZ124" s="241"/>
      <c r="BA124" s="241"/>
      <c r="BB124" s="241"/>
      <c r="BC124" s="241"/>
      <c r="BD124" s="241"/>
    </row>
    <row r="125" spans="1:56" ht="20.25" customHeight="1">
      <c r="A125" s="239"/>
      <c r="B125" s="261"/>
      <c r="C125" s="261" t="s">
        <v>337</v>
      </c>
      <c r="D125" s="261"/>
      <c r="E125" s="261"/>
      <c r="F125" s="261"/>
      <c r="G125" s="261"/>
      <c r="H125" s="261" t="s">
        <v>338</v>
      </c>
      <c r="I125" s="261"/>
      <c r="J125" s="261"/>
      <c r="K125" s="261"/>
      <c r="L125" s="262"/>
      <c r="M125" s="261"/>
      <c r="N125" s="261"/>
      <c r="O125" s="261"/>
      <c r="P125" s="261"/>
      <c r="Q125" s="261"/>
      <c r="R125" s="261"/>
      <c r="S125" s="261"/>
      <c r="T125" s="261"/>
      <c r="U125" s="263"/>
      <c r="V125" s="263"/>
      <c r="W125" s="263"/>
      <c r="X125" s="263"/>
      <c r="Y125" s="263"/>
      <c r="Z125" s="263"/>
      <c r="AA125" s="241"/>
      <c r="AB125" s="241"/>
      <c r="AC125" s="241"/>
      <c r="AD125" s="241"/>
      <c r="AE125" s="241"/>
      <c r="AF125" s="241"/>
      <c r="AG125" s="241"/>
      <c r="AH125" s="241"/>
      <c r="AI125" s="241"/>
      <c r="AJ125" s="241"/>
      <c r="AK125" s="241"/>
      <c r="AL125" s="241"/>
      <c r="AM125" s="241"/>
      <c r="AN125" s="241"/>
      <c r="AO125" s="241"/>
      <c r="AP125" s="241"/>
      <c r="AQ125" s="241"/>
      <c r="AR125" s="241"/>
      <c r="AS125" s="241"/>
      <c r="AT125" s="241"/>
      <c r="AU125" s="241"/>
      <c r="AV125" s="241"/>
      <c r="AW125" s="241"/>
      <c r="AX125" s="241"/>
      <c r="AY125" s="241"/>
      <c r="AZ125" s="241"/>
      <c r="BA125" s="241"/>
      <c r="BB125" s="241"/>
      <c r="BC125" s="241"/>
      <c r="BD125" s="241"/>
    </row>
    <row r="126" spans="1:56" ht="20.25" customHeight="1">
      <c r="A126" s="239"/>
      <c r="B126" s="261"/>
      <c r="C126" s="261" t="str">
        <f>IF($J$124="週","対象時間数（週平均）","対象時間数（当月合計）")</f>
        <v>対象時間数（週平均）</v>
      </c>
      <c r="D126" s="261"/>
      <c r="E126" s="261"/>
      <c r="F126" s="261"/>
      <c r="G126" s="261"/>
      <c r="H126" s="261" t="str">
        <f>IF($J$124="週","週に勤務すべき時間数","当月に勤務すべき時間数")</f>
        <v>週に勤務すべき時間数</v>
      </c>
      <c r="I126" s="261"/>
      <c r="J126" s="261"/>
      <c r="K126" s="261"/>
      <c r="L126" s="262"/>
      <c r="M126" s="472" t="s">
        <v>202</v>
      </c>
      <c r="N126" s="472"/>
      <c r="O126" s="472"/>
      <c r="P126" s="472"/>
      <c r="Q126" s="261"/>
      <c r="R126" s="261"/>
      <c r="S126" s="261"/>
      <c r="T126" s="261"/>
      <c r="U126" s="263"/>
      <c r="V126" s="263"/>
      <c r="W126" s="263"/>
      <c r="X126" s="263"/>
      <c r="Y126" s="263"/>
      <c r="Z126" s="263"/>
      <c r="AA126" s="241"/>
      <c r="AB126" s="241"/>
      <c r="AC126" s="241"/>
      <c r="AD126" s="241"/>
      <c r="AE126" s="241"/>
      <c r="AF126" s="241"/>
      <c r="AG126" s="241"/>
      <c r="AH126" s="241"/>
      <c r="AI126" s="241"/>
      <c r="AJ126" s="241"/>
      <c r="AK126" s="241"/>
      <c r="AL126" s="241"/>
      <c r="AM126" s="241"/>
      <c r="AN126" s="241"/>
      <c r="AO126" s="241"/>
      <c r="AP126" s="241"/>
      <c r="AQ126" s="241"/>
      <c r="AR126" s="241"/>
      <c r="AS126" s="241"/>
      <c r="AT126" s="241"/>
      <c r="AU126" s="241"/>
      <c r="AV126" s="241"/>
      <c r="AW126" s="241"/>
      <c r="AX126" s="241"/>
      <c r="AY126" s="241"/>
      <c r="AZ126" s="241"/>
      <c r="BA126" s="241"/>
      <c r="BB126" s="241"/>
      <c r="BC126" s="241"/>
      <c r="BD126" s="241"/>
    </row>
    <row r="127" spans="1:56" ht="20.25" customHeight="1">
      <c r="A127" s="239"/>
      <c r="B127" s="261"/>
      <c r="C127" s="487">
        <f>IF($J$124="週",L122,J122)</f>
        <v>0</v>
      </c>
      <c r="D127" s="488"/>
      <c r="E127" s="488"/>
      <c r="F127" s="489"/>
      <c r="G127" s="275" t="s">
        <v>339</v>
      </c>
      <c r="H127" s="462">
        <f>IF($J$124="週",$AV$5,$AZ$5)</f>
        <v>40</v>
      </c>
      <c r="I127" s="463"/>
      <c r="J127" s="463"/>
      <c r="K127" s="464"/>
      <c r="L127" s="275" t="s">
        <v>340</v>
      </c>
      <c r="M127" s="479">
        <f>ROUNDDOWN(C127/H127,1)</f>
        <v>0</v>
      </c>
      <c r="N127" s="480"/>
      <c r="O127" s="480"/>
      <c r="P127" s="481"/>
      <c r="Q127" s="261"/>
      <c r="R127" s="261"/>
      <c r="S127" s="261"/>
      <c r="T127" s="261"/>
      <c r="U127" s="476"/>
      <c r="V127" s="476"/>
      <c r="W127" s="476"/>
      <c r="X127" s="476"/>
      <c r="Y127" s="268"/>
      <c r="Z127" s="263"/>
      <c r="AA127" s="241"/>
      <c r="AB127" s="241"/>
      <c r="AC127" s="241"/>
      <c r="AD127" s="241"/>
      <c r="AE127" s="241"/>
      <c r="AF127" s="241"/>
      <c r="AG127" s="241"/>
      <c r="AH127" s="241"/>
      <c r="AI127" s="241"/>
      <c r="AJ127" s="241"/>
      <c r="AK127" s="241"/>
      <c r="AL127" s="241"/>
      <c r="AM127" s="241"/>
      <c r="AN127" s="241"/>
      <c r="AO127" s="241"/>
      <c r="AP127" s="241"/>
      <c r="AQ127" s="241"/>
      <c r="AR127" s="241"/>
      <c r="AS127" s="241"/>
      <c r="AT127" s="241"/>
      <c r="AU127" s="241"/>
      <c r="AV127" s="241"/>
      <c r="AW127" s="241"/>
      <c r="AX127" s="241"/>
      <c r="AY127" s="241"/>
      <c r="AZ127" s="241"/>
      <c r="BA127" s="241"/>
      <c r="BB127" s="241"/>
      <c r="BC127" s="241"/>
      <c r="BD127" s="241"/>
    </row>
    <row r="128" spans="1:56" ht="20.25" customHeight="1">
      <c r="A128" s="239"/>
      <c r="B128" s="261"/>
      <c r="C128" s="261"/>
      <c r="D128" s="261"/>
      <c r="E128" s="261"/>
      <c r="F128" s="261"/>
      <c r="G128" s="261"/>
      <c r="H128" s="261"/>
      <c r="I128" s="261"/>
      <c r="J128" s="261"/>
      <c r="K128" s="261"/>
      <c r="L128" s="262"/>
      <c r="M128" s="261" t="s">
        <v>341</v>
      </c>
      <c r="N128" s="261"/>
      <c r="O128" s="261"/>
      <c r="P128" s="261"/>
      <c r="Q128" s="261"/>
      <c r="R128" s="261"/>
      <c r="S128" s="261"/>
      <c r="T128" s="261"/>
      <c r="U128" s="263"/>
      <c r="V128" s="263"/>
      <c r="W128" s="263"/>
      <c r="X128" s="263"/>
      <c r="Y128" s="263"/>
      <c r="Z128" s="263"/>
      <c r="AA128" s="241"/>
      <c r="AB128" s="241"/>
      <c r="AC128" s="241"/>
      <c r="AD128" s="241"/>
      <c r="AE128" s="241"/>
      <c r="AF128" s="241"/>
      <c r="AG128" s="241"/>
      <c r="AH128" s="241"/>
      <c r="AI128" s="241"/>
      <c r="AJ128" s="241"/>
      <c r="AK128" s="241"/>
      <c r="AL128" s="241"/>
      <c r="AM128" s="241"/>
      <c r="AN128" s="241"/>
      <c r="AO128" s="241"/>
      <c r="AP128" s="241"/>
      <c r="AQ128" s="241"/>
      <c r="AR128" s="241"/>
      <c r="AS128" s="241"/>
      <c r="AT128" s="241"/>
      <c r="AU128" s="241"/>
      <c r="AV128" s="241"/>
      <c r="AW128" s="241"/>
      <c r="AX128" s="241"/>
      <c r="AY128" s="241"/>
      <c r="AZ128" s="241"/>
      <c r="BA128" s="241"/>
      <c r="BB128" s="241"/>
      <c r="BC128" s="241"/>
      <c r="BD128" s="241"/>
    </row>
    <row r="129" spans="1:58" ht="20.25" customHeight="1">
      <c r="A129" s="239"/>
      <c r="B129" s="261"/>
      <c r="C129" s="261" t="s">
        <v>342</v>
      </c>
      <c r="D129" s="261"/>
      <c r="E129" s="261"/>
      <c r="F129" s="261"/>
      <c r="G129" s="261"/>
      <c r="H129" s="261"/>
      <c r="I129" s="261"/>
      <c r="J129" s="261"/>
      <c r="K129" s="261"/>
      <c r="L129" s="262"/>
      <c r="M129" s="261"/>
      <c r="N129" s="261"/>
      <c r="O129" s="261"/>
      <c r="P129" s="261"/>
      <c r="Q129" s="261"/>
      <c r="R129" s="261"/>
      <c r="S129" s="261"/>
      <c r="T129" s="261"/>
      <c r="U129" s="261"/>
      <c r="V129" s="276"/>
      <c r="W129" s="277"/>
      <c r="X129" s="277"/>
      <c r="Y129" s="261"/>
      <c r="Z129" s="261"/>
      <c r="AA129" s="241"/>
      <c r="AB129" s="241"/>
      <c r="AC129" s="241"/>
      <c r="AD129" s="241"/>
      <c r="AE129" s="241"/>
      <c r="AF129" s="241"/>
      <c r="AG129" s="241"/>
      <c r="AH129" s="241"/>
      <c r="AI129" s="241"/>
      <c r="AJ129" s="241"/>
      <c r="AK129" s="241"/>
      <c r="AL129" s="241"/>
      <c r="AM129" s="241"/>
      <c r="AN129" s="241"/>
      <c r="AO129" s="241"/>
      <c r="AP129" s="241"/>
      <c r="AQ129" s="241"/>
      <c r="AR129" s="241"/>
      <c r="AS129" s="241"/>
      <c r="AT129" s="241"/>
      <c r="AU129" s="241"/>
      <c r="AV129" s="241"/>
      <c r="AW129" s="241"/>
      <c r="AX129" s="241"/>
      <c r="AY129" s="241"/>
      <c r="AZ129" s="241"/>
      <c r="BA129" s="241"/>
      <c r="BB129" s="241"/>
      <c r="BC129" s="241"/>
      <c r="BD129" s="241"/>
    </row>
    <row r="130" spans="1:58" ht="20.25" customHeight="1">
      <c r="A130" s="239"/>
      <c r="B130" s="261"/>
      <c r="C130" s="261" t="s">
        <v>318</v>
      </c>
      <c r="D130" s="261"/>
      <c r="E130" s="261"/>
      <c r="F130" s="261"/>
      <c r="G130" s="261"/>
      <c r="H130" s="261"/>
      <c r="I130" s="261"/>
      <c r="J130" s="261"/>
      <c r="K130" s="261"/>
      <c r="L130" s="262"/>
      <c r="M130" s="275"/>
      <c r="N130" s="275"/>
      <c r="O130" s="275"/>
      <c r="P130" s="275"/>
      <c r="Q130" s="261"/>
      <c r="R130" s="261"/>
      <c r="S130" s="261"/>
      <c r="T130" s="261"/>
      <c r="U130" s="261"/>
      <c r="V130" s="276"/>
      <c r="W130" s="277"/>
      <c r="X130" s="277"/>
      <c r="Y130" s="261"/>
      <c r="Z130" s="261"/>
      <c r="AA130" s="241"/>
      <c r="AB130" s="241"/>
      <c r="AC130" s="241"/>
      <c r="AD130" s="241"/>
      <c r="AE130" s="241"/>
      <c r="AF130" s="241"/>
      <c r="AG130" s="241"/>
      <c r="AH130" s="241"/>
      <c r="AI130" s="241"/>
      <c r="AJ130" s="241"/>
      <c r="AK130" s="241"/>
      <c r="AL130" s="241"/>
      <c r="AM130" s="241"/>
      <c r="AN130" s="241"/>
      <c r="AO130" s="241"/>
      <c r="AP130" s="241"/>
      <c r="AQ130" s="241"/>
      <c r="AR130" s="241"/>
      <c r="AS130" s="241"/>
      <c r="AT130" s="241"/>
      <c r="AU130" s="241"/>
      <c r="AV130" s="241"/>
      <c r="AW130" s="241"/>
      <c r="AX130" s="241"/>
      <c r="AY130" s="241"/>
      <c r="AZ130" s="241"/>
      <c r="BA130" s="241"/>
      <c r="BB130" s="241"/>
      <c r="BC130" s="241"/>
      <c r="BD130" s="241"/>
    </row>
    <row r="131" spans="1:58" ht="20.25" customHeight="1">
      <c r="A131" s="239"/>
      <c r="B131" s="261"/>
      <c r="C131" s="235" t="s">
        <v>343</v>
      </c>
      <c r="D131" s="235"/>
      <c r="E131" s="235"/>
      <c r="F131" s="235"/>
      <c r="G131" s="235"/>
      <c r="H131" s="261" t="s">
        <v>344</v>
      </c>
      <c r="I131" s="235"/>
      <c r="J131" s="235"/>
      <c r="K131" s="235"/>
      <c r="L131" s="235"/>
      <c r="M131" s="472" t="s">
        <v>333</v>
      </c>
      <c r="N131" s="472"/>
      <c r="O131" s="472"/>
      <c r="P131" s="472"/>
      <c r="Q131" s="261"/>
      <c r="R131" s="261"/>
      <c r="S131" s="261"/>
      <c r="T131" s="261"/>
      <c r="U131" s="261"/>
      <c r="V131" s="276"/>
      <c r="W131" s="277"/>
      <c r="X131" s="277"/>
      <c r="Y131" s="261"/>
      <c r="Z131" s="261"/>
      <c r="AA131" s="241"/>
      <c r="AB131" s="241"/>
      <c r="AC131" s="241"/>
      <c r="AD131" s="241"/>
      <c r="AE131" s="241"/>
      <c r="AF131" s="241"/>
      <c r="AG131" s="241"/>
      <c r="AH131" s="241"/>
      <c r="AI131" s="241"/>
      <c r="AJ131" s="241"/>
      <c r="AK131" s="241"/>
      <c r="AL131" s="241"/>
      <c r="AM131" s="241"/>
      <c r="AN131" s="241"/>
      <c r="AO131" s="241"/>
      <c r="AP131" s="241"/>
      <c r="AQ131" s="241"/>
      <c r="AR131" s="241"/>
      <c r="AS131" s="241"/>
      <c r="AT131" s="241"/>
      <c r="AU131" s="241"/>
      <c r="AV131" s="241"/>
      <c r="AW131" s="241"/>
      <c r="AX131" s="241"/>
      <c r="AY131" s="241"/>
      <c r="AZ131" s="241"/>
      <c r="BA131" s="241"/>
      <c r="BB131" s="241"/>
      <c r="BC131" s="241"/>
      <c r="BD131" s="241"/>
    </row>
    <row r="132" spans="1:58" ht="20.25" customHeight="1">
      <c r="A132" s="239"/>
      <c r="B132" s="261"/>
      <c r="C132" s="462">
        <f>P122</f>
        <v>0</v>
      </c>
      <c r="D132" s="463"/>
      <c r="E132" s="463"/>
      <c r="F132" s="464"/>
      <c r="G132" s="275" t="s">
        <v>345</v>
      </c>
      <c r="H132" s="479">
        <f>M127</f>
        <v>0</v>
      </c>
      <c r="I132" s="480"/>
      <c r="J132" s="480"/>
      <c r="K132" s="481"/>
      <c r="L132" s="275" t="s">
        <v>340</v>
      </c>
      <c r="M132" s="482">
        <f>ROUNDDOWN(C132+H132,1)</f>
        <v>0</v>
      </c>
      <c r="N132" s="483"/>
      <c r="O132" s="483"/>
      <c r="P132" s="484"/>
      <c r="Q132" s="261"/>
      <c r="R132" s="261"/>
      <c r="S132" s="261"/>
      <c r="T132" s="261"/>
      <c r="U132" s="261"/>
      <c r="V132" s="276"/>
      <c r="W132" s="277"/>
      <c r="X132" s="277"/>
      <c r="Y132" s="261"/>
      <c r="Z132" s="261"/>
      <c r="AA132" s="241"/>
      <c r="AB132" s="241"/>
      <c r="AC132" s="241"/>
      <c r="AD132" s="241"/>
      <c r="AE132" s="241"/>
      <c r="AF132" s="241"/>
      <c r="AG132" s="241"/>
      <c r="AH132" s="241"/>
      <c r="AI132" s="241"/>
      <c r="AJ132" s="241"/>
      <c r="AK132" s="241"/>
      <c r="AL132" s="241"/>
      <c r="AM132" s="241"/>
      <c r="AN132" s="241"/>
      <c r="AO132" s="241"/>
      <c r="AP132" s="241"/>
      <c r="AQ132" s="241"/>
      <c r="AR132" s="241"/>
      <c r="AS132" s="241"/>
      <c r="AT132" s="241"/>
      <c r="AU132" s="241"/>
      <c r="AV132" s="241"/>
      <c r="AW132" s="241"/>
      <c r="AX132" s="241"/>
      <c r="AY132" s="241"/>
      <c r="AZ132" s="241"/>
      <c r="BA132" s="241"/>
      <c r="BB132" s="241"/>
      <c r="BC132" s="241"/>
      <c r="BD132" s="241"/>
    </row>
    <row r="133" spans="1:58" ht="20.25" customHeight="1">
      <c r="A133" s="239"/>
      <c r="B133" s="261"/>
      <c r="C133" s="261"/>
      <c r="D133" s="261"/>
      <c r="E133" s="261"/>
      <c r="F133" s="261"/>
      <c r="G133" s="261"/>
      <c r="H133" s="261"/>
      <c r="I133" s="261"/>
      <c r="J133" s="261"/>
      <c r="K133" s="261"/>
      <c r="L133" s="261"/>
      <c r="M133" s="261"/>
      <c r="N133" s="262"/>
      <c r="O133" s="261"/>
      <c r="P133" s="261"/>
      <c r="Q133" s="261"/>
      <c r="R133" s="261"/>
      <c r="S133" s="261"/>
      <c r="T133" s="261"/>
      <c r="U133" s="261"/>
      <c r="V133" s="276"/>
      <c r="W133" s="277"/>
      <c r="X133" s="277"/>
      <c r="Y133" s="261"/>
      <c r="Z133" s="261"/>
      <c r="AA133" s="241"/>
      <c r="AB133" s="241"/>
      <c r="AC133" s="241"/>
      <c r="AD133" s="241"/>
      <c r="AE133" s="241"/>
      <c r="AF133" s="241"/>
      <c r="AG133" s="241"/>
      <c r="AH133" s="241"/>
      <c r="AI133" s="241"/>
      <c r="AJ133" s="241"/>
      <c r="AK133" s="241"/>
      <c r="AL133" s="241"/>
      <c r="AM133" s="241"/>
      <c r="AN133" s="241"/>
      <c r="AO133" s="241"/>
      <c r="AP133" s="241"/>
      <c r="AQ133" s="241"/>
      <c r="AR133" s="241"/>
      <c r="AS133" s="241"/>
      <c r="AT133" s="241"/>
      <c r="AU133" s="241"/>
      <c r="AV133" s="241"/>
      <c r="AW133" s="241"/>
      <c r="AX133" s="241"/>
      <c r="AY133" s="241"/>
      <c r="AZ133" s="241"/>
      <c r="BA133" s="241"/>
      <c r="BB133" s="241"/>
      <c r="BC133" s="241"/>
      <c r="BD133" s="241"/>
    </row>
    <row r="134" spans="1:58" ht="20.25" customHeight="1">
      <c r="C134" s="278"/>
      <c r="D134" s="278"/>
      <c r="E134" s="279"/>
      <c r="F134" s="279"/>
      <c r="G134" s="279"/>
      <c r="H134" s="279"/>
      <c r="I134" s="279"/>
      <c r="J134" s="279"/>
      <c r="K134" s="279"/>
      <c r="L134" s="279"/>
      <c r="M134" s="279"/>
      <c r="N134" s="279"/>
      <c r="O134" s="279"/>
      <c r="P134" s="279"/>
      <c r="Q134" s="279"/>
      <c r="R134" s="279"/>
      <c r="S134" s="279"/>
      <c r="T134" s="278"/>
      <c r="U134" s="279"/>
      <c r="V134" s="279"/>
      <c r="W134" s="279"/>
      <c r="X134" s="279"/>
      <c r="Y134" s="279"/>
      <c r="Z134" s="279"/>
      <c r="AA134" s="279"/>
      <c r="AB134" s="279"/>
      <c r="AC134" s="279"/>
      <c r="AD134" s="279"/>
      <c r="AE134" s="279"/>
      <c r="AF134" s="279"/>
      <c r="AJ134" s="280"/>
      <c r="AK134" s="281"/>
      <c r="AL134" s="281"/>
      <c r="AM134" s="279"/>
      <c r="AN134" s="279"/>
      <c r="AO134" s="279"/>
      <c r="AP134" s="279"/>
      <c r="AQ134" s="279"/>
      <c r="AR134" s="279"/>
      <c r="AS134" s="279"/>
      <c r="AT134" s="279"/>
      <c r="AU134" s="279"/>
      <c r="AV134" s="279"/>
      <c r="AW134" s="279"/>
      <c r="AX134" s="279"/>
      <c r="AY134" s="279"/>
      <c r="AZ134" s="279"/>
      <c r="BA134" s="279"/>
      <c r="BB134" s="279"/>
      <c r="BC134" s="279"/>
      <c r="BD134" s="279"/>
      <c r="BE134" s="281"/>
    </row>
    <row r="135" spans="1:58" ht="20.25" customHeight="1">
      <c r="A135" s="279"/>
      <c r="B135" s="279"/>
      <c r="C135" s="278"/>
      <c r="D135" s="278"/>
      <c r="E135" s="279"/>
      <c r="F135" s="279"/>
      <c r="G135" s="279"/>
      <c r="H135" s="279"/>
      <c r="I135" s="279"/>
      <c r="J135" s="279"/>
      <c r="K135" s="279"/>
      <c r="L135" s="279"/>
      <c r="M135" s="279"/>
      <c r="N135" s="279"/>
      <c r="O135" s="279"/>
      <c r="P135" s="279"/>
      <c r="Q135" s="279"/>
      <c r="R135" s="279"/>
      <c r="S135" s="279"/>
      <c r="T135" s="279"/>
      <c r="U135" s="278"/>
      <c r="V135" s="279"/>
      <c r="W135" s="279"/>
      <c r="X135" s="279"/>
      <c r="Y135" s="279"/>
      <c r="Z135" s="279"/>
      <c r="AA135" s="279"/>
      <c r="AB135" s="279"/>
      <c r="AC135" s="279"/>
      <c r="AD135" s="279"/>
      <c r="AE135" s="279"/>
      <c r="AF135" s="279"/>
      <c r="AG135" s="279"/>
      <c r="AK135" s="280"/>
      <c r="AL135" s="281"/>
      <c r="AM135" s="281"/>
      <c r="AN135" s="279"/>
      <c r="AO135" s="279"/>
      <c r="AP135" s="279"/>
      <c r="AQ135" s="279"/>
      <c r="AR135" s="279"/>
      <c r="AS135" s="279"/>
      <c r="AT135" s="279"/>
      <c r="AU135" s="279"/>
      <c r="AV135" s="279"/>
      <c r="AW135" s="279"/>
      <c r="AX135" s="279"/>
      <c r="AY135" s="279"/>
      <c r="AZ135" s="279"/>
      <c r="BA135" s="279"/>
      <c r="BB135" s="279"/>
      <c r="BC135" s="279"/>
      <c r="BD135" s="279"/>
      <c r="BE135" s="279"/>
      <c r="BF135" s="281"/>
    </row>
    <row r="136" spans="1:58" ht="20.25" customHeight="1">
      <c r="A136" s="279"/>
      <c r="B136" s="279"/>
      <c r="C136" s="279"/>
      <c r="D136" s="278"/>
      <c r="E136" s="279"/>
      <c r="F136" s="279"/>
      <c r="G136" s="279"/>
      <c r="H136" s="279"/>
      <c r="I136" s="279"/>
      <c r="J136" s="279"/>
      <c r="K136" s="279"/>
      <c r="L136" s="279"/>
      <c r="M136" s="279"/>
      <c r="N136" s="279"/>
      <c r="O136" s="279"/>
      <c r="P136" s="279"/>
      <c r="Q136" s="279"/>
      <c r="R136" s="279"/>
      <c r="S136" s="279"/>
      <c r="T136" s="279"/>
      <c r="U136" s="278"/>
      <c r="V136" s="279"/>
      <c r="W136" s="279"/>
      <c r="X136" s="279"/>
      <c r="Y136" s="279"/>
      <c r="Z136" s="279"/>
      <c r="AA136" s="279"/>
      <c r="AB136" s="279"/>
      <c r="AC136" s="279"/>
      <c r="AD136" s="279"/>
      <c r="AE136" s="279"/>
      <c r="AF136" s="279"/>
      <c r="AG136" s="279"/>
      <c r="AK136" s="280"/>
      <c r="AL136" s="281"/>
      <c r="AM136" s="281"/>
      <c r="AN136" s="279"/>
      <c r="AO136" s="279"/>
      <c r="AP136" s="279"/>
      <c r="AQ136" s="279"/>
      <c r="AR136" s="279"/>
      <c r="AS136" s="279"/>
      <c r="AT136" s="279"/>
      <c r="AU136" s="279"/>
      <c r="AV136" s="279"/>
      <c r="AW136" s="279"/>
      <c r="AX136" s="279"/>
      <c r="AY136" s="279"/>
      <c r="AZ136" s="279"/>
      <c r="BA136" s="279"/>
      <c r="BB136" s="279"/>
      <c r="BC136" s="279"/>
      <c r="BD136" s="279"/>
      <c r="BE136" s="279"/>
      <c r="BF136" s="281"/>
    </row>
    <row r="137" spans="1:58" ht="20.25" customHeight="1">
      <c r="A137" s="279"/>
      <c r="B137" s="279"/>
      <c r="C137" s="278"/>
      <c r="D137" s="278"/>
      <c r="E137" s="279"/>
      <c r="F137" s="279"/>
      <c r="G137" s="279"/>
      <c r="H137" s="279"/>
      <c r="I137" s="279"/>
      <c r="J137" s="279"/>
      <c r="K137" s="279"/>
      <c r="L137" s="279"/>
      <c r="M137" s="279"/>
      <c r="N137" s="279"/>
      <c r="O137" s="279"/>
      <c r="P137" s="279"/>
      <c r="Q137" s="279"/>
      <c r="R137" s="279"/>
      <c r="S137" s="279"/>
      <c r="T137" s="279"/>
      <c r="U137" s="278"/>
      <c r="V137" s="279"/>
      <c r="W137" s="279"/>
      <c r="X137" s="279"/>
      <c r="Y137" s="279"/>
      <c r="Z137" s="279"/>
      <c r="AA137" s="279"/>
      <c r="AB137" s="279"/>
      <c r="AC137" s="279"/>
      <c r="AD137" s="279"/>
      <c r="AE137" s="279"/>
      <c r="AF137" s="279"/>
      <c r="AG137" s="279"/>
      <c r="AK137" s="280"/>
      <c r="AL137" s="281"/>
      <c r="AM137" s="281"/>
      <c r="AN137" s="279"/>
      <c r="AO137" s="279"/>
      <c r="AP137" s="279"/>
      <c r="AQ137" s="279"/>
      <c r="AR137" s="279"/>
      <c r="AS137" s="279"/>
      <c r="AT137" s="279"/>
      <c r="AU137" s="279"/>
      <c r="AV137" s="279"/>
      <c r="AW137" s="279"/>
      <c r="AX137" s="279"/>
      <c r="AY137" s="279"/>
      <c r="AZ137" s="279"/>
      <c r="BA137" s="279"/>
      <c r="BB137" s="279"/>
      <c r="BC137" s="279"/>
      <c r="BD137" s="279"/>
      <c r="BE137" s="279"/>
      <c r="BF137" s="281"/>
    </row>
    <row r="138" spans="1:58" ht="20.25" customHeight="1">
      <c r="C138" s="280"/>
      <c r="D138" s="280"/>
      <c r="E138" s="280"/>
      <c r="F138" s="280"/>
      <c r="G138" s="280"/>
      <c r="H138" s="280"/>
      <c r="I138" s="280"/>
      <c r="J138" s="280"/>
      <c r="K138" s="280"/>
      <c r="L138" s="280"/>
      <c r="M138" s="280"/>
      <c r="N138" s="280"/>
      <c r="O138" s="280"/>
      <c r="P138" s="280"/>
      <c r="Q138" s="280"/>
      <c r="R138" s="280"/>
      <c r="S138" s="280"/>
      <c r="T138" s="280"/>
      <c r="U138" s="281"/>
      <c r="V138" s="281"/>
      <c r="W138" s="280"/>
      <c r="X138" s="280"/>
      <c r="Y138" s="280"/>
      <c r="Z138" s="280"/>
      <c r="AA138" s="280"/>
      <c r="AB138" s="280"/>
      <c r="AC138" s="280"/>
      <c r="AD138" s="280"/>
      <c r="AE138" s="280"/>
      <c r="AF138" s="280"/>
      <c r="AG138" s="280"/>
      <c r="AH138" s="280"/>
      <c r="AI138" s="280"/>
      <c r="AJ138" s="280"/>
      <c r="AK138" s="280"/>
      <c r="AL138" s="281"/>
      <c r="AM138" s="281"/>
      <c r="AN138" s="279"/>
      <c r="AO138" s="279"/>
      <c r="AP138" s="279"/>
      <c r="AQ138" s="279"/>
      <c r="AR138" s="279"/>
      <c r="AS138" s="279"/>
      <c r="AT138" s="279"/>
      <c r="AU138" s="279"/>
      <c r="AV138" s="279"/>
      <c r="AW138" s="279"/>
      <c r="AX138" s="279"/>
      <c r="AY138" s="279"/>
      <c r="AZ138" s="279"/>
      <c r="BA138" s="279"/>
      <c r="BB138" s="279"/>
      <c r="BC138" s="279"/>
      <c r="BD138" s="279"/>
      <c r="BE138" s="279"/>
      <c r="BF138" s="281"/>
    </row>
    <row r="139" spans="1:58" ht="20.25" customHeight="1">
      <c r="C139" s="280"/>
      <c r="D139" s="280"/>
      <c r="E139" s="280"/>
      <c r="F139" s="280"/>
      <c r="G139" s="280"/>
      <c r="H139" s="280"/>
      <c r="I139" s="280"/>
      <c r="J139" s="280"/>
      <c r="K139" s="280"/>
      <c r="L139" s="280"/>
      <c r="M139" s="280"/>
      <c r="N139" s="280"/>
      <c r="O139" s="280"/>
      <c r="P139" s="280"/>
      <c r="Q139" s="280"/>
      <c r="R139" s="280"/>
      <c r="S139" s="280"/>
      <c r="T139" s="280"/>
      <c r="U139" s="281"/>
      <c r="V139" s="281"/>
      <c r="W139" s="280"/>
      <c r="X139" s="280"/>
      <c r="Y139" s="280"/>
      <c r="Z139" s="280"/>
      <c r="AA139" s="280"/>
      <c r="AB139" s="280"/>
      <c r="AC139" s="280"/>
      <c r="AD139" s="280"/>
      <c r="AE139" s="280"/>
      <c r="AF139" s="280"/>
      <c r="AG139" s="280"/>
      <c r="AH139" s="280"/>
      <c r="AI139" s="280"/>
      <c r="AJ139" s="280"/>
      <c r="AK139" s="280"/>
      <c r="AL139" s="281"/>
      <c r="AM139" s="281"/>
      <c r="AN139" s="279"/>
      <c r="AO139" s="279"/>
      <c r="AP139" s="279"/>
      <c r="AQ139" s="279"/>
      <c r="AR139" s="279"/>
      <c r="AS139" s="279"/>
      <c r="AT139" s="279"/>
      <c r="AU139" s="279"/>
      <c r="AV139" s="279"/>
      <c r="AW139" s="279"/>
      <c r="AX139" s="279"/>
      <c r="AY139" s="279"/>
      <c r="AZ139" s="279"/>
      <c r="BA139" s="279"/>
      <c r="BB139" s="279"/>
      <c r="BC139" s="279"/>
      <c r="BD139" s="279"/>
      <c r="BE139" s="279"/>
      <c r="BF139" s="281"/>
    </row>
  </sheetData>
  <sheetProtection insertRows="0"/>
  <mergeCells count="786">
    <mergeCell ref="M131:P131"/>
    <mergeCell ref="C132:F132"/>
    <mergeCell ref="H132:K132"/>
    <mergeCell ref="M132:P132"/>
    <mergeCell ref="J124:K124"/>
    <mergeCell ref="M126:P126"/>
    <mergeCell ref="C127:F127"/>
    <mergeCell ref="H127:K127"/>
    <mergeCell ref="M127:P127"/>
    <mergeCell ref="U127:X127"/>
    <mergeCell ref="U121:V121"/>
    <mergeCell ref="W121:X121"/>
    <mergeCell ref="C122:D122"/>
    <mergeCell ref="E122:F122"/>
    <mergeCell ref="G122:H122"/>
    <mergeCell ref="J122:K122"/>
    <mergeCell ref="L122:M122"/>
    <mergeCell ref="P122:Q122"/>
    <mergeCell ref="U122:V122"/>
    <mergeCell ref="W122:X122"/>
    <mergeCell ref="C121:D121"/>
    <mergeCell ref="E121:F121"/>
    <mergeCell ref="G121:H121"/>
    <mergeCell ref="J121:K121"/>
    <mergeCell ref="L121:M121"/>
    <mergeCell ref="P121:Q121"/>
    <mergeCell ref="T119:U119"/>
    <mergeCell ref="V119:Y119"/>
    <mergeCell ref="C120:D120"/>
    <mergeCell ref="E120:F120"/>
    <mergeCell ref="G120:H120"/>
    <mergeCell ref="J120:K120"/>
    <mergeCell ref="L120:M120"/>
    <mergeCell ref="P120:Q120"/>
    <mergeCell ref="T120:U120"/>
    <mergeCell ref="V120:Y120"/>
    <mergeCell ref="C119:D119"/>
    <mergeCell ref="E119:F119"/>
    <mergeCell ref="G119:H119"/>
    <mergeCell ref="J119:K119"/>
    <mergeCell ref="L119:M119"/>
    <mergeCell ref="P119:Q119"/>
    <mergeCell ref="V117:Y117"/>
    <mergeCell ref="C118:D118"/>
    <mergeCell ref="E118:F118"/>
    <mergeCell ref="G118:H118"/>
    <mergeCell ref="J118:K118"/>
    <mergeCell ref="L118:M118"/>
    <mergeCell ref="P118:Q118"/>
    <mergeCell ref="T118:U118"/>
    <mergeCell ref="V118:Y118"/>
    <mergeCell ref="C116:D117"/>
    <mergeCell ref="E116:H116"/>
    <mergeCell ref="J116:M116"/>
    <mergeCell ref="T116:U116"/>
    <mergeCell ref="V116:Y116"/>
    <mergeCell ref="E117:F117"/>
    <mergeCell ref="G117:H117"/>
    <mergeCell ref="J117:K117"/>
    <mergeCell ref="L117:M117"/>
    <mergeCell ref="T117:U117"/>
    <mergeCell ref="AY112:BD112"/>
    <mergeCell ref="C113:D113"/>
    <mergeCell ref="E113:F113"/>
    <mergeCell ref="G113:K113"/>
    <mergeCell ref="L113:O113"/>
    <mergeCell ref="AU113:AV113"/>
    <mergeCell ref="AW113:AX113"/>
    <mergeCell ref="AY113:BD113"/>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4:BD34"/>
    <mergeCell ref="C35:D35"/>
    <mergeCell ref="E35:F35"/>
    <mergeCell ref="G35:K35"/>
    <mergeCell ref="L35:O35"/>
    <mergeCell ref="AU35:AV35"/>
    <mergeCell ref="AW35:AX35"/>
    <mergeCell ref="AY35:BD35"/>
    <mergeCell ref="C34:D34"/>
    <mergeCell ref="E34:F34"/>
    <mergeCell ref="G34:K34"/>
    <mergeCell ref="L34:O34"/>
    <mergeCell ref="AU34:AV34"/>
    <mergeCell ref="AW34:AX34"/>
    <mergeCell ref="AY32:BD32"/>
    <mergeCell ref="C33:D33"/>
    <mergeCell ref="E33:F33"/>
    <mergeCell ref="G33:K33"/>
    <mergeCell ref="L33:O33"/>
    <mergeCell ref="AU33:AV33"/>
    <mergeCell ref="AW33:AX33"/>
    <mergeCell ref="AY33:BD33"/>
    <mergeCell ref="C32:D32"/>
    <mergeCell ref="E32:F32"/>
    <mergeCell ref="G32:K32"/>
    <mergeCell ref="L32:O32"/>
    <mergeCell ref="AU32:AV32"/>
    <mergeCell ref="AW32:AX32"/>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M1:BA1"/>
    <mergeCell ref="U2:V2"/>
    <mergeCell ref="X2:Y2"/>
    <mergeCell ref="AB2:AC2"/>
    <mergeCell ref="AM2:BA2"/>
    <mergeCell ref="AZ3:BC3"/>
    <mergeCell ref="AZ4:BC4"/>
    <mergeCell ref="AV5:AW5"/>
    <mergeCell ref="AZ5:BA5"/>
  </mergeCells>
  <phoneticPr fontId="4"/>
  <conditionalFormatting sqref="P14:AX113">
    <cfRule type="expression" dxfId="2" priority="3">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allowBlank="1" showInputMessage="1" showErrorMessage="1" error="入力可能範囲　32～40" sqref="AZ6" xr:uid="{A092EDF9-F9DF-41A6-AE0D-8171826EBB2D}"/>
    <dataValidation type="list" allowBlank="1" showInputMessage="1" sqref="E14:F113" xr:uid="{B5FEB3AA-ACC3-4C9E-A322-D83E4C6C563A}">
      <formula1>"A, B, C, D"</formula1>
    </dataValidation>
    <dataValidation type="list" allowBlank="1" showInputMessage="1" showErrorMessage="1" sqref="AZ4:BC4" xr:uid="{3199FBF0-56A5-42A6-BE1A-B9F93D8D1DAA}">
      <formula1>"予定,実績,予定・実績"</formula1>
    </dataValidation>
    <dataValidation type="list" errorStyle="warning" allowBlank="1" showInputMessage="1" error="リストにない場合のみ、入力してください。" sqref="G14:K113" xr:uid="{3AE1B628-7543-4908-867C-F782F23A1A18}">
      <formula1>INDIRECT(C14)</formula1>
    </dataValidation>
    <dataValidation type="list" allowBlank="1" showInputMessage="1" sqref="C14:D113" xr:uid="{4B35CB81-50BE-4746-BB3A-B8978DDC85CE}">
      <formula1>職種</formula1>
    </dataValidation>
    <dataValidation type="decimal" allowBlank="1" showInputMessage="1" showErrorMessage="1" error="入力可能範囲　32～40" sqref="AV5" xr:uid="{F36FB675-427E-4F81-916D-C1A9C63F1375}">
      <formula1>32</formula1>
      <formula2>40</formula2>
    </dataValidation>
    <dataValidation type="list" allowBlank="1" showInputMessage="1" showErrorMessage="1" sqref="J124:K124" xr:uid="{C8584375-CF4A-4E4B-991D-ACC4ACEB92D8}">
      <formula1>"週,暦月"</formula1>
    </dataValidation>
    <dataValidation type="list" allowBlank="1" showInputMessage="1" showErrorMessage="1" sqref="AZ3" xr:uid="{AEE1F85E-1E72-48DA-935A-6B4672AB83A2}">
      <formula1>"４週,暦月"</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rowBreaks count="1" manualBreakCount="1">
    <brk id="114" max="55" man="1"/>
  </rowBreaks>
  <colBreaks count="1" manualBreakCount="1">
    <brk id="5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CA03E-3BEA-45F3-A5E2-C3B19FC35DD2}">
  <sheetPr>
    <pageSetUpPr fitToPage="1"/>
  </sheetPr>
  <dimension ref="B1:K45"/>
  <sheetViews>
    <sheetView workbookViewId="0">
      <selection activeCell="C16" sqref="C16"/>
    </sheetView>
  </sheetViews>
  <sheetFormatPr defaultColWidth="9" defaultRowHeight="25.5"/>
  <cols>
    <col min="1" max="1" width="2" style="287" customWidth="1"/>
    <col min="2" max="2" width="8.625" style="287" customWidth="1"/>
    <col min="3" max="11" width="40.625" style="287" customWidth="1"/>
    <col min="12" max="16384" width="9" style="287"/>
  </cols>
  <sheetData>
    <row r="1" spans="2:11">
      <c r="B1" s="287" t="s">
        <v>346</v>
      </c>
    </row>
    <row r="3" spans="2:11">
      <c r="B3" s="288" t="s">
        <v>301</v>
      </c>
      <c r="C3" s="288" t="s">
        <v>347</v>
      </c>
    </row>
    <row r="4" spans="2:11">
      <c r="B4" s="288">
        <v>1</v>
      </c>
      <c r="C4" s="289" t="s">
        <v>284</v>
      </c>
    </row>
    <row r="5" spans="2:11">
      <c r="B5" s="288">
        <v>2</v>
      </c>
      <c r="C5" s="289" t="s">
        <v>348</v>
      </c>
    </row>
    <row r="6" spans="2:11">
      <c r="B6" s="288">
        <v>3</v>
      </c>
      <c r="C6" s="289"/>
    </row>
    <row r="7" spans="2:11">
      <c r="B7" s="288">
        <v>4</v>
      </c>
      <c r="C7" s="289"/>
    </row>
    <row r="8" spans="2:11">
      <c r="B8" s="288">
        <v>5</v>
      </c>
      <c r="C8" s="289"/>
    </row>
    <row r="9" spans="2:11">
      <c r="B9" s="288">
        <v>6</v>
      </c>
      <c r="C9" s="289"/>
    </row>
    <row r="10" spans="2:11">
      <c r="B10" s="288">
        <v>7</v>
      </c>
      <c r="C10" s="289"/>
    </row>
    <row r="11" spans="2:11">
      <c r="B11" s="288">
        <v>8</v>
      </c>
      <c r="C11" s="289"/>
    </row>
    <row r="13" spans="2:11">
      <c r="B13" s="287" t="s">
        <v>349</v>
      </c>
    </row>
    <row r="14" spans="2:11" ht="26.25" thickBot="1"/>
    <row r="15" spans="2:11" ht="26.25" thickBot="1">
      <c r="B15" s="290" t="s">
        <v>350</v>
      </c>
      <c r="C15" s="291" t="s">
        <v>351</v>
      </c>
      <c r="D15" s="292" t="s">
        <v>352</v>
      </c>
      <c r="E15" s="293" t="s">
        <v>353</v>
      </c>
      <c r="F15" s="294" t="s">
        <v>354</v>
      </c>
      <c r="G15" s="294" t="s">
        <v>354</v>
      </c>
      <c r="H15" s="294" t="s">
        <v>354</v>
      </c>
      <c r="I15" s="294" t="s">
        <v>354</v>
      </c>
      <c r="J15" s="294" t="s">
        <v>354</v>
      </c>
      <c r="K15" s="295" t="s">
        <v>354</v>
      </c>
    </row>
    <row r="16" spans="2:11">
      <c r="B16" s="490" t="s">
        <v>355</v>
      </c>
      <c r="C16" s="296" t="s">
        <v>356</v>
      </c>
      <c r="D16" s="297" t="s">
        <v>356</v>
      </c>
      <c r="E16" s="297" t="s">
        <v>357</v>
      </c>
      <c r="F16" s="297"/>
      <c r="G16" s="297"/>
      <c r="H16" s="297"/>
      <c r="I16" s="298"/>
      <c r="J16" s="298"/>
      <c r="K16" s="299"/>
    </row>
    <row r="17" spans="2:11">
      <c r="B17" s="490"/>
      <c r="C17" s="300" t="s">
        <v>358</v>
      </c>
      <c r="D17" s="297" t="s">
        <v>352</v>
      </c>
      <c r="E17" s="297" t="s">
        <v>352</v>
      </c>
      <c r="F17" s="297"/>
      <c r="G17" s="297"/>
      <c r="H17" s="297"/>
      <c r="I17" s="301"/>
      <c r="J17" s="301"/>
      <c r="K17" s="302"/>
    </row>
    <row r="18" spans="2:11">
      <c r="B18" s="490"/>
      <c r="C18" s="300" t="s">
        <v>358</v>
      </c>
      <c r="D18" s="297" t="s">
        <v>354</v>
      </c>
      <c r="E18" s="297" t="s">
        <v>359</v>
      </c>
      <c r="F18" s="297"/>
      <c r="G18" s="297"/>
      <c r="H18" s="297"/>
      <c r="I18" s="301"/>
      <c r="J18" s="301"/>
      <c r="K18" s="302"/>
    </row>
    <row r="19" spans="2:11">
      <c r="B19" s="490"/>
      <c r="C19" s="300" t="s">
        <v>354</v>
      </c>
      <c r="D19" s="297" t="s">
        <v>354</v>
      </c>
      <c r="E19" s="297" t="s">
        <v>360</v>
      </c>
      <c r="F19" s="297"/>
      <c r="G19" s="297"/>
      <c r="H19" s="297"/>
      <c r="I19" s="301"/>
      <c r="J19" s="301"/>
      <c r="K19" s="302"/>
    </row>
    <row r="20" spans="2:11">
      <c r="B20" s="490"/>
      <c r="C20" s="300" t="s">
        <v>354</v>
      </c>
      <c r="D20" s="297" t="s">
        <v>354</v>
      </c>
      <c r="E20" s="297" t="s">
        <v>361</v>
      </c>
      <c r="F20" s="297"/>
      <c r="G20" s="297"/>
      <c r="H20" s="297"/>
      <c r="I20" s="301"/>
      <c r="J20" s="301"/>
      <c r="K20" s="302"/>
    </row>
    <row r="21" spans="2:11">
      <c r="B21" s="490"/>
      <c r="C21" s="300" t="s">
        <v>354</v>
      </c>
      <c r="D21" s="297" t="s">
        <v>354</v>
      </c>
      <c r="E21" s="297" t="s">
        <v>354</v>
      </c>
      <c r="F21" s="297"/>
      <c r="G21" s="297"/>
      <c r="H21" s="297"/>
      <c r="I21" s="301"/>
      <c r="J21" s="301"/>
      <c r="K21" s="302"/>
    </row>
    <row r="22" spans="2:11">
      <c r="B22" s="490"/>
      <c r="C22" s="300" t="s">
        <v>354</v>
      </c>
      <c r="D22" s="297" t="s">
        <v>354</v>
      </c>
      <c r="E22" s="297" t="s">
        <v>354</v>
      </c>
      <c r="F22" s="297"/>
      <c r="G22" s="297"/>
      <c r="H22" s="297"/>
      <c r="I22" s="301"/>
      <c r="J22" s="301"/>
      <c r="K22" s="302"/>
    </row>
    <row r="23" spans="2:11">
      <c r="B23" s="490"/>
      <c r="C23" s="300" t="s">
        <v>354</v>
      </c>
      <c r="D23" s="297" t="s">
        <v>354</v>
      </c>
      <c r="E23" s="297" t="s">
        <v>354</v>
      </c>
      <c r="F23" s="297"/>
      <c r="G23" s="297"/>
      <c r="H23" s="297"/>
      <c r="I23" s="301"/>
      <c r="J23" s="301"/>
      <c r="K23" s="302"/>
    </row>
    <row r="24" spans="2:11">
      <c r="B24" s="490"/>
      <c r="C24" s="300" t="s">
        <v>354</v>
      </c>
      <c r="D24" s="297" t="s">
        <v>354</v>
      </c>
      <c r="E24" s="297" t="s">
        <v>354</v>
      </c>
      <c r="F24" s="297"/>
      <c r="G24" s="297"/>
      <c r="H24" s="297"/>
      <c r="I24" s="301"/>
      <c r="J24" s="301"/>
      <c r="K24" s="302"/>
    </row>
    <row r="25" spans="2:11">
      <c r="B25" s="490"/>
      <c r="C25" s="300" t="s">
        <v>354</v>
      </c>
      <c r="D25" s="303" t="s">
        <v>354</v>
      </c>
      <c r="E25" s="303" t="s">
        <v>354</v>
      </c>
      <c r="F25" s="303"/>
      <c r="G25" s="303"/>
      <c r="H25" s="303"/>
      <c r="I25" s="301"/>
      <c r="J25" s="301"/>
      <c r="K25" s="302"/>
    </row>
    <row r="26" spans="2:11">
      <c r="B26" s="490"/>
      <c r="C26" s="300" t="s">
        <v>354</v>
      </c>
      <c r="D26" s="303" t="s">
        <v>354</v>
      </c>
      <c r="E26" s="303" t="s">
        <v>354</v>
      </c>
      <c r="F26" s="303"/>
      <c r="G26" s="303"/>
      <c r="H26" s="303"/>
      <c r="I26" s="301"/>
      <c r="J26" s="301"/>
      <c r="K26" s="302"/>
    </row>
    <row r="27" spans="2:11">
      <c r="B27" s="490"/>
      <c r="C27" s="300" t="s">
        <v>354</v>
      </c>
      <c r="D27" s="303" t="s">
        <v>354</v>
      </c>
      <c r="E27" s="303" t="s">
        <v>354</v>
      </c>
      <c r="F27" s="303"/>
      <c r="G27" s="303"/>
      <c r="H27" s="303"/>
      <c r="I27" s="301"/>
      <c r="J27" s="301"/>
      <c r="K27" s="302"/>
    </row>
    <row r="28" spans="2:11" ht="26.25" thickBot="1">
      <c r="B28" s="491"/>
      <c r="C28" s="304" t="s">
        <v>354</v>
      </c>
      <c r="D28" s="305" t="s">
        <v>354</v>
      </c>
      <c r="E28" s="305" t="s">
        <v>354</v>
      </c>
      <c r="F28" s="305"/>
      <c r="G28" s="305"/>
      <c r="H28" s="305"/>
      <c r="I28" s="305"/>
      <c r="J28" s="305"/>
      <c r="K28" s="306"/>
    </row>
    <row r="31" spans="2:11">
      <c r="C31" s="287" t="s">
        <v>362</v>
      </c>
    </row>
    <row r="32" spans="2:11">
      <c r="C32" s="287" t="s">
        <v>363</v>
      </c>
    </row>
    <row r="33" spans="3:3">
      <c r="C33" s="287" t="s">
        <v>364</v>
      </c>
    </row>
    <row r="34" spans="3:3">
      <c r="C34" s="287" t="s">
        <v>365</v>
      </c>
    </row>
    <row r="35" spans="3:3">
      <c r="C35" s="287" t="s">
        <v>366</v>
      </c>
    </row>
    <row r="36" spans="3:3">
      <c r="C36" s="287" t="s">
        <v>367</v>
      </c>
    </row>
    <row r="37" spans="3:3">
      <c r="C37" s="287" t="s">
        <v>368</v>
      </c>
    </row>
    <row r="38" spans="3:3">
      <c r="C38" s="287" t="s">
        <v>369</v>
      </c>
    </row>
    <row r="40" spans="3:3">
      <c r="C40" s="287" t="s">
        <v>370</v>
      </c>
    </row>
    <row r="41" spans="3:3">
      <c r="C41" s="287" t="s">
        <v>371</v>
      </c>
    </row>
    <row r="42" spans="3:3">
      <c r="C42" s="287" t="s">
        <v>372</v>
      </c>
    </row>
    <row r="43" spans="3:3">
      <c r="C43" s="287" t="s">
        <v>373</v>
      </c>
    </row>
    <row r="44" spans="3:3">
      <c r="C44" s="287" t="s">
        <v>374</v>
      </c>
    </row>
    <row r="45" spans="3:3">
      <c r="C45" s="287" t="s">
        <v>375</v>
      </c>
    </row>
  </sheetData>
  <mergeCells count="1">
    <mergeCell ref="B16:B28"/>
  </mergeCells>
  <phoneticPr fontId="4"/>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2E9DD-DF51-49D2-9319-205088090D22}">
  <sheetPr>
    <pageSetUpPr fitToPage="1"/>
  </sheetPr>
  <dimension ref="A1:IU12"/>
  <sheetViews>
    <sheetView zoomScaleNormal="100" workbookViewId="0">
      <selection sqref="A1:C1"/>
    </sheetView>
  </sheetViews>
  <sheetFormatPr defaultColWidth="9" defaultRowHeight="13.5"/>
  <cols>
    <col min="1" max="1" width="3" style="160" customWidth="1"/>
    <col min="2" max="2" width="5.875" style="160" customWidth="1"/>
    <col min="3" max="14" width="8.875" style="160" customWidth="1"/>
    <col min="15" max="16384" width="9" style="160"/>
  </cols>
  <sheetData>
    <row r="1" spans="1:255" ht="21" customHeight="1">
      <c r="A1" s="492"/>
      <c r="B1" s="492"/>
      <c r="C1" s="492"/>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159"/>
      <c r="AW1" s="159"/>
      <c r="AX1" s="159"/>
      <c r="AY1" s="159"/>
      <c r="AZ1" s="159"/>
      <c r="BA1" s="159"/>
      <c r="BB1" s="159"/>
      <c r="BC1" s="159"/>
      <c r="BD1" s="159"/>
      <c r="BE1" s="159"/>
      <c r="BF1" s="159"/>
      <c r="BG1" s="159"/>
      <c r="BH1" s="159"/>
      <c r="BI1" s="159"/>
      <c r="BJ1" s="159"/>
      <c r="BK1" s="159"/>
      <c r="BL1" s="159"/>
      <c r="BM1" s="159"/>
      <c r="BN1" s="159"/>
      <c r="BO1" s="159"/>
      <c r="BP1" s="159"/>
      <c r="BQ1" s="159"/>
      <c r="BR1" s="159"/>
      <c r="BS1" s="159"/>
      <c r="BT1" s="159"/>
      <c r="BU1" s="159"/>
      <c r="BV1" s="159"/>
      <c r="BW1" s="159"/>
      <c r="BX1" s="159"/>
      <c r="BY1" s="159"/>
      <c r="BZ1" s="159"/>
      <c r="CA1" s="159"/>
      <c r="CB1" s="159"/>
      <c r="CC1" s="159"/>
      <c r="CD1" s="159"/>
      <c r="CE1" s="159"/>
      <c r="CF1" s="159"/>
      <c r="CG1" s="159"/>
      <c r="CH1" s="159"/>
      <c r="CI1" s="159"/>
      <c r="CJ1" s="159"/>
      <c r="CK1" s="159"/>
      <c r="CL1" s="159"/>
      <c r="CM1" s="159"/>
      <c r="CN1" s="159"/>
      <c r="CO1" s="159"/>
      <c r="CP1" s="159"/>
      <c r="CQ1" s="159"/>
      <c r="CR1" s="159"/>
      <c r="CS1" s="159"/>
      <c r="CT1" s="159"/>
      <c r="CU1" s="159"/>
      <c r="CV1" s="159"/>
      <c r="CW1" s="159"/>
      <c r="CX1" s="159"/>
      <c r="CY1" s="159"/>
      <c r="CZ1" s="159"/>
      <c r="DA1" s="159"/>
      <c r="DB1" s="159"/>
      <c r="DC1" s="159"/>
      <c r="DD1" s="159"/>
      <c r="DE1" s="159"/>
      <c r="DF1" s="159"/>
      <c r="DG1" s="159"/>
      <c r="DH1" s="159"/>
      <c r="DI1" s="159"/>
      <c r="DJ1" s="159"/>
      <c r="DK1" s="159"/>
      <c r="DL1" s="159"/>
      <c r="DM1" s="159"/>
      <c r="DN1" s="159"/>
      <c r="DO1" s="159"/>
      <c r="DP1" s="159"/>
      <c r="DQ1" s="159"/>
      <c r="DR1" s="159"/>
      <c r="DS1" s="159"/>
      <c r="DT1" s="159"/>
      <c r="DU1" s="159"/>
      <c r="DV1" s="159"/>
      <c r="DW1" s="159"/>
      <c r="DX1" s="159"/>
      <c r="DY1" s="159"/>
      <c r="DZ1" s="159"/>
      <c r="EA1" s="159"/>
      <c r="EB1" s="159"/>
      <c r="EC1" s="159"/>
      <c r="ED1" s="159"/>
      <c r="EE1" s="159"/>
      <c r="EF1" s="159"/>
      <c r="EG1" s="159"/>
      <c r="EH1" s="159"/>
      <c r="EI1" s="159"/>
      <c r="EJ1" s="159"/>
      <c r="EK1" s="159"/>
      <c r="EL1" s="159"/>
      <c r="EM1" s="159"/>
      <c r="EN1" s="159"/>
      <c r="EO1" s="159"/>
      <c r="EP1" s="159"/>
      <c r="EQ1" s="159"/>
      <c r="ER1" s="159"/>
      <c r="ES1" s="159"/>
      <c r="ET1" s="159"/>
      <c r="EU1" s="159"/>
      <c r="EV1" s="159"/>
      <c r="EW1" s="159"/>
      <c r="EX1" s="159"/>
      <c r="EY1" s="159"/>
      <c r="EZ1" s="159"/>
      <c r="FA1" s="159"/>
      <c r="FB1" s="159"/>
      <c r="FC1" s="159"/>
      <c r="FD1" s="159"/>
      <c r="FE1" s="159"/>
      <c r="FF1" s="159"/>
      <c r="FG1" s="159"/>
      <c r="FH1" s="159"/>
      <c r="FI1" s="159"/>
      <c r="FJ1" s="159"/>
      <c r="FK1" s="159"/>
      <c r="FL1" s="159"/>
      <c r="FM1" s="159"/>
      <c r="FN1" s="159"/>
      <c r="FO1" s="159"/>
      <c r="FP1" s="159"/>
      <c r="FQ1" s="159"/>
      <c r="FR1" s="159"/>
      <c r="FS1" s="159"/>
      <c r="FT1" s="159"/>
      <c r="FU1" s="159"/>
      <c r="FV1" s="159"/>
      <c r="FW1" s="159"/>
      <c r="FX1" s="159"/>
      <c r="FY1" s="159"/>
      <c r="FZ1" s="159"/>
      <c r="GA1" s="159"/>
      <c r="GB1" s="159"/>
      <c r="GC1" s="159"/>
      <c r="GD1" s="159"/>
      <c r="GE1" s="159"/>
      <c r="GF1" s="159"/>
      <c r="GG1" s="159"/>
      <c r="GH1" s="159"/>
      <c r="GI1" s="159"/>
      <c r="GJ1" s="159"/>
      <c r="GK1" s="159"/>
      <c r="GL1" s="159"/>
      <c r="GM1" s="159"/>
      <c r="GN1" s="159"/>
      <c r="GO1" s="159"/>
      <c r="GP1" s="159"/>
      <c r="GQ1" s="159"/>
      <c r="GR1" s="159"/>
      <c r="GS1" s="159"/>
      <c r="GT1" s="159"/>
      <c r="GU1" s="159"/>
      <c r="GV1" s="159"/>
      <c r="GW1" s="159"/>
      <c r="GX1" s="159"/>
      <c r="GY1" s="159"/>
      <c r="GZ1" s="159"/>
      <c r="HA1" s="159"/>
      <c r="HB1" s="159"/>
      <c r="HC1" s="159"/>
      <c r="HD1" s="159"/>
      <c r="HE1" s="159"/>
      <c r="HF1" s="159"/>
      <c r="HG1" s="159"/>
      <c r="HH1" s="159"/>
      <c r="HI1" s="159"/>
      <c r="HJ1" s="159"/>
      <c r="HK1" s="159"/>
      <c r="HL1" s="159"/>
      <c r="HM1" s="159"/>
      <c r="HN1" s="159"/>
      <c r="HO1" s="159"/>
      <c r="HP1" s="159"/>
      <c r="HQ1" s="159"/>
      <c r="HR1" s="159"/>
      <c r="HS1" s="159"/>
      <c r="HT1" s="159"/>
      <c r="HU1" s="159"/>
      <c r="HV1" s="159"/>
      <c r="HW1" s="159"/>
      <c r="HX1" s="159"/>
      <c r="HY1" s="159"/>
      <c r="HZ1" s="159"/>
      <c r="IA1" s="159"/>
      <c r="IB1" s="159"/>
      <c r="IC1" s="159"/>
      <c r="ID1" s="159"/>
      <c r="IE1" s="159"/>
      <c r="IF1" s="159"/>
      <c r="IG1" s="159"/>
      <c r="IH1" s="159"/>
      <c r="II1" s="159"/>
      <c r="IJ1" s="159"/>
      <c r="IK1" s="159"/>
      <c r="IL1" s="159"/>
      <c r="IM1" s="159"/>
      <c r="IN1" s="159"/>
      <c r="IO1" s="159"/>
      <c r="IP1" s="159"/>
      <c r="IQ1" s="159"/>
      <c r="IR1" s="159"/>
      <c r="IS1" s="159"/>
      <c r="IT1" s="159"/>
      <c r="IU1" s="159"/>
    </row>
    <row r="2" spans="1:255" s="162" customFormat="1" ht="16.899999999999999" customHeight="1">
      <c r="A2" s="161" t="s">
        <v>203</v>
      </c>
      <c r="B2" s="161"/>
      <c r="C2" s="161"/>
      <c r="D2" s="493"/>
      <c r="E2" s="493"/>
      <c r="F2" s="493"/>
      <c r="G2" s="493"/>
      <c r="H2" s="493"/>
      <c r="I2" s="493"/>
      <c r="J2" s="493"/>
      <c r="K2" s="493"/>
      <c r="L2" s="493"/>
      <c r="M2" s="493"/>
      <c r="N2" s="493"/>
    </row>
    <row r="3" spans="1:255" ht="16.899999999999999" customHeight="1">
      <c r="A3" s="163"/>
      <c r="B3" s="163"/>
      <c r="D3" s="493"/>
      <c r="E3" s="493"/>
      <c r="F3" s="493"/>
      <c r="G3" s="493"/>
      <c r="H3" s="493"/>
      <c r="I3" s="493"/>
      <c r="J3" s="493"/>
      <c r="K3" s="493"/>
      <c r="L3" s="493"/>
      <c r="M3" s="493"/>
      <c r="N3" s="493"/>
    </row>
    <row r="4" spans="1:255" ht="15" customHeight="1">
      <c r="A4" s="164"/>
      <c r="B4" s="164"/>
      <c r="D4" s="493"/>
      <c r="E4" s="493"/>
      <c r="F4" s="493"/>
      <c r="G4" s="493"/>
      <c r="H4" s="493"/>
      <c r="I4" s="493"/>
      <c r="J4" s="493"/>
      <c r="K4" s="493"/>
      <c r="L4" s="493"/>
      <c r="M4" s="493"/>
      <c r="N4" s="493"/>
    </row>
    <row r="5" spans="1:255" ht="15" customHeight="1" thickBot="1">
      <c r="A5" s="159"/>
      <c r="B5" s="159"/>
      <c r="C5" s="165"/>
      <c r="D5" s="165"/>
      <c r="E5" s="165"/>
      <c r="F5" s="159"/>
      <c r="G5" s="159"/>
      <c r="H5" s="159"/>
      <c r="I5" s="159"/>
      <c r="J5" s="159"/>
      <c r="K5" s="159"/>
      <c r="L5" s="159"/>
      <c r="M5" s="159"/>
      <c r="N5" s="159"/>
    </row>
    <row r="6" spans="1:255" ht="21.95" customHeight="1">
      <c r="A6" s="494" t="s">
        <v>204</v>
      </c>
      <c r="B6" s="495"/>
      <c r="C6" s="166" t="s">
        <v>205</v>
      </c>
      <c r="D6" s="166" t="s">
        <v>205</v>
      </c>
      <c r="E6" s="166" t="s">
        <v>205</v>
      </c>
      <c r="F6" s="166" t="s">
        <v>205</v>
      </c>
      <c r="G6" s="166" t="s">
        <v>205</v>
      </c>
      <c r="H6" s="166" t="s">
        <v>205</v>
      </c>
      <c r="I6" s="166" t="s">
        <v>205</v>
      </c>
      <c r="J6" s="166" t="s">
        <v>205</v>
      </c>
      <c r="K6" s="166" t="s">
        <v>205</v>
      </c>
      <c r="L6" s="166" t="s">
        <v>205</v>
      </c>
      <c r="M6" s="166" t="s">
        <v>205</v>
      </c>
      <c r="N6" s="167" t="s">
        <v>205</v>
      </c>
      <c r="O6" s="498" t="s">
        <v>206</v>
      </c>
      <c r="P6" s="168"/>
    </row>
    <row r="7" spans="1:255" ht="27" customHeight="1">
      <c r="A7" s="496"/>
      <c r="B7" s="497"/>
      <c r="C7" s="169" t="s">
        <v>207</v>
      </c>
      <c r="D7" s="169" t="s">
        <v>207</v>
      </c>
      <c r="E7" s="169" t="s">
        <v>207</v>
      </c>
      <c r="F7" s="169" t="s">
        <v>207</v>
      </c>
      <c r="G7" s="169" t="s">
        <v>207</v>
      </c>
      <c r="H7" s="169" t="s">
        <v>207</v>
      </c>
      <c r="I7" s="169" t="s">
        <v>207</v>
      </c>
      <c r="J7" s="169" t="s">
        <v>207</v>
      </c>
      <c r="K7" s="169" t="s">
        <v>207</v>
      </c>
      <c r="L7" s="169" t="s">
        <v>207</v>
      </c>
      <c r="M7" s="169" t="s">
        <v>207</v>
      </c>
      <c r="N7" s="170" t="s">
        <v>207</v>
      </c>
      <c r="O7" s="499"/>
    </row>
    <row r="8" spans="1:255" ht="37.5" customHeight="1" thickBot="1">
      <c r="A8" s="500" t="s">
        <v>208</v>
      </c>
      <c r="B8" s="501"/>
      <c r="C8" s="171"/>
      <c r="D8" s="171"/>
      <c r="E8" s="171"/>
      <c r="F8" s="171"/>
      <c r="G8" s="171"/>
      <c r="H8" s="171"/>
      <c r="I8" s="171"/>
      <c r="J8" s="171"/>
      <c r="K8" s="171"/>
      <c r="L8" s="171"/>
      <c r="M8" s="171"/>
      <c r="N8" s="172"/>
      <c r="O8" s="173" t="e">
        <f>AVERAGE(C8:N8)</f>
        <v>#DIV/0!</v>
      </c>
    </row>
    <row r="9" spans="1:255" ht="28.5" customHeight="1">
      <c r="A9" s="174"/>
      <c r="B9" s="175"/>
      <c r="C9" s="176"/>
      <c r="D9" s="176"/>
      <c r="E9" s="176"/>
      <c r="F9" s="176"/>
      <c r="G9" s="176"/>
      <c r="H9" s="176"/>
      <c r="I9" s="176"/>
      <c r="J9" s="176"/>
      <c r="K9" s="176"/>
      <c r="L9" s="176"/>
      <c r="M9" s="176"/>
      <c r="N9" s="176"/>
      <c r="O9" s="177"/>
    </row>
    <row r="10" spans="1:255" ht="27" customHeight="1">
      <c r="A10" s="178"/>
      <c r="B10" s="179" t="s">
        <v>209</v>
      </c>
      <c r="C10" s="178"/>
      <c r="D10" s="178"/>
      <c r="E10" s="178"/>
      <c r="F10" s="178"/>
      <c r="G10" s="178"/>
      <c r="H10" s="178"/>
      <c r="I10" s="178"/>
      <c r="J10" s="178"/>
      <c r="K10" s="178"/>
      <c r="L10" s="178"/>
      <c r="M10" s="178"/>
    </row>
    <row r="11" spans="1:255" ht="27" customHeight="1">
      <c r="A11" s="178"/>
      <c r="B11" s="179" t="s">
        <v>210</v>
      </c>
      <c r="C11" s="178"/>
      <c r="D11" s="178"/>
      <c r="E11" s="178"/>
      <c r="F11" s="178"/>
      <c r="G11" s="178"/>
      <c r="H11" s="178"/>
      <c r="I11" s="178"/>
      <c r="J11" s="178"/>
      <c r="K11" s="178"/>
      <c r="L11" s="178"/>
      <c r="M11" s="178"/>
    </row>
    <row r="12" spans="1:255" ht="27" customHeight="1">
      <c r="B12" s="179" t="s">
        <v>211</v>
      </c>
    </row>
  </sheetData>
  <sheetProtection selectLockedCells="1" selectUnlockedCells="1"/>
  <mergeCells count="5">
    <mergeCell ref="A1:C1"/>
    <mergeCell ref="D2:N4"/>
    <mergeCell ref="A6:B7"/>
    <mergeCell ref="O6:O7"/>
    <mergeCell ref="A8:B8"/>
  </mergeCells>
  <phoneticPr fontId="4"/>
  <pageMargins left="0.75" right="0.75" top="1" bottom="1" header="0.51180555555555551" footer="0.51180555555555551"/>
  <pageSetup paperSize="9" scale="96" firstPageNumber="0" fitToHeight="0" orientation="landscape"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介護予防支援</vt:lpstr>
      <vt:lpstr>①自己点検シート</vt:lpstr>
      <vt:lpstr>②勤務形態一覧表</vt:lpstr>
      <vt:lpstr>プルダウン・リスト</vt:lpstr>
      <vt:lpstr>④利用者の状況</vt:lpstr>
      <vt:lpstr>①自己点検シート!Print_Area</vt:lpstr>
      <vt:lpstr>②勤務形態一覧表!Print_Area</vt:lpstr>
      <vt:lpstr>①自己点検シート!Print_Titles</vt:lpstr>
      <vt:lpstr>②勤務形態一覧表!Print_Titles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2024-07-12T10:23:12Z</dcterms:created>
  <dcterms:modified xsi:type="dcterms:W3CDTF">2024-07-22T00:47:03Z</dcterms:modified>
</cp:coreProperties>
</file>