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4B655B9F-EBFE-4C14-86CE-521572109D13}" xr6:coauthVersionLast="36" xr6:coauthVersionMax="36" xr10:uidLastSave="{00000000-0000-0000-0000-000000000000}"/>
  <bookViews>
    <workbookView xWindow="0" yWindow="0" windowWidth="20490" windowHeight="7455" xr2:uid="{00000000-000D-0000-FFFF-FFFF00000000}"/>
  </bookViews>
  <sheets>
    <sheet name="福祉用具貸与" sheetId="25" r:id="rId1"/>
    <sheet name="①自己点検シート" sheetId="22" r:id="rId2"/>
    <sheet name="②勤務形態一覧表" sheetId="30" r:id="rId3"/>
    <sheet name="③利用者の状況" sheetId="28" r:id="rId4"/>
  </sheets>
  <externalReferences>
    <externalReference r:id="rId5"/>
    <externalReference r:id="rId6"/>
  </externalReferences>
  <definedNames>
    <definedName name="_xlnm.Print_Area" localSheetId="1">①自己点検シート!$A$1:$H$809</definedName>
    <definedName name="_xlnm.Print_Area" localSheetId="2">②勤務形態一覧表!$A$1:$BD$132</definedName>
    <definedName name="_xlnm.Print_Area" localSheetId="0">福祉用具貸与!$A$1:$K$86</definedName>
    <definedName name="_xlnm.Print_Titles" localSheetId="1">①自己点検シート!$2:$2</definedName>
    <definedName name="_xlnm.Print_Titles" localSheetId="2">②勤務形態一覧表!$1:$12</definedName>
    <definedName name="職種">[1]プルダウン・リスト!$C$15:$K$15</definedName>
  </definedNames>
  <calcPr calcId="191029"/>
</workbook>
</file>

<file path=xl/calcChain.xml><?xml version="1.0" encoding="utf-8"?>
<calcChain xmlns="http://schemas.openxmlformats.org/spreadsheetml/2006/main">
  <c r="H126" i="30" l="1"/>
  <c r="H125" i="30"/>
  <c r="C125" i="30"/>
  <c r="P121" i="30"/>
  <c r="C131" i="30" s="1"/>
  <c r="M131" i="30" s="1"/>
  <c r="L121" i="30"/>
  <c r="C126" i="30" s="1"/>
  <c r="M126" i="30" s="1"/>
  <c r="H131" i="30" s="1"/>
  <c r="J121" i="30"/>
  <c r="G120" i="30"/>
  <c r="E120" i="30"/>
  <c r="G119" i="30"/>
  <c r="E119" i="30"/>
  <c r="G118" i="30"/>
  <c r="E118" i="30"/>
  <c r="G117" i="30"/>
  <c r="E117" i="30"/>
  <c r="AW112" i="30"/>
  <c r="AU112" i="30"/>
  <c r="AU111" i="30"/>
  <c r="AW111" i="30" s="1"/>
  <c r="AW110" i="30"/>
  <c r="AU110" i="30"/>
  <c r="AU109" i="30"/>
  <c r="AW109" i="30" s="1"/>
  <c r="AW108" i="30"/>
  <c r="AU108" i="30"/>
  <c r="AU107" i="30"/>
  <c r="AW107" i="30" s="1"/>
  <c r="AW106" i="30"/>
  <c r="AU106" i="30"/>
  <c r="AU105" i="30"/>
  <c r="AW105" i="30" s="1"/>
  <c r="AW104" i="30"/>
  <c r="AU104" i="30"/>
  <c r="AU103" i="30"/>
  <c r="AW103" i="30" s="1"/>
  <c r="AW102" i="30"/>
  <c r="AU102" i="30"/>
  <c r="AU101" i="30"/>
  <c r="AW101" i="30" s="1"/>
  <c r="AW100" i="30"/>
  <c r="AU100" i="30"/>
  <c r="AU99" i="30"/>
  <c r="AW99" i="30" s="1"/>
  <c r="AW98" i="30"/>
  <c r="AU98" i="30"/>
  <c r="AU97" i="30"/>
  <c r="AW97" i="30" s="1"/>
  <c r="AW96" i="30"/>
  <c r="AU96" i="30"/>
  <c r="AU95" i="30"/>
  <c r="AW95" i="30" s="1"/>
  <c r="AW94" i="30"/>
  <c r="AU94" i="30"/>
  <c r="AU93" i="30"/>
  <c r="AW93" i="30" s="1"/>
  <c r="AW92" i="30"/>
  <c r="AU92" i="30"/>
  <c r="AU91" i="30"/>
  <c r="AW91" i="30" s="1"/>
  <c r="AW90" i="30"/>
  <c r="AU90" i="30"/>
  <c r="AU89" i="30"/>
  <c r="AW89" i="30" s="1"/>
  <c r="AW88" i="30"/>
  <c r="AU88" i="30"/>
  <c r="AU87" i="30"/>
  <c r="AW87" i="30" s="1"/>
  <c r="AW86" i="30"/>
  <c r="AU86" i="30"/>
  <c r="AU85" i="30"/>
  <c r="AW85" i="30" s="1"/>
  <c r="AW84" i="30"/>
  <c r="AU84" i="30"/>
  <c r="AU83" i="30"/>
  <c r="AW83" i="30" s="1"/>
  <c r="AW82" i="30"/>
  <c r="AU82" i="30"/>
  <c r="AU81" i="30"/>
  <c r="AW81" i="30" s="1"/>
  <c r="AW80" i="30"/>
  <c r="AU80" i="30"/>
  <c r="AU79" i="30"/>
  <c r="AW79" i="30" s="1"/>
  <c r="AW78" i="30"/>
  <c r="AU78" i="30"/>
  <c r="AU77" i="30"/>
  <c r="AW77" i="30" s="1"/>
  <c r="AW76" i="30"/>
  <c r="AU76" i="30"/>
  <c r="AU75" i="30"/>
  <c r="AW75" i="30" s="1"/>
  <c r="AW74" i="30"/>
  <c r="AU74" i="30"/>
  <c r="AU73" i="30"/>
  <c r="AW73" i="30" s="1"/>
  <c r="AW72" i="30"/>
  <c r="AU72" i="30"/>
  <c r="AU71" i="30"/>
  <c r="AW71" i="30" s="1"/>
  <c r="AW70" i="30"/>
  <c r="AU70" i="30"/>
  <c r="AU69" i="30"/>
  <c r="AW69" i="30" s="1"/>
  <c r="AW68" i="30"/>
  <c r="AU68" i="30"/>
  <c r="AU67" i="30"/>
  <c r="AW67" i="30" s="1"/>
  <c r="AW66" i="30"/>
  <c r="AU66" i="30"/>
  <c r="AU65" i="30"/>
  <c r="AW65" i="30" s="1"/>
  <c r="AW64" i="30"/>
  <c r="AU64" i="30"/>
  <c r="AU63" i="30"/>
  <c r="AW63" i="30" s="1"/>
  <c r="AW62" i="30"/>
  <c r="AU62" i="30"/>
  <c r="AU61" i="30"/>
  <c r="AW61" i="30" s="1"/>
  <c r="AW60" i="30"/>
  <c r="AU60" i="30"/>
  <c r="AU59" i="30"/>
  <c r="AW59" i="30" s="1"/>
  <c r="AW58" i="30"/>
  <c r="AU58" i="30"/>
  <c r="AU57" i="30"/>
  <c r="AW57" i="30" s="1"/>
  <c r="AW56" i="30"/>
  <c r="AU56" i="30"/>
  <c r="AU55" i="30"/>
  <c r="AW55" i="30" s="1"/>
  <c r="AW54" i="30"/>
  <c r="AU54" i="30"/>
  <c r="AU53" i="30"/>
  <c r="AW53" i="30" s="1"/>
  <c r="AW52" i="30"/>
  <c r="AU52" i="30"/>
  <c r="AU51" i="30"/>
  <c r="AW51" i="30" s="1"/>
  <c r="AW50" i="30"/>
  <c r="AU50" i="30"/>
  <c r="AU49" i="30"/>
  <c r="AW49" i="30" s="1"/>
  <c r="AW48" i="30"/>
  <c r="AU48" i="30"/>
  <c r="AU47" i="30"/>
  <c r="AW47" i="30" s="1"/>
  <c r="AW46" i="30"/>
  <c r="AU46" i="30"/>
  <c r="AU45" i="30"/>
  <c r="AW45" i="30" s="1"/>
  <c r="AW44" i="30"/>
  <c r="AU44" i="30"/>
  <c r="AU43" i="30"/>
  <c r="AW43" i="30" s="1"/>
  <c r="AW42" i="30"/>
  <c r="AU42" i="30"/>
  <c r="AU41" i="30"/>
  <c r="AW41" i="30" s="1"/>
  <c r="AW40" i="30"/>
  <c r="AU40" i="30"/>
  <c r="AU39" i="30"/>
  <c r="AW39" i="30" s="1"/>
  <c r="AW38" i="30"/>
  <c r="AU38" i="30"/>
  <c r="AU37" i="30"/>
  <c r="AW37" i="30" s="1"/>
  <c r="AW36" i="30"/>
  <c r="AU36" i="30"/>
  <c r="AU35" i="30"/>
  <c r="AW35" i="30" s="1"/>
  <c r="AW34" i="30"/>
  <c r="AU34" i="30"/>
  <c r="AU33" i="30"/>
  <c r="AW33" i="30" s="1"/>
  <c r="AW32" i="30"/>
  <c r="AU32" i="30"/>
  <c r="AU31" i="30"/>
  <c r="AW31" i="30" s="1"/>
  <c r="AW30" i="30"/>
  <c r="AU30" i="30"/>
  <c r="AU29" i="30"/>
  <c r="AW29" i="30" s="1"/>
  <c r="AW28" i="30"/>
  <c r="AU28" i="30"/>
  <c r="AU27" i="30"/>
  <c r="AW27" i="30" s="1"/>
  <c r="AW26" i="30"/>
  <c r="AU26" i="30"/>
  <c r="AU25" i="30"/>
  <c r="AW25" i="30" s="1"/>
  <c r="AW24" i="30"/>
  <c r="AU24" i="30"/>
  <c r="AU23" i="30"/>
  <c r="AW23" i="30" s="1"/>
  <c r="AW22" i="30"/>
  <c r="AU22" i="30"/>
  <c r="AU21" i="30"/>
  <c r="AW21" i="30" s="1"/>
  <c r="AW20" i="30"/>
  <c r="AU20" i="30"/>
  <c r="AU19" i="30"/>
  <c r="AW19" i="30" s="1"/>
  <c r="AW18" i="30"/>
  <c r="AU18" i="30"/>
  <c r="AU17" i="30"/>
  <c r="AW17" i="30" s="1"/>
  <c r="AW16" i="30"/>
  <c r="AU16" i="30"/>
  <c r="AU15" i="30"/>
  <c r="AW15" i="30" s="1"/>
  <c r="AW14" i="30"/>
  <c r="AU14" i="30"/>
  <c r="B14" i="30"/>
  <c r="B15" i="30" s="1"/>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B38" i="30" s="1"/>
  <c r="B39" i="30" s="1"/>
  <c r="B40" i="30" s="1"/>
  <c r="B41" i="30" s="1"/>
  <c r="B42" i="30" s="1"/>
  <c r="B43" i="30" s="1"/>
  <c r="B44" i="30" s="1"/>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B66" i="30" s="1"/>
  <c r="B67" i="30" s="1"/>
  <c r="B68" i="30" s="1"/>
  <c r="B69" i="30" s="1"/>
  <c r="B70" i="30" s="1"/>
  <c r="B71" i="30" s="1"/>
  <c r="B72" i="30" s="1"/>
  <c r="B73" i="30" s="1"/>
  <c r="B74" i="30" s="1"/>
  <c r="B75" i="30" s="1"/>
  <c r="B76" i="30" s="1"/>
  <c r="B77" i="30" s="1"/>
  <c r="B78" i="30" s="1"/>
  <c r="B79" i="30" s="1"/>
  <c r="B80" i="30" s="1"/>
  <c r="B81" i="30" s="1"/>
  <c r="B82" i="30" s="1"/>
  <c r="B83" i="30" s="1"/>
  <c r="B84" i="30" s="1"/>
  <c r="B85" i="30" s="1"/>
  <c r="B86" i="30" s="1"/>
  <c r="B87" i="30" s="1"/>
  <c r="B88" i="30" s="1"/>
  <c r="B89" i="30" s="1"/>
  <c r="B90" i="30" s="1"/>
  <c r="B91" i="30" s="1"/>
  <c r="B92" i="30" s="1"/>
  <c r="B93" i="30" s="1"/>
  <c r="B94" i="30" s="1"/>
  <c r="B95" i="30" s="1"/>
  <c r="B96" i="30" s="1"/>
  <c r="B97" i="30" s="1"/>
  <c r="B98" i="30" s="1"/>
  <c r="B99" i="30" s="1"/>
  <c r="B100" i="30" s="1"/>
  <c r="B101" i="30" s="1"/>
  <c r="B102" i="30" s="1"/>
  <c r="B103" i="30" s="1"/>
  <c r="B104" i="30" s="1"/>
  <c r="B105" i="30" s="1"/>
  <c r="B106" i="30" s="1"/>
  <c r="B107" i="30" s="1"/>
  <c r="B108" i="30" s="1"/>
  <c r="B109" i="30" s="1"/>
  <c r="B110" i="30" s="1"/>
  <c r="B111" i="30" s="1"/>
  <c r="B112" i="30" s="1"/>
  <c r="AU13" i="30"/>
  <c r="AW13" i="30" s="1"/>
  <c r="AT11" i="30"/>
  <c r="AT12" i="30" s="1"/>
  <c r="AR11" i="30"/>
  <c r="AR12" i="30" s="1"/>
  <c r="AJ11" i="30"/>
  <c r="AJ12" i="30" s="1"/>
  <c r="AB11" i="30"/>
  <c r="AB12" i="30" s="1"/>
  <c r="T11" i="30"/>
  <c r="T12" i="30" s="1"/>
  <c r="AT10" i="30"/>
  <c r="AS10" i="30"/>
  <c r="AS11" i="30" s="1"/>
  <c r="AS12" i="30" s="1"/>
  <c r="AR10" i="30"/>
  <c r="AM10" i="30"/>
  <c r="AE10" i="30"/>
  <c r="W10" i="30"/>
  <c r="AU8" i="30"/>
  <c r="X2" i="30"/>
  <c r="AN11" i="30" s="1"/>
  <c r="AN12" i="30" s="1"/>
  <c r="E121" i="30" l="1"/>
  <c r="G121" i="30"/>
  <c r="Q10" i="30"/>
  <c r="Y10" i="30"/>
  <c r="AG10" i="30"/>
  <c r="AO10" i="30"/>
  <c r="V11" i="30"/>
  <c r="V12" i="30" s="1"/>
  <c r="AD11" i="30"/>
  <c r="AD12" i="30" s="1"/>
  <c r="AL11" i="30"/>
  <c r="AL12" i="30" s="1"/>
  <c r="S10" i="30"/>
  <c r="AA10" i="30"/>
  <c r="AI10" i="30"/>
  <c r="AQ10" i="30"/>
  <c r="P11" i="30"/>
  <c r="P12" i="30" s="1"/>
  <c r="X11" i="30"/>
  <c r="X12" i="30" s="1"/>
  <c r="AF11" i="30"/>
  <c r="AF12" i="30" s="1"/>
  <c r="AO11" i="30"/>
  <c r="AO12" i="30" s="1"/>
  <c r="AK11" i="30"/>
  <c r="AK12" i="30" s="1"/>
  <c r="AG11" i="30"/>
  <c r="AG12" i="30" s="1"/>
  <c r="AC11" i="30"/>
  <c r="AC12" i="30" s="1"/>
  <c r="Y11" i="30"/>
  <c r="Y12" i="30" s="1"/>
  <c r="U11" i="30"/>
  <c r="U12" i="30" s="1"/>
  <c r="Q11" i="30"/>
  <c r="Q12" i="30" s="1"/>
  <c r="AN10" i="30"/>
  <c r="AJ10" i="30"/>
  <c r="AF10" i="30"/>
  <c r="AB10" i="30"/>
  <c r="X10" i="30"/>
  <c r="T10" i="30"/>
  <c r="P10" i="30"/>
  <c r="AQ11" i="30"/>
  <c r="AQ12" i="30" s="1"/>
  <c r="AM11" i="30"/>
  <c r="AM12" i="30" s="1"/>
  <c r="AI11" i="30"/>
  <c r="AI12" i="30" s="1"/>
  <c r="AE11" i="30"/>
  <c r="AE12" i="30" s="1"/>
  <c r="AA11" i="30"/>
  <c r="AA12" i="30" s="1"/>
  <c r="W11" i="30"/>
  <c r="W12" i="30" s="1"/>
  <c r="S11" i="30"/>
  <c r="S12" i="30" s="1"/>
  <c r="AP10" i="30"/>
  <c r="AL10" i="30"/>
  <c r="AH10" i="30"/>
  <c r="AD10" i="30"/>
  <c r="Z10" i="30"/>
  <c r="V10" i="30"/>
  <c r="R10" i="30"/>
  <c r="AZ6" i="30"/>
  <c r="U10" i="30"/>
  <c r="AC10" i="30"/>
  <c r="AK10" i="30"/>
  <c r="R11" i="30"/>
  <c r="R12" i="30" s="1"/>
  <c r="Z11" i="30"/>
  <c r="Z12" i="30" s="1"/>
  <c r="AH11" i="30"/>
  <c r="AH12" i="30" s="1"/>
  <c r="AP11" i="30"/>
  <c r="AP12" i="30" s="1"/>
</calcChain>
</file>

<file path=xl/sharedStrings.xml><?xml version="1.0" encoding="utf-8"?>
<sst xmlns="http://schemas.openxmlformats.org/spreadsheetml/2006/main" count="1416" uniqueCount="962">
  <si>
    <t>自　主　点　検　の　ポ　イ　ン　ト</t>
  </si>
  <si>
    <t>いる・いない</t>
    <phoneticPr fontId="4"/>
  </si>
  <si>
    <t>自主点検項目</t>
    <rPh sb="0" eb="2">
      <t>ジシュ</t>
    </rPh>
    <rPh sb="2" eb="4">
      <t>テンケン</t>
    </rPh>
    <rPh sb="4" eb="6">
      <t>コウモク</t>
    </rPh>
    <phoneticPr fontId="4"/>
  </si>
  <si>
    <t xml:space="preserve">
</t>
    <phoneticPr fontId="4"/>
  </si>
  <si>
    <t xml:space="preserve">
</t>
    <phoneticPr fontId="4"/>
  </si>
  <si>
    <t xml:space="preserve">
</t>
    <phoneticPr fontId="4"/>
  </si>
  <si>
    <t xml:space="preserve">
</t>
    <phoneticPr fontId="4"/>
  </si>
  <si>
    <t xml:space="preserve">
</t>
    <phoneticPr fontId="4"/>
  </si>
  <si>
    <t>　</t>
    <phoneticPr fontId="4"/>
  </si>
  <si>
    <t>施行規則
第140条の39</t>
    <phoneticPr fontId="4"/>
  </si>
  <si>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4"/>
  </si>
  <si>
    <t xml:space="preserve">　事業所ごとに、専らその職務に従事する常勤の管理者を置いていますか。
</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</si>
  <si>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</si>
  <si>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正当な理由なくサービスの提供を拒んでいませんか。</t>
    <phoneticPr fontId="4"/>
  </si>
  <si>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</si>
  <si>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</si>
  <si>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 xml:space="preserve">　居宅サービス計画が作成されている場合は、当該計画に沿ったサービスを提供していますか。
</t>
    <phoneticPr fontId="4"/>
  </si>
  <si>
    <t>　利用者が居宅サービス計画の変更を希望する場合は、当該利用者に係る居宅介護支援事業者への連絡その他の必要な援助を行っていますか。　</t>
    <phoneticPr fontId="4"/>
  </si>
  <si>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4"/>
  </si>
  <si>
    <t>　利用者が次のいずれかに該当する場合は、遅滞なく、意見を付してその旨を市町村に通知していますか。</t>
    <phoneticPr fontId="4"/>
  </si>
  <si>
    <t>　</t>
    <phoneticPr fontId="4"/>
  </si>
  <si>
    <t>　福祉用具専門相談員の資質の向上のために、福祉用具に関する適切な研修の機会を確保していますか。</t>
    <phoneticPr fontId="4"/>
  </si>
  <si>
    <t xml:space="preserve">　利用者の身体の状態の多様性、変化等に対応することができるよう、できる限り多くの種類の福祉用具を取り扱うようにしていますか。
</t>
    <phoneticPr fontId="4"/>
  </si>
  <si>
    <t xml:space="preserve">個人情報の保護に関する法律(平15年法律第57号)
</t>
    <phoneticPr fontId="4"/>
  </si>
  <si>
    <t xml:space="preserve">　居宅介護支援事業者又はその従業者に対し、利用者に対して特定の事業者によるサービスを利用させることの対償として、金品その他の財産上の利益を供与していませんか。
</t>
    <phoneticPr fontId="4"/>
  </si>
  <si>
    <t>法第75条第2項</t>
    <phoneticPr fontId="4"/>
  </si>
  <si>
    <t xml:space="preserve">平12厚告19
別表11 </t>
    <phoneticPr fontId="4"/>
  </si>
  <si>
    <t>　福祉用具貸与事業の基本方針</t>
    <phoneticPr fontId="4"/>
  </si>
  <si>
    <t>※</t>
  </si>
  <si>
    <t>※</t>
    <phoneticPr fontId="4"/>
  </si>
  <si>
    <t>　福祉用具専門相談員</t>
    <phoneticPr fontId="4"/>
  </si>
  <si>
    <t xml:space="preserve"> 介護予防福祉用具貸与事業の福祉用具専門相談員</t>
    <phoneticPr fontId="4"/>
  </si>
  <si>
    <t xml:space="preserve">　管理者
</t>
    <phoneticPr fontId="4"/>
  </si>
  <si>
    <t xml:space="preserve">　設備及び備品等
</t>
    <phoneticPr fontId="4"/>
  </si>
  <si>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4"/>
  </si>
  <si>
    <t>①</t>
  </si>
  <si>
    <t>①</t>
    <phoneticPr fontId="4"/>
  </si>
  <si>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4"/>
  </si>
  <si>
    <t>②</t>
  </si>
  <si>
    <t>②</t>
    <phoneticPr fontId="4"/>
  </si>
  <si>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4"/>
  </si>
  <si>
    <t xml:space="preserve">　介護予防福祉用具貸与事業の設備基準　
</t>
    <phoneticPr fontId="4"/>
  </si>
  <si>
    <t>　内容及び手続の説明及び同意</t>
    <phoneticPr fontId="4"/>
  </si>
  <si>
    <t>　提供拒否の禁止</t>
    <phoneticPr fontId="4"/>
  </si>
  <si>
    <t>　サービス提供困難時の対応</t>
    <phoneticPr fontId="4"/>
  </si>
  <si>
    <t xml:space="preserve">　受給資格等の確認
</t>
    <phoneticPr fontId="4"/>
  </si>
  <si>
    <t xml:space="preserve">　要介護認定の申請に係る援助
</t>
    <phoneticPr fontId="4"/>
  </si>
  <si>
    <t xml:space="preserve">　心身の状況等の把握
</t>
    <phoneticPr fontId="4"/>
  </si>
  <si>
    <t>　居宅介護支援事業者等との連携</t>
    <phoneticPr fontId="4"/>
  </si>
  <si>
    <t>　法定代理受領サービスの提供を受けるための援助</t>
    <phoneticPr fontId="4"/>
  </si>
  <si>
    <t>　居宅サービス計画等の変更の援助</t>
    <phoneticPr fontId="4"/>
  </si>
  <si>
    <t>　居宅サービス計画に沿ったサービスの提供</t>
    <phoneticPr fontId="4"/>
  </si>
  <si>
    <t xml:space="preserve">　身分を証する書類の携行
</t>
    <phoneticPr fontId="4"/>
  </si>
  <si>
    <t>　サービスの提供の記録</t>
    <phoneticPr fontId="4"/>
  </si>
  <si>
    <t>　利用料等の受領</t>
    <phoneticPr fontId="4"/>
  </si>
  <si>
    <t>　上記①、②の支払を受ける額のほか、次の費用の額の支払を利用者から受けることができますが、その受領は適切に行っていますか。</t>
    <phoneticPr fontId="4"/>
  </si>
  <si>
    <t>③</t>
  </si>
  <si>
    <t>③</t>
    <phoneticPr fontId="4"/>
  </si>
  <si>
    <t>④</t>
  </si>
  <si>
    <t>④</t>
    <phoneticPr fontId="4"/>
  </si>
  <si>
    <t>⑤</t>
  </si>
  <si>
    <t>　保険給付の請求のための証明書の交付</t>
    <phoneticPr fontId="4"/>
  </si>
  <si>
    <t xml:space="preserve">　福祉用具貸与の基本取扱方針
</t>
    <phoneticPr fontId="4"/>
  </si>
  <si>
    <t>　福祉用具貸与の具体的取扱方針</t>
    <phoneticPr fontId="4"/>
  </si>
  <si>
    <t>　サービスの提供に当たっては、貸与する福祉用具の機能、安全性、衛生状態等に関し、点検を行っていますか。</t>
    <phoneticPr fontId="4"/>
  </si>
  <si>
    <t xml:space="preserve">　サービスの提供に当たっては、利用者等からの要請等に応じて、貸与した福祉用具の使用状況を確認し、必要な場合は、使用方法の指導、修理等を行っていますか。
</t>
    <phoneticPr fontId="4"/>
  </si>
  <si>
    <t>　福祉用具の修理については、専門的な技術を有する者に行わせても差し支えありませんが、この場合にあっても、専門相談員が責任をもって修理後の点検を行ってください。</t>
    <phoneticPr fontId="4"/>
  </si>
  <si>
    <t>⑤</t>
    <phoneticPr fontId="4"/>
  </si>
  <si>
    <t>　福祉用具専門相談員はサービス担当者会議等を通じて、福祉用具の適切な選定のための助言及び情報提供を行う等の必要な措置を講じてください。</t>
    <phoneticPr fontId="4"/>
  </si>
  <si>
    <t>　利用者に関する市町村への通知</t>
    <phoneticPr fontId="4"/>
  </si>
  <si>
    <t>　管理者の責務</t>
    <phoneticPr fontId="4"/>
  </si>
  <si>
    <t xml:space="preserve">　管理者は、当該事業所の従業者の管理及びサービスの利用申込みに係る調整、業務の実施状況の把握その他の管理を一元的に行っていますか。
</t>
    <phoneticPr fontId="4"/>
  </si>
  <si>
    <t xml:space="preserve">　運営規程
</t>
    <phoneticPr fontId="4"/>
  </si>
  <si>
    <t xml:space="preserve">　次に掲げる事業の運営についての重要事項に関する規程（以下「運営規程」という。)を定めていますか。
</t>
    <phoneticPr fontId="4"/>
  </si>
  <si>
    <t xml:space="preserve">　勤務体制の確保等
</t>
    <phoneticPr fontId="4"/>
  </si>
  <si>
    <t>　原則として月ごとの勤務表を作成してください。</t>
    <phoneticPr fontId="4"/>
  </si>
  <si>
    <t>　福祉用具の取扱種目</t>
    <phoneticPr fontId="4"/>
  </si>
  <si>
    <t xml:space="preserve">　衛生管理等
</t>
    <phoneticPr fontId="4"/>
  </si>
  <si>
    <t>　従業者の清潔の保持及び健康状態について、必要な管理を行っていますか。</t>
    <phoneticPr fontId="4"/>
  </si>
  <si>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4"/>
  </si>
  <si>
    <t>　当該福祉用具貸与事業者は、ウ及びオの確認の結果の記録を作成しなければなりません。</t>
    <phoneticPr fontId="4"/>
  </si>
  <si>
    <t>　上記③により福祉用具の保管又は消毒を委託等により他の事業者に行わせる場合にあっては、当該事業者の業務の実施状況について定期的に確認し、その結果等を記録していますか。</t>
    <phoneticPr fontId="4"/>
  </si>
  <si>
    <t>　事業所の設備及び備品について、衛生的な管理に努めていますか。</t>
    <phoneticPr fontId="4"/>
  </si>
  <si>
    <t xml:space="preserve">　事業所の見やすい場所に、運営規程の概要、その他の利用申込者のサービスの選択に資すると認められる重要事項を掲示していますか。
</t>
    <phoneticPr fontId="4"/>
  </si>
  <si>
    <t>　秘密保持等</t>
    <phoneticPr fontId="4"/>
  </si>
  <si>
    <t>　秘密を保持すべき旨を就業規則に規定したり、誓約書等をとるなどの措置を講じてください。</t>
    <phoneticPr fontId="4"/>
  </si>
  <si>
    <t xml:space="preserve">　従業者であった者が、正当な理由がなく、その業務上知り得た利用者又はその家族の秘密を漏らすことがないよう、必要な措置を講じていますか。
</t>
    <phoneticPr fontId="4"/>
  </si>
  <si>
    <t>　広告</t>
    <phoneticPr fontId="4"/>
  </si>
  <si>
    <t>　居宅介護支援事業者に対する利益供与の禁止</t>
    <phoneticPr fontId="4"/>
  </si>
  <si>
    <t>　苦情処理</t>
    <phoneticPr fontId="4"/>
  </si>
  <si>
    <t xml:space="preserve">　苦情がサービスの質の向上を図る上での重要な情報であるとの認識に立ち、苦情の内容を踏まえ、サービスの質の向上に向けた取組を自ら行ってください。 </t>
    <phoneticPr fontId="4"/>
  </si>
  <si>
    <t>　記録の整備については、台帳等を作成し記録するとともに、利用者個票等に個別の情報として記録することが望ましいです。</t>
    <phoneticPr fontId="4"/>
  </si>
  <si>
    <t>⑥</t>
  </si>
  <si>
    <t xml:space="preserve">　事故発生時の対応
</t>
    <phoneticPr fontId="4"/>
  </si>
  <si>
    <t>　事故が発生した場合の対応方法について、あらかじめ定めておくことが望ましいです。</t>
    <phoneticPr fontId="4"/>
  </si>
  <si>
    <t xml:space="preserve">　事故が生じた際にはその原因を解明し、再発生を防ぐための対策を講じていますか。
</t>
    <phoneticPr fontId="4"/>
  </si>
  <si>
    <t>　会計の区分</t>
    <phoneticPr fontId="4"/>
  </si>
  <si>
    <t>　記録の整備</t>
    <phoneticPr fontId="4"/>
  </si>
  <si>
    <t>　介護予防福祉用具貸与の基本取扱方針</t>
    <phoneticPr fontId="4"/>
  </si>
  <si>
    <t>　介護予防福祉用具貸与は、利用者の介護予防に資するよう、その目標を設定し、計画的に行われていますか。</t>
    <phoneticPr fontId="4"/>
  </si>
  <si>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</si>
  <si>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xml:space="preserve">　介護予防福祉用具貸与の具体的取扱方針
</t>
    <phoneticPr fontId="4"/>
  </si>
  <si>
    <t xml:space="preserve">　サービスの提供に当たっては、懇切丁寧に行うことを旨とし、利用者又はその家族に対し、サービスの提供方法等について、理解しやすいように説明を行っていますか。
</t>
    <phoneticPr fontId="4"/>
  </si>
  <si>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4"/>
  </si>
  <si>
    <t xml:space="preserve">　サービスの提供に当たっては、利用者等からの要請等に応じて、貸与した福祉用具の使用状況を確認し、必要な場合は、使用方法の指導、修理等を行っていますか。
</t>
    <phoneticPr fontId="4"/>
  </si>
  <si>
    <t xml:space="preserve">　特別地域福祉用具貸与加算
</t>
    <phoneticPr fontId="4"/>
  </si>
  <si>
    <t>　上記の交通費の額及び算定方法について、あらかじめ利用者の居住する地域に応じた価格体系を設定し、運営規程に記載していますか。　　　　　　　　　　　　　　　　　　　　　　　</t>
    <phoneticPr fontId="4"/>
  </si>
  <si>
    <t>　中山間地域等小規模事業所加算</t>
    <phoneticPr fontId="4"/>
  </si>
  <si>
    <t>　基本調査結果による判断については、次に定める方法によります。なお、当該確認に用いた文書等については、サービス記録と併せて保存してください。</t>
    <phoneticPr fontId="4"/>
  </si>
  <si>
    <t xml:space="preserve">　サービス種類相互の算定関係
</t>
    <phoneticPr fontId="4"/>
  </si>
  <si>
    <t>　介護サービス情報の公表</t>
    <phoneticPr fontId="4"/>
  </si>
  <si>
    <t xml:space="preserve">　原則として、前年度に介護サービスの対価として支払を受けた金額が１００万円を超えるサービスが対象。
</t>
    <phoneticPr fontId="4"/>
  </si>
  <si>
    <t>　法令遵守等の業務管理体制の整備</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</si>
  <si>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</si>
  <si>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</si>
  <si>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</si>
  <si>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事業者が整備等する業務管理体制の内容</t>
  </si>
  <si>
    <t>福祉用具貸与計画の作成</t>
    <phoneticPr fontId="4"/>
  </si>
  <si>
    <t>　福祉用具貸与計画は、既に居宅サービス計画が作成されている場合は、当該居宅サービス計画の内容に沿って作成していますか。</t>
    <phoneticPr fontId="4"/>
  </si>
  <si>
    <t>　福祉用具専門相談員は、福祉用具貸与計画の作成に当たっては、その内容について利用者又はその家族に対して説明し、利用者の同意を得ていますか。</t>
    <rPh sb="62" eb="63">
      <t>エ</t>
    </rPh>
    <phoneticPr fontId="4"/>
  </si>
  <si>
    <t xml:space="preserve">　要介護１の者等に係る福祉用具貸与費
</t>
    <rPh sb="7" eb="8">
      <t>トウ</t>
    </rPh>
    <phoneticPr fontId="4"/>
  </si>
  <si>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4"/>
  </si>
  <si>
    <t>⑥</t>
    <phoneticPr fontId="4"/>
  </si>
  <si>
    <t>サービスの提供に当たっては、介護予防福祉用具貸与計画に基づき、利用者が日常生活を営むのに必要な支援を行っていますか。</t>
    <rPh sb="5" eb="7">
      <t>テイキョウ</t>
    </rPh>
    <rPh sb="50" eb="51">
      <t>オコナ</t>
    </rPh>
    <phoneticPr fontId="4"/>
  </si>
  <si>
    <t>⑦</t>
    <phoneticPr fontId="4"/>
  </si>
  <si>
    <t>介護予防福祉用具計画の作成</t>
    <phoneticPr fontId="4"/>
  </si>
  <si>
    <t>　介護予防福祉用具貸与計画は、既に介護予防サービス計画が作成されている場合は、当該計画の内容に沿って作成していますか。</t>
    <phoneticPr fontId="4"/>
  </si>
  <si>
    <t>　福祉用具専門相談員は、介護予防福祉用具貸与計画の作成に当たっては、その内容について利用者又はその家族に対して説明し、利用者の同意を得ていますか。</t>
    <phoneticPr fontId="4"/>
  </si>
  <si>
    <t xml:space="preserve">　要介護状態区分が要介護１である者に対して、使用が想定しにくい以下の福祉用具貸与の種目を貸与した場合、福祉用具貸与費を算定していませんか。
</t>
    <phoneticPr fontId="4"/>
  </si>
  <si>
    <t>「根拠法令」の欄は、次を参照してください。</t>
  </si>
  <si>
    <t>介護保険法（平成９年法律第１２３号）</t>
    <phoneticPr fontId="3"/>
  </si>
  <si>
    <t>介護保険法施行規則（平成１１年厚生省令第３６号）</t>
    <phoneticPr fontId="3"/>
  </si>
  <si>
    <t>「施行令」</t>
    <phoneticPr fontId="3"/>
  </si>
  <si>
    <t>介護保険法施行令（平成１０年政令第４１２号）</t>
  </si>
  <si>
    <t>指定居宅サービスに要する費用の額の算定に関する基準
（平成１２年２月１０日厚生省告示第１９号）</t>
    <phoneticPr fontId="3"/>
  </si>
  <si>
    <t>介護保険の給付対象となる福祉用具及び住宅改修の取扱について
(平成１２年１月３１日)</t>
    <phoneticPr fontId="3"/>
  </si>
  <si>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</si>
  <si>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指定介護予防サービスに要する費用の額の算定に関する基準
（平成１８年３月１４日厚生労働省告示第１２７号）</t>
    <phoneticPr fontId="3"/>
  </si>
  <si>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</si>
  <si>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</si>
  <si>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</si>
  <si>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</si>
  <si>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</si>
  <si>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</si>
  <si>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</si>
  <si>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</si>
  <si>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</si>
  <si>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</si>
  <si>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</si>
  <si>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</si>
  <si>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介護給付費の算定及び取扱い</t>
    <rPh sb="0" eb="2">
      <t>カイゴ</t>
    </rPh>
    <rPh sb="2" eb="5">
      <t>キュウフヒ</t>
    </rPh>
    <rPh sb="6" eb="8">
      <t>サンテイ</t>
    </rPh>
    <rPh sb="8" eb="9">
      <t>オヨ</t>
    </rPh>
    <rPh sb="10" eb="12">
      <t>トリアツカ</t>
    </rPh>
    <phoneticPr fontId="3"/>
  </si>
  <si>
    <t>第７</t>
    <rPh sb="0" eb="1">
      <t>ダイ</t>
    </rPh>
    <phoneticPr fontId="3"/>
  </si>
  <si>
    <t>その他</t>
    <rPh sb="2" eb="3">
      <t>タ</t>
    </rPh>
    <phoneticPr fontId="3"/>
  </si>
  <si>
    <t>※</t>
    <phoneticPr fontId="3"/>
  </si>
  <si>
    <t>　介護予防福祉用具貸与事業の基本方針</t>
    <phoneticPr fontId="4"/>
  </si>
  <si>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4"/>
  </si>
  <si>
    <t>　介護予防福祉用具貸与費の算定</t>
    <phoneticPr fontId="4"/>
  </si>
  <si>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4"/>
  </si>
  <si>
    <t>　特別地域介護予防福祉用具貸与加算</t>
    <phoneticPr fontId="4"/>
  </si>
  <si>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4"/>
  </si>
  <si>
    <t>　</t>
    <phoneticPr fontId="4"/>
  </si>
  <si>
    <t xml:space="preserve"> </t>
    <phoneticPr fontId="4"/>
  </si>
  <si>
    <t xml:space="preserve"> </t>
    <phoneticPr fontId="4"/>
  </si>
  <si>
    <t>※</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</si>
  <si>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3"/>
  </si>
  <si>
    <t>　当該証書等は、当該事業所の名称、当該福祉用具専門相談員の氏名を記載するものとし、当該従業者の写真の貼付や職能の記載を行うことが望ましいです。</t>
    <phoneticPr fontId="4"/>
  </si>
  <si>
    <t xml:space="preserve">　上記③の費用の額に係るサービスの提供に当たっては、あらかじめ、利用者又はその家族に対し、当該サービスの内容及び費用について説明を行い、利用者の同意を得ていますか。
</t>
    <phoneticPr fontId="4"/>
  </si>
  <si>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4"/>
  </si>
  <si>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4"/>
  </si>
  <si>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4"/>
  </si>
  <si>
    <t>「福祉用具の使用方法、使用上の留意事項、故障時の対応等を記載した文書」は、当該福祉用具の製造事業者、福祉用具貸与事業者等の作成した取扱説明書をいうものです。</t>
    <rPh sb="59" eb="60">
      <t>トウ</t>
    </rPh>
    <phoneticPr fontId="4"/>
  </si>
  <si>
    <t>⑧</t>
    <phoneticPr fontId="4"/>
  </si>
  <si>
    <t>⑨</t>
    <phoneticPr fontId="4"/>
  </si>
  <si>
    <t>⑪</t>
    <phoneticPr fontId="4"/>
  </si>
  <si>
    <t>⑫</t>
    <phoneticPr fontId="4"/>
  </si>
  <si>
    <t>⑬</t>
    <phoneticPr fontId="4"/>
  </si>
  <si>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4"/>
  </si>
  <si>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4"/>
  </si>
  <si>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4"/>
  </si>
  <si>
    <t>　手すり
　取付けに際し工事を伴わないものに限る。</t>
    <rPh sb="1" eb="2">
      <t>テ</t>
    </rPh>
    <rPh sb="6" eb="7">
      <t>ト</t>
    </rPh>
    <rPh sb="7" eb="8">
      <t>ツ</t>
    </rPh>
    <rPh sb="10" eb="11">
      <t>サイ</t>
    </rPh>
    <rPh sb="12" eb="14">
      <t>コウジ</t>
    </rPh>
    <rPh sb="15" eb="16">
      <t>トモナ</t>
    </rPh>
    <rPh sb="22" eb="23">
      <t>カギ</t>
    </rPh>
    <phoneticPr fontId="4"/>
  </si>
  <si>
    <t>　スロープ
　段差解消のためのものであって、取付けに際し工事を伴わないものに限る。</t>
    <rPh sb="7" eb="9">
      <t>ダンサ</t>
    </rPh>
    <rPh sb="9" eb="11">
      <t>カイショウ</t>
    </rPh>
    <phoneticPr fontId="4"/>
  </si>
  <si>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4"/>
  </si>
  <si>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4"/>
  </si>
  <si>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4"/>
  </si>
  <si>
    <t xml:space="preserve">　利用者の福祉用具の選択に資するため、事業所に、その取り扱う福祉用具の品名及び品名ごとの利用料その他の必要事項が記載された目録等を備え付けていますか。
</t>
    <phoneticPr fontId="4"/>
  </si>
  <si>
    <t xml:space="preserve">　従業者が、正当な理由がなく、その業務上知り得た利用者又はその家族の秘密を漏らすことがないよう必要な措置を講じていますか。
</t>
    <phoneticPr fontId="4"/>
  </si>
  <si>
    <t>　この同意は、サービス提供開始時に利用者及びその家族から包括的な同意を得ておくことで足りるものです。</t>
    <phoneticPr fontId="4"/>
  </si>
  <si>
    <t>　利用者からの苦情に関して、市町村等が派遣する者が相談及び援助を行う事業その他の市町村が実施する事業に協力するよう努めていますか。</t>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</si>
  <si>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</si>
  <si>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　サービスの提供に当たっては、利用者ができる限り要介護状態とならないで自立した日常生活を営むことができるよう支援をすることを目的とするものであることを常に意識していますか。</t>
    <phoneticPr fontId="4"/>
  </si>
  <si>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4"/>
  </si>
  <si>
    <t>　福祉用具専門相談員は、モニタリングの結果を記録し、当該記録を当該サービスの提供に係る介護予防サービス計画を作成した介護予防支援事業者に報告していますか。</t>
    <phoneticPr fontId="4"/>
  </si>
  <si>
    <t>　福祉用具専門相談員は、モニタリングの結果を踏まえ、必要に応じて介護予防福祉用具貸与計画の変更を行っていますか。</t>
    <rPh sb="48" eb="49">
      <t>オコナ</t>
    </rPh>
    <phoneticPr fontId="4"/>
  </si>
  <si>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4"/>
  </si>
  <si>
    <t>　福祉用具貸与計画を作成後に居宅サービス計画が作成された場合は、当該福祉用具貸与計画が居宅サービス計画に沿ったものであるか確認し、必要に応じて変更してください。</t>
    <phoneticPr fontId="4"/>
  </si>
  <si>
    <t>法第75条第1項</t>
    <phoneticPr fontId="4"/>
  </si>
  <si>
    <t>施行規則131条
第1項第11号</t>
    <rPh sb="9" eb="10">
      <t>ダイ</t>
    </rPh>
    <rPh sb="11" eb="12">
      <t>コウ</t>
    </rPh>
    <rPh sb="12" eb="13">
      <t>ダイ</t>
    </rPh>
    <rPh sb="15" eb="16">
      <t>ゴウ</t>
    </rPh>
    <phoneticPr fontId="4"/>
  </si>
  <si>
    <t xml:space="preserve">　福祉用具貸与費の算定        </t>
    <phoneticPr fontId="4"/>
  </si>
  <si>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4"/>
  </si>
  <si>
    <t>　厚生労働大臣が定める施設基準　
  １月当たり実利用者数が１５人以下の福祉用具貸与事業所であること。</t>
    <phoneticPr fontId="4"/>
  </si>
  <si>
    <t>　実利用者数とは、前年度（３月を除く）の１月当たりの平均実利用者数をいいます。</t>
    <phoneticPr fontId="4"/>
  </si>
  <si>
    <t>　当該加算を算定する利用者については、通常の事業の実施地域を越える場合には、算定する交通費の支払を受けることはできません。</t>
    <rPh sb="22" eb="24">
      <t>ジギョウ</t>
    </rPh>
    <rPh sb="27" eb="29">
      <t>チイキ</t>
    </rPh>
    <phoneticPr fontId="4"/>
  </si>
  <si>
    <t>　</t>
    <phoneticPr fontId="4"/>
  </si>
  <si>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4"/>
  </si>
  <si>
    <t xml:space="preserve">　要支援者に係る介護予防福祉用具貸与費
</t>
    <rPh sb="1" eb="4">
      <t>ヨウシエン</t>
    </rPh>
    <rPh sb="4" eb="5">
      <t>シャ</t>
    </rPh>
    <rPh sb="8" eb="10">
      <t>カイゴ</t>
    </rPh>
    <rPh sb="10" eb="12">
      <t>ヨボウ</t>
    </rPh>
    <phoneticPr fontId="4"/>
  </si>
  <si>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4"/>
  </si>
  <si>
    <t>イ　当該軽度者に担当の介護予防支援事業者がいない
　場合にあっては、当該軽度者の調査票の写しを本人
　に情報開示させ、それを入手すること。</t>
    <rPh sb="13" eb="15">
      <t>ヨボウ</t>
    </rPh>
    <rPh sb="52" eb="54">
      <t>ジョウホウ</t>
    </rPh>
    <phoneticPr fontId="4"/>
  </si>
  <si>
    <t xml:space="preserve"> </t>
    <phoneticPr fontId="4"/>
  </si>
  <si>
    <t>根拠法令</t>
    <rPh sb="0" eb="2">
      <t>コンキョ</t>
    </rPh>
    <rPh sb="2" eb="4">
      <t>ホウレイ</t>
    </rPh>
    <phoneticPr fontId="3"/>
  </si>
  <si>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3"/>
  </si>
  <si>
    <t>平11老企25
第2の2の(4)</t>
    <phoneticPr fontId="3"/>
  </si>
  <si>
    <t>平11老企25
第2の2の(1)</t>
    <phoneticPr fontId="3"/>
  </si>
  <si>
    <t>　事業所ごとに、福祉用具専門相談員の日々の勤務時間、常勤・非常勤の別、管理者との兼務関係等を勤務表上明確にしてください。</t>
    <rPh sb="42" eb="44">
      <t>カンケイ</t>
    </rPh>
    <phoneticPr fontId="4"/>
  </si>
  <si>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4"/>
  </si>
  <si>
    <t>指定居宅サービス等の事業の人員、設備及び運営に関する基準
（平成１１年３月３１日厚生省令第３７号）</t>
    <rPh sb="8" eb="9">
      <t>トウ</t>
    </rPh>
    <phoneticPr fontId="3"/>
  </si>
  <si>
    <t xml:space="preserve">法第115条の35第1項
施行規則
第140条の44
</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</si>
  <si>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3"/>
  </si>
  <si>
    <t>福祉用具専門相談員について（平成１８年３月３１日老振発0331011号老健局振興課長通知）</t>
    <rPh sb="14" eb="16">
      <t>ヘイセイ</t>
    </rPh>
    <rPh sb="41" eb="42">
      <t>チョウ</t>
    </rPh>
    <rPh sb="42" eb="44">
      <t>ツウチ</t>
    </rPh>
    <phoneticPr fontId="3"/>
  </si>
  <si>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3"/>
  </si>
  <si>
    <t>第１　一般原則</t>
    <rPh sb="3" eb="5">
      <t>イッパン</t>
    </rPh>
    <rPh sb="5" eb="7">
      <t>ゲンソク</t>
    </rPh>
    <phoneticPr fontId="3"/>
  </si>
  <si>
    <t>①</t>
    <phoneticPr fontId="3"/>
  </si>
  <si>
    <t>②</t>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</si>
  <si>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</si>
  <si>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第２　基本方針</t>
    <phoneticPr fontId="4"/>
  </si>
  <si>
    <t>第３　人員に関する基準</t>
    <phoneticPr fontId="4"/>
  </si>
  <si>
    <t>第４　設備に関する基準</t>
    <phoneticPr fontId="4"/>
  </si>
  <si>
    <t xml:space="preserve">第５　運営に関する基準 </t>
    <phoneticPr fontId="4"/>
  </si>
  <si>
    <t>第６　変更の届出等　</t>
    <phoneticPr fontId="4"/>
  </si>
  <si>
    <t>第７　介護給付費の算定及び取扱い　</t>
    <phoneticPr fontId="4"/>
  </si>
  <si>
    <t>第８　その他</t>
    <phoneticPr fontId="4"/>
  </si>
  <si>
    <t>第８</t>
    <rPh sb="0" eb="1">
      <t>ダイ</t>
    </rPh>
    <phoneticPr fontId="3"/>
  </si>
  <si>
    <t>一般原則</t>
    <rPh sb="0" eb="2">
      <t>イッパン</t>
    </rPh>
    <rPh sb="2" eb="4">
      <t>ゲンソク</t>
    </rPh>
    <phoneticPr fontId="5"/>
  </si>
  <si>
    <t>「法」</t>
    <phoneticPr fontId="3"/>
  </si>
  <si>
    <t>「施行規則」</t>
    <phoneticPr fontId="3"/>
  </si>
  <si>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3"/>
  </si>
  <si>
    <t>「高齢者虐待防止法」</t>
  </si>
  <si>
    <t>高齢者虐待の防止、高齢者の養護者に対する支援等に関する法律
（平成１７年法律第１２４号）</t>
    <phoneticPr fontId="3"/>
  </si>
  <si>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4"/>
  </si>
  <si>
    <t xml:space="preserve">　管理者は、当該事業所の従業者に「運営に関する基準」を遵守させるために必要な指揮命令を行っていますか。
</t>
    <phoneticPr fontId="4"/>
  </si>
  <si>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4"/>
  </si>
  <si>
    <t xml:space="preserve">
　</t>
    <phoneticPr fontId="4"/>
  </si>
  <si>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4"/>
  </si>
  <si>
    <t>　①の設備及び器材等の基準は、次のとおりとなっていますか。</t>
    <rPh sb="9" eb="10">
      <t>トウ</t>
    </rPh>
    <phoneticPr fontId="4"/>
  </si>
  <si>
    <t>　</t>
    <phoneticPr fontId="4"/>
  </si>
  <si>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4"/>
  </si>
  <si>
    <t xml:space="preserve">　
</t>
    <phoneticPr fontId="4"/>
  </si>
  <si>
    <t>　</t>
    <phoneticPr fontId="4"/>
  </si>
  <si>
    <t xml:space="preserve">
</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</si>
  <si>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3"/>
  </si>
  <si>
    <t>　掲示及び目録の備え付け</t>
    <rPh sb="1" eb="3">
      <t>ケイジ</t>
    </rPh>
    <rPh sb="3" eb="4">
      <t>オヨ</t>
    </rPh>
    <rPh sb="5" eb="7">
      <t>モクロク</t>
    </rPh>
    <rPh sb="8" eb="9">
      <t>ソナ</t>
    </rPh>
    <rPh sb="10" eb="11">
      <t>ツ</t>
    </rPh>
    <phoneticPr fontId="4"/>
  </si>
  <si>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5"/>
  </si>
  <si>
    <t>「平27老振発第0327第3号」</t>
    <rPh sb="1" eb="2">
      <t>ヘイ</t>
    </rPh>
    <rPh sb="4" eb="5">
      <t>ロウ</t>
    </rPh>
    <rPh sb="5" eb="6">
      <t>シン</t>
    </rPh>
    <rPh sb="6" eb="7">
      <t>ハツ</t>
    </rPh>
    <rPh sb="7" eb="8">
      <t>ダイ</t>
    </rPh>
    <rPh sb="12" eb="13">
      <t>ダイ</t>
    </rPh>
    <rPh sb="14" eb="15">
      <t>ゴウ</t>
    </rPh>
    <phoneticPr fontId="5"/>
  </si>
  <si>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4"/>
  </si>
  <si>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4"/>
  </si>
  <si>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5"/>
  </si>
  <si>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4"/>
  </si>
  <si>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4"/>
  </si>
  <si>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4"/>
  </si>
  <si>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4"/>
  </si>
  <si>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4"/>
  </si>
  <si>
    <t>平11厚令37
第197条第4項</t>
    <rPh sb="0" eb="1">
      <t>ヘイ</t>
    </rPh>
    <rPh sb="3" eb="4">
      <t>コウ</t>
    </rPh>
    <rPh sb="4" eb="5">
      <t>レイ</t>
    </rPh>
    <rPh sb="8" eb="9">
      <t>ダイ</t>
    </rPh>
    <rPh sb="12" eb="13">
      <t>ジョウ</t>
    </rPh>
    <rPh sb="13" eb="14">
      <t>ダイ</t>
    </rPh>
    <rPh sb="15" eb="16">
      <t>コウ</t>
    </rPh>
    <phoneticPr fontId="4"/>
  </si>
  <si>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4"/>
  </si>
  <si>
    <t>法第115条の32
第1項第2項</t>
    <phoneticPr fontId="4"/>
  </si>
  <si>
    <t xml:space="preserve">　福祉用具専門相談員は、利用者が適切な福祉用具を選択するための情報の提供に当たっては、現在の利用者の心身の状況及びその置かれている環境等に照らして行ってください。
</t>
    <phoneticPr fontId="4"/>
  </si>
  <si>
    <t>　福祉用具専門相談員は、福祉用具貸与計画を作成した際には、当該福祉用具貸与計画を利用者及び当該利用者に係る介護支援専門員に交付していますか。</t>
    <rPh sb="40" eb="42">
      <t>リヨウ</t>
    </rPh>
    <phoneticPr fontId="4"/>
  </si>
  <si>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3"/>
  </si>
  <si>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3"/>
  </si>
  <si>
    <t>厚生労働大臣が定める中山間地域等の地域（平成２１年３月１３日厚生労働省告示第８３号）</t>
    <phoneticPr fontId="3"/>
  </si>
  <si>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5"/>
  </si>
  <si>
    <t>　「個人情報の保護に関する法律」及び「医療・介護関係事業者における個人情報の適切な取扱いのためのガイダンス」に基づき、入居者及びその家族の個人情報を適切に取り扱っていますか。</t>
    <phoneticPr fontId="3"/>
  </si>
  <si>
    <t>医療・介護関係事業者における個人情報の適切な取扱いのためのガイダンス
(平29.4.14厚労省）</t>
    <phoneticPr fontId="3"/>
  </si>
  <si>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4"/>
  </si>
  <si>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4"/>
  </si>
  <si>
    <t>平11厚令37
第196条第2項</t>
    <phoneticPr fontId="4"/>
  </si>
  <si>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4"/>
  </si>
  <si>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4"/>
  </si>
  <si>
    <t>平11老企25
第2の2の(3)</t>
    <phoneticPr fontId="3"/>
  </si>
  <si>
    <t>平11厚令37
第203条第3項</t>
    <phoneticPr fontId="4"/>
  </si>
  <si>
    <t>平11厚令37
第203条第2項</t>
    <phoneticPr fontId="4"/>
  </si>
  <si>
    <t>平11厚令37
第203条第4項</t>
    <phoneticPr fontId="4"/>
  </si>
  <si>
    <t>平11厚令37
第203条第5項</t>
    <phoneticPr fontId="4"/>
  </si>
  <si>
    <t>　利用申込者のサービスの選択に資すると認められる重要事項とは、運営規程の概要、福祉用具貸与事業所の従業者の勤務の体制、事故発生時の対応、苦情処理の体制等をいいます。</t>
    <phoneticPr fontId="4"/>
  </si>
  <si>
    <t>平11厚令37
第197条第5項</t>
    <phoneticPr fontId="4"/>
  </si>
  <si>
    <t>「平11厚令37」</t>
    <phoneticPr fontId="3"/>
  </si>
  <si>
    <t>「平11老企25」</t>
    <phoneticPr fontId="3"/>
  </si>
  <si>
    <t>「平12厚告19」</t>
    <phoneticPr fontId="3"/>
  </si>
  <si>
    <t>「平12老企34」</t>
    <phoneticPr fontId="3"/>
  </si>
  <si>
    <t>「平12老企36」</t>
    <phoneticPr fontId="3"/>
  </si>
  <si>
    <t>「平18厚労令35」</t>
    <phoneticPr fontId="3"/>
  </si>
  <si>
    <t>「平18厚労告127」</t>
    <phoneticPr fontId="3"/>
  </si>
  <si>
    <t>「平18-0317001号」</t>
    <phoneticPr fontId="3"/>
  </si>
  <si>
    <t>「平24厚労告120」</t>
    <rPh sb="1" eb="2">
      <t>ヘイ</t>
    </rPh>
    <rPh sb="4" eb="6">
      <t>コウロウ</t>
    </rPh>
    <rPh sb="6" eb="7">
      <t>コク</t>
    </rPh>
    <phoneticPr fontId="5"/>
  </si>
  <si>
    <t>「平26老発1212第1号」</t>
    <rPh sb="1" eb="2">
      <t>ヘイ</t>
    </rPh>
    <rPh sb="4" eb="5">
      <t>ロウ</t>
    </rPh>
    <rPh sb="5" eb="6">
      <t>ハツ</t>
    </rPh>
    <rPh sb="10" eb="11">
      <t>ダイ</t>
    </rPh>
    <rPh sb="12" eb="13">
      <t>ゴウ</t>
    </rPh>
    <phoneticPr fontId="5"/>
  </si>
  <si>
    <t>「平21厚労告83」</t>
    <phoneticPr fontId="3"/>
  </si>
  <si>
    <t>「平27厚労告96」</t>
    <phoneticPr fontId="3"/>
  </si>
  <si>
    <t>準用
（平11厚令37
第36条第4項）</t>
    <phoneticPr fontId="4"/>
  </si>
  <si>
    <t>準用
（平11厚令37
第36条第5項）</t>
    <phoneticPr fontId="4"/>
  </si>
  <si>
    <t>準用
（平11厚令37
第36条第6項）</t>
    <phoneticPr fontId="4"/>
  </si>
  <si>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4"/>
  </si>
  <si>
    <t>⑩</t>
    <phoneticPr fontId="4"/>
  </si>
  <si>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4"/>
  </si>
  <si>
    <t>ア</t>
    <phoneticPr fontId="4"/>
  </si>
  <si>
    <t>イ</t>
    <phoneticPr fontId="4"/>
  </si>
  <si>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4"/>
  </si>
  <si>
    <t>　２つ以上の機能を有する福祉用具については、次のとおり取り扱います。</t>
    <phoneticPr fontId="4"/>
  </si>
  <si>
    <t>（</t>
    <phoneticPr fontId="4"/>
  </si>
  <si>
    <t>（</t>
    <phoneticPr fontId="4"/>
  </si>
  <si>
    <t>２）区分できない場合であって、購入告示に掲げる特定福祉用具の種目に該当する機能が含まれているときは、福祉用具全体を当該特定福祉用具として判断する。</t>
    <phoneticPr fontId="4"/>
  </si>
  <si>
    <t>３）福祉用具貸与の種目及び特定福祉用具の種目に該当しない機能が含まれる場合は、法に基づく保険給付の対象外として取り扱う。</t>
    <phoneticPr fontId="4"/>
  </si>
  <si>
    <t>　通常の事業の実施地域以外の地域において福祉用具貸与を行う場合の交通費</t>
    <phoneticPr fontId="4"/>
  </si>
  <si>
    <t xml:space="preserve">　福祉用具の搬出入に通常必要となる人数以上の従事者やクレーン車が必要になる場合等、特別な措置が必要な場合の当該措置に要する費用　
</t>
    <phoneticPr fontId="4"/>
  </si>
  <si>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4"/>
  </si>
  <si>
    <t>１</t>
    <phoneticPr fontId="4"/>
  </si>
  <si>
    <t>２</t>
    <phoneticPr fontId="4"/>
  </si>
  <si>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4"/>
  </si>
  <si>
    <t>３</t>
    <phoneticPr fontId="4"/>
  </si>
  <si>
    <t>４</t>
    <phoneticPr fontId="4"/>
  </si>
  <si>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4"/>
  </si>
  <si>
    <t>５</t>
    <phoneticPr fontId="4"/>
  </si>
  <si>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4"/>
  </si>
  <si>
    <t>６</t>
    <phoneticPr fontId="4"/>
  </si>
  <si>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4"/>
  </si>
  <si>
    <t>７</t>
    <phoneticPr fontId="4"/>
  </si>
  <si>
    <t>８</t>
    <phoneticPr fontId="4"/>
  </si>
  <si>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4"/>
  </si>
  <si>
    <t xml:space="preserve">
ア
イ
ウ
エ
オ
カ</t>
    <phoneticPr fontId="4"/>
  </si>
  <si>
    <t>※
ア
イ
ウ</t>
    <phoneticPr fontId="4"/>
  </si>
  <si>
    <t xml:space="preserve">
平18厚労令35
第277条第3項</t>
    <phoneticPr fontId="4"/>
  </si>
  <si>
    <t xml:space="preserve">
平18厚労令35
第277条第4項</t>
    <phoneticPr fontId="4"/>
  </si>
  <si>
    <t>平18厚労令35
第278条第1項第2号</t>
    <phoneticPr fontId="4"/>
  </si>
  <si>
    <t>平18厚労令35
第278条第1項第3号</t>
    <phoneticPr fontId="4"/>
  </si>
  <si>
    <t xml:space="preserve">　　福祉用具専門相談員は、利用者が適切な福祉用具を選択するための情報の提供に当たっては、現在の利用者の心身の状況及びその置かれている環境等に照らして行ってください。
</t>
    <phoneticPr fontId="4"/>
  </si>
  <si>
    <t>平18厚労令35
第278条の2第6項</t>
    <phoneticPr fontId="4"/>
  </si>
  <si>
    <t>平18厚労令35
第278条の2第5項</t>
    <phoneticPr fontId="4"/>
  </si>
  <si>
    <t>平18厚労令35
第278条の2第4項</t>
    <phoneticPr fontId="4"/>
  </si>
  <si>
    <t>平18厚労令35
第278条の2第3項</t>
    <phoneticPr fontId="4"/>
  </si>
  <si>
    <t>平18厚労令35
第278条の2第2項</t>
    <phoneticPr fontId="4"/>
  </si>
  <si>
    <t xml:space="preserve">平21老振発
第0410001号第1-2
</t>
    <rPh sb="3" eb="5">
      <t>ロウシン</t>
    </rPh>
    <rPh sb="5" eb="6">
      <t>ハツ</t>
    </rPh>
    <rPh sb="7" eb="8">
      <t>ダイ</t>
    </rPh>
    <rPh sb="15" eb="16">
      <t>ゴウ</t>
    </rPh>
    <phoneticPr fontId="4"/>
  </si>
  <si>
    <t>平11厚令37
第199条の2第4項</t>
    <phoneticPr fontId="4"/>
  </si>
  <si>
    <t>準用
（平11厚令37
第36条第3項）</t>
    <phoneticPr fontId="4"/>
  </si>
  <si>
    <t>平18厚労令35
第278条の2第7項</t>
    <phoneticPr fontId="4"/>
  </si>
  <si>
    <t>平18厚労令35
第278条の2第8項</t>
    <phoneticPr fontId="4"/>
  </si>
  <si>
    <t>平18厚労令35
第277条第2項</t>
    <phoneticPr fontId="4"/>
  </si>
  <si>
    <t>参考）全国平均貸与価格及び貸与価格の上限の掲載先
《厚生労働省ホームページ》
https://www.mhlw.go.jp/stf/seisakunitsuite/bunya/0000212398.html</t>
    <rPh sb="0" eb="2">
      <t>サンコウ</t>
    </rPh>
    <rPh sb="3" eb="5">
      <t>ゼンコク</t>
    </rPh>
    <rPh sb="5" eb="7">
      <t>ヘイキン</t>
    </rPh>
    <rPh sb="7" eb="9">
      <t>タイヨ</t>
    </rPh>
    <rPh sb="9" eb="11">
      <t>カカク</t>
    </rPh>
    <rPh sb="11" eb="12">
      <t>オヨ</t>
    </rPh>
    <rPh sb="13" eb="15">
      <t>タイヨ</t>
    </rPh>
    <rPh sb="15" eb="17">
      <t>カカク</t>
    </rPh>
    <rPh sb="18" eb="20">
      <t>ジョウゲン</t>
    </rPh>
    <rPh sb="21" eb="23">
      <t>ケイサイ</t>
    </rPh>
    <rPh sb="23" eb="24">
      <t>サキ</t>
    </rPh>
    <rPh sb="26" eb="28">
      <t>コウセイ</t>
    </rPh>
    <rPh sb="28" eb="31">
      <t>ロウドウショウ</t>
    </rPh>
    <phoneticPr fontId="4"/>
  </si>
  <si>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4"/>
  </si>
  <si>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4"/>
  </si>
  <si>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3"/>
  </si>
  <si>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4"/>
  </si>
  <si>
    <t>１）それぞれの機能を有する部分を区分できる場合には、それぞれの機能に着目して部分ごとに１つの福祉用具として判断する。</t>
    <phoneticPr fontId="4"/>
  </si>
  <si>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4"/>
  </si>
  <si>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4"/>
  </si>
  <si>
    <t>準用
（平11厚令37
第36条第2項）</t>
    <phoneticPr fontId="4"/>
  </si>
  <si>
    <t>　上記の場合において、特定介護予防福祉用具販売の利用がある場合は、特定介護予防福祉用具販売計画と一体のものとして作成していますか。</t>
    <rPh sb="1" eb="3">
      <t>ジョウキ</t>
    </rPh>
    <rPh sb="4" eb="6">
      <t>バアイ</t>
    </rPh>
    <phoneticPr fontId="4"/>
  </si>
  <si>
    <t>平30厚労告80</t>
    <rPh sb="0" eb="1">
      <t>ヘイ</t>
    </rPh>
    <rPh sb="3" eb="4">
      <t>アツ</t>
    </rPh>
    <rPh sb="5" eb="6">
      <t>ツゲル</t>
    </rPh>
    <phoneticPr fontId="4"/>
  </si>
  <si>
    <t>　搬出入に要する費用は、現に福祉用具貸与に要した費用に含まれるものとし、個別には評価しません。</t>
    <phoneticPr fontId="4"/>
  </si>
  <si>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4"/>
  </si>
  <si>
    <t>平11厚令37
第197条第3項</t>
    <phoneticPr fontId="4"/>
  </si>
  <si>
    <t xml:space="preserve">平11厚令37
第197条第2項
</t>
    <rPh sb="8" eb="9">
      <t>ダイ</t>
    </rPh>
    <rPh sb="12" eb="13">
      <t>ジョウ</t>
    </rPh>
    <rPh sb="13" eb="14">
      <t>ダイ</t>
    </rPh>
    <rPh sb="15" eb="16">
      <t>コウ</t>
    </rPh>
    <phoneticPr fontId="4"/>
  </si>
  <si>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4"/>
  </si>
  <si>
    <t>　個人情報については、安全管理の観点（第三者の目につかないようにする等）から、鍵のかかるロッカー
・キャビネット等への保管が望ましいです。</t>
    <phoneticPr fontId="4"/>
  </si>
  <si>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4"/>
  </si>
  <si>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3"/>
  </si>
  <si>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4"/>
  </si>
  <si>
    <t>　福祉用具の保管又は消毒を他の事業者に行わせる場合にあっては、福祉用具の保管又は消毒のために、必要な設備又は器材を有しないことができます。</t>
    <phoneticPr fontId="4"/>
  </si>
  <si>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4"/>
  </si>
  <si>
    <t>　サービスの提供に当たっては、同一種目における機能又は価格帯の異なる複数の福祉用具に関する情報を利用者に提供していますか。</t>
    <phoneticPr fontId="4"/>
  </si>
  <si>
    <t>　福祉用具専門相談員は、介護予防福祉用具貸与計画を作成した際には、当該計画を利用者及び当該利用者に係る介護支援専門員に交付していますか。</t>
    <phoneticPr fontId="3"/>
  </si>
  <si>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4"/>
  </si>
  <si>
    <t>いる・いない
該当なし</t>
    <rPh sb="7" eb="9">
      <t>ガイトウ</t>
    </rPh>
    <phoneticPr fontId="4"/>
  </si>
  <si>
    <t>（予防）介護予防のための効果的な支援の方法に関する基準</t>
    <phoneticPr fontId="4"/>
  </si>
  <si>
    <t>（予防）介護予防福祉用具貸与費の算定及び取扱い</t>
    <phoneticPr fontId="4"/>
  </si>
  <si>
    <t xml:space="preserve">　従業者に身分を証する書類（身分を明らかにする証書や名札等）を携行させ、利用者又はその家族から求められたときは、これを提示すべき旨を指導していますか。
</t>
    <phoneticPr fontId="4"/>
  </si>
  <si>
    <t xml:space="preserve">平11厚令37
第196条第1項
</t>
    <rPh sb="13" eb="14">
      <t>ダイ</t>
    </rPh>
    <rPh sb="15" eb="16">
      <t>コウ</t>
    </rPh>
    <phoneticPr fontId="4"/>
  </si>
  <si>
    <t>平11厚令37
第199条の2第2項</t>
    <phoneticPr fontId="4"/>
  </si>
  <si>
    <t>平11厚令37
第205条
準用
（第33条第2項）</t>
    <rPh sb="22" eb="23">
      <t>ダイ</t>
    </rPh>
    <rPh sb="24" eb="25">
      <t>コウ</t>
    </rPh>
    <phoneticPr fontId="4"/>
  </si>
  <si>
    <t>平11厚令37
第205条
準用（第33条第3項）</t>
    <rPh sb="21" eb="22">
      <t>ダイ</t>
    </rPh>
    <rPh sb="23" eb="24">
      <t>コウ</t>
    </rPh>
    <phoneticPr fontId="4"/>
  </si>
  <si>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4"/>
  </si>
  <si>
    <t>平27厚労告96
二十五</t>
    <rPh sb="4" eb="5">
      <t>ロウ</t>
    </rPh>
    <rPh sb="9" eb="12">
      <t>２５</t>
    </rPh>
    <phoneticPr fontId="4"/>
  </si>
  <si>
    <t>「平21老振発第0410001号」</t>
    <rPh sb="4" eb="5">
      <t>ロウ</t>
    </rPh>
    <rPh sb="5" eb="6">
      <t>シン</t>
    </rPh>
    <rPh sb="6" eb="7">
      <t>ハツ</t>
    </rPh>
    <rPh sb="7" eb="8">
      <t>ダイ</t>
    </rPh>
    <phoneticPr fontId="3"/>
  </si>
  <si>
    <t>「平18老振発0331011号」</t>
    <rPh sb="4" eb="5">
      <t>ロウ</t>
    </rPh>
    <rPh sb="5" eb="6">
      <t>シン</t>
    </rPh>
    <rPh sb="6" eb="7">
      <t>ハツ</t>
    </rPh>
    <phoneticPr fontId="3"/>
  </si>
  <si>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4"/>
  </si>
  <si>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</si>
  <si>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3"/>
  </si>
  <si>
    <t>「平27厚労告94」</t>
    <rPh sb="5" eb="6">
      <t>ロウ</t>
    </rPh>
    <phoneticPr fontId="3"/>
  </si>
  <si>
    <t>「平11厚告93」</t>
    <phoneticPr fontId="5"/>
  </si>
  <si>
    <t>厚生労働大臣が定める福祉用具貸与及び介護予防福祉用具貸与に係る福祉用具の種目（平成１１年３月３１日厚生省告示第９３号）</t>
    <phoneticPr fontId="5"/>
  </si>
  <si>
    <t>平11老企25
第2の2の(2)</t>
    <phoneticPr fontId="4"/>
  </si>
  <si>
    <t>平11厚令37
第203条第6項</t>
    <phoneticPr fontId="4"/>
  </si>
  <si>
    <t>平11厚令37
第204条第2項</t>
  </si>
  <si>
    <t>業務継続計画の策定等</t>
    <phoneticPr fontId="4"/>
  </si>
  <si>
    <t>虐待の防止</t>
  </si>
  <si>
    <t>四　一から三号に掲げる措置を適切に実施するための
　担当者を置くこと。</t>
    <rPh sb="0" eb="1">
      <t>ヨン</t>
    </rPh>
    <rPh sb="2" eb="3">
      <t>イチ</t>
    </rPh>
    <phoneticPr fontId="4"/>
  </si>
  <si>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4"/>
  </si>
  <si>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4"/>
  </si>
  <si>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4"/>
  </si>
  <si>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</si>
  <si>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ウ</t>
    <phoneticPr fontId="4"/>
  </si>
  <si>
    <t>・</t>
    <phoneticPr fontId="4"/>
  </si>
  <si>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4"/>
  </si>
  <si>
    <t>虐待の防止のための対策を検討する委員会（第１号）</t>
    <phoneticPr fontId="4"/>
  </si>
  <si>
    <t>虐待の防止のための指針(第２号)</t>
    <phoneticPr fontId="4"/>
  </si>
  <si>
    <t>虐待の防止のための従業者に対する研修（第３号）</t>
    <phoneticPr fontId="4"/>
  </si>
  <si>
    <t>虐待の防止に関する措置を適切に実施するための担当者（第４号）</t>
    <phoneticPr fontId="4"/>
  </si>
  <si>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4"/>
  </si>
  <si>
    <t>平11老企25
第5の2</t>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</si>
  <si>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4"/>
  </si>
  <si>
    <t xml:space="preserve">平18-0317001号別紙1
第2の11(2)①
</t>
    <rPh sb="12" eb="14">
      <t>ベッシ</t>
    </rPh>
    <phoneticPr fontId="4"/>
  </si>
  <si>
    <t>平18-0317001号別紙1
第2の11(2)②</t>
    <phoneticPr fontId="4"/>
  </si>
  <si>
    <t>　従業者、設備、備品及び会計に関する諸記録を整備していますか。</t>
    <phoneticPr fontId="4"/>
  </si>
  <si>
    <t>平11老企25
第5の1</t>
    <phoneticPr fontId="4"/>
  </si>
  <si>
    <t>事業主が講ずべき措置の具体的内容</t>
    <phoneticPr fontId="4"/>
  </si>
  <si>
    <t>事業主が講じることが望ましい取組について</t>
    <phoneticPr fontId="4"/>
  </si>
  <si>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4"/>
  </si>
  <si>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</si>
  <si>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4"/>
  </si>
  <si>
    <t>複数の福祉用具を貸与する場合の運用について</t>
    <rPh sb="0" eb="2">
      <t>フクスウ</t>
    </rPh>
    <rPh sb="3" eb="5">
      <t>フクシ</t>
    </rPh>
    <rPh sb="5" eb="7">
      <t>ヨウグ</t>
    </rPh>
    <rPh sb="8" eb="10">
      <t>タイヨ</t>
    </rPh>
    <rPh sb="12" eb="14">
      <t>バアイ</t>
    </rPh>
    <rPh sb="15" eb="17">
      <t>ウンヨウ</t>
    </rPh>
    <phoneticPr fontId="4"/>
  </si>
  <si>
    <t>平27老振発
第0327第3号</t>
    <phoneticPr fontId="4"/>
  </si>
  <si>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4"/>
  </si>
  <si>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4"/>
  </si>
  <si>
    <t>二　当該事業所における感染症の予防及びまん延の防
　止のための指針を整備すること。</t>
    <phoneticPr fontId="4"/>
  </si>
  <si>
    <t>三　当該事業所において、福祉用具専門相談員に対
　し、感染症の予防及びまん延の防止のための研修
　及び訓練を定期的に実施すること。</t>
    <phoneticPr fontId="4"/>
  </si>
  <si>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</si>
  <si>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4"/>
  </si>
  <si>
    <t>二　当該事業所における虐待の防止のための指針を整
　備すること。</t>
    <rPh sb="4" eb="7">
      <t>ジギョウショ</t>
    </rPh>
    <phoneticPr fontId="4"/>
  </si>
  <si>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4"/>
  </si>
  <si>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4"/>
  </si>
  <si>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4"/>
  </si>
  <si>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</si>
  <si>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</si>
  <si>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電磁的記録等</t>
    <rPh sb="0" eb="3">
      <t>デンジテキ</t>
    </rPh>
    <rPh sb="3" eb="5">
      <t>キロク</t>
    </rPh>
    <rPh sb="5" eb="6">
      <t>トウ</t>
    </rPh>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</si>
  <si>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</si>
  <si>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4"/>
  </si>
  <si>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4"/>
  </si>
  <si>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4"/>
  </si>
  <si>
    <t>平11厚令37
第205条
準用（第36条の2第2項）</t>
    <phoneticPr fontId="4"/>
  </si>
  <si>
    <t>平11厚令37
第205条
準用（第37条第2項）</t>
    <phoneticPr fontId="4"/>
  </si>
  <si>
    <t>平11厚令37
第205条
準用（平11厚令37
第37条第3項）</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</si>
  <si>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</si>
  <si>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</si>
  <si>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4"/>
  </si>
  <si>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4"/>
  </si>
  <si>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4"/>
  </si>
  <si>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</si>
  <si>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4"/>
  </si>
  <si>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4"/>
  </si>
  <si>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4"/>
  </si>
  <si>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4"/>
  </si>
  <si>
    <t>　地域との連携等</t>
    <rPh sb="7" eb="8">
      <t>トウ</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</si>
  <si>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4"/>
  </si>
  <si>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3"/>
  </si>
  <si>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4"/>
  </si>
  <si>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</si>
  <si>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</si>
  <si>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3"/>
  </si>
  <si>
    <t xml:space="preserve">※
</t>
    <phoneticPr fontId="4"/>
  </si>
  <si>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4"/>
  </si>
  <si>
    <t>ア　福祉用具の保管のために必要な設備
１）清潔であること。
２）既に消毒又は補修がなされている福祉用具とそれ
　以外の福祉用具を区分することが可能であること。</t>
    <phoneticPr fontId="4"/>
  </si>
  <si>
    <t>イ　福祉用具の消毒のために必要な器材
　当該事業者が取り扱う福祉用具の種類及び材質等からみて適切な消毒効果を有するものであること。</t>
    <phoneticPr fontId="4"/>
  </si>
  <si>
    <t xml:space="preserve">
（
（</t>
    <phoneticPr fontId="4"/>
  </si>
  <si>
    <t>　サービスの選択に資すると認められる重要事項を記した文書の内容は、以下のとおりです。
ア　運営規程の概要
イ　福祉用具専門相談員の勤務体制
ウ　事故発生時の対応
エ　苦情処理の体制　等</t>
    <phoneticPr fontId="4"/>
  </si>
  <si>
    <t xml:space="preserve">※
</t>
    <phoneticPr fontId="4"/>
  </si>
  <si>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4"/>
  </si>
  <si>
    <t xml:space="preserve">※
</t>
    <phoneticPr fontId="4"/>
  </si>
  <si>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4"/>
  </si>
  <si>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</si>
  <si>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4"/>
  </si>
  <si>
    <t>ア　利用者に、当該事業が福祉用具貸与の事業とは別
　事業であり、当該サービスが介護保険給付の対象と
　ならないサービスであることを説明し、理解を得る
　こと。</t>
    <phoneticPr fontId="4"/>
  </si>
  <si>
    <t>イ　当該事業の目的、運営方針、利用料等が、福祉用
　具貸与事業所の運営規程とは別に定められているこ
　と。</t>
    <phoneticPr fontId="4"/>
  </si>
  <si>
    <t>ウ　会計が福祉用具貸与の事業の会計と区分されていること。</t>
    <phoneticPr fontId="3"/>
  </si>
  <si>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4"/>
  </si>
  <si>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4"/>
  </si>
  <si>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</si>
  <si>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4"/>
  </si>
  <si>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4"/>
  </si>
  <si>
    <t>　上記エの指示は、文書により行わなければなりません。</t>
    <rPh sb="1" eb="3">
      <t>ジョウキ</t>
    </rPh>
    <phoneticPr fontId="4"/>
  </si>
  <si>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</si>
  <si>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</si>
  <si>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</si>
  <si>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</si>
  <si>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訓練の実施は、机上を含めその実施手法は問わないものの、机上及び実地で実施するものを適切に組み合わせながら実施することが適切です。</t>
    <phoneticPr fontId="4"/>
  </si>
  <si>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4"/>
  </si>
  <si>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4"/>
  </si>
  <si>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</si>
  <si>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</si>
  <si>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4"/>
  </si>
  <si>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4"/>
  </si>
  <si>
    <t>　以上の観点を踏まえ、虐待等の防止・早期発見に加え、虐待等が発生した場合はその再発を確実に防止するために次に掲げる事項を実施するものとします。</t>
    <phoneticPr fontId="4"/>
  </si>
  <si>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</si>
  <si>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</si>
  <si>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</si>
  <si>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</si>
  <si>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</si>
  <si>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4"/>
  </si>
  <si>
    <t>　事業所ごとに経理を区分するとともに、福祉用具貸与の会計とその他の事業の会計を区分していますか。</t>
    <rPh sb="19" eb="21">
      <t>フクシ</t>
    </rPh>
    <rPh sb="21" eb="23">
      <t>ヨウグ</t>
    </rPh>
    <rPh sb="23" eb="25">
      <t>タイヨ</t>
    </rPh>
    <phoneticPr fontId="4"/>
  </si>
  <si>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3"/>
  </si>
  <si>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4"/>
  </si>
  <si>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4"/>
  </si>
  <si>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4"/>
  </si>
  <si>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4"/>
  </si>
  <si>
    <t xml:space="preserve">ア　原則として認定調査票のうち基本調査の直近の結
　果を用い、その要否を判断するものとする。
</t>
    <phoneticPr fontId="4"/>
  </si>
  <si>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4"/>
  </si>
  <si>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4"/>
  </si>
  <si>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4"/>
  </si>
  <si>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4"/>
  </si>
  <si>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4"/>
  </si>
  <si>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4"/>
  </si>
  <si>
    <t>　同意は、利用者及び福祉用具貸与事業者双方の保護の立場から書面によって確認することが望ましいです。</t>
    <phoneticPr fontId="4"/>
  </si>
  <si>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4"/>
  </si>
  <si>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</si>
  <si>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</si>
  <si>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 xml:space="preserve">　記載すべき事項は、次にあげるものが考えられます。
ア　福祉用具貸与の提供の開始日及び終了日
イ　種目及び品名
ウ　保険給付の額
エ　その他必要な事項
</t>
    <phoneticPr fontId="4"/>
  </si>
  <si>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3"/>
  </si>
  <si>
    <t>　保険給付の対象となっているサービスと明確に区分されないあいまいな名目による費用の徴収は認められません。</t>
    <rPh sb="1" eb="3">
      <t>ホケン</t>
    </rPh>
    <phoneticPr fontId="4"/>
  </si>
  <si>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3"/>
  </si>
  <si>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4"/>
  </si>
  <si>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4"/>
  </si>
  <si>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4"/>
  </si>
  <si>
    <t>　必要な広さの区画については、利用申込みの受付、相談等に対応するのに適切なスペースを確保してください。</t>
    <phoneticPr fontId="4"/>
  </si>
  <si>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</si>
  <si>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3"/>
  </si>
  <si>
    <t>②　上記①に掲げる方法は、利用申込者又はその家族
　がファイルへの記録を出力することによる文書を作
　成することができるものでなければなりません。</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</si>
  <si>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</si>
  <si>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</si>
  <si>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3"/>
  </si>
  <si>
    <t>　特に、要介護度や所得の多寡を理由にサービスの提供を拒否することはできません。</t>
    <rPh sb="1" eb="2">
      <t>トク</t>
    </rPh>
    <phoneticPr fontId="4"/>
  </si>
  <si>
    <t>　被保険者証に、認定審査会の意見が記載されているときは、当該認定審査会の意見に配慮してサービスを提供するように努めていますか。</t>
    <rPh sb="30" eb="32">
      <t>ニンテイ</t>
    </rPh>
    <rPh sb="32" eb="35">
      <t>シンサカイ</t>
    </rPh>
    <phoneticPr fontId="4"/>
  </si>
  <si>
    <t>　サービスを提供するに当たっては、居宅介護支援事業者その他保健医療サービス又は福祉サービスを提供する者との密接な連携に努めていますか。</t>
    <phoneticPr fontId="4"/>
  </si>
  <si>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4"/>
  </si>
  <si>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4"/>
  </si>
  <si>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4"/>
  </si>
  <si>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4"/>
  </si>
  <si>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4"/>
  </si>
  <si>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4"/>
  </si>
  <si>
    <t>　従業者でなくなった後においてもこれらの秘密を保持すべき旨を従業者との雇用契約時に取り決め、例えば違約金について定めをおくなどの措置を講じてください。</t>
    <phoneticPr fontId="4"/>
  </si>
  <si>
    <t xml:space="preserve">　事業所について広告をする場合においては、その内容が虚偽又は誇大な表現となっていませんか。
</t>
    <rPh sb="33" eb="35">
      <t>ヒョウゲン</t>
    </rPh>
    <phoneticPr fontId="4"/>
  </si>
  <si>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4"/>
  </si>
  <si>
    <t xml:space="preserve">　上記①の苦情を受け付けた場合には、当該苦情受付日、その内容等を記録していますか。
</t>
    <rPh sb="1" eb="3">
      <t>ジョウキ</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</si>
  <si>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4"/>
  </si>
  <si>
    <t xml:space="preserve">　市町村からの求めがあった場合には、上記③の改善の内容を市町村に報告していますか。
</t>
    <rPh sb="18" eb="20">
      <t>ジョウキ</t>
    </rPh>
    <phoneticPr fontId="4"/>
  </si>
  <si>
    <t>　国民健康保険団体連合会からの求めがあった場合には、上記⑤の改善の内容を報告していますか。</t>
    <rPh sb="26" eb="28">
      <t>ジョウキ</t>
    </rPh>
    <phoneticPr fontId="4"/>
  </si>
  <si>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4"/>
  </si>
  <si>
    <t xml:space="preserve">　上記①の事故の状況及び事故に際して採った処置について記録していますか。
</t>
    <rPh sb="1" eb="3">
      <t>ジョウキ</t>
    </rPh>
    <phoneticPr fontId="4"/>
  </si>
  <si>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</si>
  <si>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</si>
  <si>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3"/>
  </si>
  <si>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4"/>
  </si>
  <si>
    <t>準用
（平11老企25
第3の一の3(2)）</t>
    <rPh sb="0" eb="2">
      <t>ジュンヨウ</t>
    </rPh>
    <rPh sb="15" eb="16">
      <t>イチ</t>
    </rPh>
    <phoneticPr fontId="4"/>
  </si>
  <si>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4"/>
  </si>
  <si>
    <t>平11老企25
第3の一の3(1)</t>
    <rPh sb="11" eb="12">
      <t>イチ</t>
    </rPh>
    <phoneticPr fontId="3"/>
  </si>
  <si>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4"/>
  </si>
  <si>
    <t>平11老企25
第3の十一の1(1)③</t>
    <rPh sb="11" eb="13">
      <t>ジュウイチ</t>
    </rPh>
    <phoneticPr fontId="4"/>
  </si>
  <si>
    <t>準用
（平11老企25
第3の一の1(3)）</t>
    <rPh sb="0" eb="2">
      <t>ジュンヨウ</t>
    </rPh>
    <rPh sb="15" eb="16">
      <t>イチ</t>
    </rPh>
    <phoneticPr fontId="4"/>
  </si>
  <si>
    <t>平11老企25
第3の十一の2(1)</t>
    <rPh sb="11" eb="13">
      <t>ジュウイチ</t>
    </rPh>
    <phoneticPr fontId="4"/>
  </si>
  <si>
    <t>平11老企25
第3の十一の2(2)</t>
    <phoneticPr fontId="4"/>
  </si>
  <si>
    <t>平11老企25
第3の十一の2(3)</t>
    <rPh sb="11" eb="13">
      <t>ジュウイチ</t>
    </rPh>
    <phoneticPr fontId="4"/>
  </si>
  <si>
    <t>準用
（平11老企25
第3の一の3(2)）</t>
    <rPh sb="15" eb="16">
      <t>イチ</t>
    </rPh>
    <phoneticPr fontId="4"/>
  </si>
  <si>
    <t xml:space="preserve">準用
（平11老企25
第3の一の3(2)）
</t>
    <rPh sb="15" eb="16">
      <t>イチ</t>
    </rPh>
    <phoneticPr fontId="4"/>
  </si>
  <si>
    <t>準用
（平11老企25
第3の一の3(3)）</t>
    <rPh sb="15" eb="16">
      <t>イチ</t>
    </rPh>
    <phoneticPr fontId="4"/>
  </si>
  <si>
    <t>準用
（平11老企25
第3の一の3(5)</t>
    <phoneticPr fontId="4"/>
  </si>
  <si>
    <t xml:space="preserve">準用
（平11老企25
第3の一の3(8)）
</t>
    <rPh sb="0" eb="2">
      <t>ジュンヨウ</t>
    </rPh>
    <rPh sb="15" eb="16">
      <t>イチ</t>
    </rPh>
    <phoneticPr fontId="3"/>
  </si>
  <si>
    <t>準用
（平11老企25
第3の一の3(9)）</t>
    <rPh sb="15" eb="16">
      <t>イチ</t>
    </rPh>
    <phoneticPr fontId="4"/>
  </si>
  <si>
    <t>平11老企25
第3の十一の3(1)
①</t>
    <rPh sb="11" eb="13">
      <t>ジュウイチ</t>
    </rPh>
    <phoneticPr fontId="4"/>
  </si>
  <si>
    <t>平11老企25
第3の十一の3(1)
②</t>
    <rPh sb="11" eb="13">
      <t>ジュウイチ</t>
    </rPh>
    <phoneticPr fontId="4"/>
  </si>
  <si>
    <t>平11老企25
第3の十一の3(1)
②
準用
（平11老企25第3の一の3(11)②）</t>
    <rPh sb="11" eb="13">
      <t>ジュウイチ</t>
    </rPh>
    <rPh sb="35" eb="36">
      <t>イチ</t>
    </rPh>
    <phoneticPr fontId="4"/>
  </si>
  <si>
    <t>平11老企25
第3の十一の3(1)③</t>
    <rPh sb="11" eb="13">
      <t>ジュウイチ</t>
    </rPh>
    <phoneticPr fontId="4"/>
  </si>
  <si>
    <t xml:space="preserve">平11老企25
第3の十一の3(3)②
</t>
    <rPh sb="11" eb="13">
      <t>ジュウイチ</t>
    </rPh>
    <phoneticPr fontId="4"/>
  </si>
  <si>
    <t>平11老企25
第3の十一の3(3)①</t>
    <rPh sb="11" eb="13">
      <t>ジュウイチ</t>
    </rPh>
    <phoneticPr fontId="4"/>
  </si>
  <si>
    <t>準用(平11老企25第3の一の3(19)①)</t>
    <rPh sb="13" eb="14">
      <t>イチ</t>
    </rPh>
    <phoneticPr fontId="4"/>
  </si>
  <si>
    <t>平11老企25
第3の十一の3(4)①</t>
    <rPh sb="11" eb="13">
      <t>ジュウイチ</t>
    </rPh>
    <phoneticPr fontId="4"/>
  </si>
  <si>
    <t>準用
（平11老企25
第3の一の3(19)④）</t>
    <rPh sb="15" eb="16">
      <t>イチ</t>
    </rPh>
    <phoneticPr fontId="4"/>
  </si>
  <si>
    <t>平11老企25
第3の十一の3(4)②</t>
    <rPh sb="11" eb="13">
      <t>ジュウイチ</t>
    </rPh>
    <phoneticPr fontId="4"/>
  </si>
  <si>
    <t>平11老企25
第3の十一の3(5)
準用
（平11老企25第3の二の3(7)①）</t>
    <rPh sb="11" eb="13">
      <t>ジュウイチ</t>
    </rPh>
    <rPh sb="33" eb="34">
      <t>ニ</t>
    </rPh>
    <phoneticPr fontId="4"/>
  </si>
  <si>
    <t>準用
（平11老企25第3の二の3(7)②）</t>
    <rPh sb="14" eb="15">
      <t>ニ</t>
    </rPh>
    <phoneticPr fontId="4"/>
  </si>
  <si>
    <t>準用
（平11老企25第3の二の3(7)③）</t>
    <rPh sb="14" eb="15">
      <t>ニ</t>
    </rPh>
    <phoneticPr fontId="4"/>
  </si>
  <si>
    <t>準用
（平11老企25第3の二の3(7)④）</t>
    <rPh sb="14" eb="15">
      <t>ニ</t>
    </rPh>
    <phoneticPr fontId="4"/>
  </si>
  <si>
    <t>準用
（平11老企25
第3の六の3(5)①）</t>
    <rPh sb="0" eb="2">
      <t>ジュンヨウ</t>
    </rPh>
    <rPh sb="15" eb="16">
      <t>ロク</t>
    </rPh>
    <phoneticPr fontId="4"/>
  </si>
  <si>
    <t>平11老企25
第3の十一の3(10)②イ</t>
    <rPh sb="11" eb="13">
      <t>ジュウイチ</t>
    </rPh>
    <phoneticPr fontId="4"/>
  </si>
  <si>
    <t>平11老企25
第3の十一の3(10)②ロ</t>
    <rPh sb="11" eb="13">
      <t>ジュウイチ</t>
    </rPh>
    <phoneticPr fontId="4"/>
  </si>
  <si>
    <t>準用
（平11老企25
第3の一の3(21)④）</t>
    <rPh sb="0" eb="2">
      <t>ジュンヨウ</t>
    </rPh>
    <rPh sb="15" eb="16">
      <t>イチ</t>
    </rPh>
    <phoneticPr fontId="4"/>
  </si>
  <si>
    <t>平11老企25
第3の十一の3(6)</t>
    <rPh sb="11" eb="13">
      <t>ジュウイチ</t>
    </rPh>
    <phoneticPr fontId="4"/>
  </si>
  <si>
    <t>平11老企25
第3の十一の3(7)①</t>
    <rPh sb="11" eb="13">
      <t>ジュウイチ</t>
    </rPh>
    <phoneticPr fontId="4"/>
  </si>
  <si>
    <t xml:space="preserve">平11老企25
第3の十一の3(7)②
</t>
    <rPh sb="11" eb="13">
      <t>ジュウイチ</t>
    </rPh>
    <phoneticPr fontId="4"/>
  </si>
  <si>
    <t>平11老企25
第3の十一の3(7)③</t>
    <rPh sb="11" eb="13">
      <t>ジュウイチ</t>
    </rPh>
    <phoneticPr fontId="4"/>
  </si>
  <si>
    <t>平11老企25
第3の十一の3(7)④</t>
    <rPh sb="11" eb="13">
      <t>ジュウイチ</t>
    </rPh>
    <phoneticPr fontId="4"/>
  </si>
  <si>
    <t>平11老企25
第3の十一の3(7)⑥
準用
（平11老企25第3の二の3(8)②）</t>
    <rPh sb="11" eb="13">
      <t>ジュウイチ</t>
    </rPh>
    <rPh sb="34" eb="35">
      <t>ニ</t>
    </rPh>
    <phoneticPr fontId="4"/>
  </si>
  <si>
    <t>準用
（平11老企
25第3の一の3(25)②）</t>
    <rPh sb="15" eb="16">
      <t>イチ</t>
    </rPh>
    <phoneticPr fontId="4"/>
  </si>
  <si>
    <t>準用
（平11老企
25第3の一の3(25)③）</t>
    <rPh sb="15" eb="16">
      <t>イチ</t>
    </rPh>
    <phoneticPr fontId="4"/>
  </si>
  <si>
    <t>準用
（平11老企25
第3の一の3(28)①）</t>
    <rPh sb="15" eb="16">
      <t>イチ</t>
    </rPh>
    <phoneticPr fontId="4"/>
  </si>
  <si>
    <t>準用
（平11老企25
第3の一の3(28)②）</t>
    <rPh sb="15" eb="16">
      <t>イチ</t>
    </rPh>
    <phoneticPr fontId="4"/>
  </si>
  <si>
    <t xml:space="preserve">
準用（平11老企25
第3の一の3(29)①）</t>
    <rPh sb="15" eb="16">
      <t>イチ</t>
    </rPh>
    <phoneticPr fontId="4"/>
  </si>
  <si>
    <t>準用(平11老企25 第3の一の3(29)②)</t>
    <rPh sb="0" eb="1">
      <t>ジュン</t>
    </rPh>
    <rPh sb="1" eb="2">
      <t>ヨウ</t>
    </rPh>
    <rPh sb="14" eb="15">
      <t>イチ</t>
    </rPh>
    <phoneticPr fontId="3"/>
  </si>
  <si>
    <t>準用
（平11老企25第3の一の3(30)①）</t>
    <rPh sb="14" eb="15">
      <t>イチ</t>
    </rPh>
    <phoneticPr fontId="4"/>
  </si>
  <si>
    <t>準用(平11老企25第3の一の3
(30)②)</t>
    <rPh sb="13" eb="14">
      <t>イチ</t>
    </rPh>
    <phoneticPr fontId="4"/>
  </si>
  <si>
    <t>準用（平11老企25
第3の一の3(30)③）</t>
    <rPh sb="14" eb="15">
      <t>イチ</t>
    </rPh>
    <phoneticPr fontId="4"/>
  </si>
  <si>
    <t>平11老企25
第3の十一の3(8)
準用
（平11老企25第3の一の3(31))</t>
    <rPh sb="11" eb="13">
      <t>ジュウイチ</t>
    </rPh>
    <rPh sb="33" eb="34">
      <t>イチ</t>
    </rPh>
    <phoneticPr fontId="4"/>
  </si>
  <si>
    <t>平11老企25
第3の十一の3(9)</t>
    <rPh sb="11" eb="13">
      <t>ジュウイチ</t>
    </rPh>
    <phoneticPr fontId="4"/>
  </si>
  <si>
    <t>平11老企25
第4の三の9(1)①</t>
    <rPh sb="11" eb="12">
      <t>サン</t>
    </rPh>
    <phoneticPr fontId="4"/>
  </si>
  <si>
    <t>平11老企25
第4の三の9(1)②</t>
    <rPh sb="11" eb="12">
      <t>サン</t>
    </rPh>
    <phoneticPr fontId="4"/>
  </si>
  <si>
    <t>平11老企25
第4の三の9(3)①</t>
    <rPh sb="11" eb="12">
      <t>サン</t>
    </rPh>
    <phoneticPr fontId="3"/>
  </si>
  <si>
    <t>平11老企25
第4の三の9(3)②</t>
    <rPh sb="11" eb="12">
      <t>サン</t>
    </rPh>
    <phoneticPr fontId="3"/>
  </si>
  <si>
    <t>平11老企25
第4の三の9(3)③</t>
    <rPh sb="11" eb="12">
      <t>サン</t>
    </rPh>
    <phoneticPr fontId="4"/>
  </si>
  <si>
    <t>平11老企25
第4の三の9(3)④</t>
    <rPh sb="11" eb="12">
      <t>サン</t>
    </rPh>
    <phoneticPr fontId="3"/>
  </si>
  <si>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</si>
  <si>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</si>
  <si>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</si>
  <si>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</si>
  <si>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</si>
  <si>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</si>
  <si>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</si>
  <si>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</si>
  <si>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</si>
  <si>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</si>
  <si>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</si>
  <si>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3"/>
  </si>
  <si>
    <t>はい・いいえ
該当なし</t>
    <rPh sb="7" eb="9">
      <t>ガイトウ</t>
    </rPh>
    <phoneticPr fontId="3"/>
  </si>
  <si>
    <t>（感染症対応研修）</t>
    <rPh sb="1" eb="4">
      <t>カンセンショウ</t>
    </rPh>
    <rPh sb="4" eb="8">
      <t>タイオウケンシュウ</t>
    </rPh>
    <phoneticPr fontId="3"/>
  </si>
  <si>
    <t>（災害対応研修）</t>
    <rPh sb="1" eb="5">
      <t>サイガイタイオウ</t>
    </rPh>
    <rPh sb="5" eb="7">
      <t>ケンシュウ</t>
    </rPh>
    <phoneticPr fontId="3"/>
  </si>
  <si>
    <t>実施済・未実施</t>
    <rPh sb="0" eb="3">
      <t>ジッシズ</t>
    </rPh>
    <rPh sb="4" eb="7">
      <t>ミジッシ</t>
    </rPh>
    <phoneticPr fontId="4"/>
  </si>
  <si>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4"/>
  </si>
  <si>
    <t>②</t>
    <phoneticPr fontId="4"/>
  </si>
  <si>
    <t>⑥</t>
    <phoneticPr fontId="4"/>
  </si>
  <si>
    <t>⑦</t>
    <phoneticPr fontId="4"/>
  </si>
  <si>
    <t>⑤</t>
    <phoneticPr fontId="4"/>
  </si>
  <si>
    <t>平11厚令37
第199条の2第6項</t>
    <phoneticPr fontId="4"/>
  </si>
  <si>
    <t>平11厚令37
第199条の2第5項</t>
    <phoneticPr fontId="4"/>
  </si>
  <si>
    <t>※</t>
    <phoneticPr fontId="4"/>
  </si>
  <si>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</si>
  <si>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4"/>
  </si>
  <si>
    <t>平11老企25
第3の十一の3(3)②</t>
    <phoneticPr fontId="4"/>
  </si>
  <si>
    <t>③</t>
    <phoneticPr fontId="4"/>
  </si>
  <si>
    <t>※</t>
    <phoneticPr fontId="4"/>
  </si>
  <si>
    <t>平11老企25
第3の十一の3(3)⑤</t>
    <phoneticPr fontId="4"/>
  </si>
  <si>
    <t>平11老企25
第3の十一の3(3)⑧ホ</t>
    <phoneticPr fontId="4"/>
  </si>
  <si>
    <t>　高齢者虐待防止措置未実施減算</t>
    <rPh sb="1" eb="4">
      <t>コウレイシャ</t>
    </rPh>
    <rPh sb="4" eb="8">
      <t>ギャクタイボウシ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</si>
  <si>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</si>
  <si>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平12厚告19
別表11の注1</t>
    <phoneticPr fontId="4"/>
  </si>
  <si>
    <t>平12厚告19
別表11の注2</t>
    <phoneticPr fontId="4"/>
  </si>
  <si>
    <t>平18厚労告127別表9注1</t>
    <phoneticPr fontId="4"/>
  </si>
  <si>
    <t>平18厚労告127別表9注2</t>
    <phoneticPr fontId="4"/>
  </si>
  <si>
    <t>　厚生労働大臣が定める基準</t>
    <rPh sb="1" eb="7">
      <t>コウセイロウドウダイジン</t>
    </rPh>
    <rPh sb="8" eb="9">
      <t>サダ</t>
    </rPh>
    <rPh sb="11" eb="13">
      <t>キジュン</t>
    </rPh>
    <phoneticPr fontId="4"/>
  </si>
  <si>
    <t>　別に厚生労働大臣が定める基準を満たさない場合は、業務継続計画未策定減算として、所定単位数の100分の１に相当する単位数を所定単位数から減算していますか。</t>
    <phoneticPr fontId="4"/>
  </si>
  <si>
    <t>　別に厚生労働大臣が定める基準を満たさない場合は、高齢者虐待防止措置未実施減算として、所定単位数の100分の１に相当する単位数を所定単位数から減算していますか。</t>
    <phoneticPr fontId="4"/>
  </si>
  <si>
    <t>四　前記一から三に掲げる措置を適切に実施するため
　の担当者を置くこと。</t>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</si>
  <si>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3"/>
  </si>
  <si>
    <t>二　当該事業所における虐待の防止のための指針を整
　備すること。</t>
    <phoneticPr fontId="3"/>
  </si>
  <si>
    <t>三　当該事業所において、福祉用具専門相談員に対
　し、虐待の防止のための研修を定期的に実施するこ
　と。</t>
    <rPh sb="12" eb="21">
      <t>フクシヨウグセンモンソウダンイン</t>
    </rPh>
    <phoneticPr fontId="3"/>
  </si>
  <si>
    <t>平12老企36
第2の9(1)</t>
    <phoneticPr fontId="3"/>
  </si>
  <si>
    <t>平12老企36
第2の9(2)</t>
    <phoneticPr fontId="3"/>
  </si>
  <si>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5" eb="27">
      <t>ギョウム</t>
    </rPh>
    <rPh sb="27" eb="29">
      <t>ケイゾク</t>
    </rPh>
    <rPh sb="29" eb="31">
      <t>ケイカク</t>
    </rPh>
    <rPh sb="32" eb="35">
      <t>サクテイトウ</t>
    </rPh>
    <phoneticPr fontId="3"/>
  </si>
  <si>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3"/>
  </si>
  <si>
    <t>厚生労働大臣が定める基準（平成２７年３月２３日厚生労働省告示第９５号）</t>
    <rPh sb="25" eb="27">
      <t>ロウドウ</t>
    </rPh>
    <rPh sb="30" eb="31">
      <t>ダイ</t>
    </rPh>
    <phoneticPr fontId="3"/>
  </si>
  <si>
    <t>「平27厚労告95」</t>
    <rPh sb="5" eb="6">
      <t>ロウ</t>
    </rPh>
    <phoneticPr fontId="3"/>
  </si>
  <si>
    <t>平18-0317001号
別紙1
第2の10(1)</t>
    <phoneticPr fontId="4"/>
  </si>
  <si>
    <t>平18-0317001号
別紙1
第2の10(2)</t>
    <phoneticPr fontId="4"/>
  </si>
  <si>
    <t>　別に厚生労働大臣が定める基準を満たさない場合は、高齢者虐待防止措置未実施減算として、所定単位数の100分の１に相当する単位数を所定単位数から減算していますか。</t>
    <phoneticPr fontId="4"/>
  </si>
  <si>
    <t>　別に厚生労働大臣が定める基準を満たさない場合は、業務継続計画未策定減算として、所定単位数の100分の１に相当する単位数を所定単位数から減算していますか。</t>
    <phoneticPr fontId="4"/>
  </si>
  <si>
    <t>平27厚労告95
第44号の4</t>
    <rPh sb="12" eb="13">
      <t>ゴウ</t>
    </rPh>
    <phoneticPr fontId="4"/>
  </si>
  <si>
    <t>平27厚労告95
第44号の5</t>
    <rPh sb="12" eb="13">
      <t>ゴウ</t>
    </rPh>
    <phoneticPr fontId="3"/>
  </si>
  <si>
    <t>平27厚労告95
第121号の3の2</t>
    <rPh sb="13" eb="14">
      <t>ゴウ</t>
    </rPh>
    <phoneticPr fontId="4"/>
  </si>
  <si>
    <t>平27厚労告95
第121号の3の3</t>
    <rPh sb="13" eb="14">
      <t>ゴウ</t>
    </rPh>
    <phoneticPr fontId="3"/>
  </si>
  <si>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4"/>
  </si>
  <si>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4" eb="25">
      <t>ダイ</t>
    </rPh>
    <rPh sb="26" eb="27">
      <t>コウ</t>
    </rPh>
    <rPh sb="28" eb="30">
      <t>ギョウム</t>
    </rPh>
    <rPh sb="30" eb="32">
      <t>ケイゾク</t>
    </rPh>
    <rPh sb="32" eb="34">
      <t>ケイカク</t>
    </rPh>
    <rPh sb="35" eb="38">
      <t>サクテイトウ</t>
    </rPh>
    <phoneticPr fontId="3"/>
  </si>
  <si>
    <t>※</t>
    <phoneticPr fontId="4"/>
  </si>
  <si>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4"/>
  </si>
  <si>
    <t>法第8条第12項·第13項
平11厚告93
平12老企第34</t>
    <rPh sb="9" eb="10">
      <t>ダイ</t>
    </rPh>
    <rPh sb="12" eb="13">
      <t>コウ</t>
    </rPh>
    <phoneticPr fontId="4"/>
  </si>
  <si>
    <t>令和6年3月15日厚生労働省告示第86号
附則第5条</t>
    <rPh sb="14" eb="16">
      <t>コクジ</t>
    </rPh>
    <phoneticPr fontId="4"/>
  </si>
  <si>
    <t>令和6年3月15日厚生労働省告示第86号
附則第5条</t>
    <phoneticPr fontId="4"/>
  </si>
  <si>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4"/>
  </si>
  <si>
    <t>法第8条の2第10項·第11項
平11厚告93
平12老企第34</t>
    <rPh sb="11" eb="12">
      <t>ダイ</t>
    </rPh>
    <rPh sb="14" eb="15">
      <t>コウ</t>
    </rPh>
    <phoneticPr fontId="4"/>
  </si>
  <si>
    <t>平11老企25
第4の三の9(2)②</t>
    <rPh sb="11" eb="12">
      <t>サン</t>
    </rPh>
    <phoneticPr fontId="4"/>
  </si>
  <si>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4"/>
  </si>
  <si>
    <t>④</t>
    <phoneticPr fontId="4"/>
  </si>
  <si>
    <t>⑧</t>
    <phoneticPr fontId="4"/>
  </si>
  <si>
    <t>⑨</t>
    <phoneticPr fontId="4"/>
  </si>
  <si>
    <t>平18厚労令35
第278条第1項第4号</t>
    <phoneticPr fontId="4"/>
  </si>
  <si>
    <t>平18厚労令35
第278条第1項第8号</t>
    <phoneticPr fontId="4"/>
  </si>
  <si>
    <t>平18厚労令35
第278条第1項第9号</t>
    <phoneticPr fontId="4"/>
  </si>
  <si>
    <t>平11厚令37
第199条第1項第2号</t>
    <phoneticPr fontId="4"/>
  </si>
  <si>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4"/>
  </si>
  <si>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4"/>
  </si>
  <si>
    <t>平11厚令37
第199条第1項第6号</t>
    <phoneticPr fontId="4"/>
  </si>
  <si>
    <t>平11厚令37
第199条第1項第7号</t>
    <phoneticPr fontId="4"/>
  </si>
  <si>
    <t>　福祉用具専門相談員は、モニタリングの結果を記録し、当該記録をサービスの提供に係る居宅サービス計画を作成した居宅介護支援事業者に報告していますか。</t>
    <phoneticPr fontId="4"/>
  </si>
  <si>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4"/>
  </si>
  <si>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4"/>
  </si>
  <si>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4"/>
  </si>
  <si>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4"/>
  </si>
  <si>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4"/>
  </si>
  <si>
    <t>平11厚令37
第204条第3項
附則第2条</t>
    <rPh sb="17" eb="19">
      <t>フソク</t>
    </rPh>
    <rPh sb="19" eb="20">
      <t>ダイ</t>
    </rPh>
    <rPh sb="21" eb="22">
      <t>ジョウ</t>
    </rPh>
    <phoneticPr fontId="4"/>
  </si>
  <si>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4"/>
  </si>
  <si>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4"/>
  </si>
  <si>
    <t>「平30厚労告80」</t>
    <rPh sb="1" eb="2">
      <t>ヘイ</t>
    </rPh>
    <rPh sb="4" eb="6">
      <t>コウロウ</t>
    </rPh>
    <rPh sb="6" eb="7">
      <t>コク</t>
    </rPh>
    <phoneticPr fontId="5"/>
  </si>
  <si>
    <t>厚生労働大臣が定める福祉用具貸与及び介護予防福祉用具貸与の基準（平成３０年３月２２日厚生労働省告示８０号)</t>
    <phoneticPr fontId="5"/>
  </si>
  <si>
    <t>　重要事項をウェブサイトに掲載していますか。
（令和７年４月１日から上記の措置を講じることが義務付けられます。）</t>
    <phoneticPr fontId="4"/>
  </si>
  <si>
    <t>　法第１１８条の２第１項に規定する介護保険等関連情報その他必要な情報を活用し、適切かつ有効なサービスの提供に努めていますか。</t>
    <rPh sb="51" eb="53">
      <t>テイキョウ</t>
    </rPh>
    <phoneticPr fontId="4"/>
  </si>
  <si>
    <t xml:space="preserve">　常に、清潔かつ安全で正常な機能を有する福祉用具を貸与していますか。   </t>
    <phoneticPr fontId="4"/>
  </si>
  <si>
    <t xml:space="preserve">　自らその提供するサービスの質の評価を行い、常にその改善を図っていますか。
</t>
    <phoneticPr fontId="4"/>
  </si>
  <si>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</si>
  <si>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t>準用(平11老企25第3の一の3(19)⑤)</t>
    <rPh sb="13" eb="14">
      <t>イチ</t>
    </rPh>
    <phoneticPr fontId="3"/>
  </si>
  <si>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4"/>
  </si>
  <si>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4"/>
  </si>
  <si>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4"/>
  </si>
  <si>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4"/>
  </si>
  <si>
    <t>　利用者がその有する能力を最大限活用することができるような方法によるサービス提供に努めていますか。</t>
    <phoneticPr fontId="4"/>
  </si>
  <si>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4"/>
  </si>
  <si>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4"/>
  </si>
  <si>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4"/>
  </si>
  <si>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</si>
  <si>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</si>
  <si>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提出書類チェックシート（福祉用具貸与）</t>
    <rPh sb="0" eb="2">
      <t>テイシュツ</t>
    </rPh>
    <rPh sb="2" eb="4">
      <t>ショルイ</t>
    </rPh>
    <rPh sb="12" eb="14">
      <t>フクシ</t>
    </rPh>
    <rPh sb="14" eb="16">
      <t>ヨウグ</t>
    </rPh>
    <rPh sb="16" eb="18">
      <t>タイヨ</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</si>
  <si>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</si>
  <si>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</si>
  <si>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</si>
  <si>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</si>
  <si>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</si>
  <si>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</si>
  <si>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</si>
  <si>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</si>
  <si>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サービスごとに１部</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</si>
  <si>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</si>
  <si>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③利用者の状況</t>
    <rPh sb="1" eb="4">
      <t>リヨウシャ</t>
    </rPh>
    <rPh sb="5" eb="7">
      <t>ジョウキョウ</t>
    </rPh>
    <phoneticPr fontId="3"/>
  </si>
  <si>
    <t>④運営規程、重要事項説明書及び利用者契約書（見本）</t>
    <rPh sb="13" eb="14">
      <t>オヨ</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</si>
  <si>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</si>
  <si>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</si>
  <si>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</si>
  <si>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</si>
  <si>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t>
    <rPh sb="0" eb="2">
      <t>フクシ</t>
    </rPh>
    <rPh sb="2" eb="4">
      <t>カンサ</t>
    </rPh>
    <phoneticPr fontId="3"/>
  </si>
  <si>
    <t>FAX029-868-7543</t>
    <phoneticPr fontId="3"/>
  </si>
  <si>
    <t>wef013@city.tsukuba.lg.jp</t>
    <phoneticPr fontId="3"/>
  </si>
  <si>
    <t>勤務形態</t>
    <rPh sb="0" eb="2">
      <t>キンム</t>
    </rPh>
    <rPh sb="2" eb="4">
      <t>ケイタイ</t>
    </rPh>
    <phoneticPr fontId="30"/>
  </si>
  <si>
    <t>常勤換算後の人数</t>
    <rPh sb="0" eb="2">
      <t>ジョウキン</t>
    </rPh>
    <rPh sb="2" eb="4">
      <t>カンサン</t>
    </rPh>
    <rPh sb="4" eb="5">
      <t>ゴ</t>
    </rPh>
    <rPh sb="6" eb="8">
      <t>ニンズウ</t>
    </rPh>
    <phoneticPr fontId="30"/>
  </si>
  <si>
    <t>○　利用者の状況</t>
  </si>
  <si>
    <t>　①　直近１年間の平均利用者数（計画数）　　　　　        人</t>
    <phoneticPr fontId="3"/>
  </si>
  <si>
    <t>　②　直近１年間の各月別人員数(計画数）　　　　　　　　　　</t>
  </si>
  <si>
    <t>　　　</t>
  </si>
  <si>
    <t>区   分</t>
    <phoneticPr fontId="3"/>
  </si>
  <si>
    <t>利用者数</t>
  </si>
  <si>
    <t>（）</t>
  </si>
  <si>
    <t>（注）１　上記表は、原則として実地指導時直近１年間について記入すること。</t>
  </si>
  <si>
    <t>　　　２　利用者数（計画数）は，介護報酬請求に係る実利用者数（計画数）を記入すること。</t>
  </si>
  <si>
    <t>年　　月</t>
    <rPh sb="0" eb="1">
      <t>ネン</t>
    </rPh>
    <rPh sb="3" eb="4">
      <t>ガツ</t>
    </rPh>
    <phoneticPr fontId="26"/>
  </si>
  <si>
    <t>TEL029-883-1111</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</si>
  <si>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</si>
  <si>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</si>
  <si>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</si>
  <si>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</si>
  <si>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平11厚令37
第193条</t>
    <rPh sb="0" eb="1">
      <t>ヘイ</t>
    </rPh>
    <phoneticPr fontId="4"/>
  </si>
  <si>
    <t>平18厚労令35
第265条</t>
    <rPh sb="0" eb="1">
      <t>ヘイ</t>
    </rPh>
    <phoneticPr fontId="4"/>
  </si>
  <si>
    <t>平11厚令37
第194条第1項</t>
    <rPh sb="0" eb="1">
      <t>ヘイ</t>
    </rPh>
    <rPh sb="13" eb="14">
      <t>ダイ</t>
    </rPh>
    <rPh sb="15" eb="16">
      <t>コウ</t>
    </rPh>
    <phoneticPr fontId="4"/>
  </si>
  <si>
    <t>平18厚労令35
第266条第2項</t>
    <rPh sb="0" eb="1">
      <t>ヘイ</t>
    </rPh>
    <phoneticPr fontId="4"/>
  </si>
  <si>
    <t xml:space="preserve">平11厚令37
第195条
</t>
    <rPh sb="0" eb="1">
      <t>ヘイ</t>
    </rPh>
    <phoneticPr fontId="4"/>
  </si>
  <si>
    <t>平11厚令37
第196条第1項</t>
    <rPh sb="0" eb="1">
      <t>ヘイ</t>
    </rPh>
    <rPh sb="13" eb="14">
      <t>ダイ</t>
    </rPh>
    <rPh sb="15" eb="16">
      <t>コウ</t>
    </rPh>
    <phoneticPr fontId="4"/>
  </si>
  <si>
    <t>平18厚労令35
第268条第3項
平11厚令37
第196条第3項</t>
    <rPh sb="0" eb="1">
      <t>ヘイ</t>
    </rPh>
    <rPh sb="19" eb="20">
      <t>ヒラ</t>
    </rPh>
    <rPh sb="22" eb="23">
      <t>アツシ</t>
    </rPh>
    <rPh sb="23" eb="24">
      <t>レイ</t>
    </rPh>
    <rPh sb="27" eb="28">
      <t>ダイ</t>
    </rPh>
    <rPh sb="31" eb="32">
      <t>ジョウ</t>
    </rPh>
    <rPh sb="32" eb="33">
      <t>ダイ</t>
    </rPh>
    <rPh sb="34" eb="35">
      <t>コウ</t>
    </rPh>
    <phoneticPr fontId="4"/>
  </si>
  <si>
    <t>平11厚令37
第205条
準用（第8条）</t>
    <rPh sb="0" eb="1">
      <t>ヒラ</t>
    </rPh>
    <phoneticPr fontId="4"/>
  </si>
  <si>
    <t xml:space="preserve">平11厚令37
第8条第2項
</t>
    <rPh sb="0" eb="1">
      <t>ヘイ</t>
    </rPh>
    <phoneticPr fontId="3"/>
  </si>
  <si>
    <t>平11厚令37
第205条
準用（第9条）</t>
    <phoneticPr fontId="4"/>
  </si>
  <si>
    <t>平11厚令37
第205条
準用（第10条）
準用
（平11老企25
第3の一の3(4)）</t>
    <rPh sb="0" eb="1">
      <t>ヒラ</t>
    </rPh>
    <rPh sb="38" eb="39">
      <t>イチ</t>
    </rPh>
    <phoneticPr fontId="4"/>
  </si>
  <si>
    <t xml:space="preserve">平11厚令37
第205条
準用（第11条）
</t>
    <rPh sb="0" eb="1">
      <t>ヒラ</t>
    </rPh>
    <phoneticPr fontId="4"/>
  </si>
  <si>
    <t>平11厚令37
第205条
準用（第12条）
準用
（平11老企25
第3の一の3(6)）</t>
    <rPh sb="0" eb="1">
      <t>ヒラ</t>
    </rPh>
    <rPh sb="39" eb="40">
      <t>イチ</t>
    </rPh>
    <phoneticPr fontId="4"/>
  </si>
  <si>
    <t>平11厚令37
第205条
準用（第13条）</t>
    <rPh sb="0" eb="1">
      <t>ヒラ</t>
    </rPh>
    <phoneticPr fontId="4"/>
  </si>
  <si>
    <t>平11厚令37
第205条
準用（第14条）</t>
    <rPh sb="0" eb="1">
      <t>ヒラ</t>
    </rPh>
    <phoneticPr fontId="4"/>
  </si>
  <si>
    <t>平11厚令37
第205条
準用（第15条）
準用
（平11老企25
第3の一の3(7)）</t>
    <rPh sb="0" eb="1">
      <t>ヒラ</t>
    </rPh>
    <rPh sb="24" eb="26">
      <t>ジュンヨウ</t>
    </rPh>
    <rPh sb="39" eb="40">
      <t>イチ</t>
    </rPh>
    <phoneticPr fontId="4"/>
  </si>
  <si>
    <t>平11厚令37号
第205条
準用（第16条）</t>
    <rPh sb="0" eb="1">
      <t>ヘイ</t>
    </rPh>
    <phoneticPr fontId="4"/>
  </si>
  <si>
    <t>平11厚令37
第205条
準用（第17条）</t>
    <rPh sb="0" eb="1">
      <t>ヒラ</t>
    </rPh>
    <phoneticPr fontId="4"/>
  </si>
  <si>
    <t>平11厚令37
第205条
準用（第18条）</t>
    <rPh sb="0" eb="1">
      <t>ヒラ</t>
    </rPh>
    <phoneticPr fontId="4"/>
  </si>
  <si>
    <t>平11厚令37
第205条
準用（第19条）
準用
（平11老企25 第3の一の3(10)）</t>
    <rPh sb="0" eb="1">
      <t>ヒラ</t>
    </rPh>
    <rPh sb="39" eb="40">
      <t>イチ</t>
    </rPh>
    <phoneticPr fontId="4"/>
  </si>
  <si>
    <t>平11厚令37
第197条第1項</t>
    <rPh sb="0" eb="1">
      <t>ヘイ</t>
    </rPh>
    <rPh sb="13" eb="14">
      <t>ダイ</t>
    </rPh>
    <rPh sb="15" eb="16">
      <t>コウ</t>
    </rPh>
    <phoneticPr fontId="4"/>
  </si>
  <si>
    <t>平11厚令37
第205条
準用（第21条）</t>
    <rPh sb="0" eb="1">
      <t>ヒラ</t>
    </rPh>
    <phoneticPr fontId="4"/>
  </si>
  <si>
    <t>平11厚令37
第198条</t>
    <rPh sb="0" eb="1">
      <t>ヘイ</t>
    </rPh>
    <phoneticPr fontId="4"/>
  </si>
  <si>
    <t>平11厚令37
第199条第1項第1号</t>
    <rPh sb="0" eb="1">
      <t>ヘイ</t>
    </rPh>
    <rPh sb="13" eb="14">
      <t>ダイ</t>
    </rPh>
    <rPh sb="15" eb="16">
      <t>コウ</t>
    </rPh>
    <rPh sb="16" eb="17">
      <t>ダイ</t>
    </rPh>
    <rPh sb="18" eb="19">
      <t>ゴウ</t>
    </rPh>
    <phoneticPr fontId="4"/>
  </si>
  <si>
    <t>平11厚令37
第199条の2第1項</t>
    <rPh sb="0" eb="1">
      <t>ヘイ</t>
    </rPh>
    <rPh sb="15" eb="16">
      <t>ダイ</t>
    </rPh>
    <rPh sb="17" eb="18">
      <t>コウ</t>
    </rPh>
    <phoneticPr fontId="4"/>
  </si>
  <si>
    <t>平11厚令37
第199条の2第3項</t>
    <rPh sb="0" eb="1">
      <t>ヘイ</t>
    </rPh>
    <phoneticPr fontId="4"/>
  </si>
  <si>
    <t>平11厚令37
第205条
準用（第26条）
準用(平11老企25　
第3の一の3(15))</t>
    <rPh sb="0" eb="1">
      <t>ヒラ</t>
    </rPh>
    <rPh sb="38" eb="39">
      <t>イチ</t>
    </rPh>
    <phoneticPr fontId="4"/>
  </si>
  <si>
    <t>平11厚令37
第205条
準用（第52条）</t>
    <rPh sb="0" eb="1">
      <t>ヒラ</t>
    </rPh>
    <phoneticPr fontId="4"/>
  </si>
  <si>
    <t>平11厚令37
第200条</t>
    <rPh sb="0" eb="1">
      <t>ヘイ</t>
    </rPh>
    <phoneticPr fontId="4"/>
  </si>
  <si>
    <t>平11厚令37第205条
準用（第30条の2）</t>
    <rPh sb="0" eb="1">
      <t>ヒラ</t>
    </rPh>
    <phoneticPr fontId="4"/>
  </si>
  <si>
    <t>平11厚令37第205条　準用（第101条第1項）</t>
    <rPh sb="0" eb="1">
      <t>ヒラ</t>
    </rPh>
    <rPh sb="21" eb="22">
      <t>ダイ</t>
    </rPh>
    <rPh sb="23" eb="24">
      <t>コウ</t>
    </rPh>
    <phoneticPr fontId="4"/>
  </si>
  <si>
    <t>平11厚令37
第201条</t>
    <rPh sb="0" eb="1">
      <t>ヘイ</t>
    </rPh>
    <phoneticPr fontId="4"/>
  </si>
  <si>
    <t>平11厚令37
第202条</t>
    <rPh sb="0" eb="1">
      <t>ヘイ</t>
    </rPh>
    <phoneticPr fontId="4"/>
  </si>
  <si>
    <t>平11厚令37
第203条第1項</t>
    <rPh sb="0" eb="1">
      <t>ヘイ</t>
    </rPh>
    <rPh sb="13" eb="14">
      <t>ダイ</t>
    </rPh>
    <rPh sb="15" eb="16">
      <t>コウ</t>
    </rPh>
    <phoneticPr fontId="4"/>
  </si>
  <si>
    <t>平11厚令37
第204条第1項</t>
    <rPh sb="0" eb="1">
      <t>ヘイ</t>
    </rPh>
    <rPh sb="13" eb="14">
      <t>ダイ</t>
    </rPh>
    <rPh sb="15" eb="16">
      <t>コウ</t>
    </rPh>
    <phoneticPr fontId="4"/>
  </si>
  <si>
    <t>平11厚令37
第205条
準用（第33条第1項）</t>
    <rPh sb="0" eb="1">
      <t>ヒラ</t>
    </rPh>
    <rPh sb="21" eb="22">
      <t>ダイ</t>
    </rPh>
    <rPh sb="23" eb="24">
      <t>コウ</t>
    </rPh>
    <phoneticPr fontId="4"/>
  </si>
  <si>
    <t>平11厚令37
第205条
準用（第34条）</t>
    <rPh sb="0" eb="1">
      <t>ヒラ</t>
    </rPh>
    <phoneticPr fontId="4"/>
  </si>
  <si>
    <t>平11厚令37
第205条
準用（第35条）</t>
    <rPh sb="0" eb="1">
      <t>ヒラ</t>
    </rPh>
    <phoneticPr fontId="4"/>
  </si>
  <si>
    <t>平11厚令37
第205条
準用（第36条第1項）</t>
    <rPh sb="0" eb="1">
      <t>ヒラ</t>
    </rPh>
    <rPh sb="21" eb="22">
      <t>ダイ</t>
    </rPh>
    <rPh sb="23" eb="24">
      <t>コウ</t>
    </rPh>
    <phoneticPr fontId="4"/>
  </si>
  <si>
    <t>平11厚令37
第205条準用（第36条の2第1項）</t>
    <rPh sb="0" eb="1">
      <t>ヒラ</t>
    </rPh>
    <rPh sb="22" eb="23">
      <t>ダイ</t>
    </rPh>
    <rPh sb="24" eb="25">
      <t>コウ</t>
    </rPh>
    <phoneticPr fontId="4"/>
  </si>
  <si>
    <t>平11厚令37
第205条準用
（第37条第1項）</t>
    <rPh sb="0" eb="1">
      <t>ヘイ</t>
    </rPh>
    <phoneticPr fontId="4"/>
  </si>
  <si>
    <t>平11厚令37第205条
準用（平11厚令37第37条の2）</t>
    <phoneticPr fontId="4"/>
  </si>
  <si>
    <t>平11厚令37
第205条
準用（第38条）
準用
（平11老企25
第3の一の3(32)）</t>
    <rPh sb="0" eb="1">
      <t>ヒラ</t>
    </rPh>
    <rPh sb="39" eb="40">
      <t>イチ</t>
    </rPh>
    <phoneticPr fontId="4"/>
  </si>
  <si>
    <t>平11厚令37
第204条の2第1項</t>
    <rPh sb="0" eb="1">
      <t>ヘイ</t>
    </rPh>
    <rPh sb="15" eb="16">
      <t>ダイ</t>
    </rPh>
    <rPh sb="17" eb="18">
      <t>コウ</t>
    </rPh>
    <phoneticPr fontId="4"/>
  </si>
  <si>
    <t>平18厚労令35
第277条第1項</t>
    <rPh sb="0" eb="1">
      <t>ヘイ</t>
    </rPh>
    <rPh sb="14" eb="15">
      <t>ダイ</t>
    </rPh>
    <rPh sb="16" eb="17">
      <t>コウ</t>
    </rPh>
    <phoneticPr fontId="4"/>
  </si>
  <si>
    <t>平18厚労令35
第278条第1項第1号</t>
    <rPh sb="0" eb="1">
      <t>ヘイ</t>
    </rPh>
    <rPh sb="14" eb="15">
      <t>ダイ</t>
    </rPh>
    <rPh sb="16" eb="17">
      <t>コウ</t>
    </rPh>
    <rPh sb="17" eb="18">
      <t>ダイ</t>
    </rPh>
    <rPh sb="19" eb="20">
      <t>ゴウ</t>
    </rPh>
    <phoneticPr fontId="4"/>
  </si>
  <si>
    <t>平18厚労令35
第278条の2第1項</t>
    <rPh sb="0" eb="1">
      <t>ヘイ</t>
    </rPh>
    <rPh sb="16" eb="17">
      <t>ダイ</t>
    </rPh>
    <rPh sb="18" eb="19">
      <t>コウ</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</si>
  <si>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</si>
  <si>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xml:space="preserve">　利用者の人権の擁護、虐待の防止等のため、必要な体制の整備を行うとともに、その従業者に対し、研修を実施する等の措置を講じていますか。
</t>
    <phoneticPr fontId="4"/>
  </si>
  <si>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4"/>
  </si>
  <si>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</si>
  <si>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4"/>
  </si>
  <si>
    <t>　以下の場合であって、当該事業所の管理業務に支障がないときは他の職務を兼ねることができます。
ア　当該事業所の福祉用具専門相談員として職務に従
　事する場合
イ　同一の事業者によって設置された他の事業所、施
　設等の管理者又は従業者としての職務に従事する場
　合であって、当該他の事業所、施設等の管理者又は
　従業者としての職務に従事する時間帯も、当該事業
　所の利用者へのサービス提供の場面等で生じる事象
　を適時かつ適切に把握でき、職員及び業務の一元的
　な管理・指揮命令に支障が生じないときに、当該他
　の事業所、施設等の管理者又は従業者としての職務
　に従事する場合</t>
    <phoneticPr fontId="4"/>
  </si>
  <si>
    <t>平11厚令37
第199条第1項第3号</t>
    <phoneticPr fontId="4"/>
  </si>
  <si>
    <t>平11厚令37
第199条第1項第4号</t>
    <phoneticPr fontId="4"/>
  </si>
  <si>
    <t>平11老企25
第3の十一の3(3)③</t>
    <rPh sb="11" eb="13">
      <t>ジュウイチ</t>
    </rPh>
    <phoneticPr fontId="4"/>
  </si>
  <si>
    <t>平11厚令37
第199条第1項第5号</t>
    <phoneticPr fontId="4"/>
  </si>
  <si>
    <t>平11老企25
第3の十一の3(3)④</t>
    <rPh sb="11" eb="13">
      <t>ジュウイチ</t>
    </rPh>
    <phoneticPr fontId="4"/>
  </si>
  <si>
    <t>平11厚令37
第199条第1項第8号</t>
    <phoneticPr fontId="4"/>
  </si>
  <si>
    <t>平11老企25
第3の十一の3(3)⑥</t>
    <rPh sb="11" eb="13">
      <t>ジュウイチ</t>
    </rPh>
    <phoneticPr fontId="4"/>
  </si>
  <si>
    <t>平11厚令37
第199条第1項第9号</t>
    <phoneticPr fontId="4"/>
  </si>
  <si>
    <t>平11老企25
第3の十一の3(3)⑦</t>
    <rPh sb="11" eb="13">
      <t>ジュウイチ</t>
    </rPh>
    <phoneticPr fontId="4"/>
  </si>
  <si>
    <t xml:space="preserve">　福祉用具専門相談員は、利用者の心身の状況、希望及びその置かれている環境を踏まえ、福祉用具貸与の目標、当該目標を達成するための具体的なサービスの内容、福祉用具貸与計画の実施状況の把握（以下「モニタリング」という。）を行う時期等を記載した福祉用具貸与計画を作成していますか。
</t>
    <rPh sb="110" eb="112">
      <t>ジキ</t>
    </rPh>
    <phoneticPr fontId="4"/>
  </si>
  <si>
    <t>平11老企25
第3の十一の3(3)⑧イ</t>
    <rPh sb="11" eb="13">
      <t>ジュウイチ</t>
    </rPh>
    <phoneticPr fontId="4"/>
  </si>
  <si>
    <t>　福祉用具専門相談員は、福祉用具貸与計画には、福祉用具の利用目標、具体的な福祉用具の機種、当該機種を選定した理由、モニタリングを行う時期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Ph sb="64" eb="65">
      <t>オコナ</t>
    </rPh>
    <rPh sb="66" eb="68">
      <t>ジキ</t>
    </rPh>
    <phoneticPr fontId="4"/>
  </si>
  <si>
    <t>平11老企25
第3の十一の3(3)⑧ロ</t>
    <rPh sb="11" eb="13">
      <t>ジュウイチ</t>
    </rPh>
    <phoneticPr fontId="4"/>
  </si>
  <si>
    <t>平11老企25
第3の十一の3(3)⑧ハ</t>
    <rPh sb="11" eb="13">
      <t>ジュウイチ</t>
    </rPh>
    <phoneticPr fontId="4"/>
  </si>
  <si>
    <t>平11老企25
第3の十一の3(3)⑧二</t>
    <rPh sb="11" eb="13">
      <t>ジュウイチ</t>
    </rPh>
    <rPh sb="19" eb="20">
      <t>ニ</t>
    </rPh>
    <phoneticPr fontId="4"/>
  </si>
  <si>
    <t>　福祉用具専門相談員は、モニタリングの結果を踏まえ、必要に応じて当該福祉用具貸与計画の変更を行っていますか。</t>
    <rPh sb="46" eb="47">
      <t>オコナ</t>
    </rPh>
    <phoneticPr fontId="4"/>
  </si>
  <si>
    <t>平11厚令37
第199条の2第7項</t>
    <phoneticPr fontId="4"/>
  </si>
  <si>
    <t>平11厚令37
第199条の2第8項</t>
    <phoneticPr fontId="4"/>
  </si>
  <si>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ますか。</t>
    <rPh sb="27" eb="29">
      <t>フクシ</t>
    </rPh>
    <rPh sb="29" eb="31">
      <t>ヨウグ</t>
    </rPh>
    <rPh sb="31" eb="33">
      <t>タイヨ</t>
    </rPh>
    <phoneticPr fontId="4"/>
  </si>
  <si>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4"/>
  </si>
  <si>
    <t>　定期的に業務継続計画の見直しを行い、必要に応じて業務継続計画の変更を行っていますか。</t>
    <rPh sb="35" eb="36">
      <t>オコナ</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</si>
  <si>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</si>
  <si>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4"/>
  </si>
  <si>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Ph sb="71" eb="73">
      <t>セイシキ</t>
    </rPh>
    <phoneticPr fontId="4"/>
  </si>
  <si>
    <t>　当該事業所において感染症が発生し、又はまん延しないように、次の各号に掲げる措置を講じていますか。</t>
    <phoneticPr fontId="4"/>
  </si>
  <si>
    <t>平11厚令37
第204条第4項</t>
    <phoneticPr fontId="4"/>
  </si>
  <si>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r>
    <phoneticPr fontId="4"/>
  </si>
  <si>
    <t>　虐待の発生又はその再発を防止するため、次の各号に掲げる措置を講じていますか。</t>
    <phoneticPr fontId="3"/>
  </si>
  <si>
    <t>　上記②の「その完結の日」とは、個々の利用者につき、契約の終了（契約の解約・解除、他の施設への入所、利用者の死亡、利用者の自立を含む。）により一連のサービス提供が終了した日、上記エ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4"/>
  </si>
  <si>
    <t>平11厚令37
第217条第1項</t>
    <rPh sb="0" eb="1">
      <t>ヘイ</t>
    </rPh>
    <rPh sb="12" eb="13">
      <t>ジョウ</t>
    </rPh>
    <phoneticPr fontId="4"/>
  </si>
  <si>
    <t>平11厚令37
第217条第2項</t>
    <rPh sb="12" eb="13">
      <t>ジョウ</t>
    </rPh>
    <phoneticPr fontId="4"/>
  </si>
  <si>
    <t>平18厚労令35
第278条第1項第5号</t>
    <phoneticPr fontId="4"/>
  </si>
  <si>
    <t>平18厚労令35
第278条第1項第6号</t>
    <phoneticPr fontId="4"/>
  </si>
  <si>
    <t>平11老企25
第4の三の9(2)③</t>
    <rPh sb="11" eb="12">
      <t>サン</t>
    </rPh>
    <phoneticPr fontId="3"/>
  </si>
  <si>
    <t>平18厚労令35
第278条第1項第7号</t>
    <phoneticPr fontId="4"/>
  </si>
  <si>
    <t>平11老企25
第4の三の9(2)④</t>
    <rPh sb="11" eb="12">
      <t>サン</t>
    </rPh>
    <phoneticPr fontId="3"/>
  </si>
  <si>
    <t>平18厚労令35
第278条第1項第10号</t>
    <phoneticPr fontId="4"/>
  </si>
  <si>
    <t>平11老企25
第4の三の9(2)⑤</t>
    <rPh sb="11" eb="12">
      <t>サン</t>
    </rPh>
    <phoneticPr fontId="4"/>
  </si>
  <si>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介護予防福祉用具貸与計画の実施状況の把握（以下「モニタリング」という。）を行う時期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4"/>
  </si>
  <si>
    <t>　介護予防福祉用具貸与計画作成に当たっては、福祉用具の利用目標、具体的な福祉用具の機種、当該機種を選定した理由、モニタリングを行う時期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3"/>
  </si>
  <si>
    <t>　福祉用具専門相談員は、介護予防福祉用具貸与計画に基づくサービス提供の開始時から、必要に応じ、モニタリングを行っていますか。
　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Ph sb="54" eb="55">
      <t>オコナ</t>
    </rPh>
    <phoneticPr fontId="4"/>
  </si>
  <si>
    <t>平12厚告19
別表11の注3</t>
    <phoneticPr fontId="4"/>
  </si>
  <si>
    <t xml:space="preserve">平12老企36
第2の9(3)①
</t>
    <phoneticPr fontId="4"/>
  </si>
  <si>
    <t>平12老企36
第2の9(3)②</t>
    <rPh sb="0" eb="1">
      <t>ヘイ</t>
    </rPh>
    <rPh sb="3" eb="4">
      <t>ロウ</t>
    </rPh>
    <rPh sb="4" eb="5">
      <t>キ</t>
    </rPh>
    <rPh sb="8" eb="9">
      <t>ダイ</t>
    </rPh>
    <phoneticPr fontId="4"/>
  </si>
  <si>
    <t>平12老企36
第2の9(3)③</t>
    <rPh sb="0" eb="1">
      <t>ヘイ</t>
    </rPh>
    <rPh sb="3" eb="4">
      <t>ロウ</t>
    </rPh>
    <rPh sb="4" eb="5">
      <t>キ</t>
    </rPh>
    <rPh sb="8" eb="9">
      <t>ダイ</t>
    </rPh>
    <phoneticPr fontId="4"/>
  </si>
  <si>
    <t>平12老企36
第2の9(3)⑤</t>
    <phoneticPr fontId="4"/>
  </si>
  <si>
    <t>平12厚告19
別表第11の注6</t>
    <phoneticPr fontId="4"/>
  </si>
  <si>
    <t>平12老企36
第2の9(4)①</t>
    <rPh sb="0" eb="1">
      <t>ヒラ</t>
    </rPh>
    <rPh sb="3" eb="4">
      <t>ロウ</t>
    </rPh>
    <rPh sb="4" eb="5">
      <t>キ</t>
    </rPh>
    <rPh sb="8" eb="9">
      <t>ダイ</t>
    </rPh>
    <phoneticPr fontId="4"/>
  </si>
  <si>
    <t>平12厚告19
別表11の注6</t>
    <phoneticPr fontId="4"/>
  </si>
  <si>
    <t>平12老企36
第2の9(4)①</t>
    <phoneticPr fontId="4"/>
  </si>
  <si>
    <t>平12老企36
第2の9(4)②</t>
    <phoneticPr fontId="4"/>
  </si>
  <si>
    <t>平12厚告19
別表第11の注7</t>
    <phoneticPr fontId="4"/>
  </si>
  <si>
    <t xml:space="preserve">平18厚労告127
別表9
</t>
    <phoneticPr fontId="4"/>
  </si>
  <si>
    <t>平18厚労告127
別表第9注6</t>
    <rPh sb="4" eb="5">
      <t>ロウ</t>
    </rPh>
    <phoneticPr fontId="4"/>
  </si>
  <si>
    <t>平18厚労告127
別表9注7</t>
    <phoneticPr fontId="4"/>
  </si>
  <si>
    <t xml:space="preserve">　具体的な取組を行っている場合には、次のアからカの該当するものにチェックを入れ、カについては、その内容を御記入ください。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3"/>
  </si>
  <si>
    <t>「条例」</t>
    <phoneticPr fontId="3"/>
  </si>
  <si>
    <t>介護保険法に基づき指定居宅サービスの事業の設備及び運営に関する基準等を定める条例(平成24年茨城県条例第66号)</t>
    <rPh sb="46" eb="49">
      <t>イバラキケン</t>
    </rPh>
    <phoneticPr fontId="3"/>
  </si>
  <si>
    <t>法第8条第12項
平11厚告93
平12老企第34</t>
    <phoneticPr fontId="4"/>
  </si>
  <si>
    <t>（標準様式1）</t>
    <rPh sb="1" eb="3">
      <t>ヒョウジュン</t>
    </rPh>
    <rPh sb="3" eb="5">
      <t>ヨウシキ</t>
    </rPh>
    <phoneticPr fontId="3"/>
  </si>
  <si>
    <t>従業者の勤務の体制及び勤務形態一覧表</t>
    <phoneticPr fontId="30"/>
  </si>
  <si>
    <t>サービス種別</t>
    <rPh sb="4" eb="6">
      <t>シュベツ</t>
    </rPh>
    <phoneticPr fontId="30"/>
  </si>
  <si>
    <t>(</t>
    <phoneticPr fontId="30"/>
  </si>
  <si>
    <t>福祉用具貸与</t>
    <rPh sb="0" eb="2">
      <t>フクシ</t>
    </rPh>
    <rPh sb="2" eb="4">
      <t>ヨウグ</t>
    </rPh>
    <rPh sb="4" eb="6">
      <t>タイヨ</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</si>
  <si>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</si>
  <si>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</si>
  <si>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</si>
  <si>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</si>
  <si>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</si>
  <si>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</si>
  <si>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(1)</t>
    <phoneticPr fontId="30"/>
  </si>
  <si>
    <t>４週</t>
  </si>
  <si>
    <t>(2)</t>
    <phoneticPr fontId="3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</si>
  <si>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</si>
  <si>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</si>
  <si>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</si>
  <si>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当月の日数</t>
    <rPh sb="0" eb="2">
      <t>トウゲツ</t>
    </rPh>
    <rPh sb="3" eb="5">
      <t>ニッスウ</t>
    </rPh>
    <phoneticPr fontId="30"/>
  </si>
  <si>
    <t>日</t>
    <rPh sb="0" eb="1">
      <t>ニチ</t>
    </rPh>
    <phoneticPr fontId="30"/>
  </si>
  <si>
    <t>No</t>
    <phoneticPr fontId="30"/>
  </si>
  <si>
    <t>(4) 
職種</t>
    <phoneticPr fontId="3"/>
  </si>
  <si>
    <t>(5)
勤務
形態</t>
    <phoneticPr fontId="3"/>
  </si>
  <si>
    <t>(6)
資格</t>
    <rPh sb="4" eb="6">
      <t>シカク</t>
    </rPh>
    <phoneticPr fontId="30"/>
  </si>
  <si>
    <t>(7) 氏　名</t>
    <phoneticPr fontId="3"/>
  </si>
  <si>
    <t>(8)</t>
    <phoneticPr fontId="30"/>
  </si>
  <si>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</si>
  <si>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</si>
  <si>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</si>
  <si>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</si>
  <si>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</si>
  <si>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</si>
  <si>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</si>
  <si>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（勤務形態の記号）</t>
    <rPh sb="1" eb="3">
      <t>キンム</t>
    </rPh>
    <rPh sb="3" eb="5">
      <t>ケイタイ</t>
    </rPh>
    <rPh sb="6" eb="8">
      <t>キゴウ</t>
    </rPh>
    <phoneticPr fontId="30"/>
  </si>
  <si>
    <t>勤務時間数合計</t>
    <rPh sb="0" eb="2">
      <t>キンム</t>
    </rPh>
    <rPh sb="2" eb="5">
      <t>ジカンスウ</t>
    </rPh>
    <rPh sb="5" eb="7">
      <t>ゴウケイ</t>
    </rPh>
    <phoneticPr fontId="30"/>
  </si>
  <si>
    <t>常勤換算の対象時間数</t>
    <rPh sb="0" eb="2">
      <t>ジョウキン</t>
    </rPh>
    <rPh sb="2" eb="4">
      <t>カンサン</t>
    </rPh>
    <rPh sb="5" eb="7">
      <t>タイショウ</t>
    </rPh>
    <rPh sb="7" eb="9">
      <t>ジカン</t>
    </rPh>
    <rPh sb="9" eb="10">
      <t>スウ</t>
    </rPh>
    <phoneticPr fontId="30"/>
  </si>
  <si>
    <t>常勤換算方法対象外の</t>
    <rPh sb="0" eb="2">
      <t>ジョウキン</t>
    </rPh>
    <rPh sb="2" eb="4">
      <t>カンサン</t>
    </rPh>
    <rPh sb="4" eb="6">
      <t>ホウホウ</t>
    </rPh>
    <rPh sb="6" eb="9">
      <t>タイショウガイ</t>
    </rPh>
    <phoneticPr fontId="30"/>
  </si>
  <si>
    <t>記号</t>
    <rPh sb="0" eb="2">
      <t>キゴウ</t>
    </rPh>
    <phoneticPr fontId="30"/>
  </si>
  <si>
    <t>区分</t>
    <rPh sb="0" eb="2">
      <t>クブン</t>
    </rPh>
    <phoneticPr fontId="30"/>
  </si>
  <si>
    <t>当月合計</t>
    <rPh sb="0" eb="2">
      <t>トウゲツ</t>
    </rPh>
    <rPh sb="2" eb="4">
      <t>ゴウケイ</t>
    </rPh>
    <phoneticPr fontId="30"/>
  </si>
  <si>
    <t>週平均</t>
    <rPh sb="0" eb="3">
      <t>シュウヘイキン</t>
    </rPh>
    <phoneticPr fontId="30"/>
  </si>
  <si>
    <t>常勤の従業者の人数</t>
    <rPh sb="0" eb="2">
      <t>ジョウキン</t>
    </rPh>
    <rPh sb="3" eb="6">
      <t>ジュウギョウシャ</t>
    </rPh>
    <rPh sb="7" eb="9">
      <t>ニンズウ</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</si>
  <si>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</si>
  <si>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</si>
  <si>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</si>
  <si>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</si>
  <si>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</si>
  <si>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</si>
  <si>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t>
    <phoneticPr fontId="30"/>
  </si>
  <si>
    <t>D</t>
    <phoneticPr fontId="30"/>
  </si>
  <si>
    <t>非常勤で兼務</t>
    <rPh sb="0" eb="3">
      <t>ヒジョウキン</t>
    </rPh>
    <rPh sb="4" eb="6">
      <t>ケンム</t>
    </rPh>
    <phoneticPr fontId="30"/>
  </si>
  <si>
    <t>合計</t>
    <rPh sb="0" eb="2">
      <t>ゴウケイ</t>
    </rPh>
    <phoneticPr fontId="30"/>
  </si>
  <si>
    <t>■ 常勤換算方法による人数</t>
    <rPh sb="2" eb="4">
      <t>ジョウキン</t>
    </rPh>
    <rPh sb="4" eb="6">
      <t>カンサン</t>
    </rPh>
    <rPh sb="6" eb="8">
      <t>ホウホウ</t>
    </rPh>
    <rPh sb="11" eb="13">
      <t>ニンズウ</t>
    </rPh>
    <phoneticPr fontId="30"/>
  </si>
  <si>
    <t>基準：</t>
    <rPh sb="0" eb="2">
      <t>キジュン</t>
    </rPh>
    <phoneticPr fontId="30"/>
  </si>
  <si>
    <t>週</t>
  </si>
  <si>
    <t>常勤換算の</t>
    <rPh sb="0" eb="2">
      <t>ジョウキン</t>
    </rPh>
    <rPh sb="2" eb="4">
      <t>カンサン</t>
    </rPh>
    <phoneticPr fontId="30"/>
  </si>
  <si>
    <t>常勤の従業者が</t>
    <rPh sb="0" eb="2">
      <t>ジョウキン</t>
    </rPh>
    <rPh sb="3" eb="6">
      <t>ジュウギョウシャ</t>
    </rPh>
    <phoneticPr fontId="30"/>
  </si>
  <si>
    <t>÷</t>
    <phoneticPr fontId="30"/>
  </si>
  <si>
    <t>＝</t>
    <phoneticPr fontId="30"/>
  </si>
  <si>
    <t>（小数点第2位以下切り捨て）</t>
    <rPh sb="1" eb="4">
      <t>ショウスウテン</t>
    </rPh>
    <rPh sb="4" eb="5">
      <t>ダイ</t>
    </rPh>
    <rPh sb="6" eb="7">
      <t>イ</t>
    </rPh>
    <rPh sb="7" eb="9">
      <t>イカ</t>
    </rPh>
    <rPh sb="9" eb="10">
      <t>キ</t>
    </rPh>
    <rPh sb="11" eb="12">
      <t>ス</t>
    </rPh>
    <phoneticPr fontId="30"/>
  </si>
  <si>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0"/>
  </si>
  <si>
    <t>常勤の従業者の人数</t>
  </si>
  <si>
    <t>常勤換算方法による人数</t>
    <rPh sb="0" eb="2">
      <t>ジョウキン</t>
    </rPh>
    <rPh sb="2" eb="4">
      <t>カンサン</t>
    </rPh>
    <rPh sb="4" eb="6">
      <t>ホウホウ</t>
    </rPh>
    <rPh sb="9" eb="11">
      <t>ニンズウ</t>
    </rPh>
    <phoneticPr fontId="30"/>
  </si>
  <si>
    <t>＋</t>
    <phoneticPr fontId="30"/>
  </si>
  <si>
    <t>(12)【任意入力】人員基準の確認（福祉用具専門相談員）</t>
    <rPh sb="5" eb="7">
      <t>ニンイ</t>
    </rPh>
    <rPh sb="7" eb="9">
      <t>ニュウリョク</t>
    </rPh>
    <rPh sb="10" eb="12">
      <t>ジンイン</t>
    </rPh>
    <rPh sb="12" eb="14">
      <t>キジュン</t>
    </rPh>
    <rPh sb="15" eb="17">
      <t>カクニン</t>
    </rPh>
    <phoneticPr fontId="30"/>
  </si>
  <si>
    <t>実績</t>
  </si>
  <si>
    <r>
      <t>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t>
    </r>
    <r>
      <rPr>
        <strike/>
        <sz val="11"/>
        <color rgb="FFFF0000"/>
        <rFont val="ＭＳ 明朝"/>
        <family val="1"/>
        <charset val="128"/>
      </rPr>
      <t xml:space="preserve">
</t>
    </r>
    <phoneticPr fontId="3"/>
  </si>
  <si>
    <t>　二　電磁的記録媒体(電磁的記録(電子的方式、磁気
　　的方式その他人の知覚によっては認識することが
　　できない方式で作られる記録であって、電子計算
　　機による情報処理の用に供されるものをいう。)
　　に係る記録媒体をいう。)をもって調製するファ
　　イルに重要事項を記録したものを交付する方法</t>
    <phoneticPr fontId="3"/>
  </si>
  <si>
    <t>　サービスの提供を求められた場合は、その者の提示する被保険者証によって、被保険者資格、要介護認定の有無及び有効期間を確かめていますか。　</t>
    <phoneticPr fontId="4"/>
  </si>
  <si>
    <t>　上記⑥及び⑦は、当該利用者又は他の利用者等の生命又は身体を保護するため緊急やむを得ない場合を除き、身体的拘束等を行ってはならず、身体的拘束等を行う場合にあっても、その態様及び時間、その際の利用者の心身の状況並びに緊急やむを得ない理由を記録しなければなりません。</t>
    <rPh sb="1" eb="3">
      <t>ジョウキ</t>
    </rPh>
    <rPh sb="4" eb="5">
      <t>オヨ</t>
    </rPh>
    <phoneticPr fontId="4"/>
  </si>
  <si>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</si>
  <si>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t>
    <phoneticPr fontId="4"/>
  </si>
  <si>
    <t xml:space="preserve">　利用者に対するサービスの提供に関する次の諸記録を整備し、その完結の日から５年間保存していますか。
</t>
    <rPh sb="13" eb="15">
      <t>テイキョウ</t>
    </rPh>
    <phoneticPr fontId="4"/>
  </si>
  <si>
    <t>平11厚令37
第204条の2第2項
条例
第260条第2項</t>
    <rPh sb="20" eb="22">
      <t>ジョウレイ</t>
    </rPh>
    <rPh sb="23" eb="24">
      <t>ダイ</t>
    </rPh>
    <rPh sb="27" eb="28">
      <t>ジョウ</t>
    </rPh>
    <rPh sb="28" eb="29">
      <t>ダイ</t>
    </rPh>
    <rPh sb="30" eb="31">
      <t>コウ</t>
    </rPh>
    <phoneticPr fontId="4"/>
  </si>
  <si>
    <t>ア　福祉用具貸与計画
イ　提供した具体的なサービスの内容等の記録
ウ　居宅基準第１９９条第７号の規定による身体的拘
　束等の態様及び時間、その際の利用者の心身の状況
　並びに緊急やむを得ない理由の記録
エ　居宅基準第２０３条第４項の規定による結果等（保管・
　消毒委託業者の業務の実施状況の確認結果）の記録
オ　居宅基準第２６条の規定による市町村への通知に係る記
　録
カ　居宅基準第３６条第２項の規定による苦情の内容等の記
　録
キ　居宅基準第３７条第２項の規定による事故の状況及び事
　故に際して採った処置についての記録</t>
    <rPh sb="17" eb="20">
      <t>グタイテキ</t>
    </rPh>
    <rPh sb="26" eb="28">
      <t>ナイヨウ</t>
    </rPh>
    <rPh sb="28" eb="29">
      <t>トウ</t>
    </rPh>
    <rPh sb="35" eb="39">
      <t>キョタクキジュン</t>
    </rPh>
    <rPh sb="102" eb="104">
      <t>キョタク</t>
    </rPh>
    <rPh sb="124" eb="126">
      <t>ホカン</t>
    </rPh>
    <rPh sb="131" eb="133">
      <t>イタク</t>
    </rPh>
    <rPh sb="133" eb="135">
      <t>ギョウシャ</t>
    </rPh>
    <rPh sb="136" eb="138">
      <t>ギョウム</t>
    </rPh>
    <rPh sb="139" eb="141">
      <t>ジッシ</t>
    </rPh>
    <rPh sb="141" eb="143">
      <t>ジョウキョウ</t>
    </rPh>
    <rPh sb="155" eb="157">
      <t>キョタク</t>
    </rPh>
    <rPh sb="186" eb="188">
      <t>キョタク</t>
    </rPh>
    <rPh sb="217" eb="219">
      <t>キョタク</t>
    </rPh>
    <phoneticPr fontId="4"/>
  </si>
  <si>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t>
    <rPh sb="1" eb="3">
      <t>カイゴ</t>
    </rPh>
    <rPh sb="3" eb="5">
      <t>ヨボウ</t>
    </rPh>
    <rPh sb="102" eb="104">
      <t>カイゴ</t>
    </rPh>
    <rPh sb="104" eb="106">
      <t>ヨボウ</t>
    </rPh>
    <rPh sb="157" eb="159">
      <t>カイゴ</t>
    </rPh>
    <rPh sb="159" eb="161">
      <t>ヨボウ</t>
    </rPh>
    <phoneticPr fontId="3"/>
  </si>
  <si>
    <t xml:space="preserve">　事業所の名称及び所在地その他厚生労働省令で定める事項に変更があったとき、または事業を再開したときは、１０日以内に、その旨を指定権者に届け出ていますか。
</t>
    <rPh sb="60" eb="61">
      <t>ムネ</t>
    </rPh>
    <rPh sb="62" eb="66">
      <t>シテイケンジャ</t>
    </rPh>
    <phoneticPr fontId="4"/>
  </si>
  <si>
    <t>　事業を廃止し、又は休止しようとするときは、その廃止又は休止の日の１月前までに、その旨を指定権者に届け出てください。</t>
    <rPh sb="44" eb="48">
      <t>シテイケンジャ</t>
    </rPh>
    <phoneticPr fontId="4"/>
  </si>
  <si>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4" eb="236">
      <t>シテイ</t>
    </rPh>
    <rPh sb="236" eb="237">
      <t>ケン</t>
    </rPh>
    <rPh sb="237" eb="238">
      <t>ジャ</t>
    </rPh>
    <rPh sb="271" eb="273">
      <t>シテイ</t>
    </rPh>
    <rPh sb="273" eb="274">
      <t>ケン</t>
    </rPh>
    <rPh sb="274" eb="275">
      <t>ジャ</t>
    </rPh>
    <phoneticPr fontId="3"/>
  </si>
  <si>
    <t xml:space="preserve">　当該福祉用具貸与事業所が別に厚生労働大臣が定める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13" eb="14">
      <t>ベツ</t>
    </rPh>
    <rPh sb="15" eb="17">
      <t>コウセイ</t>
    </rPh>
    <rPh sb="17" eb="19">
      <t>ロウドウ</t>
    </rPh>
    <rPh sb="19" eb="21">
      <t>ダイジン</t>
    </rPh>
    <rPh sb="22" eb="23">
      <t>サダ</t>
    </rPh>
    <rPh sb="62" eb="64">
      <t>ジギョウ</t>
    </rPh>
    <rPh sb="146" eb="148">
      <t>トウガイ</t>
    </rPh>
    <phoneticPr fontId="4"/>
  </si>
  <si>
    <t>平12厚告19
別表11の注3
平24厚労告120</t>
    <phoneticPr fontId="4"/>
  </si>
  <si>
    <t>　別に厚生労働大臣が定める地域に所在し、かつ別に厚生労働大臣が定める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1" eb="2">
      <t>ベツ</t>
    </rPh>
    <rPh sb="3" eb="9">
      <t>コウセイロウドウダイジン</t>
    </rPh>
    <rPh sb="10" eb="11">
      <t>サダ</t>
    </rPh>
    <rPh sb="22" eb="23">
      <t>ベツ</t>
    </rPh>
    <rPh sb="24" eb="30">
      <t>コウセイロウドウダイジン</t>
    </rPh>
    <rPh sb="31" eb="32">
      <t>サダ</t>
    </rPh>
    <rPh sb="80" eb="82">
      <t>ジギョウ</t>
    </rPh>
    <rPh sb="91" eb="93">
      <t>フクシ</t>
    </rPh>
    <rPh sb="93" eb="95">
      <t>ヨウグ</t>
    </rPh>
    <phoneticPr fontId="4"/>
  </si>
  <si>
    <t>平12厚告19
別表11の注4
平21厚労告83</t>
    <phoneticPr fontId="4"/>
  </si>
  <si>
    <t xml:space="preserve">　中山間地域等居住者加算
</t>
    <rPh sb="7" eb="9">
      <t>キョジュウ</t>
    </rPh>
    <phoneticPr fontId="4"/>
  </si>
  <si>
    <t xml:space="preserve">  別に厚生労働大臣が定める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 eb="3">
      <t>ベツ</t>
    </rPh>
    <rPh sb="4" eb="10">
      <t>コウセイロウドウダイジン</t>
    </rPh>
    <rPh sb="11" eb="12">
      <t>サダ</t>
    </rPh>
    <rPh sb="34" eb="36">
      <t>ジギョウ</t>
    </rPh>
    <rPh sb="60" eb="62">
      <t>フクシ</t>
    </rPh>
    <rPh sb="62" eb="64">
      <t>ヨウグ</t>
    </rPh>
    <rPh sb="80" eb="82">
      <t>ジギョウ</t>
    </rPh>
    <phoneticPr fontId="4"/>
  </si>
  <si>
    <t>平12厚告19
別表11の注5
平21厚労告83</t>
    <phoneticPr fontId="4"/>
  </si>
  <si>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7" eb="239">
      <t>シテイ</t>
    </rPh>
    <rPh sb="239" eb="240">
      <t>ケン</t>
    </rPh>
    <rPh sb="240" eb="241">
      <t>ジャ</t>
    </rPh>
    <rPh sb="274" eb="276">
      <t>シテイ</t>
    </rPh>
    <rPh sb="276" eb="277">
      <t>ケン</t>
    </rPh>
    <rPh sb="277" eb="278">
      <t>ジャ</t>
    </rPh>
    <phoneticPr fontId="3"/>
  </si>
  <si>
    <t xml:space="preserve">　事業所が別に厚生労働大臣が定める地域に所在する場合における交通費の加算の取扱いについては、福祉用具貸与費と同様ですが、福祉用具貸与費に準じて適切に算定していますか。                   </t>
    <rPh sb="5" eb="6">
      <t>ベツ</t>
    </rPh>
    <rPh sb="7" eb="13">
      <t>コウセイロウドウダイジン</t>
    </rPh>
    <rPh sb="14" eb="15">
      <t>サダ</t>
    </rPh>
    <phoneticPr fontId="4"/>
  </si>
  <si>
    <t>平18厚労告127別表9注3
平24厚労告120</t>
    <phoneticPr fontId="4"/>
  </si>
  <si>
    <t>　別に厚生労働大臣が定める地域に所在し、かつ別に厚生労働大臣が定める施設基準に適合する福祉用具貸与事業所については、福祉用具貸与費と同様ですが、福祉用具貸与費に準じて適切に算定していますか。</t>
    <rPh sb="1" eb="2">
      <t>ベツ</t>
    </rPh>
    <rPh sb="3" eb="9">
      <t>コウセイロウドウダイジン</t>
    </rPh>
    <rPh sb="10" eb="11">
      <t>サダ</t>
    </rPh>
    <rPh sb="22" eb="23">
      <t>ベツ</t>
    </rPh>
    <rPh sb="24" eb="30">
      <t>コウセイロウドウダイジン</t>
    </rPh>
    <rPh sb="31" eb="32">
      <t>サダ</t>
    </rPh>
    <phoneticPr fontId="4"/>
  </si>
  <si>
    <t>平18厚労告127別表9注4
平21厚労告83</t>
    <phoneticPr fontId="4"/>
  </si>
  <si>
    <t xml:space="preserve">  別に厚生労働大臣が定める地域に居住している利用者に対して、通常の事業の実施地域を越えて福祉用具貸与を行う場合は、福祉用具貸与費と同様ですが、福祉用具貸与費に準じて適切に算定していますか。</t>
    <rPh sb="34" eb="36">
      <t>ジギョウ</t>
    </rPh>
    <phoneticPr fontId="4"/>
  </si>
  <si>
    <t>平18厚労告127
別表9注5
平21厚労告83</t>
    <phoneticPr fontId="4"/>
  </si>
  <si>
    <t>　県へ基本情報と運営情報を報告するとともに見直しを行っていますか。</t>
    <rPh sb="1" eb="2">
      <t>ケン</t>
    </rPh>
    <rPh sb="8" eb="10">
      <t>ウンエイ</t>
    </rPh>
    <rPh sb="21" eb="23">
      <t>ミナオ</t>
    </rPh>
    <rPh sb="25" eb="26">
      <t>オコナ</t>
    </rPh>
    <phoneticPr fontId="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</si>
  <si>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</si>
  <si>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</si>
  <si>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</si>
  <si>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</si>
  <si>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</si>
  <si>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</si>
  <si>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</si>
  <si>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</si>
  <si>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</si>
  <si>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管理者</t>
    <rPh sb="0" eb="3">
      <t>カンリシャ</t>
    </rPh>
    <phoneticPr fontId="1"/>
  </si>
  <si>
    <t>福祉用具専門相談員</t>
    <rPh sb="0" eb="2">
      <t>フクシ</t>
    </rPh>
    <rPh sb="2" eb="4">
      <t>ヨウグ</t>
    </rPh>
    <rPh sb="4" eb="6">
      <t>センモン</t>
    </rPh>
    <rPh sb="6" eb="9">
      <t>ソウダンイン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</si>
</sst>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trike/>
      <sz val="11"/>
      <color rgb="FFFF0000"/>
      <name val="ＭＳ 明朝"/>
      <family val="1"/>
      <charset val="128"/>
    </font>
    <font>
      <strike/>
      <sz val="10"/>
      <color rgb="FFFF0000"/>
      <name val="ＭＳ 明朝"/>
      <family val="1"/>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1"/>
      <name val="ＭＳ Ｐゴシック"/>
      <family val="3"/>
      <charset val="128"/>
    </font>
    <font>
      <sz val="6"/>
      <name val="ＭＳ Ｐゴシック"/>
      <family val="2"/>
      <charset val="128"/>
      <scheme val="minor"/>
    </font>
    <font>
      <sz val="10"/>
      <color theme="1"/>
      <name val="ＭＳ Ｐゴシック"/>
      <family val="3"/>
      <charset val="128"/>
      <scheme val="minor"/>
    </font>
    <font>
      <b/>
      <sz val="12"/>
      <name val="ＭＳ Ｐゴシック"/>
      <family val="3"/>
      <charset val="128"/>
      <scheme val="minor"/>
    </font>
    <font>
      <sz val="10"/>
      <name val="Arial"/>
      <family val="2"/>
    </font>
    <font>
      <sz val="12"/>
      <name val="ＭＳ Ｐゴシック"/>
      <family val="3"/>
      <charset val="128"/>
      <scheme val="minor"/>
    </font>
    <font>
      <b/>
      <sz val="12"/>
      <color indexed="10"/>
      <name val="ＭＳ Ｐゴシック"/>
      <family val="3"/>
      <charset val="128"/>
      <scheme val="minor"/>
    </font>
    <font>
      <b/>
      <sz val="11"/>
      <name val="ＭＳ Ｐゴシック"/>
      <family val="3"/>
      <charset val="128"/>
      <scheme val="minor"/>
    </font>
    <font>
      <sz val="10"/>
      <color theme="1"/>
      <name val="ＭＳ 明朝"/>
      <family val="1"/>
      <charset val="128"/>
    </font>
    <font>
      <strike/>
      <sz val="10"/>
      <color theme="1"/>
      <name val="ＭＳ 明朝"/>
      <family val="1"/>
      <charset val="128"/>
    </font>
    <font>
      <sz val="9"/>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1"/>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18" fillId="0" borderId="0"/>
    <xf numFmtId="0" fontId="33" fillId="0" borderId="0"/>
    <xf numFmtId="0" fontId="1" fillId="0" borderId="0">
      <alignment vertical="center"/>
    </xf>
    <xf numFmtId="38" fontId="1" fillId="0" borderId="0" applyFont="0" applyFill="0" applyBorder="0" applyAlignment="0" applyProtection="0">
      <alignment vertical="center"/>
    </xf>
  </cellStyleXfs>
  <cellXfs count="533">
    <xf numFmtId="0" fontId="0" fillId="0" borderId="0" xfId="0">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lignment vertical="center"/>
    </xf>
    <xf numFmtId="0" fontId="6" fillId="0" borderId="5" xfId="0" applyFont="1" applyBorder="1">
      <alignment vertical="center"/>
    </xf>
    <xf numFmtId="0" fontId="6" fillId="0" borderId="0" xfId="0" applyFont="1" applyBorder="1">
      <alignment vertical="center"/>
    </xf>
    <xf numFmtId="0" fontId="11" fillId="0" borderId="7"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applyAlignment="1">
      <alignment vertical="top"/>
    </xf>
    <xf numFmtId="0" fontId="11" fillId="0" borderId="8" xfId="0" applyFont="1" applyFill="1" applyBorder="1" applyAlignment="1">
      <alignment vertical="top"/>
    </xf>
    <xf numFmtId="0" fontId="11" fillId="0" borderId="8" xfId="0" applyFont="1" applyFill="1" applyBorder="1" applyAlignment="1">
      <alignment horizontal="center" vertical="top"/>
    </xf>
    <xf numFmtId="0" fontId="14" fillId="0" borderId="12" xfId="0" applyFont="1" applyFill="1" applyBorder="1" applyAlignment="1">
      <alignment vertical="top" wrapText="1"/>
    </xf>
    <xf numFmtId="0" fontId="11" fillId="0" borderId="10" xfId="0" applyFont="1" applyFill="1" applyBorder="1" applyAlignment="1">
      <alignment vertical="top"/>
    </xf>
    <xf numFmtId="0" fontId="11" fillId="0" borderId="11" xfId="0" applyFont="1" applyFill="1" applyBorder="1" applyAlignment="1">
      <alignment vertical="top" wrapText="1"/>
    </xf>
    <xf numFmtId="0" fontId="11" fillId="0" borderId="12" xfId="0" applyFont="1" applyFill="1" applyBorder="1" applyAlignment="1">
      <alignment horizontal="center" vertical="top"/>
    </xf>
    <xf numFmtId="0" fontId="11" fillId="0" borderId="9" xfId="0" applyFont="1" applyFill="1" applyBorder="1" applyAlignment="1">
      <alignment vertical="top"/>
    </xf>
    <xf numFmtId="0" fontId="11" fillId="0" borderId="9" xfId="0" applyFont="1" applyFill="1" applyBorder="1" applyAlignment="1">
      <alignment vertical="top" wrapText="1"/>
    </xf>
    <xf numFmtId="0" fontId="11" fillId="0" borderId="11" xfId="0" applyFont="1" applyFill="1" applyBorder="1" applyAlignment="1">
      <alignment vertical="top"/>
    </xf>
    <xf numFmtId="0" fontId="11" fillId="0" borderId="11" xfId="0" applyFont="1" applyFill="1" applyBorder="1" applyAlignment="1">
      <alignment horizontal="center" vertical="top"/>
    </xf>
    <xf numFmtId="0" fontId="20" fillId="0" borderId="9" xfId="0" applyFont="1" applyBorder="1" applyAlignment="1">
      <alignment vertical="top"/>
    </xf>
    <xf numFmtId="0" fontId="20" fillId="0" borderId="11" xfId="0" applyFont="1" applyBorder="1" applyAlignment="1">
      <alignment vertical="top"/>
    </xf>
    <xf numFmtId="0" fontId="11" fillId="0" borderId="8" xfId="0" applyFont="1" applyFill="1" applyBorder="1" applyAlignment="1">
      <alignment horizontal="center" vertical="top" wrapText="1"/>
    </xf>
    <xf numFmtId="0" fontId="11" fillId="0" borderId="4" xfId="0" applyFont="1" applyFill="1" applyBorder="1" applyAlignment="1">
      <alignment vertical="top"/>
    </xf>
    <xf numFmtId="0" fontId="11" fillId="0" borderId="6" xfId="0" applyFont="1" applyFill="1" applyBorder="1" applyAlignment="1">
      <alignment vertical="top" wrapText="1"/>
    </xf>
    <xf numFmtId="0" fontId="11" fillId="0" borderId="12" xfId="0" applyFont="1" applyFill="1" applyBorder="1" applyAlignment="1">
      <alignment vertical="top"/>
    </xf>
    <xf numFmtId="0" fontId="11" fillId="0" borderId="8" xfId="0" applyFont="1" applyFill="1" applyBorder="1" applyAlignment="1">
      <alignment vertical="top" wrapText="1"/>
    </xf>
    <xf numFmtId="0" fontId="11" fillId="0" borderId="13" xfId="0" applyFont="1" applyFill="1" applyBorder="1" applyAlignment="1">
      <alignment horizontal="center" vertical="top"/>
    </xf>
    <xf numFmtId="0" fontId="14" fillId="0" borderId="13" xfId="0" applyFont="1" applyFill="1" applyBorder="1" applyAlignment="1">
      <alignment vertical="top" wrapText="1"/>
    </xf>
    <xf numFmtId="0" fontId="11" fillId="0" borderId="2" xfId="0" applyFont="1" applyFill="1" applyBorder="1" applyAlignment="1">
      <alignment vertical="top"/>
    </xf>
    <xf numFmtId="0" fontId="11" fillId="0" borderId="2" xfId="0" applyFont="1" applyFill="1" applyBorder="1" applyAlignment="1">
      <alignment vertical="top" wrapText="1"/>
    </xf>
    <xf numFmtId="0" fontId="6" fillId="0" borderId="4" xfId="0" applyFont="1" applyFill="1" applyBorder="1" applyAlignment="1">
      <alignment vertical="center"/>
    </xf>
    <xf numFmtId="0" fontId="6" fillId="0" borderId="5" xfId="0" applyFont="1" applyFill="1" applyBorder="1" applyAlignment="1">
      <alignment vertical="top" wrapText="1"/>
    </xf>
    <xf numFmtId="0" fontId="6" fillId="0" borderId="5" xfId="0" applyFont="1" applyFill="1" applyBorder="1" applyAlignment="1">
      <alignment vertical="top"/>
    </xf>
    <xf numFmtId="0" fontId="7" fillId="0" borderId="5" xfId="0" applyFont="1" applyFill="1" applyBorder="1" applyAlignment="1">
      <alignment horizontal="center" vertical="top"/>
    </xf>
    <xf numFmtId="0" fontId="7" fillId="0" borderId="6" xfId="0" applyFont="1" applyFill="1" applyBorder="1" applyAlignment="1">
      <alignment vertical="top"/>
    </xf>
    <xf numFmtId="0" fontId="6" fillId="0" borderId="0" xfId="0" applyFont="1" applyFill="1" applyAlignment="1">
      <alignment vertical="top"/>
    </xf>
    <xf numFmtId="0" fontId="6"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6" fillId="0" borderId="0" xfId="0" applyFont="1" applyFill="1" applyAlignment="1">
      <alignment vertical="center"/>
    </xf>
    <xf numFmtId="0" fontId="9" fillId="0" borderId="1" xfId="0" applyFont="1" applyFill="1" applyBorder="1" applyAlignment="1">
      <alignment vertical="center"/>
    </xf>
    <xf numFmtId="0" fontId="6" fillId="0" borderId="2" xfId="0" applyFont="1" applyFill="1" applyBorder="1" applyAlignment="1">
      <alignment vertical="top" wrapText="1"/>
    </xf>
    <xf numFmtId="0" fontId="6" fillId="0" borderId="2" xfId="0" applyFont="1" applyFill="1" applyBorder="1" applyAlignment="1">
      <alignment vertical="top"/>
    </xf>
    <xf numFmtId="0" fontId="7" fillId="0" borderId="2" xfId="0" applyFont="1" applyFill="1" applyBorder="1" applyAlignment="1">
      <alignment horizontal="center" vertical="top"/>
    </xf>
    <xf numFmtId="0" fontId="6" fillId="0" borderId="6" xfId="0" applyFont="1" applyFill="1" applyBorder="1" applyAlignment="1">
      <alignment vertical="top" wrapText="1"/>
    </xf>
    <xf numFmtId="0" fontId="6" fillId="0" borderId="6" xfId="0" applyFont="1" applyFill="1" applyBorder="1" applyAlignment="1">
      <alignment vertical="top"/>
    </xf>
    <xf numFmtId="0" fontId="7" fillId="0" borderId="4" xfId="0" applyFont="1" applyFill="1" applyBorder="1" applyAlignment="1">
      <alignment horizontal="center" vertical="top"/>
    </xf>
    <xf numFmtId="0" fontId="7" fillId="0" borderId="15" xfId="0" applyFont="1" applyFill="1" applyBorder="1" applyAlignment="1">
      <alignment vertical="top"/>
    </xf>
    <xf numFmtId="0" fontId="6" fillId="0" borderId="7" xfId="0" applyFont="1" applyFill="1" applyBorder="1" applyAlignment="1">
      <alignment vertical="top"/>
    </xf>
    <xf numFmtId="0" fontId="6" fillId="0" borderId="8" xfId="0" applyFont="1" applyFill="1" applyBorder="1" applyAlignment="1">
      <alignment vertical="top" wrapText="1"/>
    </xf>
    <xf numFmtId="0" fontId="6" fillId="0" borderId="10" xfId="0" applyFont="1" applyFill="1" applyBorder="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6" fillId="0" borderId="11" xfId="0" applyFont="1" applyFill="1" applyBorder="1" applyAlignment="1">
      <alignment vertical="top"/>
    </xf>
    <xf numFmtId="0" fontId="7" fillId="0" borderId="10"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8" xfId="0" applyFont="1" applyFill="1" applyBorder="1" applyAlignment="1">
      <alignment vertical="top"/>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2" xfId="0" applyFont="1" applyFill="1" applyBorder="1" applyAlignment="1">
      <alignment horizontal="center" vertical="top" wrapText="1"/>
    </xf>
    <xf numFmtId="0" fontId="6" fillId="0" borderId="11" xfId="0" applyFont="1" applyFill="1" applyBorder="1" applyAlignment="1">
      <alignment vertical="top" wrapText="1"/>
    </xf>
    <xf numFmtId="0" fontId="7" fillId="0" borderId="8" xfId="0" applyFont="1" applyFill="1" applyBorder="1" applyAlignment="1">
      <alignment vertical="top" wrapText="1"/>
    </xf>
    <xf numFmtId="0" fontId="7" fillId="0" borderId="13" xfId="0" applyFont="1" applyFill="1" applyBorder="1" applyAlignment="1">
      <alignment horizontal="center" vertical="top" wrapText="1"/>
    </xf>
    <xf numFmtId="0" fontId="7" fillId="0" borderId="15" xfId="0" applyFont="1" applyFill="1" applyBorder="1" applyAlignment="1">
      <alignment horizontal="center" vertical="top" wrapText="1"/>
    </xf>
    <xf numFmtId="0" fontId="10" fillId="0" borderId="9" xfId="0" applyFont="1" applyFill="1" applyBorder="1" applyAlignment="1">
      <alignment vertical="top" wrapText="1"/>
    </xf>
    <xf numFmtId="0" fontId="7" fillId="0" borderId="13" xfId="0" applyFont="1" applyFill="1" applyBorder="1" applyAlignment="1">
      <alignment vertical="top" wrapText="1"/>
    </xf>
    <xf numFmtId="0" fontId="7" fillId="0" borderId="9" xfId="0" applyFont="1" applyFill="1" applyBorder="1" applyAlignment="1">
      <alignment horizontal="center" vertical="top"/>
    </xf>
    <xf numFmtId="0" fontId="7" fillId="0" borderId="11" xfId="0" applyFont="1" applyFill="1" applyBorder="1" applyAlignment="1">
      <alignment vertical="top"/>
    </xf>
    <xf numFmtId="0" fontId="7" fillId="0" borderId="0" xfId="0" applyFont="1" applyFill="1" applyBorder="1" applyAlignment="1">
      <alignment horizontal="center" vertical="top"/>
    </xf>
    <xf numFmtId="0" fontId="6" fillId="0" borderId="13" xfId="0" applyFont="1" applyFill="1" applyBorder="1" applyAlignment="1">
      <alignment horizontal="center" vertical="top" wrapText="1"/>
    </xf>
    <xf numFmtId="0" fontId="6" fillId="0" borderId="16" xfId="0" applyFont="1" applyFill="1" applyBorder="1" applyAlignment="1">
      <alignment vertical="top"/>
    </xf>
    <xf numFmtId="0" fontId="6" fillId="0" borderId="17" xfId="0" applyFont="1" applyFill="1" applyBorder="1" applyAlignment="1">
      <alignment vertical="top" wrapText="1"/>
    </xf>
    <xf numFmtId="0" fontId="6" fillId="0" borderId="18" xfId="0" applyFont="1" applyFill="1" applyBorder="1" applyAlignment="1">
      <alignment vertical="top"/>
    </xf>
    <xf numFmtId="0" fontId="6" fillId="0" borderId="18" xfId="0" applyFont="1" applyFill="1" applyBorder="1" applyAlignment="1">
      <alignment vertical="top" wrapText="1"/>
    </xf>
    <xf numFmtId="0" fontId="6" fillId="0" borderId="19" xfId="0" applyFont="1" applyFill="1" applyBorder="1" applyAlignment="1">
      <alignment horizontal="center" vertical="top" wrapText="1"/>
    </xf>
    <xf numFmtId="0" fontId="11" fillId="0" borderId="20" xfId="0" applyFont="1" applyFill="1" applyBorder="1" applyAlignment="1">
      <alignment vertical="top"/>
    </xf>
    <xf numFmtId="0" fontId="11" fillId="0" borderId="21" xfId="0" applyFont="1" applyFill="1" applyBorder="1" applyAlignment="1">
      <alignment vertical="top" wrapText="1"/>
    </xf>
    <xf numFmtId="0" fontId="11" fillId="0" borderId="22" xfId="0" applyFont="1" applyFill="1" applyBorder="1" applyAlignment="1">
      <alignment vertical="top"/>
    </xf>
    <xf numFmtId="0" fontId="11" fillId="0" borderId="22" xfId="0" applyFont="1" applyFill="1" applyBorder="1" applyAlignment="1">
      <alignment vertical="top" wrapText="1"/>
    </xf>
    <xf numFmtId="0" fontId="11" fillId="0" borderId="23" xfId="0" applyFont="1" applyFill="1" applyBorder="1" applyAlignment="1">
      <alignment horizontal="center" vertical="top"/>
    </xf>
    <xf numFmtId="0" fontId="10" fillId="0" borderId="7" xfId="0" applyFont="1" applyFill="1" applyBorder="1" applyAlignment="1">
      <alignment vertical="top"/>
    </xf>
    <xf numFmtId="0" fontId="10"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12" xfId="0" applyFont="1" applyFill="1" applyBorder="1" applyAlignment="1">
      <alignment horizontal="center" vertical="top"/>
    </xf>
    <xf numFmtId="0" fontId="16" fillId="0" borderId="12" xfId="0" applyFont="1" applyFill="1" applyBorder="1" applyAlignment="1">
      <alignment vertical="top" wrapText="1"/>
    </xf>
    <xf numFmtId="0" fontId="9" fillId="0" borderId="7" xfId="0" applyFont="1" applyFill="1" applyBorder="1" applyAlignment="1">
      <alignment vertical="center"/>
    </xf>
    <xf numFmtId="0" fontId="6" fillId="0" borderId="12" xfId="0" applyFont="1" applyFill="1" applyBorder="1" applyAlignment="1">
      <alignment horizontal="center" vertical="top"/>
    </xf>
    <xf numFmtId="0" fontId="7" fillId="0" borderId="12" xfId="0" applyFont="1" applyFill="1" applyBorder="1" applyAlignment="1">
      <alignment vertical="top"/>
    </xf>
    <xf numFmtId="0" fontId="6" fillId="0" borderId="7" xfId="0" applyFont="1" applyFill="1" applyBorder="1" applyAlignment="1">
      <alignment horizontal="right" vertical="top" wrapText="1"/>
    </xf>
    <xf numFmtId="0" fontId="6" fillId="0" borderId="7" xfId="0" applyFont="1" applyFill="1" applyBorder="1" applyAlignment="1">
      <alignment vertical="top" wrapText="1"/>
    </xf>
    <xf numFmtId="0" fontId="6" fillId="0" borderId="13" xfId="0" applyFont="1" applyFill="1" applyBorder="1" applyAlignment="1">
      <alignment horizontal="center" vertical="top"/>
    </xf>
    <xf numFmtId="0" fontId="7" fillId="0" borderId="11" xfId="0" applyFont="1" applyFill="1" applyBorder="1" applyAlignment="1">
      <alignment vertical="top" wrapText="1"/>
    </xf>
    <xf numFmtId="0" fontId="6" fillId="0" borderId="7" xfId="0" applyNumberFormat="1" applyFont="1" applyFill="1" applyBorder="1" applyAlignment="1">
      <alignment vertical="top"/>
    </xf>
    <xf numFmtId="0" fontId="7" fillId="0" borderId="13" xfId="0" applyFont="1" applyFill="1" applyBorder="1" applyAlignment="1">
      <alignment horizontal="center" vertical="top"/>
    </xf>
    <xf numFmtId="0" fontId="7" fillId="0" borderId="3" xfId="0" applyFont="1" applyFill="1" applyBorder="1" applyAlignment="1">
      <alignment vertical="top" wrapText="1"/>
    </xf>
    <xf numFmtId="0" fontId="7" fillId="0" borderId="15" xfId="0" applyFont="1" applyFill="1" applyBorder="1" applyAlignment="1">
      <alignment horizontal="center" vertical="top"/>
    </xf>
    <xf numFmtId="0" fontId="7" fillId="0" borderId="6" xfId="0" applyFont="1" applyFill="1" applyBorder="1" applyAlignment="1">
      <alignment vertical="top" wrapText="1"/>
    </xf>
    <xf numFmtId="0" fontId="7" fillId="0" borderId="12" xfId="0" applyFont="1" applyFill="1" applyBorder="1" applyAlignment="1">
      <alignment horizontal="center" vertical="top"/>
    </xf>
    <xf numFmtId="0" fontId="7" fillId="0" borderId="7" xfId="0" applyFont="1" applyFill="1" applyBorder="1" applyAlignment="1">
      <alignment horizontal="center" vertical="top"/>
    </xf>
    <xf numFmtId="0" fontId="6" fillId="0" borderId="3" xfId="0" applyFont="1" applyFill="1" applyBorder="1" applyAlignment="1">
      <alignment vertical="top" wrapText="1"/>
    </xf>
    <xf numFmtId="0" fontId="7" fillId="0" borderId="15" xfId="0" applyFont="1" applyFill="1" applyBorder="1" applyAlignment="1">
      <alignment vertical="top" wrapText="1"/>
    </xf>
    <xf numFmtId="0" fontId="6" fillId="0" borderId="10" xfId="0" applyFont="1" applyFill="1" applyBorder="1" applyAlignment="1">
      <alignment vertical="top" wrapText="1"/>
    </xf>
    <xf numFmtId="0" fontId="6" fillId="0" borderId="8" xfId="0" applyFont="1" applyFill="1" applyBorder="1" applyAlignment="1">
      <alignment horizontal="center" vertical="top"/>
    </xf>
    <xf numFmtId="0" fontId="16" fillId="0" borderId="8" xfId="0" applyFont="1" applyFill="1" applyBorder="1" applyAlignment="1">
      <alignment vertical="top" wrapText="1"/>
    </xf>
    <xf numFmtId="0" fontId="6" fillId="0" borderId="12" xfId="0" applyFont="1" applyFill="1" applyBorder="1" applyAlignment="1">
      <alignment horizontal="center" vertical="top" wrapText="1"/>
    </xf>
    <xf numFmtId="0" fontId="11" fillId="0" borderId="21" xfId="0" applyFont="1" applyFill="1" applyBorder="1" applyAlignment="1">
      <alignment vertical="top"/>
    </xf>
    <xf numFmtId="0" fontId="6" fillId="0" borderId="0" xfId="0" applyFont="1" applyFill="1" applyBorder="1" applyAlignment="1">
      <alignment vertical="center"/>
    </xf>
    <xf numFmtId="0" fontId="7" fillId="0" borderId="8" xfId="0" applyFont="1" applyFill="1" applyBorder="1" applyAlignment="1">
      <alignment vertical="top"/>
    </xf>
    <xf numFmtId="0" fontId="6" fillId="0" borderId="15" xfId="0" applyFont="1" applyFill="1" applyBorder="1" applyAlignment="1">
      <alignment horizontal="center" vertical="top"/>
    </xf>
    <xf numFmtId="0" fontId="6" fillId="0" borderId="12" xfId="0" applyFont="1" applyFill="1" applyBorder="1" applyAlignment="1">
      <alignment vertical="top"/>
    </xf>
    <xf numFmtId="0" fontId="10" fillId="0" borderId="6" xfId="0" applyFont="1" applyFill="1" applyBorder="1" applyAlignment="1">
      <alignment vertical="top" wrapText="1"/>
    </xf>
    <xf numFmtId="0" fontId="6" fillId="0" borderId="8" xfId="0" applyFont="1" applyFill="1" applyBorder="1" applyAlignment="1">
      <alignment vertical="center"/>
    </xf>
    <xf numFmtId="0" fontId="6" fillId="0" borderId="24" xfId="0" applyFont="1" applyFill="1" applyBorder="1" applyAlignment="1">
      <alignment vertical="top"/>
    </xf>
    <xf numFmtId="0" fontId="6" fillId="0" borderId="17" xfId="0" applyFont="1" applyFill="1" applyBorder="1" applyAlignment="1">
      <alignment vertical="top"/>
    </xf>
    <xf numFmtId="0" fontId="6" fillId="0" borderId="17" xfId="0" applyFont="1" applyFill="1" applyBorder="1" applyAlignment="1">
      <alignment horizontal="center" vertical="top"/>
    </xf>
    <xf numFmtId="0" fontId="7" fillId="0" borderId="25" xfId="0" applyFont="1" applyFill="1" applyBorder="1" applyAlignment="1">
      <alignment vertical="top" wrapText="1"/>
    </xf>
    <xf numFmtId="0" fontId="11" fillId="0" borderId="26" xfId="0" applyFont="1" applyFill="1" applyBorder="1" applyAlignment="1">
      <alignment vertical="top"/>
    </xf>
    <xf numFmtId="0" fontId="14" fillId="0" borderId="27" xfId="0" applyFont="1" applyFill="1" applyBorder="1" applyAlignment="1">
      <alignment vertical="top" wrapText="1"/>
    </xf>
    <xf numFmtId="0" fontId="6" fillId="0" borderId="2" xfId="0" applyFont="1" applyFill="1" applyBorder="1" applyAlignment="1">
      <alignment horizontal="center" vertical="top"/>
    </xf>
    <xf numFmtId="0" fontId="6" fillId="0" borderId="15"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6" xfId="0" applyFont="1" applyFill="1" applyBorder="1" applyAlignment="1">
      <alignment horizontal="center" vertical="top"/>
    </xf>
    <xf numFmtId="0" fontId="6" fillId="0" borderId="11" xfId="0" applyFont="1" applyFill="1" applyBorder="1" applyAlignment="1">
      <alignment horizontal="center" vertical="top"/>
    </xf>
    <xf numFmtId="0" fontId="6" fillId="0" borderId="8" xfId="0" applyFont="1" applyFill="1" applyBorder="1" applyAlignment="1">
      <alignment horizontal="center" vertical="top" wrapText="1"/>
    </xf>
    <xf numFmtId="0" fontId="6" fillId="0" borderId="0" xfId="0" applyNumberFormat="1" applyFont="1" applyFill="1" applyBorder="1" applyAlignment="1">
      <alignment vertical="top" wrapText="1"/>
    </xf>
    <xf numFmtId="0" fontId="6" fillId="0" borderId="6" xfId="0" applyNumberFormat="1" applyFont="1" applyFill="1" applyBorder="1" applyAlignment="1">
      <alignment vertical="top" wrapText="1"/>
    </xf>
    <xf numFmtId="0" fontId="7" fillId="0" borderId="12" xfId="0" applyFont="1" applyFill="1" applyBorder="1" applyAlignment="1">
      <alignment wrapText="1"/>
    </xf>
    <xf numFmtId="0" fontId="6" fillId="0" borderId="4" xfId="0" applyFont="1" applyFill="1" applyBorder="1" applyAlignment="1">
      <alignment vertical="top" wrapText="1"/>
    </xf>
    <xf numFmtId="0" fontId="6" fillId="0" borderId="1" xfId="0" applyFont="1" applyFill="1" applyBorder="1" applyAlignment="1">
      <alignment vertical="top"/>
    </xf>
    <xf numFmtId="49" fontId="6" fillId="0" borderId="7" xfId="0" applyNumberFormat="1" applyFont="1" applyFill="1" applyBorder="1" applyAlignment="1">
      <alignment vertical="top"/>
    </xf>
    <xf numFmtId="49" fontId="6" fillId="0" borderId="10" xfId="0" applyNumberFormat="1" applyFont="1" applyFill="1" applyBorder="1" applyAlignment="1">
      <alignment vertical="top"/>
    </xf>
    <xf numFmtId="0" fontId="7" fillId="0" borderId="8" xfId="0" applyFont="1" applyFill="1" applyBorder="1" applyAlignment="1">
      <alignment horizontal="center" vertical="top"/>
    </xf>
    <xf numFmtId="0" fontId="7" fillId="0" borderId="5" xfId="0" applyFont="1" applyFill="1" applyBorder="1" applyAlignment="1">
      <alignment vertical="top" wrapText="1"/>
    </xf>
    <xf numFmtId="0" fontId="18" fillId="0" borderId="8" xfId="0" applyFont="1" applyFill="1" applyBorder="1" applyAlignment="1">
      <alignment vertical="top" wrapText="1"/>
    </xf>
    <xf numFmtId="0" fontId="19" fillId="0" borderId="12" xfId="0" applyFont="1" applyFill="1" applyBorder="1" applyAlignment="1">
      <alignment horizontal="center" vertical="top"/>
    </xf>
    <xf numFmtId="0" fontId="7" fillId="0" borderId="8" xfId="0" applyFont="1" applyFill="1" applyBorder="1" applyAlignment="1">
      <alignment wrapText="1"/>
    </xf>
    <xf numFmtId="0" fontId="6" fillId="0" borderId="8" xfId="0" applyFont="1" applyFill="1" applyBorder="1" applyAlignment="1">
      <alignment horizontal="left" vertical="top"/>
    </xf>
    <xf numFmtId="0" fontId="6" fillId="0" borderId="11" xfId="0" applyFont="1" applyFill="1" applyBorder="1" applyAlignment="1">
      <alignment horizontal="left" vertical="center" wrapText="1"/>
    </xf>
    <xf numFmtId="0" fontId="7" fillId="0" borderId="8" xfId="0" applyFont="1" applyFill="1" applyBorder="1" applyAlignment="1">
      <alignment horizontal="center" vertical="top" wrapText="1"/>
    </xf>
    <xf numFmtId="0" fontId="6" fillId="0" borderId="12" xfId="0" applyFont="1" applyFill="1" applyBorder="1" applyAlignment="1">
      <alignment vertical="top" wrapText="1"/>
    </xf>
    <xf numFmtId="0" fontId="19" fillId="0" borderId="8" xfId="0" applyFont="1" applyFill="1" applyBorder="1" applyAlignment="1">
      <alignment horizontal="center" vertical="top" wrapText="1"/>
    </xf>
    <xf numFmtId="0" fontId="15" fillId="0" borderId="10" xfId="0" applyFont="1" applyFill="1" applyBorder="1" applyAlignment="1">
      <alignment vertical="center"/>
    </xf>
    <xf numFmtId="0" fontId="11" fillId="0" borderId="9" xfId="0" applyFont="1" applyFill="1" applyBorder="1" applyAlignment="1">
      <alignment horizontal="center" vertical="top"/>
    </xf>
    <xf numFmtId="0" fontId="14" fillId="0" borderId="11" xfId="0" applyFont="1" applyFill="1" applyBorder="1" applyAlignment="1">
      <alignment vertical="top" wrapText="1"/>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15" xfId="0" applyFont="1" applyFill="1" applyBorder="1" applyAlignment="1">
      <alignment horizontal="center" vertical="top"/>
    </xf>
    <xf numFmtId="0" fontId="14" fillId="0" borderId="15" xfId="0" applyFont="1" applyFill="1" applyBorder="1" applyAlignment="1">
      <alignment vertical="top"/>
    </xf>
    <xf numFmtId="0" fontId="11" fillId="0" borderId="5" xfId="0" applyFont="1" applyFill="1" applyBorder="1" applyAlignment="1">
      <alignment vertical="top" wrapText="1"/>
    </xf>
    <xf numFmtId="0" fontId="14" fillId="0" borderId="12" xfId="0" applyFont="1" applyFill="1" applyBorder="1" applyAlignment="1">
      <alignment vertical="top"/>
    </xf>
    <xf numFmtId="0" fontId="15" fillId="0" borderId="7" xfId="0" applyFont="1" applyFill="1" applyBorder="1" applyAlignment="1">
      <alignment vertical="center"/>
    </xf>
    <xf numFmtId="0" fontId="11" fillId="0" borderId="6" xfId="0" applyFont="1" applyFill="1" applyBorder="1" applyAlignment="1">
      <alignment horizontal="center" vertical="top"/>
    </xf>
    <xf numFmtId="0" fontId="11" fillId="0" borderId="7" xfId="0" applyFont="1" applyFill="1" applyBorder="1" applyAlignment="1">
      <alignment horizontal="center" vertical="top"/>
    </xf>
    <xf numFmtId="0" fontId="11" fillId="0" borderId="0" xfId="0" applyFont="1" applyFill="1" applyBorder="1" applyAlignment="1">
      <alignment horizontal="center" vertical="top"/>
    </xf>
    <xf numFmtId="0" fontId="9" fillId="0" borderId="10" xfId="0" applyFont="1" applyFill="1" applyBorder="1" applyAlignment="1">
      <alignment vertical="center"/>
    </xf>
    <xf numFmtId="0" fontId="6" fillId="0" borderId="9" xfId="0" applyFont="1" applyFill="1" applyBorder="1" applyAlignment="1">
      <alignment horizontal="center" vertical="top"/>
    </xf>
    <xf numFmtId="0" fontId="10" fillId="0" borderId="7" xfId="0" applyFont="1" applyFill="1" applyBorder="1" applyAlignment="1">
      <alignment horizontal="center" vertical="top"/>
    </xf>
    <xf numFmtId="0" fontId="16" fillId="0" borderId="15" xfId="0" applyFont="1" applyFill="1" applyBorder="1" applyAlignment="1">
      <alignment vertical="top" wrapText="1"/>
    </xf>
    <xf numFmtId="0" fontId="6" fillId="0" borderId="2" xfId="0" applyFont="1" applyFill="1" applyBorder="1" applyAlignment="1">
      <alignment horizontal="center" vertical="top" wrapText="1"/>
    </xf>
    <xf numFmtId="0" fontId="10" fillId="0" borderId="8" xfId="0" applyFont="1" applyFill="1" applyBorder="1" applyAlignment="1">
      <alignment horizontal="left" vertical="top" wrapText="1"/>
    </xf>
    <xf numFmtId="0" fontId="7" fillId="0" borderId="13" xfId="0" applyFont="1" applyFill="1" applyBorder="1" applyAlignment="1">
      <alignment vertical="top"/>
    </xf>
    <xf numFmtId="0" fontId="10" fillId="0" borderId="8" xfId="0" applyFont="1" applyFill="1" applyBorder="1" applyAlignment="1">
      <alignment vertical="center"/>
    </xf>
    <xf numFmtId="0" fontId="20" fillId="0" borderId="8" xfId="0" applyFont="1" applyFill="1" applyBorder="1" applyAlignment="1">
      <alignment horizontal="center" vertical="top"/>
    </xf>
    <xf numFmtId="0" fontId="11" fillId="0" borderId="10" xfId="0" applyFont="1" applyFill="1" applyBorder="1" applyAlignment="1">
      <alignment horizontal="center" vertical="top"/>
    </xf>
    <xf numFmtId="0" fontId="14" fillId="0" borderId="8" xfId="0" applyFont="1" applyFill="1" applyBorder="1" applyAlignment="1">
      <alignment vertical="top" wrapText="1"/>
    </xf>
    <xf numFmtId="0" fontId="14" fillId="0" borderId="15" xfId="0" applyFont="1" applyFill="1" applyBorder="1" applyAlignment="1">
      <alignment vertical="top" wrapText="1"/>
    </xf>
    <xf numFmtId="0" fontId="17" fillId="0" borderId="0" xfId="0" applyFont="1" applyFill="1" applyBorder="1" applyAlignment="1">
      <alignment vertical="center"/>
    </xf>
    <xf numFmtId="0" fontId="11" fillId="0" borderId="7" xfId="0" applyFont="1" applyFill="1" applyBorder="1" applyAlignment="1">
      <alignment vertical="center"/>
    </xf>
    <xf numFmtId="0" fontId="14" fillId="0" borderId="8" xfId="0" applyFont="1" applyFill="1" applyBorder="1" applyAlignment="1">
      <alignment vertical="top"/>
    </xf>
    <xf numFmtId="0" fontId="14" fillId="0" borderId="8" xfId="0" applyFont="1" applyFill="1" applyBorder="1" applyAlignment="1">
      <alignment horizontal="center" vertical="top"/>
    </xf>
    <xf numFmtId="0" fontId="7" fillId="0" borderId="9" xfId="0" applyFont="1" applyFill="1" applyBorder="1" applyAlignment="1">
      <alignment vertical="top" wrapText="1"/>
    </xf>
    <xf numFmtId="0" fontId="7" fillId="0" borderId="0" xfId="0" applyFont="1" applyFill="1" applyAlignment="1">
      <alignment horizontal="center" vertical="top"/>
    </xf>
    <xf numFmtId="0" fontId="7" fillId="0" borderId="0" xfId="0" applyFont="1" applyFill="1" applyAlignment="1">
      <alignment vertical="top"/>
    </xf>
    <xf numFmtId="0" fontId="6" fillId="0" borderId="12" xfId="0" applyFont="1" applyFill="1" applyBorder="1" applyAlignment="1">
      <alignment horizontal="left" vertical="top" wrapText="1"/>
    </xf>
    <xf numFmtId="0" fontId="11" fillId="0" borderId="13" xfId="0" applyFont="1" applyFill="1" applyBorder="1" applyAlignment="1">
      <alignment horizontal="center" vertical="top" wrapText="1"/>
    </xf>
    <xf numFmtId="0" fontId="6" fillId="0" borderId="15" xfId="0" applyFont="1" applyFill="1" applyBorder="1" applyAlignment="1">
      <alignment vertical="top"/>
    </xf>
    <xf numFmtId="0" fontId="11" fillId="0" borderId="4" xfId="0" applyFont="1" applyFill="1" applyBorder="1" applyAlignment="1">
      <alignment vertical="center"/>
    </xf>
    <xf numFmtId="0" fontId="6" fillId="0" borderId="14" xfId="0" applyFont="1" applyFill="1" applyBorder="1" applyAlignment="1">
      <alignment vertical="top"/>
    </xf>
    <xf numFmtId="0" fontId="14" fillId="0" borderId="23" xfId="0" applyFont="1" applyFill="1" applyBorder="1" applyAlignment="1">
      <alignment horizontal="center" vertical="top" wrapText="1"/>
    </xf>
    <xf numFmtId="0" fontId="7" fillId="0" borderId="8" xfId="0" applyFont="1" applyFill="1" applyBorder="1" applyAlignment="1">
      <alignment horizontal="center" vertical="top" shrinkToFit="1"/>
    </xf>
    <xf numFmtId="0" fontId="14" fillId="0" borderId="12" xfId="0" applyFont="1" applyFill="1" applyBorder="1" applyAlignment="1">
      <alignment horizontal="center" vertical="top" wrapText="1"/>
    </xf>
    <xf numFmtId="0" fontId="14" fillId="0" borderId="13" xfId="0" applyFont="1" applyFill="1" applyBorder="1" applyAlignment="1">
      <alignment horizontal="center" vertical="top" wrapText="1"/>
    </xf>
    <xf numFmtId="0" fontId="7" fillId="0" borderId="12" xfId="0" applyFont="1" applyFill="1" applyBorder="1" applyAlignment="1">
      <alignment horizontal="center" shrinkToFit="1"/>
    </xf>
    <xf numFmtId="0" fontId="6" fillId="0" borderId="8" xfId="0" applyFont="1" applyFill="1" applyBorder="1" applyAlignment="1">
      <alignment horizontal="center" vertical="top" shrinkToFit="1"/>
    </xf>
    <xf numFmtId="0" fontId="7" fillId="0" borderId="6" xfId="0" applyFont="1" applyFill="1" applyBorder="1" applyAlignment="1">
      <alignment horizontal="center" vertical="top" wrapText="1"/>
    </xf>
    <xf numFmtId="0" fontId="14" fillId="0" borderId="15" xfId="0" applyFont="1" applyFill="1" applyBorder="1" applyAlignment="1">
      <alignment horizontal="center" vertical="top"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24" fillId="0" borderId="0" xfId="1">
      <alignment vertical="center"/>
    </xf>
    <xf numFmtId="0" fontId="14" fillId="0" borderId="14" xfId="0" applyFont="1" applyFill="1" applyBorder="1" applyAlignment="1">
      <alignment horizontal="center" vertical="top" wrapText="1"/>
    </xf>
    <xf numFmtId="0" fontId="19" fillId="0" borderId="0" xfId="0" applyFont="1" applyFill="1" applyBorder="1" applyAlignment="1">
      <alignment vertical="top"/>
    </xf>
    <xf numFmtId="0" fontId="19" fillId="0" borderId="0" xfId="0" applyFont="1" applyFill="1" applyAlignment="1">
      <alignment vertical="top"/>
    </xf>
    <xf numFmtId="0" fontId="20" fillId="0" borderId="0" xfId="0" applyFont="1" applyBorder="1" applyAlignment="1">
      <alignment vertical="center"/>
    </xf>
    <xf numFmtId="0" fontId="6" fillId="0" borderId="7" xfId="0" applyFont="1" applyBorder="1" applyAlignment="1">
      <alignment vertical="center"/>
    </xf>
    <xf numFmtId="0" fontId="20" fillId="0" borderId="8" xfId="0" applyFont="1" applyBorder="1" applyAlignment="1">
      <alignment vertical="center"/>
    </xf>
    <xf numFmtId="0" fontId="6" fillId="0" borderId="0" xfId="0" applyFont="1" applyAlignment="1">
      <alignment vertical="center"/>
    </xf>
    <xf numFmtId="0" fontId="27" fillId="0" borderId="0" xfId="0" applyFont="1">
      <alignment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27" fillId="0" borderId="14" xfId="0" applyFont="1" applyBorder="1" applyAlignment="1">
      <alignment horizontal="center" vertical="center"/>
    </xf>
    <xf numFmtId="0" fontId="27" fillId="0" borderId="14" xfId="0" applyFont="1" applyBorder="1" applyAlignment="1">
      <alignment vertical="center"/>
    </xf>
    <xf numFmtId="0" fontId="27" fillId="0" borderId="0" xfId="0" applyFont="1" applyBorder="1" applyAlignment="1">
      <alignment vertical="center"/>
    </xf>
    <xf numFmtId="0" fontId="28" fillId="0" borderId="0" xfId="2" applyAlignment="1" applyProtection="1">
      <alignment vertical="center"/>
    </xf>
    <xf numFmtId="0" fontId="27" fillId="0" borderId="0" xfId="0" applyFont="1" applyAlignment="1">
      <alignment vertical="center"/>
    </xf>
    <xf numFmtId="0" fontId="32" fillId="0" borderId="0" xfId="5" applyFont="1" applyBorder="1" applyAlignment="1"/>
    <xf numFmtId="0" fontId="34" fillId="0" borderId="0" xfId="6" applyFont="1"/>
    <xf numFmtId="0" fontId="21" fillId="0" borderId="0" xfId="6" applyFont="1"/>
    <xf numFmtId="0" fontId="29" fillId="0" borderId="0" xfId="5" applyFont="1"/>
    <xf numFmtId="0" fontId="36" fillId="0" borderId="0" xfId="5" applyFont="1" applyAlignment="1"/>
    <xf numFmtId="0" fontId="36" fillId="0" borderId="0" xfId="5" applyFont="1"/>
    <xf numFmtId="0" fontId="20" fillId="0" borderId="58" xfId="5" applyFont="1" applyBorder="1" applyAlignment="1">
      <alignment horizontal="distributed" vertical="center"/>
    </xf>
    <xf numFmtId="0" fontId="20" fillId="0" borderId="59" xfId="5" applyFont="1" applyBorder="1" applyAlignment="1">
      <alignment horizontal="distributed" vertical="center"/>
    </xf>
    <xf numFmtId="0" fontId="20" fillId="0" borderId="62" xfId="5" applyFont="1" applyBorder="1"/>
    <xf numFmtId="0" fontId="20" fillId="0" borderId="63" xfId="5" applyFont="1" applyBorder="1"/>
    <xf numFmtId="0" fontId="21" fillId="0" borderId="0" xfId="5" applyFont="1"/>
    <xf numFmtId="0" fontId="20" fillId="0" borderId="0" xfId="5" applyFont="1"/>
    <xf numFmtId="0" fontId="6" fillId="0" borderId="10" xfId="0" applyFont="1" applyFill="1" applyBorder="1" applyAlignment="1">
      <alignment horizontal="right" vertical="top" wrapText="1"/>
    </xf>
    <xf numFmtId="0" fontId="11" fillId="0" borderId="12" xfId="0" applyFont="1" applyFill="1" applyBorder="1" applyAlignment="1">
      <alignment vertical="top" wrapText="1"/>
    </xf>
    <xf numFmtId="0" fontId="11" fillId="0" borderId="1" xfId="0" applyFont="1" applyFill="1" applyBorder="1" applyAlignment="1">
      <alignment vertical="top"/>
    </xf>
    <xf numFmtId="0" fontId="11" fillId="0" borderId="3" xfId="0" applyFont="1" applyFill="1" applyBorder="1" applyAlignment="1">
      <alignment vertical="top" wrapText="1"/>
    </xf>
    <xf numFmtId="0" fontId="11" fillId="0" borderId="7" xfId="0" applyFont="1" applyFill="1" applyBorder="1" applyAlignment="1">
      <alignment horizontal="right" vertical="top" wrapText="1"/>
    </xf>
    <xf numFmtId="0" fontId="11" fillId="0" borderId="10" xfId="0" applyFont="1" applyFill="1" applyBorder="1" applyAlignment="1">
      <alignment horizontal="right" vertical="top" wrapText="1"/>
    </xf>
    <xf numFmtId="0" fontId="22" fillId="0" borderId="9" xfId="0" applyFont="1" applyFill="1" applyBorder="1" applyAlignment="1">
      <alignment vertical="top"/>
    </xf>
    <xf numFmtId="0" fontId="22" fillId="0" borderId="9" xfId="0" applyFont="1" applyFill="1" applyBorder="1" applyAlignment="1">
      <alignment vertical="top" wrapText="1"/>
    </xf>
    <xf numFmtId="0" fontId="22" fillId="0" borderId="11" xfId="0" applyFont="1" applyFill="1" applyBorder="1" applyAlignment="1">
      <alignment vertical="top"/>
    </xf>
    <xf numFmtId="0" fontId="23" fillId="0" borderId="13" xfId="0" applyFont="1" applyFill="1" applyBorder="1" applyAlignment="1">
      <alignment horizontal="center" vertical="top" wrapText="1"/>
    </xf>
    <xf numFmtId="0" fontId="22" fillId="0" borderId="10" xfId="0" applyFont="1" applyFill="1" applyBorder="1" applyAlignment="1">
      <alignment vertical="top"/>
    </xf>
    <xf numFmtId="0" fontId="22" fillId="0" borderId="11" xfId="0" applyFont="1" applyFill="1" applyBorder="1" applyAlignment="1">
      <alignment vertical="top" wrapText="1"/>
    </xf>
    <xf numFmtId="0" fontId="22" fillId="0" borderId="0" xfId="0" applyFont="1" applyFill="1" applyBorder="1" applyAlignment="1">
      <alignment vertical="top"/>
    </xf>
    <xf numFmtId="0" fontId="22" fillId="0" borderId="12" xfId="0" applyFont="1" applyFill="1" applyBorder="1" applyAlignment="1">
      <alignment horizontal="center" vertical="top"/>
    </xf>
    <xf numFmtId="0" fontId="23" fillId="0" borderId="12" xfId="0" applyFont="1" applyFill="1" applyBorder="1" applyAlignment="1">
      <alignment vertical="top" wrapText="1"/>
    </xf>
    <xf numFmtId="0" fontId="22" fillId="0" borderId="8" xfId="0" applyFont="1" applyFill="1" applyBorder="1" applyAlignment="1">
      <alignment vertical="top"/>
    </xf>
    <xf numFmtId="0" fontId="22" fillId="0" borderId="8" xfId="0" applyFont="1" applyFill="1" applyBorder="1" applyAlignment="1">
      <alignment horizontal="left" vertical="top"/>
    </xf>
    <xf numFmtId="0" fontId="22" fillId="0" borderId="8" xfId="0" applyFont="1" applyFill="1" applyBorder="1" applyAlignment="1">
      <alignment horizontal="center" vertical="top"/>
    </xf>
    <xf numFmtId="0" fontId="40" fillId="0" borderId="0" xfId="7" applyFont="1" applyFill="1" applyAlignment="1" applyProtection="1">
      <alignment vertical="center"/>
    </xf>
    <xf numFmtId="0" fontId="40" fillId="0" borderId="0" xfId="7" applyFont="1" applyFill="1" applyAlignment="1" applyProtection="1">
      <alignment horizontal="left" vertical="center"/>
    </xf>
    <xf numFmtId="0" fontId="41" fillId="0" borderId="0" xfId="7" applyFont="1" applyFill="1" applyAlignment="1" applyProtection="1">
      <alignment horizontal="left" vertical="center"/>
    </xf>
    <xf numFmtId="0" fontId="41" fillId="0" borderId="0" xfId="7" applyFont="1" applyFill="1" applyAlignment="1" applyProtection="1">
      <alignment horizontal="right" vertical="center"/>
    </xf>
    <xf numFmtId="0" fontId="42" fillId="0" borderId="0" xfId="7" applyFont="1" applyFill="1" applyAlignment="1" applyProtection="1">
      <alignment horizontal="left" vertical="center"/>
    </xf>
    <xf numFmtId="0" fontId="40" fillId="0" borderId="0" xfId="7" applyFont="1" applyFill="1" applyAlignment="1">
      <alignment vertical="center"/>
    </xf>
    <xf numFmtId="0" fontId="41" fillId="0" borderId="0" xfId="7" applyFont="1" applyFill="1" applyAlignment="1" applyProtection="1">
      <alignment vertical="center"/>
    </xf>
    <xf numFmtId="0" fontId="41" fillId="0" borderId="0" xfId="7" applyFont="1" applyFill="1" applyAlignment="1">
      <alignment horizontal="right" vertical="center"/>
    </xf>
    <xf numFmtId="0" fontId="41" fillId="0" borderId="0" xfId="7" applyFont="1" applyFill="1" applyAlignment="1">
      <alignment vertical="center"/>
    </xf>
    <xf numFmtId="0" fontId="42" fillId="0" borderId="0" xfId="7" applyFont="1" applyFill="1" applyAlignment="1" applyProtection="1">
      <alignment horizontal="right" vertical="center"/>
    </xf>
    <xf numFmtId="0" fontId="42" fillId="4" borderId="0" xfId="7" applyFont="1" applyFill="1" applyAlignment="1" applyProtection="1">
      <alignment horizontal="center" vertical="center"/>
    </xf>
    <xf numFmtId="0" fontId="42" fillId="4" borderId="0" xfId="7" applyFont="1" applyFill="1" applyAlignment="1" applyProtection="1">
      <alignment horizontal="right" vertical="center"/>
    </xf>
    <xf numFmtId="0" fontId="42" fillId="4" borderId="0" xfId="7" applyFont="1" applyFill="1" applyAlignment="1" applyProtection="1">
      <alignment vertical="center"/>
    </xf>
    <xf numFmtId="0" fontId="42" fillId="0" borderId="0" xfId="7" applyFont="1" applyFill="1" applyAlignment="1" applyProtection="1">
      <alignment vertical="center"/>
    </xf>
    <xf numFmtId="0" fontId="41" fillId="0" borderId="0" xfId="7" applyFont="1" applyFill="1" applyAlignment="1" applyProtection="1">
      <alignment horizontal="center" vertical="center"/>
    </xf>
    <xf numFmtId="0" fontId="40" fillId="0" borderId="0" xfId="7" quotePrefix="1" applyFont="1" applyFill="1" applyAlignment="1" applyProtection="1">
      <alignment horizontal="center" vertical="center"/>
    </xf>
    <xf numFmtId="0" fontId="40" fillId="4" borderId="0" xfId="7" applyFont="1" applyFill="1" applyBorder="1" applyAlignment="1" applyProtection="1">
      <alignment vertical="center"/>
    </xf>
    <xf numFmtId="0" fontId="41" fillId="4" borderId="0" xfId="7" applyFont="1" applyFill="1" applyBorder="1" applyAlignment="1" applyProtection="1">
      <alignment horizontal="right" vertical="center"/>
    </xf>
    <xf numFmtId="0" fontId="41" fillId="4" borderId="0" xfId="7" applyFont="1" applyFill="1" applyBorder="1" applyProtection="1">
      <alignment vertical="center"/>
    </xf>
    <xf numFmtId="0" fontId="41" fillId="4" borderId="0" xfId="7" applyFont="1" applyFill="1" applyBorder="1" applyAlignment="1" applyProtection="1">
      <alignment horizontal="center" vertical="center"/>
    </xf>
    <xf numFmtId="0" fontId="41" fillId="0" borderId="0" xfId="7" applyFont="1" applyBorder="1" applyProtection="1">
      <alignment vertical="center"/>
    </xf>
    <xf numFmtId="0" fontId="40" fillId="4" borderId="0" xfId="7" applyFont="1" applyFill="1" applyBorder="1" applyAlignment="1" applyProtection="1">
      <alignment horizontal="center" vertical="center"/>
    </xf>
    <xf numFmtId="0" fontId="41" fillId="4" borderId="0" xfId="7" applyFont="1" applyFill="1" applyBorder="1" applyAlignment="1" applyProtection="1">
      <alignment vertical="center"/>
    </xf>
    <xf numFmtId="0" fontId="43" fillId="4" borderId="0" xfId="7" applyFont="1" applyFill="1" applyBorder="1" applyAlignment="1" applyProtection="1">
      <alignment horizontal="centerContinuous" vertical="center"/>
    </xf>
    <xf numFmtId="0" fontId="40" fillId="4" borderId="0" xfId="7" applyFont="1" applyFill="1" applyBorder="1" applyAlignment="1" applyProtection="1">
      <alignment horizontal="centerContinuous" vertical="center"/>
    </xf>
    <xf numFmtId="0" fontId="40" fillId="4" borderId="0" xfId="7" applyFont="1" applyFill="1" applyBorder="1" applyProtection="1">
      <alignment vertical="center"/>
    </xf>
    <xf numFmtId="0" fontId="40" fillId="0" borderId="0" xfId="7" applyFont="1" applyBorder="1" applyProtection="1">
      <alignment vertical="center"/>
    </xf>
    <xf numFmtId="0" fontId="40" fillId="0" borderId="0" xfId="7" applyFont="1" applyProtection="1">
      <alignment vertical="center"/>
    </xf>
    <xf numFmtId="0" fontId="43" fillId="0" borderId="0" xfId="7" applyFont="1" applyProtection="1">
      <alignment vertical="center"/>
    </xf>
    <xf numFmtId="20" fontId="40" fillId="4" borderId="0" xfId="7" applyNumberFormat="1" applyFont="1" applyFill="1" applyBorder="1" applyAlignment="1" applyProtection="1">
      <alignment vertical="center"/>
    </xf>
    <xf numFmtId="20" fontId="40" fillId="4" borderId="0" xfId="7" applyNumberFormat="1" applyFont="1" applyFill="1" applyBorder="1" applyAlignment="1" applyProtection="1">
      <alignment horizontal="center" vertical="center"/>
    </xf>
    <xf numFmtId="176" fontId="40" fillId="4" borderId="0" xfId="7" applyNumberFormat="1" applyFont="1" applyFill="1" applyBorder="1" applyAlignment="1" applyProtection="1">
      <alignment vertical="center"/>
    </xf>
    <xf numFmtId="0" fontId="40" fillId="4" borderId="0" xfId="7" applyFont="1" applyFill="1" applyBorder="1" applyAlignment="1" applyProtection="1">
      <alignment horizontal="left" vertical="center"/>
    </xf>
    <xf numFmtId="0" fontId="40" fillId="0" borderId="0" xfId="7" applyFont="1" applyBorder="1" applyAlignment="1" applyProtection="1">
      <alignment horizontal="center" vertical="center"/>
    </xf>
    <xf numFmtId="0" fontId="43" fillId="0" borderId="0" xfId="7" applyFont="1" applyFill="1" applyAlignment="1" applyProtection="1">
      <alignment vertical="center"/>
    </xf>
    <xf numFmtId="0" fontId="43" fillId="0" borderId="0" xfId="7" applyFont="1" applyFill="1" applyAlignment="1" applyProtection="1">
      <alignment horizontal="left" vertical="center"/>
    </xf>
    <xf numFmtId="0" fontId="40" fillId="0" borderId="0" xfId="7" applyFont="1" applyFill="1" applyAlignment="1" applyProtection="1">
      <alignment horizontal="right" vertical="center"/>
    </xf>
    <xf numFmtId="0" fontId="40" fillId="0" borderId="0" xfId="7" applyFont="1" applyFill="1" applyAlignment="1" applyProtection="1">
      <alignment horizontal="center" vertical="center"/>
    </xf>
    <xf numFmtId="0" fontId="44" fillId="0" borderId="0" xfId="7" applyFont="1" applyFill="1" applyAlignment="1" applyProtection="1">
      <alignment vertical="center"/>
    </xf>
    <xf numFmtId="0" fontId="44" fillId="0" borderId="0" xfId="7" applyFont="1" applyFill="1" applyAlignment="1" applyProtection="1">
      <alignment horizontal="left" vertical="center"/>
    </xf>
    <xf numFmtId="0" fontId="44" fillId="0" borderId="0" xfId="7" applyFont="1" applyFill="1" applyBorder="1" applyAlignment="1" applyProtection="1">
      <alignment vertical="center"/>
    </xf>
    <xf numFmtId="0" fontId="44" fillId="0" borderId="0" xfId="7" applyFont="1" applyFill="1" applyAlignment="1" applyProtection="1">
      <alignment horizontal="right" vertical="center"/>
    </xf>
    <xf numFmtId="0" fontId="44" fillId="0" borderId="0" xfId="7" applyFont="1" applyFill="1" applyAlignment="1">
      <alignment horizontal="right" vertical="center"/>
    </xf>
    <xf numFmtId="0" fontId="44" fillId="0" borderId="0" xfId="7" applyFont="1" applyFill="1" applyAlignment="1">
      <alignment vertical="center"/>
    </xf>
    <xf numFmtId="0" fontId="43" fillId="0" borderId="36" xfId="7" applyFont="1" applyFill="1" applyBorder="1" applyAlignment="1" applyProtection="1">
      <alignment horizontal="center" vertical="center"/>
    </xf>
    <xf numFmtId="0" fontId="43" fillId="0" borderId="14" xfId="7" applyFont="1" applyFill="1" applyBorder="1" applyAlignment="1" applyProtection="1">
      <alignment horizontal="center" vertical="center"/>
    </xf>
    <xf numFmtId="0" fontId="43" fillId="0" borderId="37" xfId="7" applyFont="1" applyFill="1" applyBorder="1" applyAlignment="1" applyProtection="1">
      <alignment horizontal="center" vertical="center"/>
    </xf>
    <xf numFmtId="0" fontId="43" fillId="0" borderId="46" xfId="7" applyNumberFormat="1" applyFont="1" applyFill="1" applyBorder="1" applyAlignment="1" applyProtection="1">
      <alignment horizontal="center" vertical="center" wrapText="1"/>
    </xf>
    <xf numFmtId="0" fontId="43" fillId="0" borderId="48" xfId="7" applyNumberFormat="1" applyFont="1" applyFill="1" applyBorder="1" applyAlignment="1" applyProtection="1">
      <alignment horizontal="center" vertical="center" wrapText="1"/>
    </xf>
    <xf numFmtId="0" fontId="43" fillId="0" borderId="49" xfId="7" applyNumberFormat="1" applyFont="1" applyFill="1" applyBorder="1" applyAlignment="1" applyProtection="1">
      <alignment horizontal="center" vertical="center" wrapText="1"/>
    </xf>
    <xf numFmtId="177" fontId="40" fillId="3" borderId="70" xfId="7" applyNumberFormat="1" applyFont="1" applyFill="1" applyBorder="1" applyAlignment="1" applyProtection="1">
      <alignment horizontal="center" vertical="center" shrinkToFit="1"/>
      <protection locked="0"/>
    </xf>
    <xf numFmtId="177" fontId="40" fillId="3" borderId="71" xfId="7" applyNumberFormat="1" applyFont="1" applyFill="1" applyBorder="1" applyAlignment="1" applyProtection="1">
      <alignment horizontal="center" vertical="center" shrinkToFit="1"/>
      <protection locked="0"/>
    </xf>
    <xf numFmtId="177" fontId="40" fillId="3" borderId="72" xfId="7" applyNumberFormat="1" applyFont="1" applyFill="1" applyBorder="1" applyAlignment="1" applyProtection="1">
      <alignment horizontal="center" vertical="center" shrinkToFit="1"/>
      <protection locked="0"/>
    </xf>
    <xf numFmtId="0" fontId="40" fillId="0" borderId="38" xfId="7" applyFont="1" applyFill="1" applyBorder="1" applyAlignment="1" applyProtection="1">
      <alignment vertical="center"/>
    </xf>
    <xf numFmtId="177" fontId="40" fillId="3" borderId="73" xfId="7" applyNumberFormat="1" applyFont="1" applyFill="1" applyBorder="1" applyAlignment="1" applyProtection="1">
      <alignment horizontal="center" vertical="center" shrinkToFit="1"/>
      <protection locked="0"/>
    </xf>
    <xf numFmtId="177" fontId="40" fillId="3" borderId="74" xfId="7" applyNumberFormat="1" applyFont="1" applyFill="1" applyBorder="1" applyAlignment="1" applyProtection="1">
      <alignment horizontal="center" vertical="center" shrinkToFit="1"/>
      <protection locked="0"/>
    </xf>
    <xf numFmtId="177" fontId="40" fillId="3" borderId="75" xfId="7" applyNumberFormat="1" applyFont="1" applyFill="1" applyBorder="1" applyAlignment="1" applyProtection="1">
      <alignment horizontal="center" vertical="center" shrinkToFit="1"/>
      <protection locked="0"/>
    </xf>
    <xf numFmtId="177" fontId="40" fillId="3" borderId="46" xfId="7" applyNumberFormat="1" applyFont="1" applyFill="1" applyBorder="1" applyAlignment="1" applyProtection="1">
      <alignment horizontal="center" vertical="center" shrinkToFit="1"/>
      <protection locked="0"/>
    </xf>
    <xf numFmtId="177" fontId="40" fillId="3" borderId="48" xfId="7" applyNumberFormat="1" applyFont="1" applyFill="1" applyBorder="1" applyAlignment="1" applyProtection="1">
      <alignment horizontal="center" vertical="center" shrinkToFit="1"/>
      <protection locked="0"/>
    </xf>
    <xf numFmtId="177" fontId="40" fillId="3" borderId="49" xfId="7" applyNumberFormat="1" applyFont="1" applyFill="1" applyBorder="1" applyAlignment="1" applyProtection="1">
      <alignment horizontal="center" vertical="center" shrinkToFit="1"/>
      <protection locked="0"/>
    </xf>
    <xf numFmtId="0" fontId="43" fillId="0" borderId="0" xfId="7" applyFont="1" applyFill="1" applyBorder="1" applyAlignment="1" applyProtection="1">
      <alignment vertical="center"/>
    </xf>
    <xf numFmtId="0" fontId="43" fillId="0" borderId="0" xfId="7" applyFont="1" applyFill="1" applyBorder="1" applyAlignment="1" applyProtection="1">
      <alignment horizontal="left" vertical="center"/>
    </xf>
    <xf numFmtId="0" fontId="43" fillId="4" borderId="0" xfId="7" applyFont="1" applyFill="1" applyBorder="1" applyAlignment="1" applyProtection="1">
      <alignment vertical="center"/>
    </xf>
    <xf numFmtId="0" fontId="43" fillId="0" borderId="0" xfId="7" applyFont="1" applyFill="1" applyBorder="1" applyAlignment="1" applyProtection="1">
      <alignment horizontal="centerContinuous" vertical="center"/>
    </xf>
    <xf numFmtId="178" fontId="43" fillId="4" borderId="0" xfId="7" applyNumberFormat="1" applyFont="1" applyFill="1" applyBorder="1" applyAlignment="1" applyProtection="1">
      <alignment horizontal="center" vertical="center"/>
    </xf>
    <xf numFmtId="179" fontId="43" fillId="0" borderId="0" xfId="7" applyNumberFormat="1" applyFont="1" applyFill="1" applyBorder="1" applyAlignment="1" applyProtection="1">
      <alignment vertical="center"/>
    </xf>
    <xf numFmtId="179" fontId="43" fillId="0" borderId="0" xfId="7" applyNumberFormat="1" applyFont="1" applyFill="1" applyAlignment="1" applyProtection="1">
      <alignment vertical="center"/>
    </xf>
    <xf numFmtId="0" fontId="43" fillId="4" borderId="0" xfId="7" applyFont="1" applyFill="1" applyBorder="1" applyAlignment="1" applyProtection="1">
      <alignment horizontal="center" vertical="center"/>
    </xf>
    <xf numFmtId="180" fontId="43" fillId="4" borderId="0" xfId="8" applyNumberFormat="1" applyFont="1" applyFill="1" applyBorder="1" applyAlignment="1" applyProtection="1">
      <alignment horizontal="right" vertical="center"/>
    </xf>
    <xf numFmtId="180" fontId="43" fillId="4" borderId="0" xfId="8" applyNumberFormat="1" applyFont="1" applyFill="1" applyBorder="1" applyAlignment="1" applyProtection="1">
      <alignment vertical="center"/>
    </xf>
    <xf numFmtId="176" fontId="43" fillId="4" borderId="0" xfId="7" applyNumberFormat="1" applyFont="1" applyFill="1" applyBorder="1" applyAlignment="1" applyProtection="1">
      <alignment vertical="center"/>
    </xf>
    <xf numFmtId="0" fontId="43" fillId="0" borderId="0" xfId="7" applyFont="1" applyFill="1" applyBorder="1" applyAlignment="1" applyProtection="1">
      <alignment horizontal="right" vertical="center"/>
    </xf>
    <xf numFmtId="0" fontId="46" fillId="0" borderId="0" xfId="7" applyFont="1" applyFill="1" applyBorder="1" applyAlignment="1" applyProtection="1">
      <alignment vertical="center"/>
    </xf>
    <xf numFmtId="0" fontId="43" fillId="4" borderId="0" xfId="7" applyFont="1" applyFill="1" applyBorder="1" applyAlignment="1" applyProtection="1">
      <alignment horizontal="left" vertical="center"/>
    </xf>
    <xf numFmtId="0" fontId="43" fillId="0" borderId="0" xfId="7" applyFont="1" applyFill="1" applyBorder="1" applyAlignment="1" applyProtection="1">
      <alignment horizontal="center" vertical="center"/>
    </xf>
    <xf numFmtId="0" fontId="43" fillId="0" borderId="0" xfId="7" applyFont="1" applyFill="1" applyBorder="1" applyAlignment="1" applyProtection="1">
      <alignment vertical="center" wrapText="1"/>
    </xf>
    <xf numFmtId="0" fontId="43" fillId="0" borderId="0" xfId="7" applyFont="1" applyFill="1" applyBorder="1" applyAlignment="1" applyProtection="1">
      <alignment horizontal="justify" vertical="center" wrapText="1"/>
    </xf>
    <xf numFmtId="0" fontId="44" fillId="0" borderId="0" xfId="7" applyFont="1" applyFill="1" applyBorder="1" applyAlignment="1">
      <alignment horizontal="left" vertical="center"/>
    </xf>
    <xf numFmtId="0" fontId="44" fillId="0" borderId="0" xfId="7" applyFont="1" applyFill="1" applyBorder="1" applyAlignment="1">
      <alignment vertical="center"/>
    </xf>
    <xf numFmtId="0" fontId="44" fillId="0" borderId="0" xfId="7" applyFont="1" applyFill="1" applyBorder="1" applyAlignment="1">
      <alignment vertical="center" wrapText="1"/>
    </xf>
    <xf numFmtId="0" fontId="44" fillId="0" borderId="0" xfId="7" applyFont="1" applyFill="1" applyBorder="1" applyAlignment="1">
      <alignment horizontal="justify" vertical="center" wrapText="1"/>
    </xf>
    <xf numFmtId="0" fontId="40" fillId="0" borderId="43" xfId="7" applyFont="1" applyFill="1" applyBorder="1" applyAlignment="1" applyProtection="1">
      <alignment vertical="center"/>
    </xf>
    <xf numFmtId="177" fontId="40" fillId="3" borderId="36" xfId="7" applyNumberFormat="1" applyFont="1" applyFill="1" applyBorder="1" applyAlignment="1" applyProtection="1">
      <alignment horizontal="center" vertical="center" shrinkToFit="1"/>
      <protection locked="0"/>
    </xf>
    <xf numFmtId="177" fontId="40" fillId="3" borderId="14" xfId="7" applyNumberFormat="1" applyFont="1" applyFill="1" applyBorder="1" applyAlignment="1" applyProtection="1">
      <alignment horizontal="center" vertical="center" shrinkToFit="1"/>
      <protection locked="0"/>
    </xf>
    <xf numFmtId="177" fontId="40" fillId="3" borderId="37" xfId="7" applyNumberFormat="1" applyFont="1" applyFill="1" applyBorder="1" applyAlignment="1" applyProtection="1">
      <alignment horizontal="center" vertical="center" shrinkToFit="1"/>
      <protection locked="0"/>
    </xf>
    <xf numFmtId="0" fontId="43" fillId="0" borderId="0" xfId="7" applyFont="1" applyFill="1" applyBorder="1" applyAlignment="1" applyProtection="1">
      <alignment vertical="center" shrinkToFit="1"/>
    </xf>
    <xf numFmtId="0" fontId="43" fillId="0" borderId="76" xfId="7" applyFont="1" applyFill="1" applyBorder="1" applyAlignment="1" applyProtection="1">
      <alignment vertical="center"/>
    </xf>
    <xf numFmtId="0" fontId="47" fillId="0" borderId="8" xfId="0" applyFont="1" applyFill="1" applyBorder="1" applyAlignment="1">
      <alignment vertical="top" wrapText="1"/>
    </xf>
    <xf numFmtId="0" fontId="47" fillId="0" borderId="11" xfId="0" applyFont="1" applyFill="1" applyBorder="1" applyAlignment="1">
      <alignment vertical="top" wrapText="1"/>
    </xf>
    <xf numFmtId="0" fontId="47" fillId="0" borderId="0" xfId="0" applyFont="1" applyFill="1" applyBorder="1" applyAlignment="1">
      <alignment vertical="top" wrapText="1"/>
    </xf>
    <xf numFmtId="0" fontId="47" fillId="0" borderId="0" xfId="0" applyFont="1" applyFill="1" applyBorder="1" applyAlignment="1">
      <alignment vertical="top"/>
    </xf>
    <xf numFmtId="0" fontId="37" fillId="0" borderId="12" xfId="0" applyFont="1" applyFill="1" applyBorder="1" applyAlignment="1">
      <alignment horizontal="center" vertical="top" wrapText="1"/>
    </xf>
    <xf numFmtId="0" fontId="37" fillId="0" borderId="12" xfId="0" applyFont="1" applyFill="1" applyBorder="1" applyAlignment="1">
      <alignment vertical="top" wrapText="1"/>
    </xf>
    <xf numFmtId="0" fontId="47" fillId="0" borderId="3" xfId="0" applyFont="1" applyFill="1" applyBorder="1" applyAlignment="1">
      <alignment vertical="top" wrapText="1"/>
    </xf>
    <xf numFmtId="0" fontId="47" fillId="0" borderId="8" xfId="0" applyFont="1" applyFill="1" applyBorder="1" applyAlignment="1">
      <alignment vertical="top"/>
    </xf>
    <xf numFmtId="0" fontId="37" fillId="0" borderId="8" xfId="0" applyFont="1" applyFill="1" applyBorder="1" applyAlignment="1">
      <alignment vertical="top" wrapText="1"/>
    </xf>
    <xf numFmtId="0" fontId="47" fillId="0" borderId="7" xfId="0" applyFont="1" applyFill="1" applyBorder="1" applyAlignment="1">
      <alignment vertical="top"/>
    </xf>
    <xf numFmtId="0" fontId="27" fillId="0" borderId="3" xfId="0" applyFont="1" applyFill="1" applyBorder="1" applyAlignment="1">
      <alignment vertical="top" wrapText="1"/>
    </xf>
    <xf numFmtId="0" fontId="27" fillId="0" borderId="0" xfId="0" applyFont="1" applyFill="1" applyBorder="1" applyAlignment="1">
      <alignment vertical="top" wrapText="1"/>
    </xf>
    <xf numFmtId="0" fontId="27" fillId="0" borderId="8" xfId="0" applyFont="1" applyFill="1" applyBorder="1" applyAlignment="1">
      <alignment vertical="top"/>
    </xf>
    <xf numFmtId="0" fontId="48" fillId="0" borderId="12" xfId="0" applyFont="1" applyFill="1" applyBorder="1" applyAlignment="1">
      <alignment horizontal="center" vertical="top" wrapText="1"/>
    </xf>
    <xf numFmtId="0" fontId="48" fillId="0" borderId="8" xfId="0" applyFont="1" applyFill="1" applyBorder="1" applyAlignment="1">
      <alignment vertical="top" wrapText="1"/>
    </xf>
    <xf numFmtId="0" fontId="48" fillId="0" borderId="12" xfId="0" applyFont="1" applyFill="1" applyBorder="1" applyAlignment="1">
      <alignment vertical="top" wrapText="1"/>
    </xf>
    <xf numFmtId="0" fontId="27" fillId="0" borderId="7" xfId="0" applyFont="1" applyFill="1" applyBorder="1" applyAlignment="1">
      <alignment vertical="top"/>
    </xf>
    <xf numFmtId="0" fontId="27" fillId="0" borderId="0" xfId="0" applyFont="1" applyFill="1" applyBorder="1" applyAlignment="1">
      <alignment vertical="top"/>
    </xf>
    <xf numFmtId="0" fontId="7" fillId="0" borderId="7" xfId="0" applyFont="1" applyFill="1" applyBorder="1" applyAlignment="1">
      <alignment vertical="top" wrapText="1"/>
    </xf>
    <xf numFmtId="0" fontId="7" fillId="0" borderId="8" xfId="0" applyFont="1" applyFill="1" applyBorder="1" applyAlignment="1">
      <alignment horizontal="left" vertical="top" wrapText="1"/>
    </xf>
    <xf numFmtId="0" fontId="6" fillId="0" borderId="3" xfId="0" applyFont="1" applyFill="1" applyBorder="1" applyAlignment="1">
      <alignment horizontal="center" vertical="center" wrapText="1"/>
    </xf>
    <xf numFmtId="0" fontId="7" fillId="0" borderId="12" xfId="0" applyFont="1" applyFill="1" applyBorder="1" applyAlignment="1">
      <alignment vertical="top" wrapText="1"/>
    </xf>
    <xf numFmtId="0" fontId="7" fillId="0" borderId="12" xfId="0" applyFont="1" applyFill="1" applyBorder="1" applyAlignment="1">
      <alignment horizontal="left" vertical="top" wrapText="1"/>
    </xf>
    <xf numFmtId="0" fontId="6" fillId="0" borderId="4" xfId="0" applyFont="1" applyFill="1" applyBorder="1" applyAlignment="1">
      <alignment vertical="top"/>
    </xf>
    <xf numFmtId="0" fontId="6" fillId="0" borderId="0" xfId="0" applyFont="1" applyFill="1" applyAlignment="1">
      <alignmen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6" fillId="0" borderId="3" xfId="0" applyFont="1" applyFill="1" applyBorder="1" applyAlignment="1">
      <alignment horizontal="left" vertical="top" wrapText="1"/>
    </xf>
    <xf numFmtId="0" fontId="27" fillId="0" borderId="14" xfId="0" applyFont="1" applyBorder="1" applyAlignment="1">
      <alignment horizontal="center" vertical="center"/>
    </xf>
    <xf numFmtId="0" fontId="37" fillId="0" borderId="7" xfId="0" applyFont="1" applyFill="1" applyBorder="1" applyAlignment="1">
      <alignment vertical="center"/>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8" fillId="0" borderId="0" xfId="0" applyFont="1" applyFill="1" applyBorder="1" applyAlignment="1">
      <alignment vertical="center" wrapText="1"/>
    </xf>
    <xf numFmtId="0" fontId="38" fillId="0" borderId="8" xfId="0" applyFont="1" applyFill="1" applyBorder="1" applyAlignment="1">
      <alignment vertical="center" wrapText="1"/>
    </xf>
    <xf numFmtId="0" fontId="25" fillId="0" borderId="0" xfId="0" applyFont="1" applyAlignment="1">
      <alignment horizontal="center" vertical="center"/>
    </xf>
    <xf numFmtId="0" fontId="37" fillId="0" borderId="7" xfId="0" applyFont="1" applyFill="1" applyBorder="1" applyAlignment="1">
      <alignment vertical="top" wrapText="1"/>
    </xf>
    <xf numFmtId="0" fontId="37" fillId="0" borderId="0" xfId="0" applyFont="1" applyFill="1" applyBorder="1" applyAlignment="1">
      <alignment vertical="top" wrapText="1"/>
    </xf>
    <xf numFmtId="0" fontId="37" fillId="0" borderId="0" xfId="0" applyFont="1" applyFill="1" applyBorder="1" applyAlignment="1">
      <alignment horizontal="left" vertical="top" wrapText="1"/>
    </xf>
    <xf numFmtId="0" fontId="37" fillId="0" borderId="8" xfId="0" applyFont="1" applyFill="1" applyBorder="1" applyAlignment="1">
      <alignment horizontal="left" vertical="top" wrapText="1"/>
    </xf>
    <xf numFmtId="0" fontId="7" fillId="0" borderId="7"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6" fillId="0" borderId="7" xfId="0" applyFont="1" applyBorder="1" applyAlignment="1">
      <alignment vertical="center"/>
    </xf>
    <xf numFmtId="0" fontId="20" fillId="0" borderId="0" xfId="0" applyFont="1" applyBorder="1" applyAlignment="1">
      <alignment vertical="center"/>
    </xf>
    <xf numFmtId="0" fontId="20" fillId="0" borderId="8" xfId="0" applyFont="1" applyBorder="1" applyAlignment="1">
      <alignment vertical="center"/>
    </xf>
    <xf numFmtId="0" fontId="27" fillId="0" borderId="14" xfId="0" applyFont="1" applyBorder="1" applyAlignment="1">
      <alignment vertical="center" wrapText="1"/>
    </xf>
    <xf numFmtId="0" fontId="27" fillId="0" borderId="14" xfId="0" applyFont="1" applyBorder="1" applyAlignment="1">
      <alignment vertical="center"/>
    </xf>
    <xf numFmtId="0" fontId="27" fillId="0" borderId="0" xfId="0" applyFont="1" applyAlignment="1">
      <alignment vertical="center"/>
    </xf>
    <xf numFmtId="0" fontId="7" fillId="0" borderId="7" xfId="0" applyFont="1" applyFill="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xf>
    <xf numFmtId="0" fontId="7" fillId="0" borderId="8" xfId="0" applyFont="1" applyBorder="1" applyAlignment="1">
      <alignment horizontal="left" vertical="top"/>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37" fillId="0" borderId="0" xfId="0" applyFont="1" applyBorder="1" applyAlignment="1">
      <alignment horizontal="left" vertical="top"/>
    </xf>
    <xf numFmtId="0" fontId="37" fillId="0" borderId="8" xfId="0" applyFont="1" applyBorder="1" applyAlignment="1">
      <alignment horizontal="left" vertical="top"/>
    </xf>
    <xf numFmtId="0" fontId="37" fillId="0" borderId="7" xfId="0" applyFont="1" applyFill="1" applyBorder="1" applyAlignment="1">
      <alignment horizontal="left" vertical="top" wrapText="1"/>
    </xf>
    <xf numFmtId="0" fontId="39" fillId="0" borderId="7" xfId="0" applyFont="1" applyFill="1" applyBorder="1" applyAlignment="1">
      <alignment horizontal="left" vertical="top" wrapText="1"/>
    </xf>
    <xf numFmtId="0" fontId="39" fillId="0" borderId="0" xfId="0" applyFont="1" applyFill="1" applyBorder="1" applyAlignment="1">
      <alignment horizontal="left" vertical="top" wrapText="1"/>
    </xf>
    <xf numFmtId="0" fontId="31" fillId="0" borderId="0" xfId="0" applyFont="1" applyAlignment="1">
      <alignment horizontal="left" vertical="top" wrapText="1"/>
    </xf>
    <xf numFmtId="0" fontId="0" fillId="0" borderId="0" xfId="0" applyFont="1" applyAlignment="1">
      <alignment horizontal="left" vertical="top" wrapText="1"/>
    </xf>
    <xf numFmtId="0" fontId="0" fillId="0" borderId="8" xfId="0" applyFont="1" applyBorder="1" applyAlignment="1">
      <alignment horizontal="left" vertical="top" wrapText="1"/>
    </xf>
    <xf numFmtId="0" fontId="0" fillId="0" borderId="0" xfId="0" applyAlignment="1">
      <alignment horizontal="left" vertical="top" wrapText="1"/>
    </xf>
    <xf numFmtId="0" fontId="6" fillId="0" borderId="0" xfId="0" applyFont="1" applyAlignment="1">
      <alignment vertical="center"/>
    </xf>
    <xf numFmtId="0" fontId="13"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2" xfId="0" applyFont="1" applyFill="1" applyBorder="1" applyAlignment="1">
      <alignment vertical="top" wrapText="1"/>
    </xf>
    <xf numFmtId="0" fontId="21" fillId="0" borderId="12" xfId="0" applyFont="1" applyFill="1" applyBorder="1" applyAlignment="1">
      <alignment vertical="top" wrapText="1"/>
    </xf>
    <xf numFmtId="0" fontId="21" fillId="0" borderId="13" xfId="0" applyFont="1" applyFill="1" applyBorder="1" applyAlignment="1">
      <alignmen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4" xfId="0" applyFont="1" applyFill="1" applyBorder="1" applyAlignment="1">
      <alignment vertical="top"/>
    </xf>
    <xf numFmtId="0" fontId="20" fillId="0" borderId="6" xfId="0" applyFont="1" applyFill="1" applyBorder="1" applyAlignment="1">
      <alignment vertical="top"/>
    </xf>
    <xf numFmtId="0" fontId="6" fillId="0" borderId="0" xfId="0" applyFont="1" applyFill="1" applyAlignment="1">
      <alignmen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6" fillId="0" borderId="10" xfId="0" applyFont="1" applyFill="1" applyBorder="1" applyAlignment="1">
      <alignment horizontal="center" vertical="top"/>
    </xf>
    <xf numFmtId="0" fontId="20" fillId="0" borderId="12" xfId="0" applyFont="1" applyFill="1" applyBorder="1" applyAlignment="1">
      <alignmen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40" fillId="0" borderId="66" xfId="7" applyFont="1" applyFill="1" applyBorder="1" applyAlignment="1" applyProtection="1">
      <alignment horizontal="center" vertical="center"/>
    </xf>
    <xf numFmtId="0" fontId="40" fillId="0" borderId="41" xfId="7" applyFont="1" applyFill="1" applyBorder="1" applyAlignment="1" applyProtection="1">
      <alignment horizontal="center" vertical="center"/>
    </xf>
    <xf numFmtId="0" fontId="40" fillId="0" borderId="69" xfId="7" applyFont="1" applyFill="1" applyBorder="1" applyAlignment="1" applyProtection="1">
      <alignment horizontal="center" vertical="center"/>
    </xf>
    <xf numFmtId="0" fontId="40" fillId="0" borderId="18" xfId="7" applyFont="1" applyFill="1" applyBorder="1" applyAlignment="1" applyProtection="1">
      <alignment horizontal="center" vertical="center" wrapText="1"/>
    </xf>
    <xf numFmtId="0" fontId="40" fillId="0" borderId="17" xfId="7" applyFont="1" applyFill="1" applyBorder="1" applyAlignment="1" applyProtection="1">
      <alignment horizontal="center" vertical="center" wrapText="1"/>
    </xf>
    <xf numFmtId="0" fontId="40" fillId="0" borderId="0" xfId="7" applyFont="1" applyFill="1" applyBorder="1" applyAlignment="1" applyProtection="1">
      <alignment horizontal="center" vertical="center" wrapText="1"/>
    </xf>
    <xf numFmtId="0" fontId="40" fillId="0" borderId="8" xfId="7" applyFont="1" applyFill="1" applyBorder="1" applyAlignment="1" applyProtection="1">
      <alignment horizontal="center" vertical="center" wrapText="1"/>
    </xf>
    <xf numFmtId="0" fontId="40" fillId="0" borderId="22" xfId="7" applyFont="1" applyFill="1" applyBorder="1" applyAlignment="1" applyProtection="1">
      <alignment horizontal="center" vertical="center" wrapText="1"/>
    </xf>
    <xf numFmtId="0" fontId="40" fillId="0" borderId="21" xfId="7" applyFont="1" applyFill="1" applyBorder="1" applyAlignment="1" applyProtection="1">
      <alignment horizontal="center" vertical="center" wrapText="1"/>
    </xf>
    <xf numFmtId="0" fontId="40" fillId="0" borderId="16" xfId="7" applyFont="1" applyFill="1" applyBorder="1" applyAlignment="1" applyProtection="1">
      <alignment horizontal="center" vertical="center" wrapText="1"/>
    </xf>
    <xf numFmtId="0" fontId="40" fillId="0" borderId="7" xfId="7" applyFont="1" applyFill="1" applyBorder="1" applyAlignment="1" applyProtection="1">
      <alignment horizontal="center" vertical="center" wrapText="1"/>
    </xf>
    <xf numFmtId="0" fontId="40" fillId="0" borderId="20" xfId="7" applyFont="1" applyFill="1" applyBorder="1" applyAlignment="1" applyProtection="1">
      <alignment horizontal="center" vertical="center" wrapText="1"/>
    </xf>
    <xf numFmtId="0" fontId="40" fillId="0" borderId="35" xfId="7" applyFont="1" applyFill="1" applyBorder="1" applyAlignment="1" applyProtection="1">
      <alignment horizontal="center" vertical="center" wrapText="1"/>
    </xf>
    <xf numFmtId="0" fontId="40" fillId="0" borderId="40" xfId="7" applyFont="1" applyFill="1" applyBorder="1" applyAlignment="1" applyProtection="1">
      <alignment horizontal="center" vertical="center" wrapText="1"/>
    </xf>
    <xf numFmtId="0" fontId="40" fillId="0" borderId="45" xfId="7" applyFont="1" applyFill="1" applyBorder="1" applyAlignment="1" applyProtection="1">
      <alignment horizontal="center" vertical="center" wrapText="1"/>
    </xf>
    <xf numFmtId="0" fontId="40" fillId="0" borderId="24" xfId="7" quotePrefix="1" applyFont="1" applyFill="1" applyBorder="1" applyAlignment="1" applyProtection="1">
      <alignment horizontal="center" vertical="center"/>
    </xf>
    <xf numFmtId="0" fontId="40" fillId="0" borderId="18" xfId="7" applyFont="1" applyFill="1" applyBorder="1" applyAlignment="1" applyProtection="1">
      <alignment horizontal="center" vertical="center"/>
    </xf>
    <xf numFmtId="0" fontId="41" fillId="2" borderId="0" xfId="7" applyFont="1" applyFill="1" applyAlignment="1" applyProtection="1">
      <alignment horizontal="center" vertical="center"/>
      <protection locked="0"/>
    </xf>
    <xf numFmtId="0" fontId="41" fillId="3" borderId="0" xfId="7" applyFont="1" applyFill="1" applyAlignment="1" applyProtection="1">
      <alignment horizontal="center" vertical="center"/>
      <protection locked="0"/>
    </xf>
    <xf numFmtId="0" fontId="41" fillId="0" borderId="0" xfId="7" applyFont="1" applyFill="1" applyAlignment="1" applyProtection="1">
      <alignment horizontal="center" vertical="center"/>
    </xf>
    <xf numFmtId="0" fontId="40" fillId="2" borderId="14" xfId="7" applyFont="1" applyFill="1" applyBorder="1" applyAlignment="1" applyProtection="1">
      <alignment horizontal="center" vertical="center"/>
      <protection locked="0"/>
    </xf>
    <xf numFmtId="0" fontId="44" fillId="0" borderId="28" xfId="7" applyFont="1" applyFill="1" applyBorder="1" applyAlignment="1" applyProtection="1">
      <alignment horizontal="center" vertical="center" wrapText="1"/>
    </xf>
    <xf numFmtId="0" fontId="44" fillId="0" borderId="30" xfId="7" applyFont="1" applyFill="1" applyBorder="1" applyAlignment="1" applyProtection="1">
      <alignment horizontal="center" vertical="center" wrapText="1"/>
    </xf>
    <xf numFmtId="0" fontId="44" fillId="0" borderId="36" xfId="7" applyFont="1" applyFill="1" applyBorder="1" applyAlignment="1" applyProtection="1">
      <alignment horizontal="center" vertical="center" wrapText="1"/>
    </xf>
    <xf numFmtId="0" fontId="44" fillId="0" borderId="37" xfId="7" applyFont="1" applyFill="1" applyBorder="1" applyAlignment="1" applyProtection="1">
      <alignment horizontal="center" vertical="center" wrapText="1"/>
    </xf>
    <xf numFmtId="0" fontId="44" fillId="0" borderId="68" xfId="7" applyFont="1" applyFill="1" applyBorder="1" applyAlignment="1" applyProtection="1">
      <alignment horizontal="center" vertical="center" wrapText="1"/>
    </xf>
    <xf numFmtId="0" fontId="44" fillId="0" borderId="44" xfId="7" applyFont="1" applyFill="1" applyBorder="1" applyAlignment="1" applyProtection="1">
      <alignment horizontal="center" vertical="center" wrapText="1"/>
    </xf>
    <xf numFmtId="0" fontId="44" fillId="0" borderId="46" xfId="7" applyFont="1" applyFill="1" applyBorder="1" applyAlignment="1" applyProtection="1">
      <alignment horizontal="center" vertical="center" wrapText="1"/>
    </xf>
    <xf numFmtId="0" fontId="44" fillId="0" borderId="49" xfId="7" applyFont="1" applyFill="1" applyBorder="1" applyAlignment="1" applyProtection="1">
      <alignment horizontal="center" vertical="center" wrapText="1"/>
    </xf>
    <xf numFmtId="0" fontId="40" fillId="0" borderId="67" xfId="7" applyFont="1" applyFill="1" applyBorder="1" applyAlignment="1" applyProtection="1">
      <alignment horizontal="center" vertical="center" wrapText="1"/>
    </xf>
    <xf numFmtId="0" fontId="40" fillId="0" borderId="66" xfId="7" applyFont="1" applyFill="1" applyBorder="1" applyAlignment="1" applyProtection="1">
      <alignment horizontal="center" vertical="center" wrapText="1"/>
    </xf>
    <xf numFmtId="0" fontId="40" fillId="0" borderId="42" xfId="7" applyFont="1" applyFill="1" applyBorder="1" applyAlignment="1" applyProtection="1">
      <alignment horizontal="center" vertical="center"/>
    </xf>
    <xf numFmtId="0" fontId="40" fillId="0" borderId="2" xfId="7" applyFont="1" applyFill="1" applyBorder="1" applyAlignment="1" applyProtection="1">
      <alignment horizontal="center" vertical="center"/>
    </xf>
    <xf numFmtId="0" fontId="40" fillId="0" borderId="39" xfId="7" applyFont="1" applyFill="1" applyBorder="1" applyAlignment="1" applyProtection="1">
      <alignment horizontal="center" vertical="center"/>
    </xf>
    <xf numFmtId="0" fontId="40" fillId="3" borderId="1" xfId="7" applyFont="1" applyFill="1" applyBorder="1" applyAlignment="1" applyProtection="1">
      <alignment horizontal="center" vertical="center"/>
      <protection locked="0"/>
    </xf>
    <xf numFmtId="0" fontId="40" fillId="3" borderId="3" xfId="7" applyFont="1" applyFill="1" applyBorder="1" applyAlignment="1" applyProtection="1">
      <alignment horizontal="center" vertical="center"/>
      <protection locked="0"/>
    </xf>
    <xf numFmtId="0" fontId="40" fillId="4" borderId="1" xfId="7" applyNumberFormat="1" applyFont="1" applyFill="1" applyBorder="1" applyAlignment="1" applyProtection="1">
      <alignment horizontal="center" vertical="center"/>
    </xf>
    <xf numFmtId="0" fontId="40" fillId="4" borderId="3" xfId="7" applyNumberFormat="1" applyFont="1" applyFill="1" applyBorder="1" applyAlignment="1" applyProtection="1">
      <alignment horizontal="center" vertical="center"/>
    </xf>
    <xf numFmtId="0" fontId="40" fillId="3" borderId="32" xfId="7" applyFont="1" applyFill="1" applyBorder="1" applyAlignment="1" applyProtection="1">
      <alignment horizontal="left" vertical="center" wrapText="1"/>
      <protection locked="0"/>
    </xf>
    <xf numFmtId="0" fontId="40" fillId="3" borderId="33" xfId="7" applyFont="1" applyFill="1" applyBorder="1" applyAlignment="1" applyProtection="1">
      <alignment horizontal="left" vertical="center" wrapText="1"/>
      <protection locked="0"/>
    </xf>
    <xf numFmtId="0" fontId="40" fillId="3" borderId="34" xfId="7" applyFont="1" applyFill="1" applyBorder="1" applyAlignment="1" applyProtection="1">
      <alignment horizontal="left" vertical="center" wrapText="1"/>
      <protection locked="0"/>
    </xf>
    <xf numFmtId="0" fontId="44" fillId="2" borderId="42" xfId="7" applyFont="1" applyFill="1" applyBorder="1" applyAlignment="1" applyProtection="1">
      <alignment horizontal="center" vertical="center" wrapText="1"/>
      <protection locked="0"/>
    </xf>
    <xf numFmtId="0" fontId="44" fillId="2" borderId="3" xfId="7" applyFont="1" applyFill="1" applyBorder="1" applyAlignment="1" applyProtection="1">
      <alignment horizontal="center" vertical="center" wrapText="1"/>
      <protection locked="0"/>
    </xf>
    <xf numFmtId="0" fontId="40" fillId="2" borderId="1" xfId="7" applyFont="1" applyFill="1" applyBorder="1" applyAlignment="1" applyProtection="1">
      <alignment horizontal="center" vertical="center" wrapText="1"/>
      <protection locked="0"/>
    </xf>
    <xf numFmtId="0" fontId="40" fillId="2" borderId="3" xfId="7" applyFont="1" applyFill="1" applyBorder="1" applyAlignment="1" applyProtection="1">
      <alignment horizontal="center" vertical="center" wrapText="1"/>
      <protection locked="0"/>
    </xf>
    <xf numFmtId="0" fontId="40" fillId="2" borderId="2" xfId="7" applyFont="1" applyFill="1" applyBorder="1" applyAlignment="1" applyProtection="1">
      <alignment horizontal="center" vertical="center" wrapText="1"/>
      <protection locked="0"/>
    </xf>
    <xf numFmtId="0" fontId="40" fillId="3" borderId="1" xfId="7" applyFont="1" applyFill="1" applyBorder="1" applyAlignment="1" applyProtection="1">
      <alignment horizontal="center" vertical="center" wrapText="1"/>
      <protection locked="0"/>
    </xf>
    <xf numFmtId="0" fontId="40" fillId="3" borderId="2" xfId="7" applyFont="1" applyFill="1" applyBorder="1" applyAlignment="1" applyProtection="1">
      <alignment horizontal="center" vertical="center" wrapText="1"/>
      <protection locked="0"/>
    </xf>
    <xf numFmtId="0" fontId="40" fillId="3" borderId="39" xfId="7" applyFont="1" applyFill="1" applyBorder="1" applyAlignment="1" applyProtection="1">
      <alignment horizontal="center" vertical="center" wrapText="1"/>
      <protection locked="0"/>
    </xf>
    <xf numFmtId="177" fontId="41" fillId="4" borderId="42" xfId="7" applyNumberFormat="1" applyFont="1" applyFill="1" applyBorder="1" applyAlignment="1" applyProtection="1">
      <alignment horizontal="center" vertical="center" wrapText="1"/>
    </xf>
    <xf numFmtId="177" fontId="41" fillId="4" borderId="39" xfId="7" applyNumberFormat="1" applyFont="1" applyFill="1" applyBorder="1" applyAlignment="1" applyProtection="1">
      <alignment horizontal="center" vertical="center" wrapText="1"/>
    </xf>
    <xf numFmtId="177" fontId="41" fillId="4" borderId="42" xfId="8" applyNumberFormat="1" applyFont="1" applyFill="1" applyBorder="1" applyAlignment="1" applyProtection="1">
      <alignment horizontal="center" vertical="center" wrapText="1"/>
    </xf>
    <xf numFmtId="177" fontId="41" fillId="4" borderId="39" xfId="8" applyNumberFormat="1" applyFont="1" applyFill="1" applyBorder="1" applyAlignment="1" applyProtection="1">
      <alignment horizontal="center" vertical="center" wrapText="1"/>
    </xf>
    <xf numFmtId="0" fontId="40" fillId="3" borderId="42" xfId="7" applyFont="1" applyFill="1" applyBorder="1" applyAlignment="1" applyProtection="1">
      <alignment horizontal="left" vertical="center" wrapText="1"/>
      <protection locked="0"/>
    </xf>
    <xf numFmtId="0" fontId="40" fillId="3" borderId="2" xfId="7" applyFont="1" applyFill="1" applyBorder="1" applyAlignment="1" applyProtection="1">
      <alignment horizontal="left" vertical="center" wrapText="1"/>
      <protection locked="0"/>
    </xf>
    <xf numFmtId="0" fontId="40" fillId="3" borderId="39" xfId="7" applyFont="1" applyFill="1" applyBorder="1" applyAlignment="1" applyProtection="1">
      <alignment horizontal="left" vertical="center" wrapText="1"/>
      <protection locked="0"/>
    </xf>
    <xf numFmtId="0" fontId="44" fillId="2" borderId="32" xfId="7" applyFont="1" applyFill="1" applyBorder="1" applyAlignment="1" applyProtection="1">
      <alignment horizontal="center" vertical="center" wrapText="1"/>
      <protection locked="0"/>
    </xf>
    <xf numFmtId="0" fontId="44" fillId="2" borderId="29" xfId="7" applyFont="1" applyFill="1" applyBorder="1" applyAlignment="1" applyProtection="1">
      <alignment horizontal="center" vertical="center" wrapText="1"/>
      <protection locked="0"/>
    </xf>
    <xf numFmtId="0" fontId="40" fillId="2" borderId="31" xfId="7" applyFont="1" applyFill="1" applyBorder="1" applyAlignment="1" applyProtection="1">
      <alignment horizontal="center" vertical="center" wrapText="1"/>
      <protection locked="0"/>
    </xf>
    <xf numFmtId="0" fontId="40" fillId="2" borderId="29" xfId="7" applyFont="1" applyFill="1" applyBorder="1" applyAlignment="1" applyProtection="1">
      <alignment horizontal="center" vertical="center" wrapText="1"/>
      <protection locked="0"/>
    </xf>
    <xf numFmtId="0" fontId="40" fillId="2" borderId="33" xfId="7" applyFont="1" applyFill="1" applyBorder="1" applyAlignment="1" applyProtection="1">
      <alignment horizontal="center" vertical="center" wrapText="1"/>
      <protection locked="0"/>
    </xf>
    <xf numFmtId="0" fontId="40" fillId="3" borderId="31" xfId="7" applyFont="1" applyFill="1" applyBorder="1" applyAlignment="1" applyProtection="1">
      <alignment horizontal="center" vertical="center" wrapText="1"/>
      <protection locked="0"/>
    </xf>
    <xf numFmtId="0" fontId="40" fillId="3" borderId="33" xfId="7" applyFont="1" applyFill="1" applyBorder="1" applyAlignment="1" applyProtection="1">
      <alignment horizontal="center" vertical="center" wrapText="1"/>
      <protection locked="0"/>
    </xf>
    <xf numFmtId="0" fontId="40" fillId="3" borderId="34" xfId="7" applyFont="1" applyFill="1" applyBorder="1" applyAlignment="1" applyProtection="1">
      <alignment horizontal="center" vertical="center" wrapText="1"/>
      <protection locked="0"/>
    </xf>
    <xf numFmtId="177" fontId="41" fillId="4" borderId="32" xfId="7" applyNumberFormat="1" applyFont="1" applyFill="1" applyBorder="1" applyAlignment="1" applyProtection="1">
      <alignment horizontal="center" vertical="center" wrapText="1"/>
    </xf>
    <xf numFmtId="177" fontId="41" fillId="4" borderId="34" xfId="7" applyNumberFormat="1" applyFont="1" applyFill="1" applyBorder="1" applyAlignment="1" applyProtection="1">
      <alignment horizontal="center" vertical="center" wrapText="1"/>
    </xf>
    <xf numFmtId="177" fontId="41" fillId="4" borderId="32" xfId="8" applyNumberFormat="1" applyFont="1" applyFill="1" applyBorder="1" applyAlignment="1" applyProtection="1">
      <alignment horizontal="center" vertical="center" wrapText="1"/>
    </xf>
    <xf numFmtId="177" fontId="41" fillId="4" borderId="34" xfId="8" applyNumberFormat="1" applyFont="1" applyFill="1" applyBorder="1" applyAlignment="1" applyProtection="1">
      <alignment horizontal="center" vertical="center" wrapText="1"/>
    </xf>
    <xf numFmtId="0" fontId="44" fillId="2" borderId="77" xfId="7" applyFont="1" applyFill="1" applyBorder="1" applyAlignment="1" applyProtection="1">
      <alignment horizontal="center" vertical="center" wrapText="1"/>
      <protection locked="0"/>
    </xf>
    <xf numFmtId="0" fontId="44" fillId="2" borderId="50" xfId="7" applyFont="1" applyFill="1" applyBorder="1" applyAlignment="1" applyProtection="1">
      <alignment horizontal="center" vertical="center" wrapText="1"/>
      <protection locked="0"/>
    </xf>
    <xf numFmtId="0" fontId="40" fillId="2" borderId="47" xfId="7" applyFont="1" applyFill="1" applyBorder="1" applyAlignment="1" applyProtection="1">
      <alignment horizontal="center" vertical="center" wrapText="1"/>
      <protection locked="0"/>
    </xf>
    <xf numFmtId="0" fontId="40" fillId="2" borderId="50" xfId="7" applyFont="1" applyFill="1" applyBorder="1" applyAlignment="1" applyProtection="1">
      <alignment horizontal="center" vertical="center" wrapText="1"/>
      <protection locked="0"/>
    </xf>
    <xf numFmtId="0" fontId="40" fillId="2" borderId="51" xfId="7" applyFont="1" applyFill="1" applyBorder="1" applyAlignment="1" applyProtection="1">
      <alignment horizontal="center" vertical="center" wrapText="1"/>
      <protection locked="0"/>
    </xf>
    <xf numFmtId="0" fontId="40" fillId="3" borderId="47" xfId="7" applyFont="1" applyFill="1" applyBorder="1" applyAlignment="1" applyProtection="1">
      <alignment horizontal="center" vertical="center" wrapText="1"/>
      <protection locked="0"/>
    </xf>
    <xf numFmtId="0" fontId="40" fillId="3" borderId="51" xfId="7" applyFont="1" applyFill="1" applyBorder="1" applyAlignment="1" applyProtection="1">
      <alignment horizontal="center" vertical="center" wrapText="1"/>
      <protection locked="0"/>
    </xf>
    <xf numFmtId="0" fontId="40" fillId="3" borderId="78" xfId="7" applyFont="1" applyFill="1" applyBorder="1" applyAlignment="1" applyProtection="1">
      <alignment horizontal="center" vertical="center" wrapText="1"/>
      <protection locked="0"/>
    </xf>
    <xf numFmtId="177" fontId="41" fillId="4" borderId="77" xfId="7" applyNumberFormat="1" applyFont="1" applyFill="1" applyBorder="1" applyAlignment="1" applyProtection="1">
      <alignment horizontal="center" vertical="center" wrapText="1"/>
    </xf>
    <xf numFmtId="177" fontId="41" fillId="4" borderId="78" xfId="7" applyNumberFormat="1" applyFont="1" applyFill="1" applyBorder="1" applyAlignment="1" applyProtection="1">
      <alignment horizontal="center" vertical="center" wrapText="1"/>
    </xf>
    <xf numFmtId="177" fontId="41" fillId="4" borderId="77" xfId="8" applyNumberFormat="1" applyFont="1" applyFill="1" applyBorder="1" applyAlignment="1" applyProtection="1">
      <alignment horizontal="center" vertical="center" wrapText="1"/>
    </xf>
    <xf numFmtId="177" fontId="41" fillId="4" borderId="78" xfId="8" applyNumberFormat="1" applyFont="1" applyFill="1" applyBorder="1" applyAlignment="1" applyProtection="1">
      <alignment horizontal="center" vertical="center" wrapText="1"/>
    </xf>
    <xf numFmtId="0" fontId="40" fillId="3" borderId="77" xfId="7" applyFont="1" applyFill="1" applyBorder="1" applyAlignment="1" applyProtection="1">
      <alignment horizontal="left" vertical="center" wrapText="1"/>
      <protection locked="0"/>
    </xf>
    <xf numFmtId="0" fontId="40" fillId="3" borderId="51" xfId="7" applyFont="1" applyFill="1" applyBorder="1" applyAlignment="1" applyProtection="1">
      <alignment horizontal="left" vertical="center" wrapText="1"/>
      <protection locked="0"/>
    </xf>
    <xf numFmtId="0" fontId="40" fillId="3" borderId="78" xfId="7" applyFont="1" applyFill="1" applyBorder="1" applyAlignment="1" applyProtection="1">
      <alignment horizontal="left" vertical="center" wrapText="1"/>
      <protection locked="0"/>
    </xf>
    <xf numFmtId="0" fontId="43" fillId="0" borderId="1" xfId="7" applyFont="1" applyFill="1" applyBorder="1" applyAlignment="1" applyProtection="1">
      <alignment horizontal="center" vertical="center"/>
    </xf>
    <xf numFmtId="0" fontId="43" fillId="0" borderId="2" xfId="7" applyFont="1" applyFill="1" applyBorder="1" applyAlignment="1" applyProtection="1">
      <alignment horizontal="center" vertical="center"/>
    </xf>
    <xf numFmtId="0" fontId="43" fillId="0" borderId="3" xfId="7" applyFont="1" applyFill="1" applyBorder="1" applyAlignment="1" applyProtection="1">
      <alignment horizontal="center" vertical="center"/>
    </xf>
    <xf numFmtId="179" fontId="43" fillId="0" borderId="1" xfId="7" applyNumberFormat="1" applyFont="1" applyFill="1" applyBorder="1" applyAlignment="1" applyProtection="1">
      <alignment horizontal="right" vertical="center"/>
    </xf>
    <xf numFmtId="179" fontId="43" fillId="0" borderId="3" xfId="7" applyNumberFormat="1" applyFont="1" applyFill="1" applyBorder="1" applyAlignment="1" applyProtection="1">
      <alignment horizontal="right" vertical="center"/>
    </xf>
    <xf numFmtId="179" fontId="43" fillId="0" borderId="1" xfId="8" applyNumberFormat="1" applyFont="1" applyFill="1" applyBorder="1" applyAlignment="1" applyProtection="1">
      <alignment horizontal="right" vertical="center"/>
    </xf>
    <xf numFmtId="179" fontId="43" fillId="0" borderId="3" xfId="8" applyNumberFormat="1" applyFont="1" applyFill="1" applyBorder="1" applyAlignment="1" applyProtection="1">
      <alignment horizontal="right" vertical="center"/>
    </xf>
    <xf numFmtId="179" fontId="43" fillId="3" borderId="1" xfId="7" applyNumberFormat="1" applyFont="1" applyFill="1" applyBorder="1" applyAlignment="1" applyProtection="1">
      <alignment horizontal="right" vertical="center"/>
      <protection locked="0"/>
    </xf>
    <xf numFmtId="179" fontId="43" fillId="3" borderId="3" xfId="7" applyNumberFormat="1" applyFont="1" applyFill="1" applyBorder="1" applyAlignment="1" applyProtection="1">
      <alignment horizontal="right" vertical="center"/>
      <protection locked="0"/>
    </xf>
    <xf numFmtId="0" fontId="43" fillId="0" borderId="0" xfId="7" applyFont="1" applyFill="1" applyBorder="1" applyAlignment="1" applyProtection="1">
      <alignment horizontal="center" vertical="center"/>
    </xf>
    <xf numFmtId="0" fontId="43" fillId="0" borderId="9" xfId="7" applyFont="1" applyFill="1" applyBorder="1" applyAlignment="1" applyProtection="1">
      <alignment horizontal="center" vertical="center"/>
    </xf>
    <xf numFmtId="0" fontId="44" fillId="0" borderId="0" xfId="7" applyFont="1" applyFill="1" applyBorder="1" applyAlignment="1" applyProtection="1">
      <alignment horizontal="center" vertical="center" wrapText="1"/>
    </xf>
    <xf numFmtId="179" fontId="43" fillId="3" borderId="1" xfId="8" applyNumberFormat="1" applyFont="1" applyFill="1" applyBorder="1" applyAlignment="1" applyProtection="1">
      <alignment horizontal="right" vertical="center"/>
      <protection locked="0"/>
    </xf>
    <xf numFmtId="179" fontId="43" fillId="3" borderId="3" xfId="8" applyNumberFormat="1" applyFont="1" applyFill="1" applyBorder="1" applyAlignment="1" applyProtection="1">
      <alignment horizontal="right" vertical="center"/>
      <protection locked="0"/>
    </xf>
    <xf numFmtId="180" fontId="43" fillId="4" borderId="0" xfId="7" applyNumberFormat="1" applyFont="1" applyFill="1" applyBorder="1" applyAlignment="1" applyProtection="1">
      <alignment horizontal="center" vertical="center"/>
    </xf>
    <xf numFmtId="0" fontId="43" fillId="4" borderId="0" xfId="7" applyFont="1" applyFill="1" applyBorder="1" applyAlignment="1" applyProtection="1">
      <alignment horizontal="center" vertical="center"/>
    </xf>
    <xf numFmtId="0" fontId="43" fillId="4" borderId="0" xfId="7" applyFont="1" applyFill="1" applyBorder="1" applyAlignment="1" applyProtection="1">
      <alignment horizontal="right" vertical="center"/>
    </xf>
    <xf numFmtId="176" fontId="43" fillId="0" borderId="1" xfId="7" applyNumberFormat="1" applyFont="1" applyFill="1" applyBorder="1" applyAlignment="1" applyProtection="1">
      <alignment horizontal="center" vertical="center"/>
    </xf>
    <xf numFmtId="176" fontId="43" fillId="0" borderId="2" xfId="7" applyNumberFormat="1" applyFont="1" applyFill="1" applyBorder="1" applyAlignment="1" applyProtection="1">
      <alignment horizontal="center" vertical="center"/>
    </xf>
    <xf numFmtId="176" fontId="43" fillId="0" borderId="3" xfId="7" applyNumberFormat="1" applyFont="1" applyFill="1" applyBorder="1" applyAlignment="1" applyProtection="1">
      <alignment horizontal="center" vertical="center"/>
    </xf>
    <xf numFmtId="181" fontId="43" fillId="4" borderId="1" xfId="7" applyNumberFormat="1" applyFont="1" applyFill="1" applyBorder="1" applyAlignment="1" applyProtection="1">
      <alignment horizontal="center" vertical="center"/>
    </xf>
    <xf numFmtId="181" fontId="43" fillId="4" borderId="2" xfId="7" applyNumberFormat="1" applyFont="1" applyFill="1" applyBorder="1" applyAlignment="1" applyProtection="1">
      <alignment horizontal="center" vertical="center"/>
    </xf>
    <xf numFmtId="181" fontId="43" fillId="4" borderId="3" xfId="7" applyNumberFormat="1" applyFont="1" applyFill="1" applyBorder="1" applyAlignment="1" applyProtection="1">
      <alignment horizontal="center" vertical="center"/>
    </xf>
    <xf numFmtId="0" fontId="43" fillId="3" borderId="1" xfId="7" applyFont="1" applyFill="1" applyBorder="1" applyAlignment="1" applyProtection="1">
      <alignment horizontal="center" vertical="center"/>
      <protection locked="0"/>
    </xf>
    <xf numFmtId="0" fontId="43" fillId="3" borderId="3" xfId="7" applyFont="1" applyFill="1" applyBorder="1" applyAlignment="1" applyProtection="1">
      <alignment horizontal="center" vertical="center"/>
      <protection locked="0"/>
    </xf>
    <xf numFmtId="179" fontId="43" fillId="0" borderId="1" xfId="7" applyNumberFormat="1" applyFont="1" applyFill="1" applyBorder="1" applyAlignment="1" applyProtection="1">
      <alignment horizontal="center" vertical="center"/>
    </xf>
    <xf numFmtId="179" fontId="43" fillId="0" borderId="2" xfId="7" applyNumberFormat="1" applyFont="1" applyFill="1" applyBorder="1" applyAlignment="1" applyProtection="1">
      <alignment horizontal="center" vertical="center"/>
    </xf>
    <xf numFmtId="179" fontId="43" fillId="0" borderId="3" xfId="7" applyNumberFormat="1" applyFont="1" applyFill="1" applyBorder="1" applyAlignment="1" applyProtection="1">
      <alignment horizontal="center" vertical="center"/>
    </xf>
    <xf numFmtId="0" fontId="32" fillId="0" borderId="0" xfId="5" applyFont="1" applyBorder="1" applyAlignment="1">
      <alignment horizontal="left"/>
    </xf>
    <xf numFmtId="0" fontId="35" fillId="0" borderId="0" xfId="5" applyFont="1" applyBorder="1" applyAlignment="1">
      <alignment horizontal="left"/>
    </xf>
    <xf numFmtId="0" fontId="36" fillId="0" borderId="0" xfId="5" applyFont="1" applyAlignment="1">
      <alignment horizontal="left"/>
    </xf>
    <xf numFmtId="0" fontId="36" fillId="0" borderId="52" xfId="5" applyFont="1" applyBorder="1" applyAlignment="1">
      <alignment horizontal="center" vertical="center"/>
    </xf>
    <xf numFmtId="0" fontId="36" fillId="0" borderId="53" xfId="5" applyFont="1" applyBorder="1" applyAlignment="1">
      <alignment horizontal="center" vertical="center"/>
    </xf>
    <xf numFmtId="0" fontId="36" fillId="0" borderId="54" xfId="5" applyFont="1" applyBorder="1" applyAlignment="1">
      <alignment horizontal="center" vertical="center"/>
    </xf>
    <xf numFmtId="0" fontId="36" fillId="0" borderId="55" xfId="5" applyFont="1" applyBorder="1" applyAlignment="1">
      <alignment horizontal="center" vertical="center"/>
    </xf>
    <xf numFmtId="0" fontId="36" fillId="0" borderId="60" xfId="5" applyFont="1" applyBorder="1" applyAlignment="1">
      <alignment horizontal="center" vertical="center"/>
    </xf>
    <xf numFmtId="0" fontId="36" fillId="0" borderId="61" xfId="5" applyFont="1" applyBorder="1" applyAlignment="1">
      <alignment horizontal="center" vertical="center"/>
    </xf>
    <xf numFmtId="0" fontId="21" fillId="0" borderId="64" xfId="5" applyFont="1" applyBorder="1" applyAlignment="1">
      <alignment horizontal="right" vertical="center" wrapText="1"/>
    </xf>
    <xf numFmtId="0" fontId="21" fillId="0" borderId="56" xfId="5" applyFont="1" applyBorder="1" applyAlignment="1">
      <alignment horizontal="right" vertical="center" wrapText="1"/>
    </xf>
    <xf numFmtId="0" fontId="21" fillId="0" borderId="65" xfId="5" applyFont="1" applyBorder="1" applyAlignment="1">
      <alignment horizontal="right" vertical="center" wrapText="1"/>
    </xf>
    <xf numFmtId="0" fontId="21" fillId="0" borderId="57" xfId="5" applyFont="1" applyBorder="1" applyAlignment="1">
      <alignment horizontal="right" vertical="center" wrapText="1"/>
    </xf>
  </cellXfs>
  <cellStyles count="9">
    <cellStyle name="Excel Built-in Explanatory Text" xfId="5" xr:uid="{16C58E41-3FE7-4C31-B39C-65CBA7D76D58}"/>
    <cellStyle name="ハイパーリンク" xfId="1" builtinId="8"/>
    <cellStyle name="ハイパーリンク 2" xfId="2" xr:uid="{D916F3B2-1F9F-4141-82F3-694DFEB8F61C}"/>
    <cellStyle name="桁区切り 2" xfId="8" xr:uid="{8379AB18-60D2-4C09-ADFD-A3E06437FEB5}"/>
    <cellStyle name="標準" xfId="0" builtinId="0"/>
    <cellStyle name="標準 2" xfId="3" xr:uid="{9ADE1FDB-69E6-4A1F-87B9-9B5E5CAF8DFA}"/>
    <cellStyle name="標準 3" xfId="4" xr:uid="{7793726B-0278-41BA-B406-61FF671F30E2}"/>
    <cellStyle name="標準 4" xfId="6" xr:uid="{061BA417-BD28-4FC5-95BC-61A9B1D72332}"/>
    <cellStyle name="標準 5" xfId="7" xr:uid="{37201F6F-87AD-488D-96EE-5E8361A39CC6}"/>
  </cellStyles>
  <dxfs count="3">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352425</xdr:colOff>
          <xdr:row>805</xdr:row>
          <xdr:rowOff>1638300</xdr:rowOff>
        </xdr:from>
        <xdr:to>
          <xdr:col>7</xdr:col>
          <xdr:colOff>85725</xdr:colOff>
          <xdr:row>805</xdr:row>
          <xdr:rowOff>1876425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805</xdr:row>
          <xdr:rowOff>1447800</xdr:rowOff>
        </xdr:from>
        <xdr:to>
          <xdr:col>7</xdr:col>
          <xdr:colOff>85725</xdr:colOff>
          <xdr:row>805</xdr:row>
          <xdr:rowOff>1685925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805</xdr:row>
          <xdr:rowOff>1819275</xdr:rowOff>
        </xdr:from>
        <xdr:to>
          <xdr:col>7</xdr:col>
          <xdr:colOff>95250</xdr:colOff>
          <xdr:row>805</xdr:row>
          <xdr:rowOff>2047875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805</xdr:row>
          <xdr:rowOff>1133475</xdr:rowOff>
        </xdr:from>
        <xdr:to>
          <xdr:col>7</xdr:col>
          <xdr:colOff>95250</xdr:colOff>
          <xdr:row>805</xdr:row>
          <xdr:rowOff>1362075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805</xdr:row>
          <xdr:rowOff>647700</xdr:rowOff>
        </xdr:from>
        <xdr:to>
          <xdr:col>7</xdr:col>
          <xdr:colOff>95250</xdr:colOff>
          <xdr:row>805</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805</xdr:row>
          <xdr:rowOff>304800</xdr:rowOff>
        </xdr:from>
        <xdr:to>
          <xdr:col>7</xdr:col>
          <xdr:colOff>104775</xdr:colOff>
          <xdr:row>805</xdr:row>
          <xdr:rowOff>542925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29992;&#20855;&#36024;&#19982;&#12539;&#29305;&#23450;&#31119;&#31049;&#29992;&#20855;&#36009;&#22770;%20&#21220;&#2120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26045;&#35373;12-&#30435;&#26619;\R6&#20107;&#26989;&#25152;&#30435;&#26619;\&#33258;&#24049;&#28857;&#26908;&#12471;&#12540;&#12488;_&#26368;&#32066;\&#31119;&#31049;&#29992;&#20855;&#36024;&#19982;&#12539;&#29305;&#23450;&#31119;&#31049;&#29992;&#20855;&#36009;&#22770;%20&#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福祉用具（１枚版）"/>
      <sheetName val="記入方法"/>
      <sheetName val="プルダウン・リスト"/>
    </sheetNames>
    <sheetDataSet>
      <sheetData sheetId="0"/>
      <sheetData sheetId="1"/>
      <sheetData sheetId="2"/>
      <sheetData sheetId="3"/>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1DF2-5967-4999-A414-EA67D6DE5F2E}">
  <dimension ref="A1:K85"/>
  <sheetViews>
    <sheetView tabSelected="1" view="pageBreakPreview" zoomScaleNormal="100" zoomScaleSheetLayoutView="100" workbookViewId="0">
      <selection sqref="A1:I1"/>
    </sheetView>
  </sheetViews>
  <sheetFormatPr defaultColWidth="9" defaultRowHeight="13.5" x14ac:dyDescent="0.15"/>
  <cols>
    <col min="1" max="5" width="10.625" style="196" customWidth="1"/>
    <col min="6" max="16384" width="9" style="196"/>
  </cols>
  <sheetData>
    <row r="1" spans="1:9" ht="18.75" x14ac:dyDescent="0.15">
      <c r="A1" s="357" t="s">
        <v>709</v>
      </c>
      <c r="B1" s="357"/>
      <c r="C1" s="357"/>
      <c r="D1" s="357"/>
      <c r="E1" s="357"/>
      <c r="F1" s="357"/>
      <c r="G1" s="357"/>
      <c r="H1" s="357"/>
      <c r="I1" s="357"/>
    </row>
    <row r="2" spans="1:9" ht="15" customHeight="1" x14ac:dyDescent="0.15">
      <c r="A2" s="197"/>
      <c r="B2" s="197"/>
      <c r="C2" s="197"/>
      <c r="D2" s="197"/>
      <c r="E2" s="197"/>
      <c r="F2" s="198"/>
      <c r="G2" s="198"/>
      <c r="H2" s="198"/>
      <c r="I2" s="198"/>
    </row>
    <row r="3" spans="1:9" ht="24.95" customHeight="1" x14ac:dyDescent="0.15">
      <c r="F3" s="199" t="s">
        <v>710</v>
      </c>
      <c r="G3" s="351"/>
      <c r="H3" s="351"/>
      <c r="I3" s="351"/>
    </row>
    <row r="4" spans="1:9" ht="24.95" customHeight="1" x14ac:dyDescent="0.15">
      <c r="F4" s="199" t="s">
        <v>711</v>
      </c>
      <c r="G4" s="351"/>
      <c r="H4" s="351"/>
      <c r="I4" s="351"/>
    </row>
    <row r="5" spans="1:9" ht="24.95" customHeight="1" x14ac:dyDescent="0.15">
      <c r="F5" s="199" t="s">
        <v>712</v>
      </c>
      <c r="G5" s="351"/>
      <c r="H5" s="351"/>
      <c r="I5" s="351"/>
    </row>
    <row r="6" spans="1:9" ht="24.95" customHeight="1" x14ac:dyDescent="0.15">
      <c r="F6" s="199" t="s">
        <v>713</v>
      </c>
      <c r="G6" s="351"/>
      <c r="H6" s="351"/>
      <c r="I6" s="351"/>
    </row>
    <row r="8" spans="1:9" x14ac:dyDescent="0.15">
      <c r="A8" s="351" t="s">
        <v>714</v>
      </c>
      <c r="B8" s="351"/>
      <c r="C8" s="351"/>
      <c r="D8" s="351"/>
      <c r="E8" s="351"/>
      <c r="F8" s="351" t="s">
        <v>715</v>
      </c>
      <c r="G8" s="351"/>
      <c r="H8" s="351"/>
      <c r="I8" s="199" t="s">
        <v>716</v>
      </c>
    </row>
    <row r="9" spans="1:9" ht="47.25" customHeight="1" x14ac:dyDescent="0.15">
      <c r="A9" s="369" t="s">
        <v>717</v>
      </c>
      <c r="B9" s="370"/>
      <c r="C9" s="370"/>
      <c r="D9" s="370"/>
      <c r="E9" s="370"/>
      <c r="F9" s="351" t="s">
        <v>718</v>
      </c>
      <c r="G9" s="351"/>
      <c r="H9" s="351"/>
      <c r="I9" s="200"/>
    </row>
    <row r="10" spans="1:9" ht="50.25" customHeight="1" x14ac:dyDescent="0.15">
      <c r="A10" s="369" t="s">
        <v>719</v>
      </c>
      <c r="B10" s="370"/>
      <c r="C10" s="370"/>
      <c r="D10" s="370"/>
      <c r="E10" s="370"/>
      <c r="F10" s="351" t="s">
        <v>718</v>
      </c>
      <c r="G10" s="351"/>
      <c r="H10" s="351"/>
      <c r="I10" s="200"/>
    </row>
    <row r="11" spans="1:9" ht="47.25" customHeight="1" x14ac:dyDescent="0.15">
      <c r="A11" s="369" t="s">
        <v>720</v>
      </c>
      <c r="B11" s="370"/>
      <c r="C11" s="370"/>
      <c r="D11" s="370"/>
      <c r="E11" s="370"/>
      <c r="F11" s="351" t="s">
        <v>718</v>
      </c>
      <c r="G11" s="351"/>
      <c r="H11" s="351"/>
      <c r="I11" s="200"/>
    </row>
    <row r="12" spans="1:9" ht="50.25" customHeight="1" x14ac:dyDescent="0.15">
      <c r="A12" s="369" t="s">
        <v>721</v>
      </c>
      <c r="B12" s="370"/>
      <c r="C12" s="370"/>
      <c r="D12" s="370"/>
      <c r="E12" s="370"/>
      <c r="F12" s="351" t="s">
        <v>718</v>
      </c>
      <c r="G12" s="351"/>
      <c r="H12" s="351"/>
      <c r="I12" s="200"/>
    </row>
    <row r="13" spans="1:9" x14ac:dyDescent="0.15">
      <c r="A13" s="201"/>
      <c r="B13" s="201"/>
      <c r="C13" s="201"/>
      <c r="D13" s="201"/>
      <c r="E13" s="201"/>
      <c r="F13" s="201"/>
      <c r="G13" s="201"/>
      <c r="H13" s="201"/>
      <c r="I13" s="201"/>
    </row>
    <row r="14" spans="1:9" x14ac:dyDescent="0.15">
      <c r="A14" s="201"/>
      <c r="B14" s="201"/>
      <c r="C14" s="201"/>
      <c r="D14" s="201"/>
      <c r="E14" s="201"/>
      <c r="F14" s="201"/>
      <c r="G14" s="201"/>
      <c r="H14" s="201"/>
      <c r="I14" s="201"/>
    </row>
    <row r="18" spans="1:9" x14ac:dyDescent="0.15">
      <c r="A18" s="196" t="s">
        <v>722</v>
      </c>
    </row>
    <row r="19" spans="1:9" x14ac:dyDescent="0.15">
      <c r="A19" s="196" t="s">
        <v>723</v>
      </c>
    </row>
    <row r="20" spans="1:9" x14ac:dyDescent="0.15">
      <c r="A20" s="196" t="s">
        <v>724</v>
      </c>
    </row>
    <row r="21" spans="1:9" x14ac:dyDescent="0.15">
      <c r="A21" s="196" t="s">
        <v>725</v>
      </c>
    </row>
    <row r="22" spans="1:9" x14ac:dyDescent="0.15">
      <c r="A22" s="196" t="s">
        <v>726</v>
      </c>
    </row>
    <row r="23" spans="1:9" x14ac:dyDescent="0.15">
      <c r="A23" s="196" t="s">
        <v>741</v>
      </c>
    </row>
    <row r="24" spans="1:9" x14ac:dyDescent="0.15">
      <c r="A24" s="196" t="s">
        <v>727</v>
      </c>
    </row>
    <row r="25" spans="1:9" x14ac:dyDescent="0.15">
      <c r="A25" s="202" t="s">
        <v>728</v>
      </c>
    </row>
    <row r="26" spans="1:9" x14ac:dyDescent="0.15">
      <c r="A26" s="371"/>
      <c r="B26" s="371"/>
      <c r="C26" s="371"/>
      <c r="D26" s="371"/>
      <c r="E26" s="371"/>
      <c r="F26" s="371"/>
      <c r="G26" s="371"/>
      <c r="H26" s="371"/>
      <c r="I26" s="203"/>
    </row>
    <row r="39" spans="1:11" x14ac:dyDescent="0.15">
      <c r="A39" s="366" t="s">
        <v>129</v>
      </c>
      <c r="B39" s="367"/>
      <c r="C39" s="367"/>
      <c r="D39" s="367"/>
      <c r="E39" s="367"/>
      <c r="F39" s="367"/>
      <c r="G39" s="367"/>
      <c r="H39" s="367"/>
      <c r="I39" s="367"/>
      <c r="J39" s="367"/>
      <c r="K39" s="368"/>
    </row>
    <row r="40" spans="1:11" x14ac:dyDescent="0.15">
      <c r="A40" s="193"/>
      <c r="B40" s="192"/>
      <c r="C40" s="192"/>
      <c r="D40" s="192"/>
      <c r="E40" s="192"/>
      <c r="F40" s="192"/>
      <c r="G40" s="192"/>
      <c r="H40" s="192"/>
      <c r="I40" s="192"/>
      <c r="J40" s="192"/>
      <c r="K40" s="194"/>
    </row>
    <row r="41" spans="1:11" ht="27.95" customHeight="1" x14ac:dyDescent="0.15">
      <c r="A41" s="352" t="s">
        <v>855</v>
      </c>
      <c r="B41" s="353"/>
      <c r="C41" s="353"/>
      <c r="D41" s="354" t="s">
        <v>856</v>
      </c>
      <c r="E41" s="355"/>
      <c r="F41" s="355"/>
      <c r="G41" s="355"/>
      <c r="H41" s="355"/>
      <c r="I41" s="355"/>
      <c r="J41" s="355"/>
      <c r="K41" s="356"/>
    </row>
    <row r="42" spans="1:11" x14ac:dyDescent="0.15">
      <c r="A42" s="358" t="s">
        <v>232</v>
      </c>
      <c r="B42" s="359"/>
      <c r="C42" s="359"/>
      <c r="D42" s="360" t="s">
        <v>130</v>
      </c>
      <c r="E42" s="360"/>
      <c r="F42" s="360"/>
      <c r="G42" s="360"/>
      <c r="H42" s="360"/>
      <c r="I42" s="360"/>
      <c r="J42" s="360"/>
      <c r="K42" s="361"/>
    </row>
    <row r="43" spans="1:11" x14ac:dyDescent="0.15">
      <c r="A43" s="362" t="s">
        <v>132</v>
      </c>
      <c r="B43" s="363"/>
      <c r="C43" s="363"/>
      <c r="D43" s="364" t="s">
        <v>133</v>
      </c>
      <c r="E43" s="364"/>
      <c r="F43" s="364"/>
      <c r="G43" s="364"/>
      <c r="H43" s="364"/>
      <c r="I43" s="364"/>
      <c r="J43" s="364"/>
      <c r="K43" s="365"/>
    </row>
    <row r="44" spans="1:11" x14ac:dyDescent="0.15">
      <c r="A44" s="362" t="s">
        <v>233</v>
      </c>
      <c r="B44" s="363"/>
      <c r="C44" s="363"/>
      <c r="D44" s="364" t="s">
        <v>131</v>
      </c>
      <c r="E44" s="364"/>
      <c r="F44" s="364"/>
      <c r="G44" s="364"/>
      <c r="H44" s="364"/>
      <c r="I44" s="364"/>
      <c r="J44" s="364"/>
      <c r="K44" s="365"/>
    </row>
    <row r="45" spans="1:11" ht="26.25" customHeight="1" x14ac:dyDescent="0.15">
      <c r="A45" s="362" t="s">
        <v>283</v>
      </c>
      <c r="B45" s="363"/>
      <c r="C45" s="363"/>
      <c r="D45" s="364" t="s">
        <v>214</v>
      </c>
      <c r="E45" s="364"/>
      <c r="F45" s="364"/>
      <c r="G45" s="364"/>
      <c r="H45" s="364"/>
      <c r="I45" s="364"/>
      <c r="J45" s="364"/>
      <c r="K45" s="365"/>
    </row>
    <row r="46" spans="1:11" ht="27" customHeight="1" x14ac:dyDescent="0.15">
      <c r="A46" s="372" t="s">
        <v>384</v>
      </c>
      <c r="B46" s="364"/>
      <c r="C46" s="364"/>
      <c r="D46" s="364" t="s">
        <v>385</v>
      </c>
      <c r="E46" s="364"/>
      <c r="F46" s="364"/>
      <c r="G46" s="364"/>
      <c r="H46" s="364"/>
      <c r="I46" s="364"/>
      <c r="J46" s="364"/>
      <c r="K46" s="365"/>
    </row>
    <row r="47" spans="1:11" x14ac:dyDescent="0.15">
      <c r="A47" s="362" t="s">
        <v>284</v>
      </c>
      <c r="B47" s="363"/>
      <c r="C47" s="363"/>
      <c r="D47" s="373" t="s">
        <v>265</v>
      </c>
      <c r="E47" s="373"/>
      <c r="F47" s="373"/>
      <c r="G47" s="373"/>
      <c r="H47" s="373"/>
      <c r="I47" s="373"/>
      <c r="J47" s="373"/>
      <c r="K47" s="374"/>
    </row>
    <row r="48" spans="1:11" x14ac:dyDescent="0.15">
      <c r="A48" s="362" t="s">
        <v>285</v>
      </c>
      <c r="B48" s="363"/>
      <c r="C48" s="363"/>
      <c r="D48" s="373" t="s">
        <v>134</v>
      </c>
      <c r="E48" s="375"/>
      <c r="F48" s="375"/>
      <c r="G48" s="375"/>
      <c r="H48" s="375"/>
      <c r="I48" s="375"/>
      <c r="J48" s="375"/>
      <c r="K48" s="376"/>
    </row>
    <row r="49" spans="1:11" x14ac:dyDescent="0.15">
      <c r="A49" s="372" t="s">
        <v>286</v>
      </c>
      <c r="B49" s="364"/>
      <c r="C49" s="364"/>
      <c r="D49" s="373" t="s">
        <v>135</v>
      </c>
      <c r="E49" s="373"/>
      <c r="F49" s="373"/>
      <c r="G49" s="373"/>
      <c r="H49" s="373"/>
      <c r="I49" s="373"/>
      <c r="J49" s="373"/>
      <c r="K49" s="374"/>
    </row>
    <row r="50" spans="1:11" ht="51" customHeight="1" x14ac:dyDescent="0.15">
      <c r="A50" s="362" t="s">
        <v>287</v>
      </c>
      <c r="B50" s="363"/>
      <c r="C50" s="363"/>
      <c r="D50" s="364" t="s">
        <v>216</v>
      </c>
      <c r="E50" s="364"/>
      <c r="F50" s="364"/>
      <c r="G50" s="364"/>
      <c r="H50" s="364"/>
      <c r="I50" s="364"/>
      <c r="J50" s="364"/>
      <c r="K50" s="365"/>
    </row>
    <row r="51" spans="1:11" ht="39.75" customHeight="1" x14ac:dyDescent="0.15">
      <c r="A51" s="362" t="s">
        <v>288</v>
      </c>
      <c r="B51" s="363"/>
      <c r="C51" s="363"/>
      <c r="D51" s="364" t="s">
        <v>136</v>
      </c>
      <c r="E51" s="364"/>
      <c r="F51" s="364"/>
      <c r="G51" s="364"/>
      <c r="H51" s="364"/>
      <c r="I51" s="364"/>
      <c r="J51" s="364"/>
      <c r="K51" s="365"/>
    </row>
    <row r="52" spans="1:11" x14ac:dyDescent="0.15">
      <c r="A52" s="362" t="s">
        <v>289</v>
      </c>
      <c r="B52" s="363"/>
      <c r="C52" s="363"/>
      <c r="D52" s="364" t="s">
        <v>137</v>
      </c>
      <c r="E52" s="377"/>
      <c r="F52" s="377"/>
      <c r="G52" s="377"/>
      <c r="H52" s="377"/>
      <c r="I52" s="377"/>
      <c r="J52" s="377"/>
      <c r="K52" s="378"/>
    </row>
    <row r="53" spans="1:11" x14ac:dyDescent="0.15">
      <c r="A53" s="372" t="s">
        <v>379</v>
      </c>
      <c r="B53" s="364"/>
      <c r="C53" s="364"/>
      <c r="D53" s="364" t="s">
        <v>217</v>
      </c>
      <c r="E53" s="364"/>
      <c r="F53" s="364"/>
      <c r="G53" s="364"/>
      <c r="H53" s="364"/>
      <c r="I53" s="364"/>
      <c r="J53" s="364"/>
      <c r="K53" s="365"/>
    </row>
    <row r="54" spans="1:11" ht="38.25" customHeight="1" x14ac:dyDescent="0.15">
      <c r="A54" s="372" t="s">
        <v>290</v>
      </c>
      <c r="B54" s="364"/>
      <c r="C54" s="364"/>
      <c r="D54" s="364" t="s">
        <v>234</v>
      </c>
      <c r="E54" s="364"/>
      <c r="F54" s="364"/>
      <c r="G54" s="364"/>
      <c r="H54" s="364"/>
      <c r="I54" s="364"/>
      <c r="J54" s="364"/>
      <c r="K54" s="365"/>
    </row>
    <row r="55" spans="1:11" ht="49.5" customHeight="1" x14ac:dyDescent="0.15">
      <c r="A55" s="372" t="s">
        <v>378</v>
      </c>
      <c r="B55" s="364"/>
      <c r="C55" s="364"/>
      <c r="D55" s="364" t="s">
        <v>218</v>
      </c>
      <c r="E55" s="364"/>
      <c r="F55" s="364"/>
      <c r="G55" s="364"/>
      <c r="H55" s="364"/>
      <c r="I55" s="364"/>
      <c r="J55" s="364"/>
      <c r="K55" s="365"/>
    </row>
    <row r="56" spans="1:11" x14ac:dyDescent="0.15">
      <c r="A56" s="372" t="s">
        <v>291</v>
      </c>
      <c r="B56" s="364"/>
      <c r="C56" s="364"/>
      <c r="D56" s="364" t="s">
        <v>266</v>
      </c>
      <c r="E56" s="364"/>
      <c r="F56" s="364"/>
      <c r="G56" s="364"/>
      <c r="H56" s="364"/>
      <c r="I56" s="364"/>
      <c r="J56" s="364"/>
      <c r="K56" s="365"/>
    </row>
    <row r="57" spans="1:11" ht="39" customHeight="1" x14ac:dyDescent="0.15">
      <c r="A57" s="372" t="s">
        <v>292</v>
      </c>
      <c r="B57" s="364"/>
      <c r="C57" s="364"/>
      <c r="D57" s="364" t="s">
        <v>250</v>
      </c>
      <c r="E57" s="364"/>
      <c r="F57" s="364"/>
      <c r="G57" s="364"/>
      <c r="H57" s="364"/>
      <c r="I57" s="364"/>
      <c r="J57" s="364"/>
      <c r="K57" s="365"/>
    </row>
    <row r="58" spans="1:11" x14ac:dyDescent="0.15">
      <c r="A58" s="362" t="s">
        <v>293</v>
      </c>
      <c r="B58" s="363"/>
      <c r="C58" s="363"/>
      <c r="D58" s="364" t="s">
        <v>267</v>
      </c>
      <c r="E58" s="377"/>
      <c r="F58" s="377"/>
      <c r="G58" s="377"/>
      <c r="H58" s="377"/>
      <c r="I58" s="377"/>
      <c r="J58" s="377"/>
      <c r="K58" s="378"/>
    </row>
    <row r="59" spans="1:11" x14ac:dyDescent="0.15">
      <c r="A59" s="372" t="s">
        <v>383</v>
      </c>
      <c r="B59" s="364"/>
      <c r="C59" s="364"/>
      <c r="D59" s="364" t="s">
        <v>382</v>
      </c>
      <c r="E59" s="364"/>
      <c r="F59" s="364"/>
      <c r="G59" s="364"/>
      <c r="H59" s="364"/>
      <c r="I59" s="364"/>
      <c r="J59" s="364"/>
      <c r="K59" s="365"/>
    </row>
    <row r="60" spans="1:11" x14ac:dyDescent="0.15">
      <c r="A60" s="358" t="s">
        <v>651</v>
      </c>
      <c r="B60" s="359"/>
      <c r="C60" s="359"/>
      <c r="D60" s="379" t="s">
        <v>650</v>
      </c>
      <c r="E60" s="379"/>
      <c r="F60" s="379"/>
      <c r="G60" s="379"/>
      <c r="H60" s="379"/>
      <c r="I60" s="379"/>
      <c r="J60" s="379"/>
      <c r="K60" s="380"/>
    </row>
    <row r="61" spans="1:11" x14ac:dyDescent="0.15">
      <c r="A61" s="381" t="s">
        <v>294</v>
      </c>
      <c r="B61" s="360"/>
      <c r="C61" s="360"/>
      <c r="D61" s="360" t="s">
        <v>254</v>
      </c>
      <c r="E61" s="360"/>
      <c r="F61" s="360"/>
      <c r="G61" s="360"/>
      <c r="H61" s="360"/>
      <c r="I61" s="360"/>
      <c r="J61" s="360"/>
      <c r="K61" s="361"/>
    </row>
    <row r="62" spans="1:11" ht="25.5" customHeight="1" x14ac:dyDescent="0.15">
      <c r="A62" s="382" t="s">
        <v>251</v>
      </c>
      <c r="B62" s="383"/>
      <c r="C62" s="383"/>
      <c r="D62" s="360" t="s">
        <v>268</v>
      </c>
      <c r="E62" s="360"/>
      <c r="F62" s="360"/>
      <c r="G62" s="360"/>
      <c r="H62" s="360"/>
      <c r="I62" s="360"/>
      <c r="J62" s="360"/>
      <c r="K62" s="361"/>
    </row>
    <row r="63" spans="1:11" ht="26.25" customHeight="1" x14ac:dyDescent="0.15">
      <c r="A63" s="381" t="s">
        <v>691</v>
      </c>
      <c r="B63" s="384"/>
      <c r="C63" s="384"/>
      <c r="D63" s="360" t="s">
        <v>692</v>
      </c>
      <c r="E63" s="385"/>
      <c r="F63" s="385"/>
      <c r="G63" s="385"/>
      <c r="H63" s="385"/>
      <c r="I63" s="385"/>
      <c r="J63" s="385"/>
      <c r="K63" s="386"/>
    </row>
    <row r="64" spans="1:11" x14ac:dyDescent="0.15">
      <c r="A64" s="372" t="s">
        <v>235</v>
      </c>
      <c r="B64" s="387"/>
      <c r="C64" s="387"/>
      <c r="D64" s="364" t="s">
        <v>236</v>
      </c>
      <c r="E64" s="364"/>
      <c r="F64" s="364"/>
      <c r="G64" s="364"/>
      <c r="H64" s="364"/>
      <c r="I64" s="364"/>
      <c r="J64" s="364"/>
      <c r="K64" s="365"/>
    </row>
    <row r="65" spans="1:11" x14ac:dyDescent="0.15">
      <c r="A65" s="186"/>
      <c r="B65" s="187"/>
      <c r="C65" s="187"/>
      <c r="D65" s="19"/>
      <c r="E65" s="19"/>
      <c r="F65" s="19"/>
      <c r="G65" s="19"/>
      <c r="H65" s="19"/>
      <c r="I65" s="19"/>
      <c r="J65" s="19"/>
      <c r="K65" s="20"/>
    </row>
    <row r="66" spans="1:11" x14ac:dyDescent="0.15">
      <c r="A66" s="4"/>
      <c r="B66" s="4"/>
      <c r="C66" s="4"/>
      <c r="D66" s="4"/>
      <c r="E66" s="4"/>
      <c r="F66" s="4"/>
      <c r="G66" s="4"/>
      <c r="H66" s="4"/>
      <c r="I66" s="4"/>
      <c r="J66" s="4"/>
      <c r="K66" s="4"/>
    </row>
    <row r="67" spans="1:11" x14ac:dyDescent="0.15">
      <c r="A67" s="3"/>
      <c r="B67" s="5"/>
      <c r="C67" s="5"/>
      <c r="D67" s="5"/>
      <c r="E67" s="5"/>
      <c r="F67" s="5"/>
      <c r="G67" s="5"/>
      <c r="H67" s="5"/>
      <c r="I67" s="5"/>
      <c r="J67" s="5"/>
      <c r="K67" s="5"/>
    </row>
    <row r="68" spans="1:11" x14ac:dyDescent="0.15">
      <c r="A68" s="3"/>
      <c r="B68" s="389" t="s">
        <v>138</v>
      </c>
      <c r="C68" s="389"/>
      <c r="D68" s="389"/>
      <c r="E68" s="389"/>
      <c r="F68" s="389"/>
      <c r="G68" s="389"/>
      <c r="H68" s="389"/>
      <c r="I68" s="389"/>
      <c r="J68" s="389"/>
      <c r="K68" s="3"/>
    </row>
    <row r="69" spans="1:11" x14ac:dyDescent="0.15">
      <c r="A69" s="3"/>
      <c r="B69" s="389"/>
      <c r="C69" s="389"/>
      <c r="D69" s="389"/>
      <c r="E69" s="389"/>
      <c r="F69" s="389"/>
      <c r="G69" s="389"/>
      <c r="H69" s="389"/>
      <c r="I69" s="389"/>
      <c r="J69" s="389"/>
      <c r="K69" s="3"/>
    </row>
    <row r="70" spans="1:11" x14ac:dyDescent="0.15">
      <c r="A70" s="3"/>
      <c r="B70" s="3"/>
      <c r="C70" s="3"/>
      <c r="D70" s="3"/>
      <c r="E70" s="3"/>
      <c r="F70" s="3"/>
      <c r="G70" s="3"/>
      <c r="H70" s="3"/>
      <c r="I70" s="3"/>
      <c r="J70" s="3"/>
      <c r="K70" s="3"/>
    </row>
    <row r="71" spans="1:11" x14ac:dyDescent="0.15">
      <c r="A71" s="3" t="s">
        <v>139</v>
      </c>
      <c r="B71" s="3"/>
      <c r="C71" s="188" t="s">
        <v>231</v>
      </c>
      <c r="D71" s="3"/>
      <c r="E71" s="3"/>
      <c r="F71" s="3"/>
      <c r="G71" s="388"/>
      <c r="H71" s="388"/>
      <c r="I71" s="388"/>
      <c r="J71" s="3"/>
      <c r="K71" s="3"/>
    </row>
    <row r="72" spans="1:11" x14ac:dyDescent="0.15">
      <c r="A72" s="3"/>
      <c r="B72" s="3"/>
      <c r="C72" s="3"/>
      <c r="D72" s="3"/>
      <c r="E72" s="3"/>
      <c r="F72" s="3"/>
      <c r="G72" s="3"/>
      <c r="H72" s="3"/>
      <c r="I72" s="3"/>
      <c r="J72" s="3"/>
      <c r="K72" s="3"/>
    </row>
    <row r="73" spans="1:11" x14ac:dyDescent="0.15">
      <c r="A73" s="3" t="s">
        <v>141</v>
      </c>
      <c r="B73" s="3"/>
      <c r="C73" s="188" t="s">
        <v>140</v>
      </c>
      <c r="D73" s="3"/>
      <c r="E73" s="3"/>
      <c r="F73" s="3"/>
      <c r="G73" s="388"/>
      <c r="H73" s="388"/>
      <c r="I73" s="388"/>
      <c r="J73" s="3"/>
      <c r="K73" s="3"/>
    </row>
    <row r="74" spans="1:11" x14ac:dyDescent="0.15">
      <c r="A74" s="3"/>
      <c r="B74" s="3"/>
      <c r="C74" s="3"/>
      <c r="D74" s="3"/>
      <c r="E74" s="3"/>
      <c r="F74" s="3"/>
      <c r="G74" s="195"/>
      <c r="H74" s="195"/>
      <c r="I74" s="195"/>
      <c r="J74" s="3"/>
      <c r="K74" s="3"/>
    </row>
    <row r="75" spans="1:11" x14ac:dyDescent="0.15">
      <c r="A75" s="3" t="s">
        <v>143</v>
      </c>
      <c r="B75" s="3"/>
      <c r="C75" s="188" t="s">
        <v>142</v>
      </c>
      <c r="D75" s="3"/>
      <c r="E75" s="3"/>
      <c r="F75" s="3"/>
      <c r="G75" s="388"/>
      <c r="H75" s="388"/>
      <c r="I75" s="388"/>
      <c r="J75" s="3"/>
      <c r="K75" s="3"/>
    </row>
    <row r="76" spans="1:11" x14ac:dyDescent="0.15">
      <c r="A76" s="3"/>
      <c r="B76" s="3"/>
      <c r="C76" s="3"/>
      <c r="D76" s="3"/>
      <c r="E76" s="3"/>
      <c r="F76" s="3"/>
      <c r="G76" s="195"/>
      <c r="H76" s="195"/>
      <c r="I76" s="195"/>
      <c r="J76" s="3"/>
      <c r="K76" s="3"/>
    </row>
    <row r="77" spans="1:11" x14ac:dyDescent="0.15">
      <c r="A77" s="3" t="s">
        <v>145</v>
      </c>
      <c r="B77" s="3"/>
      <c r="C77" s="188" t="s">
        <v>144</v>
      </c>
      <c r="D77" s="3"/>
      <c r="E77" s="3"/>
      <c r="F77" s="3"/>
      <c r="G77" s="388"/>
      <c r="H77" s="388"/>
      <c r="I77" s="388"/>
      <c r="J77" s="3"/>
      <c r="K77" s="3"/>
    </row>
    <row r="78" spans="1:11" x14ac:dyDescent="0.15">
      <c r="A78" s="3"/>
      <c r="B78" s="3"/>
      <c r="C78" s="3"/>
      <c r="D78" s="3"/>
      <c r="E78" s="3"/>
      <c r="F78" s="3"/>
      <c r="G78" s="195"/>
      <c r="H78" s="195"/>
      <c r="I78" s="195"/>
      <c r="J78" s="3"/>
      <c r="K78" s="3"/>
    </row>
    <row r="79" spans="1:11" x14ac:dyDescent="0.15">
      <c r="A79" s="3" t="s">
        <v>147</v>
      </c>
      <c r="B79" s="3"/>
      <c r="C79" s="188" t="s">
        <v>146</v>
      </c>
      <c r="D79" s="3"/>
      <c r="E79" s="3"/>
      <c r="F79" s="3"/>
      <c r="G79" s="388"/>
      <c r="H79" s="388"/>
      <c r="I79" s="388"/>
      <c r="J79" s="3"/>
      <c r="K79" s="3"/>
    </row>
    <row r="80" spans="1:11" x14ac:dyDescent="0.15">
      <c r="A80" s="3"/>
      <c r="B80" s="3"/>
      <c r="C80" s="3"/>
      <c r="D80" s="3"/>
      <c r="E80" s="3"/>
      <c r="F80" s="3"/>
      <c r="G80" s="195"/>
      <c r="H80" s="195"/>
      <c r="I80" s="195"/>
      <c r="J80" s="3"/>
      <c r="K80" s="3"/>
    </row>
    <row r="81" spans="1:11" x14ac:dyDescent="0.15">
      <c r="A81" s="3" t="s">
        <v>149</v>
      </c>
      <c r="B81" s="3"/>
      <c r="C81" s="188" t="s">
        <v>148</v>
      </c>
      <c r="D81" s="3"/>
      <c r="E81" s="3"/>
      <c r="F81" s="3"/>
      <c r="G81" s="388"/>
      <c r="H81" s="388"/>
      <c r="I81" s="388"/>
      <c r="J81" s="3"/>
      <c r="K81" s="3"/>
    </row>
    <row r="82" spans="1:11" x14ac:dyDescent="0.15">
      <c r="A82" s="3"/>
      <c r="B82" s="3"/>
      <c r="C82" s="3"/>
      <c r="D82" s="3"/>
      <c r="E82" s="3"/>
      <c r="F82" s="3"/>
      <c r="G82" s="195"/>
      <c r="H82" s="195"/>
      <c r="I82" s="195"/>
      <c r="J82" s="3"/>
      <c r="K82" s="3"/>
    </row>
    <row r="83" spans="1:11" x14ac:dyDescent="0.15">
      <c r="A83" s="3" t="s">
        <v>151</v>
      </c>
      <c r="B83" s="3"/>
      <c r="C83" s="188" t="s">
        <v>150</v>
      </c>
      <c r="D83" s="3"/>
      <c r="E83" s="3"/>
      <c r="F83" s="3"/>
      <c r="G83" s="388"/>
      <c r="H83" s="388"/>
      <c r="I83" s="388"/>
      <c r="J83" s="3"/>
      <c r="K83" s="3"/>
    </row>
    <row r="84" spans="1:11" x14ac:dyDescent="0.15">
      <c r="A84" s="3"/>
      <c r="B84" s="3"/>
      <c r="C84" s="3"/>
      <c r="D84" s="3"/>
      <c r="E84" s="3"/>
      <c r="F84" s="3"/>
      <c r="G84" s="195"/>
      <c r="H84" s="195"/>
      <c r="I84" s="195"/>
      <c r="J84" s="3"/>
      <c r="K84" s="3"/>
    </row>
    <row r="85" spans="1:11" x14ac:dyDescent="0.15">
      <c r="A85" s="3" t="s">
        <v>230</v>
      </c>
      <c r="B85" s="3"/>
      <c r="C85" s="188" t="s">
        <v>152</v>
      </c>
      <c r="D85" s="3"/>
      <c r="E85" s="3"/>
      <c r="F85" s="3"/>
      <c r="G85" s="388"/>
      <c r="H85" s="388"/>
      <c r="I85" s="388"/>
      <c r="J85" s="3"/>
      <c r="K85" s="3"/>
    </row>
  </sheetData>
  <mergeCells count="75">
    <mergeCell ref="G79:I79"/>
    <mergeCell ref="G81:I81"/>
    <mergeCell ref="G83:I83"/>
    <mergeCell ref="G85:I85"/>
    <mergeCell ref="B68:J69"/>
    <mergeCell ref="G71:I71"/>
    <mergeCell ref="G73:I73"/>
    <mergeCell ref="G75:I75"/>
    <mergeCell ref="G77:I77"/>
    <mergeCell ref="A62:C62"/>
    <mergeCell ref="D62:K62"/>
    <mergeCell ref="A63:C63"/>
    <mergeCell ref="D63:K63"/>
    <mergeCell ref="A64:C64"/>
    <mergeCell ref="D64:K64"/>
    <mergeCell ref="A59:C59"/>
    <mergeCell ref="D59:K59"/>
    <mergeCell ref="A60:C60"/>
    <mergeCell ref="D60:K60"/>
    <mergeCell ref="A61:C61"/>
    <mergeCell ref="D61:K61"/>
    <mergeCell ref="A56:C56"/>
    <mergeCell ref="D56:K56"/>
    <mergeCell ref="A57:C57"/>
    <mergeCell ref="D57:K57"/>
    <mergeCell ref="A58:C58"/>
    <mergeCell ref="D58:K58"/>
    <mergeCell ref="A53:C53"/>
    <mergeCell ref="D53:K53"/>
    <mergeCell ref="A54:C54"/>
    <mergeCell ref="D54:K54"/>
    <mergeCell ref="A55:C55"/>
    <mergeCell ref="D55:K55"/>
    <mergeCell ref="A50:C50"/>
    <mergeCell ref="D50:K50"/>
    <mergeCell ref="A51:C51"/>
    <mergeCell ref="D51:K51"/>
    <mergeCell ref="A52:C52"/>
    <mergeCell ref="D52:K52"/>
    <mergeCell ref="A47:C47"/>
    <mergeCell ref="D47:K47"/>
    <mergeCell ref="A48:C48"/>
    <mergeCell ref="D48:K48"/>
    <mergeCell ref="A49:C49"/>
    <mergeCell ref="D49:K49"/>
    <mergeCell ref="A44:C44"/>
    <mergeCell ref="D44:K44"/>
    <mergeCell ref="A45:C45"/>
    <mergeCell ref="D45:K45"/>
    <mergeCell ref="A46:C46"/>
    <mergeCell ref="D46:K46"/>
    <mergeCell ref="A42:C42"/>
    <mergeCell ref="D42:K42"/>
    <mergeCell ref="A43:C43"/>
    <mergeCell ref="D43:K43"/>
    <mergeCell ref="A8:E8"/>
    <mergeCell ref="F8:H8"/>
    <mergeCell ref="A39:K39"/>
    <mergeCell ref="A12:E12"/>
    <mergeCell ref="F12:H12"/>
    <mergeCell ref="A26:E26"/>
    <mergeCell ref="F26:H26"/>
    <mergeCell ref="A9:E9"/>
    <mergeCell ref="F9:H9"/>
    <mergeCell ref="A10:E10"/>
    <mergeCell ref="F10:H10"/>
    <mergeCell ref="A11:E11"/>
    <mergeCell ref="F11:H11"/>
    <mergeCell ref="A41:C41"/>
    <mergeCell ref="D41:K41"/>
    <mergeCell ref="A1:I1"/>
    <mergeCell ref="G3:I3"/>
    <mergeCell ref="G4:I4"/>
    <mergeCell ref="G5:I5"/>
    <mergeCell ref="G6:I6"/>
  </mergeCells>
  <phoneticPr fontId="26"/>
  <hyperlinks>
    <hyperlink ref="A25" r:id="rId1" xr:uid="{E0D96453-E16D-4334-936F-41A2590BE185}"/>
    <hyperlink ref="C71" location="自己点検シート!A3" display="一般原則" xr:uid="{E1A48ADE-3CE4-4664-B4D4-A9B9B18FC443}"/>
    <hyperlink ref="C73" location="自己点検シート!A18" display="基本方針" xr:uid="{7F222D6E-CB23-4902-A960-C3670371E5C8}"/>
    <hyperlink ref="C75" location="自己点検シート!A47" display="人員に関する基準" xr:uid="{B553AA06-92B8-42B2-A6EF-099C533BD97B}"/>
    <hyperlink ref="C77" location="自己点検シート!A78" display="設備に関する基準" xr:uid="{9A7837D1-4F49-41FE-9DF6-0523D98656DA}"/>
    <hyperlink ref="C79" location="自己点検シート!A98" display="運営に関する基準" xr:uid="{769F8DFA-894F-450A-85EA-600C4560F1BE}"/>
    <hyperlink ref="C81" location="自己点検シート!A654" display="変更の届出等" xr:uid="{65893798-8A75-4D68-844A-8213EAE43AF0}"/>
    <hyperlink ref="C83" location="自己点検シート!A662" display="介護給付費の算定及び取扱い" xr:uid="{F9EE2C8E-AD9D-4E68-9534-86622034204C}"/>
    <hyperlink ref="C85" location="自己点検シート!A796" display="その他" xr:uid="{1B75A5F1-7F67-42F4-ACFE-68C5C696AA61}"/>
  </hyperlinks>
  <pageMargins left="0.7" right="0.7" top="0.75" bottom="0.75" header="0.3" footer="0.3"/>
  <pageSetup paperSize="9" scale="83" orientation="portrait" verticalDpi="0" r:id="rId2"/>
  <rowBreaks count="1" manualBreakCount="1">
    <brk id="3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809"/>
  <sheetViews>
    <sheetView view="pageBreakPreview" zoomScaleNormal="100" zoomScaleSheetLayoutView="100" workbookViewId="0"/>
  </sheetViews>
  <sheetFormatPr defaultColWidth="9" defaultRowHeight="13.5" x14ac:dyDescent="0.15"/>
  <cols>
    <col min="1" max="1" width="3.625" style="35" customWidth="1"/>
    <col min="2" max="2" width="13.25" style="345" customWidth="1"/>
    <col min="3" max="3" width="1.625" style="35" customWidth="1"/>
    <col min="4" max="4" width="2.625" style="35" customWidth="1"/>
    <col min="5" max="5" width="50.25" style="345" customWidth="1"/>
    <col min="6" max="6" width="1" style="35" customWidth="1"/>
    <col min="7" max="7" width="13.625" style="171" customWidth="1"/>
    <col min="8" max="8" width="15.875" style="172" customWidth="1"/>
    <col min="9" max="9" width="9" style="35"/>
    <col min="10" max="10" width="48.75" style="35" customWidth="1"/>
    <col min="11" max="12" width="9" style="35" customWidth="1"/>
    <col min="13" max="13" width="9" style="35"/>
    <col min="14" max="14" width="10.875" style="35" customWidth="1"/>
    <col min="15" max="15" width="9" style="35"/>
    <col min="16" max="16" width="10.125" style="35" customWidth="1"/>
    <col min="17" max="16384" width="9" style="35"/>
  </cols>
  <sheetData>
    <row r="1" spans="1:17" ht="23.25" customHeight="1" x14ac:dyDescent="0.15">
      <c r="A1" s="30" t="s">
        <v>209</v>
      </c>
      <c r="B1" s="31"/>
      <c r="C1" s="32"/>
      <c r="D1" s="32"/>
      <c r="E1" s="31"/>
      <c r="F1" s="32"/>
      <c r="G1" s="33"/>
      <c r="H1" s="34"/>
    </row>
    <row r="2" spans="1:17" s="38" customFormat="1" ht="35.1" customHeight="1" x14ac:dyDescent="0.15">
      <c r="A2" s="390" t="s">
        <v>2</v>
      </c>
      <c r="B2" s="391"/>
      <c r="C2" s="1"/>
      <c r="D2" s="2"/>
      <c r="E2" s="36" t="s">
        <v>0</v>
      </c>
      <c r="F2" s="2"/>
      <c r="G2" s="37"/>
      <c r="H2" s="341" t="s">
        <v>208</v>
      </c>
      <c r="M2" s="177" t="s">
        <v>602</v>
      </c>
      <c r="N2" s="177" t="s">
        <v>603</v>
      </c>
      <c r="O2" s="177" t="s">
        <v>604</v>
      </c>
      <c r="P2" s="177" t="s">
        <v>605</v>
      </c>
      <c r="Q2" s="177" t="s">
        <v>606</v>
      </c>
    </row>
    <row r="3" spans="1:17" ht="35.1" customHeight="1" x14ac:dyDescent="0.15">
      <c r="A3" s="39" t="s">
        <v>219</v>
      </c>
      <c r="B3" s="40"/>
      <c r="C3" s="41"/>
      <c r="D3" s="41"/>
      <c r="E3" s="40"/>
      <c r="F3" s="41"/>
      <c r="G3" s="42"/>
      <c r="H3" s="34"/>
      <c r="M3" s="177" t="s">
        <v>607</v>
      </c>
      <c r="N3" s="177" t="s">
        <v>608</v>
      </c>
      <c r="O3" s="177" t="s">
        <v>609</v>
      </c>
      <c r="P3" s="177" t="s">
        <v>610</v>
      </c>
      <c r="Q3" s="177" t="s">
        <v>611</v>
      </c>
    </row>
    <row r="4" spans="1:17" ht="5.0999999999999996" customHeight="1" x14ac:dyDescent="0.15">
      <c r="A4" s="344"/>
      <c r="B4" s="43"/>
      <c r="C4" s="344"/>
      <c r="D4" s="32"/>
      <c r="E4" s="31"/>
      <c r="F4" s="44"/>
      <c r="G4" s="45"/>
      <c r="H4" s="46"/>
      <c r="M4" s="177" t="s">
        <v>612</v>
      </c>
      <c r="N4" s="177" t="s">
        <v>612</v>
      </c>
    </row>
    <row r="5" spans="1:17" ht="43.5" customHeight="1" x14ac:dyDescent="0.15">
      <c r="A5" s="47"/>
      <c r="B5" s="48" t="s">
        <v>161</v>
      </c>
      <c r="C5" s="49"/>
      <c r="D5" s="50" t="s">
        <v>220</v>
      </c>
      <c r="E5" s="51" t="s">
        <v>248</v>
      </c>
      <c r="F5" s="52"/>
      <c r="G5" s="53" t="s">
        <v>613</v>
      </c>
      <c r="H5" s="342" t="s">
        <v>742</v>
      </c>
    </row>
    <row r="6" spans="1:17" ht="4.5" customHeight="1" x14ac:dyDescent="0.15">
      <c r="A6" s="47"/>
      <c r="B6" s="54"/>
      <c r="C6" s="47"/>
      <c r="D6" s="55"/>
      <c r="E6" s="54"/>
      <c r="F6" s="56"/>
      <c r="G6" s="57"/>
      <c r="H6" s="342"/>
    </row>
    <row r="7" spans="1:17" ht="43.5" customHeight="1" x14ac:dyDescent="0.15">
      <c r="A7" s="47"/>
      <c r="B7" s="54"/>
      <c r="C7" s="49"/>
      <c r="D7" s="50" t="s">
        <v>221</v>
      </c>
      <c r="E7" s="51" t="s">
        <v>222</v>
      </c>
      <c r="F7" s="52"/>
      <c r="G7" s="53" t="s">
        <v>613</v>
      </c>
      <c r="H7" s="342" t="s">
        <v>743</v>
      </c>
    </row>
    <row r="8" spans="1:17" ht="4.5" customHeight="1" x14ac:dyDescent="0.15">
      <c r="A8" s="47"/>
      <c r="B8" s="54"/>
      <c r="C8" s="47"/>
      <c r="D8" s="55"/>
      <c r="E8" s="54"/>
      <c r="F8" s="56"/>
      <c r="G8" s="57"/>
      <c r="H8" s="342"/>
    </row>
    <row r="9" spans="1:17" ht="52.5" customHeight="1" x14ac:dyDescent="0.15">
      <c r="A9" s="47"/>
      <c r="B9" s="54"/>
      <c r="C9" s="47"/>
      <c r="D9" s="55" t="s">
        <v>57</v>
      </c>
      <c r="E9" s="54" t="s">
        <v>794</v>
      </c>
      <c r="F9" s="56"/>
      <c r="G9" s="53" t="s">
        <v>613</v>
      </c>
      <c r="H9" s="342" t="s">
        <v>744</v>
      </c>
      <c r="I9" s="345"/>
    </row>
    <row r="10" spans="1:17" ht="5.0999999999999996" customHeight="1" x14ac:dyDescent="0.15">
      <c r="A10" s="47"/>
      <c r="B10" s="54"/>
      <c r="C10" s="344"/>
      <c r="D10" s="32"/>
      <c r="E10" s="31"/>
      <c r="F10" s="44"/>
      <c r="G10" s="58"/>
      <c r="H10" s="342"/>
    </row>
    <row r="11" spans="1:17" ht="48.75" customHeight="1" x14ac:dyDescent="0.15">
      <c r="A11" s="47"/>
      <c r="B11" s="54"/>
      <c r="C11" s="47"/>
      <c r="D11" s="55" t="s">
        <v>59</v>
      </c>
      <c r="E11" s="54" t="s">
        <v>694</v>
      </c>
      <c r="F11" s="56"/>
      <c r="G11" s="59" t="s">
        <v>613</v>
      </c>
      <c r="H11" s="342" t="s">
        <v>745</v>
      </c>
    </row>
    <row r="12" spans="1:17" ht="4.5" customHeight="1" x14ac:dyDescent="0.15">
      <c r="A12" s="47"/>
      <c r="B12" s="54"/>
      <c r="C12" s="47"/>
      <c r="D12" s="55"/>
      <c r="E12" s="54"/>
      <c r="F12" s="56"/>
      <c r="G12" s="59"/>
      <c r="H12" s="342"/>
    </row>
    <row r="13" spans="1:17" ht="4.5" customHeight="1" x14ac:dyDescent="0.15">
      <c r="A13" s="47"/>
      <c r="B13" s="54"/>
      <c r="C13" s="47"/>
      <c r="D13" s="344"/>
      <c r="E13" s="43"/>
      <c r="F13" s="56"/>
      <c r="G13" s="57"/>
      <c r="H13" s="342"/>
    </row>
    <row r="14" spans="1:17" ht="132" customHeight="1" x14ac:dyDescent="0.15">
      <c r="A14" s="47"/>
      <c r="B14" s="54"/>
      <c r="C14" s="47"/>
      <c r="D14" s="49" t="s">
        <v>29</v>
      </c>
      <c r="E14" s="60" t="s">
        <v>413</v>
      </c>
      <c r="F14" s="56"/>
      <c r="G14" s="59"/>
      <c r="H14" s="61" t="s">
        <v>548</v>
      </c>
    </row>
    <row r="15" spans="1:17" ht="5.0999999999999996" customHeight="1" x14ac:dyDescent="0.15">
      <c r="A15" s="47"/>
      <c r="B15" s="54"/>
      <c r="C15" s="49"/>
      <c r="D15" s="50"/>
      <c r="E15" s="51"/>
      <c r="F15" s="52"/>
      <c r="G15" s="62"/>
      <c r="H15" s="342"/>
    </row>
    <row r="16" spans="1:17" ht="5.0999999999999996" customHeight="1" x14ac:dyDescent="0.15">
      <c r="A16" s="47"/>
      <c r="B16" s="54"/>
      <c r="C16" s="344"/>
      <c r="D16" s="32"/>
      <c r="E16" s="31"/>
      <c r="F16" s="44"/>
      <c r="G16" s="63"/>
      <c r="H16" s="342"/>
    </row>
    <row r="17" spans="1:10" ht="33.75" customHeight="1" x14ac:dyDescent="0.15">
      <c r="A17" s="49"/>
      <c r="B17" s="64"/>
      <c r="C17" s="49"/>
      <c r="D17" s="222"/>
      <c r="E17" s="223"/>
      <c r="F17" s="224"/>
      <c r="G17" s="225"/>
      <c r="H17" s="65"/>
    </row>
    <row r="18" spans="1:10" ht="35.1" customHeight="1" x14ac:dyDescent="0.15">
      <c r="A18" s="39" t="s">
        <v>223</v>
      </c>
      <c r="B18" s="51"/>
      <c r="C18" s="50"/>
      <c r="D18" s="50"/>
      <c r="E18" s="51"/>
      <c r="F18" s="50"/>
      <c r="G18" s="66"/>
      <c r="H18" s="67"/>
    </row>
    <row r="19" spans="1:10" ht="5.0999999999999996" customHeight="1" x14ac:dyDescent="0.15">
      <c r="A19" s="47"/>
      <c r="B19" s="54"/>
      <c r="C19" s="47"/>
      <c r="D19" s="55"/>
      <c r="E19" s="54"/>
      <c r="F19" s="56"/>
      <c r="G19" s="68"/>
      <c r="H19" s="46"/>
    </row>
    <row r="20" spans="1:10" ht="129" customHeight="1" thickBot="1" x14ac:dyDescent="0.2">
      <c r="A20" s="49">
        <v>1</v>
      </c>
      <c r="B20" s="51" t="s">
        <v>27</v>
      </c>
      <c r="C20" s="49"/>
      <c r="D20" s="50"/>
      <c r="E20" s="51" t="s">
        <v>159</v>
      </c>
      <c r="F20" s="60"/>
      <c r="G20" s="59" t="s">
        <v>613</v>
      </c>
      <c r="H20" s="65" t="s">
        <v>746</v>
      </c>
    </row>
    <row r="21" spans="1:10" ht="5.0999999999999996" customHeight="1" x14ac:dyDescent="0.15">
      <c r="A21" s="112"/>
      <c r="B21" s="71"/>
      <c r="C21" s="72"/>
      <c r="D21" s="72"/>
      <c r="E21" s="73"/>
      <c r="F21" s="71"/>
      <c r="G21" s="74"/>
      <c r="H21" s="115"/>
    </row>
    <row r="22" spans="1:10" ht="99" customHeight="1" thickBot="1" x14ac:dyDescent="0.2">
      <c r="A22" s="116">
        <v>2</v>
      </c>
      <c r="B22" s="76" t="s">
        <v>154</v>
      </c>
      <c r="C22" s="77"/>
      <c r="D22" s="77"/>
      <c r="E22" s="78" t="s">
        <v>155</v>
      </c>
      <c r="F22" s="76"/>
      <c r="G22" s="178" t="s">
        <v>613</v>
      </c>
      <c r="H22" s="117" t="s">
        <v>747</v>
      </c>
    </row>
    <row r="23" spans="1:10" ht="9.9499999999999993" customHeight="1" x14ac:dyDescent="0.15">
      <c r="A23" s="80"/>
      <c r="B23" s="81"/>
      <c r="C23" s="55"/>
      <c r="D23" s="55"/>
      <c r="E23" s="82"/>
      <c r="F23" s="54"/>
      <c r="G23" s="83"/>
      <c r="H23" s="84"/>
    </row>
    <row r="24" spans="1:10" ht="5.0999999999999996" customHeight="1" x14ac:dyDescent="0.15">
      <c r="A24" s="85"/>
      <c r="B24" s="48"/>
      <c r="C24" s="47"/>
      <c r="D24" s="344"/>
      <c r="E24" s="43"/>
      <c r="F24" s="55"/>
      <c r="G24" s="86"/>
      <c r="H24" s="87"/>
    </row>
    <row r="25" spans="1:10" ht="90.95" customHeight="1" x14ac:dyDescent="0.15">
      <c r="A25" s="47"/>
      <c r="B25" s="54"/>
      <c r="C25" s="47"/>
      <c r="D25" s="47" t="s">
        <v>29</v>
      </c>
      <c r="E25" s="48" t="s">
        <v>450</v>
      </c>
      <c r="F25" s="56"/>
      <c r="G25" s="86"/>
      <c r="H25" s="61" t="s">
        <v>857</v>
      </c>
      <c r="J25" s="345"/>
    </row>
    <row r="26" spans="1:10" ht="45" customHeight="1" x14ac:dyDescent="0.15">
      <c r="A26" s="47"/>
      <c r="B26" s="54"/>
      <c r="C26" s="47"/>
      <c r="D26" s="47" t="s">
        <v>36</v>
      </c>
      <c r="E26" s="48" t="s">
        <v>261</v>
      </c>
      <c r="F26" s="56"/>
      <c r="G26" s="86"/>
      <c r="H26" s="61"/>
    </row>
    <row r="27" spans="1:10" ht="43.5" customHeight="1" x14ac:dyDescent="0.15">
      <c r="A27" s="47"/>
      <c r="B27" s="54"/>
      <c r="C27" s="47"/>
      <c r="D27" s="47" t="s">
        <v>39</v>
      </c>
      <c r="E27" s="48" t="s">
        <v>176</v>
      </c>
      <c r="F27" s="56"/>
      <c r="G27" s="86"/>
      <c r="H27" s="61"/>
    </row>
    <row r="28" spans="1:10" ht="87" customHeight="1" x14ac:dyDescent="0.15">
      <c r="A28" s="47"/>
      <c r="B28" s="54"/>
      <c r="C28" s="47"/>
      <c r="D28" s="47" t="s">
        <v>57</v>
      </c>
      <c r="E28" s="48" t="s">
        <v>177</v>
      </c>
      <c r="F28" s="56"/>
      <c r="G28" s="86"/>
      <c r="H28" s="61"/>
    </row>
    <row r="29" spans="1:10" ht="48" customHeight="1" x14ac:dyDescent="0.15">
      <c r="A29" s="88" t="s">
        <v>3</v>
      </c>
      <c r="B29" s="54" t="s">
        <v>240</v>
      </c>
      <c r="C29" s="47"/>
      <c r="D29" s="89" t="s">
        <v>59</v>
      </c>
      <c r="E29" s="48" t="s">
        <v>298</v>
      </c>
      <c r="F29" s="56"/>
      <c r="G29" s="86"/>
      <c r="H29" s="61"/>
    </row>
    <row r="30" spans="1:10" ht="9" hidden="1" customHeight="1" x14ac:dyDescent="0.15">
      <c r="A30" s="47"/>
      <c r="B30" s="54"/>
      <c r="C30" s="47"/>
      <c r="D30" s="47"/>
      <c r="E30" s="48"/>
      <c r="F30" s="56"/>
      <c r="G30" s="86"/>
      <c r="H30" s="61"/>
    </row>
    <row r="31" spans="1:10" ht="72" customHeight="1" x14ac:dyDescent="0.15">
      <c r="A31" s="47"/>
      <c r="B31" s="54"/>
      <c r="C31" s="47"/>
      <c r="D31" s="47" t="s">
        <v>67</v>
      </c>
      <c r="E31" s="48" t="s">
        <v>274</v>
      </c>
      <c r="F31" s="56"/>
      <c r="G31" s="86"/>
      <c r="H31" s="61"/>
    </row>
    <row r="32" spans="1:10" ht="72" customHeight="1" x14ac:dyDescent="0.15">
      <c r="A32" s="47"/>
      <c r="B32" s="54"/>
      <c r="C32" s="47"/>
      <c r="D32" s="47" t="s">
        <v>122</v>
      </c>
      <c r="E32" s="48" t="s">
        <v>178</v>
      </c>
      <c r="F32" s="56"/>
      <c r="G32" s="86"/>
      <c r="H32" s="61"/>
    </row>
    <row r="33" spans="1:8" ht="33" customHeight="1" x14ac:dyDescent="0.15">
      <c r="A33" s="47"/>
      <c r="B33" s="54"/>
      <c r="C33" s="47"/>
      <c r="D33" s="47" t="s">
        <v>124</v>
      </c>
      <c r="E33" s="48" t="s">
        <v>179</v>
      </c>
      <c r="F33" s="56"/>
      <c r="G33" s="86"/>
      <c r="H33" s="61"/>
    </row>
    <row r="34" spans="1:8" ht="47.45" customHeight="1" x14ac:dyDescent="0.15">
      <c r="A34" s="47"/>
      <c r="B34" s="54"/>
      <c r="C34" s="109"/>
      <c r="D34" s="55" t="s">
        <v>171</v>
      </c>
      <c r="E34" s="54" t="s">
        <v>180</v>
      </c>
      <c r="F34" s="109"/>
      <c r="G34" s="86"/>
      <c r="H34" s="61"/>
    </row>
    <row r="35" spans="1:8" ht="112.5" customHeight="1" x14ac:dyDescent="0.15">
      <c r="A35" s="47"/>
      <c r="B35" s="54"/>
      <c r="C35" s="109"/>
      <c r="D35" s="55" t="s">
        <v>172</v>
      </c>
      <c r="E35" s="54" t="s">
        <v>255</v>
      </c>
      <c r="F35" s="109"/>
      <c r="G35" s="86"/>
      <c r="H35" s="61"/>
    </row>
    <row r="36" spans="1:8" ht="103.5" customHeight="1" x14ac:dyDescent="0.15">
      <c r="A36" s="47"/>
      <c r="B36" s="54"/>
      <c r="C36" s="47"/>
      <c r="D36" s="47" t="s">
        <v>29</v>
      </c>
      <c r="E36" s="48" t="s">
        <v>275</v>
      </c>
      <c r="F36" s="56"/>
      <c r="G36" s="86"/>
      <c r="H36" s="61"/>
    </row>
    <row r="37" spans="1:8" ht="59.25" customHeight="1" x14ac:dyDescent="0.15">
      <c r="A37" s="47"/>
      <c r="B37" s="54"/>
      <c r="C37" s="47"/>
      <c r="D37" s="89" t="s">
        <v>299</v>
      </c>
      <c r="E37" s="48" t="s">
        <v>300</v>
      </c>
      <c r="F37" s="56"/>
      <c r="G37" s="86"/>
      <c r="H37" s="61"/>
    </row>
    <row r="38" spans="1:8" ht="46.5" customHeight="1" x14ac:dyDescent="0.15">
      <c r="A38" s="47"/>
      <c r="B38" s="54"/>
      <c r="C38" s="47"/>
      <c r="D38" s="47" t="s">
        <v>173</v>
      </c>
      <c r="E38" s="48" t="s">
        <v>181</v>
      </c>
      <c r="F38" s="56"/>
      <c r="G38" s="86"/>
      <c r="H38" s="61"/>
    </row>
    <row r="39" spans="1:8" ht="89.25" customHeight="1" x14ac:dyDescent="0.15">
      <c r="A39" s="47"/>
      <c r="B39" s="54"/>
      <c r="C39" s="47"/>
      <c r="D39" s="47" t="s">
        <v>174</v>
      </c>
      <c r="E39" s="48" t="s">
        <v>182</v>
      </c>
      <c r="F39" s="56"/>
      <c r="G39" s="86"/>
      <c r="H39" s="61"/>
    </row>
    <row r="40" spans="1:8" ht="128.1" customHeight="1" x14ac:dyDescent="0.15">
      <c r="A40" s="47"/>
      <c r="B40" s="54"/>
      <c r="C40" s="47"/>
      <c r="D40" s="47" t="s">
        <v>175</v>
      </c>
      <c r="E40" s="48" t="s">
        <v>237</v>
      </c>
      <c r="F40" s="56"/>
      <c r="G40" s="86"/>
      <c r="H40" s="61"/>
    </row>
    <row r="41" spans="1:8" ht="33" customHeight="1" x14ac:dyDescent="0.15">
      <c r="A41" s="47"/>
      <c r="B41" s="54"/>
      <c r="C41" s="47"/>
      <c r="D41" s="47" t="s">
        <v>29</v>
      </c>
      <c r="E41" s="48" t="s">
        <v>304</v>
      </c>
      <c r="F41" s="56"/>
      <c r="G41" s="86"/>
      <c r="H41" s="61"/>
    </row>
    <row r="42" spans="1:8" ht="47.25" customHeight="1" x14ac:dyDescent="0.15">
      <c r="A42" s="47"/>
      <c r="B42" s="54"/>
      <c r="C42" s="47"/>
      <c r="D42" s="92" t="s">
        <v>306</v>
      </c>
      <c r="E42" s="48" t="s">
        <v>348</v>
      </c>
      <c r="F42" s="56"/>
      <c r="G42" s="86"/>
      <c r="H42" s="61"/>
    </row>
    <row r="43" spans="1:8" ht="59.25" customHeight="1" x14ac:dyDescent="0.15">
      <c r="A43" s="47"/>
      <c r="B43" s="54"/>
      <c r="C43" s="47"/>
      <c r="D43" s="47" t="s">
        <v>305</v>
      </c>
      <c r="E43" s="48" t="s">
        <v>307</v>
      </c>
      <c r="F43" s="56"/>
      <c r="G43" s="86"/>
      <c r="H43" s="61"/>
    </row>
    <row r="44" spans="1:8" ht="51.75" customHeight="1" x14ac:dyDescent="0.15">
      <c r="A44" s="47"/>
      <c r="B44" s="54"/>
      <c r="C44" s="47"/>
      <c r="D44" s="47" t="s">
        <v>305</v>
      </c>
      <c r="E44" s="48" t="s">
        <v>308</v>
      </c>
      <c r="F44" s="56"/>
      <c r="G44" s="86"/>
      <c r="H44" s="61"/>
    </row>
    <row r="45" spans="1:8" ht="81" customHeight="1" x14ac:dyDescent="0.15">
      <c r="A45" s="47"/>
      <c r="B45" s="54"/>
      <c r="C45" s="47"/>
      <c r="D45" s="49"/>
      <c r="E45" s="60" t="s">
        <v>347</v>
      </c>
      <c r="F45" s="56"/>
      <c r="G45" s="86"/>
      <c r="H45" s="61"/>
    </row>
    <row r="46" spans="1:8" ht="9.9499999999999993" customHeight="1" x14ac:dyDescent="0.15">
      <c r="A46" s="49"/>
      <c r="B46" s="60"/>
      <c r="C46" s="49"/>
      <c r="D46" s="50"/>
      <c r="E46" s="51"/>
      <c r="F46" s="60"/>
      <c r="G46" s="93"/>
      <c r="H46" s="91"/>
    </row>
    <row r="47" spans="1:8" ht="35.1" customHeight="1" x14ac:dyDescent="0.15">
      <c r="A47" s="39" t="s">
        <v>224</v>
      </c>
      <c r="B47" s="40"/>
      <c r="C47" s="41"/>
      <c r="D47" s="41"/>
      <c r="E47" s="40"/>
      <c r="F47" s="40"/>
      <c r="G47" s="42"/>
      <c r="H47" s="94"/>
    </row>
    <row r="48" spans="1:8" ht="9.9499999999999993" customHeight="1" x14ac:dyDescent="0.15">
      <c r="A48" s="344"/>
      <c r="B48" s="43"/>
      <c r="C48" s="344"/>
      <c r="D48" s="32"/>
      <c r="E48" s="40"/>
      <c r="F48" s="32"/>
      <c r="G48" s="95"/>
      <c r="H48" s="96"/>
    </row>
    <row r="49" spans="1:8" ht="5.0999999999999996" customHeight="1" x14ac:dyDescent="0.15">
      <c r="A49" s="47"/>
      <c r="B49" s="48"/>
      <c r="C49" s="55"/>
      <c r="D49" s="344"/>
      <c r="E49" s="43"/>
      <c r="F49" s="55"/>
      <c r="G49" s="97"/>
      <c r="H49" s="61"/>
    </row>
    <row r="50" spans="1:8" ht="195.75" customHeight="1" x14ac:dyDescent="0.15">
      <c r="A50" s="47"/>
      <c r="B50" s="48"/>
      <c r="C50" s="55"/>
      <c r="D50" s="47" t="s">
        <v>153</v>
      </c>
      <c r="E50" s="48" t="s">
        <v>451</v>
      </c>
      <c r="F50" s="55"/>
      <c r="G50" s="98"/>
      <c r="H50" s="342" t="s">
        <v>211</v>
      </c>
    </row>
    <row r="51" spans="1:8" ht="207.6" customHeight="1" x14ac:dyDescent="0.15">
      <c r="A51" s="47"/>
      <c r="B51" s="48"/>
      <c r="C51" s="55"/>
      <c r="D51" s="49"/>
      <c r="E51" s="60" t="s">
        <v>795</v>
      </c>
      <c r="F51" s="55"/>
      <c r="G51" s="59"/>
      <c r="H51" s="61"/>
    </row>
    <row r="52" spans="1:8" ht="4.5" customHeight="1" x14ac:dyDescent="0.15">
      <c r="A52" s="47"/>
      <c r="B52" s="48"/>
      <c r="C52" s="55"/>
      <c r="D52" s="41"/>
      <c r="E52" s="40"/>
      <c r="F52" s="55"/>
      <c r="G52" s="59"/>
      <c r="H52" s="61"/>
    </row>
    <row r="53" spans="1:8" ht="111" customHeight="1" x14ac:dyDescent="0.15">
      <c r="A53" s="47"/>
      <c r="B53" s="48"/>
      <c r="C53" s="55"/>
      <c r="D53" s="49" t="s">
        <v>153</v>
      </c>
      <c r="E53" s="99" t="s">
        <v>417</v>
      </c>
      <c r="F53" s="55"/>
      <c r="G53" s="59"/>
      <c r="H53" s="61" t="s">
        <v>386</v>
      </c>
    </row>
    <row r="54" spans="1:8" ht="4.5" customHeight="1" x14ac:dyDescent="0.15">
      <c r="A54" s="47"/>
      <c r="B54" s="48"/>
      <c r="C54" s="55"/>
      <c r="D54" s="41"/>
      <c r="E54" s="40"/>
      <c r="F54" s="55"/>
      <c r="G54" s="59"/>
      <c r="H54" s="61"/>
    </row>
    <row r="55" spans="1:8" s="55" customFormat="1" ht="150.6" customHeight="1" x14ac:dyDescent="0.15">
      <c r="A55" s="47"/>
      <c r="B55" s="48"/>
      <c r="D55" s="47" t="s">
        <v>153</v>
      </c>
      <c r="E55" s="48" t="s">
        <v>796</v>
      </c>
      <c r="G55" s="97"/>
      <c r="H55" s="61" t="s">
        <v>276</v>
      </c>
    </row>
    <row r="56" spans="1:8" s="55" customFormat="1" ht="6" customHeight="1" x14ac:dyDescent="0.15">
      <c r="A56" s="47"/>
      <c r="B56" s="48"/>
      <c r="C56" s="56"/>
      <c r="D56" s="47"/>
      <c r="E56" s="48"/>
      <c r="F56" s="109"/>
      <c r="G56" s="97"/>
      <c r="H56" s="61"/>
    </row>
    <row r="57" spans="1:8" s="55" customFormat="1" ht="189.6" customHeight="1" x14ac:dyDescent="0.15">
      <c r="A57" s="47"/>
      <c r="B57" s="48"/>
      <c r="D57" s="47"/>
      <c r="E57" s="54" t="s">
        <v>797</v>
      </c>
      <c r="F57" s="109"/>
      <c r="G57" s="97"/>
      <c r="H57" s="61"/>
    </row>
    <row r="58" spans="1:8" ht="204" customHeight="1" x14ac:dyDescent="0.15">
      <c r="A58" s="47"/>
      <c r="B58" s="48"/>
      <c r="C58" s="55"/>
      <c r="D58" s="49"/>
      <c r="E58" s="60" t="s">
        <v>452</v>
      </c>
      <c r="F58" s="55"/>
      <c r="G58" s="97"/>
      <c r="H58" s="61"/>
    </row>
    <row r="59" spans="1:8" ht="5.0999999999999996" customHeight="1" x14ac:dyDescent="0.15">
      <c r="A59" s="47"/>
      <c r="B59" s="48"/>
      <c r="C59" s="55"/>
      <c r="D59" s="55"/>
      <c r="E59" s="54"/>
      <c r="F59" s="55"/>
      <c r="G59" s="97"/>
      <c r="H59" s="61"/>
    </row>
    <row r="60" spans="1:8" ht="5.0999999999999996" customHeight="1" x14ac:dyDescent="0.15">
      <c r="A60" s="47"/>
      <c r="B60" s="48"/>
      <c r="C60" s="55"/>
      <c r="D60" s="344"/>
      <c r="E60" s="43"/>
      <c r="F60" s="55"/>
      <c r="G60" s="97"/>
      <c r="H60" s="61"/>
    </row>
    <row r="61" spans="1:8" ht="89.25" customHeight="1" x14ac:dyDescent="0.15">
      <c r="A61" s="47"/>
      <c r="B61" s="48"/>
      <c r="C61" s="55"/>
      <c r="D61" s="49" t="s">
        <v>153</v>
      </c>
      <c r="E61" s="60" t="s">
        <v>453</v>
      </c>
      <c r="F61" s="55"/>
      <c r="G61" s="98"/>
      <c r="H61" s="342" t="s">
        <v>210</v>
      </c>
    </row>
    <row r="62" spans="1:8" ht="9.9499999999999993" customHeight="1" x14ac:dyDescent="0.15">
      <c r="A62" s="49"/>
      <c r="B62" s="60"/>
      <c r="C62" s="50"/>
      <c r="D62" s="50"/>
      <c r="E62" s="51"/>
      <c r="F62" s="50"/>
      <c r="G62" s="62"/>
      <c r="H62" s="91"/>
    </row>
    <row r="63" spans="1:8" ht="5.45" customHeight="1" x14ac:dyDescent="0.15">
      <c r="A63" s="344"/>
      <c r="B63" s="31"/>
      <c r="C63" s="344"/>
      <c r="D63" s="32"/>
      <c r="E63" s="31"/>
      <c r="F63" s="32"/>
      <c r="G63" s="95"/>
      <c r="H63" s="100"/>
    </row>
    <row r="64" spans="1:8" ht="47.25" customHeight="1" x14ac:dyDescent="0.15">
      <c r="A64" s="47">
        <v>1</v>
      </c>
      <c r="B64" s="54" t="s">
        <v>30</v>
      </c>
      <c r="C64" s="47"/>
      <c r="D64" s="55"/>
      <c r="E64" s="54" t="s">
        <v>241</v>
      </c>
      <c r="F64" s="56"/>
      <c r="G64" s="59" t="s">
        <v>613</v>
      </c>
      <c r="H64" s="61" t="s">
        <v>748</v>
      </c>
    </row>
    <row r="65" spans="1:9" ht="5.0999999999999996" customHeight="1" x14ac:dyDescent="0.15">
      <c r="A65" s="47"/>
      <c r="B65" s="48"/>
      <c r="C65" s="47"/>
      <c r="D65" s="344"/>
      <c r="E65" s="43" t="s">
        <v>5</v>
      </c>
      <c r="F65" s="56"/>
      <c r="G65" s="86"/>
      <c r="H65" s="342"/>
      <c r="I65" s="55"/>
    </row>
    <row r="66" spans="1:9" ht="209.25" customHeight="1" x14ac:dyDescent="0.15">
      <c r="A66" s="47"/>
      <c r="B66" s="81"/>
      <c r="C66" s="47"/>
      <c r="D66" s="101" t="s">
        <v>454</v>
      </c>
      <c r="E66" s="60" t="s">
        <v>455</v>
      </c>
      <c r="F66" s="56"/>
      <c r="G66" s="86"/>
      <c r="H66" s="342" t="s">
        <v>549</v>
      </c>
      <c r="I66" s="55"/>
    </row>
    <row r="67" spans="1:9" ht="5.0999999999999996" customHeight="1" x14ac:dyDescent="0.15">
      <c r="A67" s="47"/>
      <c r="B67" s="81"/>
      <c r="C67" s="55"/>
      <c r="D67" s="55"/>
      <c r="E67" s="54"/>
      <c r="F67" s="56"/>
      <c r="G67" s="102"/>
      <c r="H67" s="103"/>
      <c r="I67" s="55"/>
    </row>
    <row r="68" spans="1:9" ht="5.0999999999999996" customHeight="1" x14ac:dyDescent="0.15">
      <c r="A68" s="47"/>
      <c r="B68" s="48"/>
      <c r="C68" s="47"/>
      <c r="D68" s="344"/>
      <c r="E68" s="43"/>
      <c r="F68" s="55"/>
      <c r="G68" s="104"/>
      <c r="H68" s="61"/>
    </row>
    <row r="69" spans="1:9" ht="212.25" customHeight="1" x14ac:dyDescent="0.15">
      <c r="A69" s="47"/>
      <c r="B69" s="54"/>
      <c r="C69" s="47"/>
      <c r="D69" s="49" t="s">
        <v>29</v>
      </c>
      <c r="E69" s="60" t="s">
        <v>272</v>
      </c>
      <c r="F69" s="55"/>
      <c r="G69" s="104"/>
      <c r="H69" s="61" t="s">
        <v>550</v>
      </c>
    </row>
    <row r="70" spans="1:9" s="55" customFormat="1" ht="3.95" customHeight="1" thickBot="1" x14ac:dyDescent="0.2">
      <c r="A70" s="47"/>
      <c r="B70" s="48"/>
      <c r="E70" s="54"/>
      <c r="G70" s="104"/>
      <c r="H70" s="342"/>
    </row>
    <row r="71" spans="1:9" ht="5.45" customHeight="1" x14ac:dyDescent="0.15">
      <c r="A71" s="112"/>
      <c r="B71" s="71"/>
      <c r="C71" s="72"/>
      <c r="D71" s="72"/>
      <c r="E71" s="73"/>
      <c r="F71" s="72"/>
      <c r="G71" s="74"/>
      <c r="H71" s="115"/>
    </row>
    <row r="72" spans="1:9" ht="115.5" customHeight="1" thickBot="1" x14ac:dyDescent="0.2">
      <c r="A72" s="116">
        <v>2</v>
      </c>
      <c r="B72" s="76" t="s">
        <v>31</v>
      </c>
      <c r="C72" s="75"/>
      <c r="D72" s="77"/>
      <c r="E72" s="78" t="s">
        <v>10</v>
      </c>
      <c r="F72" s="105"/>
      <c r="G72" s="79"/>
      <c r="H72" s="117" t="s">
        <v>749</v>
      </c>
    </row>
    <row r="73" spans="1:9" ht="5.0999999999999996" customHeight="1" x14ac:dyDescent="0.15">
      <c r="A73" s="47"/>
      <c r="B73" s="106"/>
      <c r="C73" s="47"/>
      <c r="D73" s="55"/>
      <c r="E73" s="54"/>
      <c r="F73" s="55"/>
      <c r="G73" s="348"/>
      <c r="H73" s="87"/>
    </row>
    <row r="74" spans="1:9" ht="42" customHeight="1" x14ac:dyDescent="0.15">
      <c r="A74" s="47">
        <v>3</v>
      </c>
      <c r="B74" s="54" t="s">
        <v>32</v>
      </c>
      <c r="C74" s="47"/>
      <c r="D74" s="55"/>
      <c r="E74" s="54" t="s">
        <v>11</v>
      </c>
      <c r="F74" s="55"/>
      <c r="G74" s="59" t="s">
        <v>613</v>
      </c>
      <c r="H74" s="342" t="s">
        <v>750</v>
      </c>
    </row>
    <row r="75" spans="1:9" ht="5.0999999999999996" customHeight="1" x14ac:dyDescent="0.15">
      <c r="A75" s="47"/>
      <c r="B75" s="54"/>
      <c r="C75" s="47"/>
      <c r="D75" s="344"/>
      <c r="E75" s="43"/>
      <c r="F75" s="55"/>
      <c r="G75" s="349"/>
      <c r="H75" s="87"/>
    </row>
    <row r="76" spans="1:9" ht="180" customHeight="1" x14ac:dyDescent="0.15">
      <c r="A76" s="47"/>
      <c r="B76" s="54"/>
      <c r="C76" s="47"/>
      <c r="D76" s="101" t="s">
        <v>454</v>
      </c>
      <c r="E76" s="60" t="s">
        <v>798</v>
      </c>
      <c r="F76" s="56"/>
      <c r="G76" s="86"/>
      <c r="H76" s="342" t="s">
        <v>551</v>
      </c>
    </row>
    <row r="77" spans="1:9" ht="9.9499999999999993" hidden="1" customHeight="1" x14ac:dyDescent="0.15">
      <c r="A77" s="49"/>
      <c r="B77" s="51"/>
      <c r="C77" s="49"/>
      <c r="D77" s="50"/>
      <c r="E77" s="51"/>
      <c r="F77" s="50"/>
      <c r="G77" s="93"/>
      <c r="H77" s="65"/>
    </row>
    <row r="78" spans="1:9" ht="35.1" customHeight="1" x14ac:dyDescent="0.15">
      <c r="A78" s="39" t="s">
        <v>225</v>
      </c>
      <c r="B78" s="40"/>
      <c r="C78" s="41"/>
      <c r="D78" s="41"/>
      <c r="E78" s="40"/>
      <c r="F78" s="41"/>
      <c r="G78" s="42"/>
      <c r="H78" s="94"/>
    </row>
    <row r="79" spans="1:9" ht="5.0999999999999996" customHeight="1" x14ac:dyDescent="0.15">
      <c r="A79" s="47"/>
      <c r="B79" s="48"/>
      <c r="C79" s="47"/>
      <c r="D79" s="55"/>
      <c r="E79" s="54"/>
      <c r="F79" s="56"/>
      <c r="G79" s="97"/>
      <c r="H79" s="342"/>
    </row>
    <row r="80" spans="1:9" ht="60" customHeight="1" x14ac:dyDescent="0.15">
      <c r="A80" s="47">
        <v>1</v>
      </c>
      <c r="B80" s="48" t="s">
        <v>33</v>
      </c>
      <c r="C80" s="47"/>
      <c r="D80" s="55" t="s">
        <v>36</v>
      </c>
      <c r="E80" s="54" t="s">
        <v>34</v>
      </c>
      <c r="F80" s="55"/>
      <c r="G80" s="59" t="s">
        <v>613</v>
      </c>
      <c r="H80" s="342" t="s">
        <v>751</v>
      </c>
    </row>
    <row r="81" spans="1:8" s="55" customFormat="1" ht="5.0999999999999996" customHeight="1" x14ac:dyDescent="0.15">
      <c r="A81" s="47"/>
      <c r="B81" s="54"/>
      <c r="C81" s="47"/>
      <c r="D81" s="344"/>
      <c r="E81" s="43"/>
      <c r="F81" s="56"/>
      <c r="G81" s="86"/>
      <c r="H81" s="87"/>
    </row>
    <row r="82" spans="1:8" ht="46.5" customHeight="1" x14ac:dyDescent="0.15">
      <c r="A82" s="47"/>
      <c r="B82" s="54"/>
      <c r="C82" s="47"/>
      <c r="D82" s="49" t="s">
        <v>29</v>
      </c>
      <c r="E82" s="60" t="s">
        <v>517</v>
      </c>
      <c r="F82" s="55"/>
      <c r="G82" s="104"/>
      <c r="H82" s="61" t="s">
        <v>552</v>
      </c>
    </row>
    <row r="83" spans="1:8" ht="5.0999999999999996" customHeight="1" x14ac:dyDescent="0.15">
      <c r="A83" s="47"/>
      <c r="B83" s="54"/>
      <c r="C83" s="47"/>
      <c r="D83" s="344"/>
      <c r="E83" s="43"/>
      <c r="F83" s="55"/>
      <c r="G83" s="86"/>
      <c r="H83" s="107"/>
    </row>
    <row r="84" spans="1:8" ht="75.75" customHeight="1" x14ac:dyDescent="0.15">
      <c r="A84" s="47" t="s">
        <v>8</v>
      </c>
      <c r="B84" s="54" t="s">
        <v>160</v>
      </c>
      <c r="C84" s="47"/>
      <c r="D84" s="47" t="s">
        <v>29</v>
      </c>
      <c r="E84" s="48" t="s">
        <v>37</v>
      </c>
      <c r="F84" s="55"/>
      <c r="G84" s="86"/>
      <c r="H84" s="61" t="s">
        <v>553</v>
      </c>
    </row>
    <row r="85" spans="1:8" ht="5.0999999999999996" customHeight="1" x14ac:dyDescent="0.15">
      <c r="A85" s="47"/>
      <c r="B85" s="54"/>
      <c r="C85" s="47"/>
      <c r="D85" s="344"/>
      <c r="E85" s="43"/>
      <c r="F85" s="55"/>
      <c r="G85" s="86"/>
      <c r="H85" s="61"/>
    </row>
    <row r="86" spans="1:8" ht="48.75" customHeight="1" x14ac:dyDescent="0.15">
      <c r="A86" s="47"/>
      <c r="B86" s="48"/>
      <c r="C86" s="47"/>
      <c r="D86" s="49" t="s">
        <v>29</v>
      </c>
      <c r="E86" s="60" t="s">
        <v>363</v>
      </c>
      <c r="F86" s="55"/>
      <c r="G86" s="86"/>
      <c r="H86" s="342" t="s">
        <v>372</v>
      </c>
    </row>
    <row r="87" spans="1:8" ht="5.0999999999999996" customHeight="1" x14ac:dyDescent="0.15">
      <c r="A87" s="47"/>
      <c r="B87" s="48"/>
      <c r="C87" s="49"/>
      <c r="D87" s="50"/>
      <c r="E87" s="51"/>
      <c r="F87" s="56"/>
      <c r="G87" s="86"/>
      <c r="H87" s="342"/>
    </row>
    <row r="88" spans="1:8" ht="5.0999999999999996" customHeight="1" x14ac:dyDescent="0.15">
      <c r="A88" s="47"/>
      <c r="B88" s="48"/>
      <c r="C88" s="47"/>
      <c r="D88" s="55"/>
      <c r="E88" s="54"/>
      <c r="F88" s="44"/>
      <c r="G88" s="108"/>
      <c r="H88" s="342"/>
    </row>
    <row r="89" spans="1:8" ht="37.5" customHeight="1" x14ac:dyDescent="0.15">
      <c r="A89" s="47"/>
      <c r="B89" s="48"/>
      <c r="C89" s="47"/>
      <c r="D89" s="55" t="s">
        <v>39</v>
      </c>
      <c r="E89" s="54" t="s">
        <v>242</v>
      </c>
      <c r="F89" s="56"/>
      <c r="G89" s="102" t="s">
        <v>1</v>
      </c>
      <c r="H89" s="61" t="s">
        <v>273</v>
      </c>
    </row>
    <row r="90" spans="1:8" ht="5.0999999999999996" customHeight="1" x14ac:dyDescent="0.15">
      <c r="A90" s="47"/>
      <c r="B90" s="54"/>
      <c r="C90" s="47"/>
      <c r="D90" s="344"/>
      <c r="E90" s="43"/>
      <c r="F90" s="56"/>
      <c r="G90" s="86"/>
      <c r="H90" s="87"/>
    </row>
    <row r="91" spans="1:8" ht="57.75" customHeight="1" x14ac:dyDescent="0.15">
      <c r="A91" s="47"/>
      <c r="B91" s="54"/>
      <c r="C91" s="47"/>
      <c r="D91" s="89" t="s">
        <v>458</v>
      </c>
      <c r="E91" s="48" t="s">
        <v>456</v>
      </c>
      <c r="F91" s="56"/>
      <c r="G91" s="86"/>
      <c r="H91" s="87"/>
    </row>
    <row r="92" spans="1:8" ht="48" customHeight="1" x14ac:dyDescent="0.15">
      <c r="A92" s="47"/>
      <c r="B92" s="48"/>
      <c r="C92" s="109"/>
      <c r="D92" s="49"/>
      <c r="E92" s="60" t="s">
        <v>457</v>
      </c>
      <c r="F92" s="109"/>
      <c r="G92" s="86"/>
      <c r="H92" s="87"/>
    </row>
    <row r="93" spans="1:8" ht="5.0999999999999996" customHeight="1" x14ac:dyDescent="0.15">
      <c r="A93" s="47"/>
      <c r="B93" s="82"/>
      <c r="C93" s="109"/>
      <c r="D93" s="344"/>
      <c r="E93" s="110"/>
      <c r="F93" s="109"/>
      <c r="G93" s="102"/>
      <c r="H93" s="84"/>
    </row>
    <row r="94" spans="1:8" ht="72.75" customHeight="1" x14ac:dyDescent="0.15">
      <c r="A94" s="47"/>
      <c r="B94" s="81"/>
      <c r="C94" s="55"/>
      <c r="D94" s="49" t="s">
        <v>29</v>
      </c>
      <c r="E94" s="60" t="s">
        <v>40</v>
      </c>
      <c r="F94" s="56"/>
      <c r="G94" s="86"/>
      <c r="H94" s="61" t="s">
        <v>554</v>
      </c>
    </row>
    <row r="95" spans="1:8" s="55" customFormat="1" ht="9.9499999999999993" customHeight="1" thickBot="1" x14ac:dyDescent="0.2">
      <c r="A95" s="85"/>
      <c r="B95" s="111"/>
      <c r="C95" s="47"/>
      <c r="E95" s="54"/>
      <c r="F95" s="56"/>
      <c r="G95" s="86"/>
      <c r="H95" s="87"/>
    </row>
    <row r="96" spans="1:8" ht="5.0999999999999996" customHeight="1" x14ac:dyDescent="0.15">
      <c r="A96" s="112"/>
      <c r="B96" s="71"/>
      <c r="C96" s="70"/>
      <c r="D96" s="72"/>
      <c r="E96" s="73"/>
      <c r="F96" s="113"/>
      <c r="G96" s="114"/>
      <c r="H96" s="115"/>
    </row>
    <row r="97" spans="1:9" ht="117" customHeight="1" thickBot="1" x14ac:dyDescent="0.2">
      <c r="A97" s="116">
        <v>2</v>
      </c>
      <c r="B97" s="76" t="s">
        <v>41</v>
      </c>
      <c r="C97" s="75"/>
      <c r="D97" s="77"/>
      <c r="E97" s="78" t="s">
        <v>518</v>
      </c>
      <c r="F97" s="105"/>
      <c r="G97" s="79"/>
      <c r="H97" s="117" t="s">
        <v>752</v>
      </c>
    </row>
    <row r="98" spans="1:9" ht="35.1" customHeight="1" x14ac:dyDescent="0.15">
      <c r="A98" s="39" t="s">
        <v>226</v>
      </c>
      <c r="B98" s="40"/>
      <c r="C98" s="41"/>
      <c r="D98" s="41"/>
      <c r="E98" s="40"/>
      <c r="F98" s="41"/>
      <c r="G98" s="118"/>
      <c r="H98" s="94"/>
    </row>
    <row r="99" spans="1:9" ht="5.0999999999999996" customHeight="1" x14ac:dyDescent="0.15">
      <c r="A99" s="47"/>
      <c r="B99" s="54"/>
      <c r="C99" s="344"/>
      <c r="D99" s="55"/>
      <c r="E99" s="54"/>
      <c r="F99" s="55"/>
      <c r="G99" s="108"/>
      <c r="H99" s="61"/>
    </row>
    <row r="100" spans="1:9" ht="86.25" customHeight="1" x14ac:dyDescent="0.15">
      <c r="A100" s="47">
        <v>1</v>
      </c>
      <c r="B100" s="48" t="s">
        <v>42</v>
      </c>
      <c r="C100" s="47"/>
      <c r="D100" s="55"/>
      <c r="E100" s="54" t="s">
        <v>12</v>
      </c>
      <c r="F100" s="56"/>
      <c r="G100" s="59" t="s">
        <v>613</v>
      </c>
      <c r="H100" s="342" t="s">
        <v>753</v>
      </c>
    </row>
    <row r="101" spans="1:9" ht="5.0999999999999996" customHeight="1" x14ac:dyDescent="0.15">
      <c r="A101" s="47"/>
      <c r="B101" s="48"/>
      <c r="C101" s="47"/>
      <c r="D101" s="344"/>
      <c r="E101" s="43"/>
      <c r="F101" s="56"/>
      <c r="G101" s="86"/>
      <c r="H101" s="61"/>
      <c r="I101" s="55"/>
    </row>
    <row r="102" spans="1:9" ht="90" customHeight="1" x14ac:dyDescent="0.15">
      <c r="A102" s="47"/>
      <c r="B102" s="48"/>
      <c r="C102" s="47"/>
      <c r="D102" s="101" t="s">
        <v>460</v>
      </c>
      <c r="E102" s="60" t="s">
        <v>459</v>
      </c>
      <c r="F102" s="56"/>
      <c r="G102" s="86"/>
      <c r="H102" s="61" t="s">
        <v>555</v>
      </c>
    </row>
    <row r="103" spans="1:9" ht="5.0999999999999996" customHeight="1" x14ac:dyDescent="0.15">
      <c r="A103" s="47"/>
      <c r="B103" s="48"/>
      <c r="C103" s="55"/>
      <c r="D103" s="344"/>
      <c r="E103" s="43"/>
      <c r="F103" s="55"/>
      <c r="G103" s="86"/>
      <c r="H103" s="61"/>
    </row>
    <row r="104" spans="1:9" ht="47.25" customHeight="1" x14ac:dyDescent="0.15">
      <c r="A104" s="47" t="s">
        <v>161</v>
      </c>
      <c r="B104" s="48" t="s">
        <v>162</v>
      </c>
      <c r="C104" s="47"/>
      <c r="D104" s="49" t="s">
        <v>29</v>
      </c>
      <c r="E104" s="60" t="s">
        <v>506</v>
      </c>
      <c r="F104" s="55"/>
      <c r="G104" s="86"/>
      <c r="H104" s="61" t="s">
        <v>556</v>
      </c>
    </row>
    <row r="105" spans="1:9" ht="7.5" customHeight="1" x14ac:dyDescent="0.15">
      <c r="A105" s="47"/>
      <c r="B105" s="48"/>
      <c r="C105" s="47"/>
      <c r="D105" s="50"/>
      <c r="E105" s="51"/>
      <c r="F105" s="55"/>
      <c r="G105" s="86"/>
      <c r="H105" s="61"/>
    </row>
    <row r="106" spans="1:9" ht="130.5" customHeight="1" x14ac:dyDescent="0.15">
      <c r="A106" s="47"/>
      <c r="B106" s="54"/>
      <c r="C106" s="47"/>
      <c r="D106" s="344" t="s">
        <v>28</v>
      </c>
      <c r="E106" s="43" t="s">
        <v>519</v>
      </c>
      <c r="F106" s="56"/>
      <c r="G106" s="97"/>
      <c r="H106" s="48" t="s">
        <v>754</v>
      </c>
    </row>
    <row r="107" spans="1:9" ht="298.5" customHeight="1" x14ac:dyDescent="0.15">
      <c r="A107" s="47"/>
      <c r="B107" s="54"/>
      <c r="C107" s="47"/>
      <c r="D107" s="47"/>
      <c r="E107" s="48" t="s">
        <v>923</v>
      </c>
      <c r="F107" s="56"/>
      <c r="G107" s="97"/>
      <c r="H107" s="48"/>
    </row>
    <row r="108" spans="1:9" ht="90.75" customHeight="1" x14ac:dyDescent="0.15">
      <c r="A108" s="47"/>
      <c r="B108" s="54"/>
      <c r="C108" s="47"/>
      <c r="D108" s="47"/>
      <c r="E108" s="321" t="s">
        <v>924</v>
      </c>
      <c r="F108" s="56"/>
      <c r="G108" s="97"/>
      <c r="H108" s="48"/>
    </row>
    <row r="109" spans="1:9" ht="46.5" customHeight="1" x14ac:dyDescent="0.15">
      <c r="A109" s="47"/>
      <c r="B109" s="54"/>
      <c r="C109" s="47"/>
      <c r="D109" s="47"/>
      <c r="E109" s="48" t="s">
        <v>520</v>
      </c>
      <c r="F109" s="56"/>
      <c r="G109" s="97"/>
      <c r="H109" s="48"/>
    </row>
    <row r="110" spans="1:9" ht="61.5" customHeight="1" x14ac:dyDescent="0.15">
      <c r="A110" s="47"/>
      <c r="B110" s="54"/>
      <c r="C110" s="47"/>
      <c r="D110" s="47"/>
      <c r="E110" s="48" t="s">
        <v>521</v>
      </c>
      <c r="F110" s="56"/>
      <c r="G110" s="97"/>
      <c r="H110" s="48"/>
    </row>
    <row r="111" spans="1:9" ht="121.5" x14ac:dyDescent="0.15">
      <c r="A111" s="47"/>
      <c r="B111" s="54"/>
      <c r="C111" s="47"/>
      <c r="D111" s="47"/>
      <c r="E111" s="54" t="s">
        <v>522</v>
      </c>
      <c r="F111" s="109"/>
      <c r="G111" s="97"/>
      <c r="H111" s="48"/>
    </row>
    <row r="112" spans="1:9" ht="122.25" customHeight="1" x14ac:dyDescent="0.15">
      <c r="A112" s="47"/>
      <c r="B112" s="54"/>
      <c r="C112" s="47"/>
      <c r="D112" s="49"/>
      <c r="E112" s="60" t="s">
        <v>523</v>
      </c>
      <c r="F112" s="56"/>
      <c r="G112" s="97"/>
      <c r="H112" s="48"/>
    </row>
    <row r="113" spans="1:8" ht="5.0999999999999996" customHeight="1" x14ac:dyDescent="0.15">
      <c r="A113" s="49"/>
      <c r="B113" s="60"/>
      <c r="C113" s="49"/>
      <c r="D113" s="50"/>
      <c r="E113" s="51"/>
      <c r="F113" s="52"/>
      <c r="G113" s="90"/>
      <c r="H113" s="65"/>
    </row>
    <row r="114" spans="1:8" ht="5.0999999999999996" customHeight="1" x14ac:dyDescent="0.15">
      <c r="A114" s="344"/>
      <c r="B114" s="48"/>
      <c r="C114" s="47"/>
      <c r="D114" s="32"/>
      <c r="E114" s="54"/>
      <c r="F114" s="55"/>
      <c r="G114" s="86"/>
      <c r="H114" s="342"/>
    </row>
    <row r="115" spans="1:8" ht="64.5" customHeight="1" x14ac:dyDescent="0.15">
      <c r="A115" s="47">
        <v>2</v>
      </c>
      <c r="B115" s="48" t="s">
        <v>43</v>
      </c>
      <c r="C115" s="47"/>
      <c r="D115" s="55"/>
      <c r="E115" s="54" t="s">
        <v>13</v>
      </c>
      <c r="F115" s="56"/>
      <c r="G115" s="102" t="s">
        <v>1</v>
      </c>
      <c r="H115" s="342" t="s">
        <v>755</v>
      </c>
    </row>
    <row r="116" spans="1:8" ht="5.0999999999999996" customHeight="1" x14ac:dyDescent="0.15">
      <c r="A116" s="47"/>
      <c r="B116" s="48"/>
      <c r="C116" s="47"/>
      <c r="D116" s="344"/>
      <c r="E116" s="43"/>
      <c r="F116" s="56"/>
      <c r="G116" s="86"/>
      <c r="H116" s="342"/>
    </row>
    <row r="117" spans="1:8" ht="41.25" customHeight="1" x14ac:dyDescent="0.15">
      <c r="A117" s="47"/>
      <c r="B117" s="48"/>
      <c r="C117" s="47"/>
      <c r="D117" s="47" t="s">
        <v>29</v>
      </c>
      <c r="E117" s="48" t="s">
        <v>524</v>
      </c>
      <c r="F117" s="56"/>
      <c r="G117" s="86"/>
      <c r="H117" s="342" t="s">
        <v>557</v>
      </c>
    </row>
    <row r="118" spans="1:8" ht="5.0999999999999996" customHeight="1" x14ac:dyDescent="0.15">
      <c r="A118" s="47"/>
      <c r="B118" s="48"/>
      <c r="C118" s="47"/>
      <c r="D118" s="344"/>
      <c r="E118" s="43"/>
      <c r="F118" s="56"/>
      <c r="G118" s="86"/>
      <c r="H118" s="342"/>
    </row>
    <row r="119" spans="1:8" ht="130.5" customHeight="1" x14ac:dyDescent="0.15">
      <c r="A119" s="47"/>
      <c r="B119" s="48"/>
      <c r="C119" s="47"/>
      <c r="D119" s="101" t="s">
        <v>462</v>
      </c>
      <c r="E119" s="60" t="s">
        <v>461</v>
      </c>
      <c r="F119" s="56"/>
      <c r="G119" s="86"/>
      <c r="H119" s="342" t="s">
        <v>557</v>
      </c>
    </row>
    <row r="120" spans="1:8" ht="5.0999999999999996" customHeight="1" x14ac:dyDescent="0.15">
      <c r="A120" s="49"/>
      <c r="B120" s="60"/>
      <c r="C120" s="49"/>
      <c r="D120" s="50"/>
      <c r="E120" s="51"/>
      <c r="F120" s="52"/>
      <c r="G120" s="90"/>
      <c r="H120" s="91"/>
    </row>
    <row r="121" spans="1:8" ht="5.0999999999999996" customHeight="1" x14ac:dyDescent="0.15">
      <c r="A121" s="47"/>
      <c r="B121" s="54"/>
      <c r="C121" s="47"/>
      <c r="D121" s="32"/>
      <c r="E121" s="31" t="s">
        <v>5</v>
      </c>
      <c r="F121" s="44"/>
      <c r="G121" s="119"/>
      <c r="H121" s="100"/>
    </row>
    <row r="122" spans="1:8" ht="103.5" customHeight="1" x14ac:dyDescent="0.15">
      <c r="A122" s="49">
        <v>3</v>
      </c>
      <c r="B122" s="60" t="s">
        <v>44</v>
      </c>
      <c r="C122" s="49"/>
      <c r="D122" s="50"/>
      <c r="E122" s="51" t="s">
        <v>14</v>
      </c>
      <c r="F122" s="52"/>
      <c r="G122" s="59" t="s">
        <v>614</v>
      </c>
      <c r="H122" s="91" t="s">
        <v>756</v>
      </c>
    </row>
    <row r="123" spans="1:8" ht="5.0999999999999996" customHeight="1" x14ac:dyDescent="0.15">
      <c r="A123" s="47"/>
      <c r="B123" s="54"/>
      <c r="C123" s="344"/>
      <c r="D123" s="32"/>
      <c r="E123" s="31"/>
      <c r="F123" s="44"/>
      <c r="G123" s="121"/>
      <c r="H123" s="61"/>
    </row>
    <row r="124" spans="1:8" ht="64.5" customHeight="1" x14ac:dyDescent="0.15">
      <c r="A124" s="47">
        <v>4</v>
      </c>
      <c r="B124" s="48" t="s">
        <v>45</v>
      </c>
      <c r="C124" s="49"/>
      <c r="D124" s="50" t="s">
        <v>36</v>
      </c>
      <c r="E124" s="51" t="s">
        <v>925</v>
      </c>
      <c r="F124" s="52"/>
      <c r="G124" s="62" t="s">
        <v>613</v>
      </c>
      <c r="H124" s="342" t="s">
        <v>757</v>
      </c>
    </row>
    <row r="125" spans="1:8" ht="5.0999999999999996" customHeight="1" x14ac:dyDescent="0.15">
      <c r="A125" s="47"/>
      <c r="B125" s="54"/>
      <c r="C125" s="47"/>
      <c r="D125" s="55"/>
      <c r="E125" s="54"/>
      <c r="F125" s="56"/>
      <c r="G125" s="102"/>
      <c r="H125" s="61"/>
    </row>
    <row r="126" spans="1:8" ht="45.75" customHeight="1" x14ac:dyDescent="0.15">
      <c r="A126" s="49"/>
      <c r="B126" s="51"/>
      <c r="C126" s="49"/>
      <c r="D126" s="50" t="s">
        <v>39</v>
      </c>
      <c r="E126" s="51" t="s">
        <v>525</v>
      </c>
      <c r="F126" s="52"/>
      <c r="G126" s="62" t="s">
        <v>614</v>
      </c>
      <c r="H126" s="65" t="s">
        <v>558</v>
      </c>
    </row>
    <row r="127" spans="1:8" ht="5.0999999999999996" customHeight="1" x14ac:dyDescent="0.15">
      <c r="A127" s="344"/>
      <c r="B127" s="43"/>
      <c r="C127" s="344"/>
      <c r="D127" s="32"/>
      <c r="E127" s="54"/>
      <c r="F127" s="56"/>
      <c r="G127" s="102"/>
      <c r="H127" s="87"/>
    </row>
    <row r="128" spans="1:8" ht="87.6" customHeight="1" x14ac:dyDescent="0.15">
      <c r="A128" s="47">
        <v>5</v>
      </c>
      <c r="B128" s="54" t="s">
        <v>46</v>
      </c>
      <c r="C128" s="47"/>
      <c r="D128" s="55" t="s">
        <v>36</v>
      </c>
      <c r="E128" s="54" t="s">
        <v>507</v>
      </c>
      <c r="F128" s="56"/>
      <c r="G128" s="62" t="s">
        <v>614</v>
      </c>
      <c r="H128" s="392" t="s">
        <v>758</v>
      </c>
    </row>
    <row r="129" spans="1:9" ht="5.0999999999999996" customHeight="1" x14ac:dyDescent="0.15">
      <c r="A129" s="47"/>
      <c r="B129" s="48"/>
      <c r="C129" s="32"/>
      <c r="D129" s="32"/>
      <c r="E129" s="32"/>
      <c r="F129" s="44"/>
      <c r="G129" s="121"/>
      <c r="H129" s="393"/>
    </row>
    <row r="130" spans="1:9" ht="75.75" customHeight="1" x14ac:dyDescent="0.15">
      <c r="A130" s="49"/>
      <c r="B130" s="60"/>
      <c r="C130" s="49"/>
      <c r="D130" s="50" t="s">
        <v>39</v>
      </c>
      <c r="E130" s="51" t="s">
        <v>508</v>
      </c>
      <c r="F130" s="52"/>
      <c r="G130" s="62" t="s">
        <v>614</v>
      </c>
      <c r="H130" s="394"/>
    </row>
    <row r="131" spans="1:9" ht="5.0999999999999996" customHeight="1" x14ac:dyDescent="0.15">
      <c r="A131" s="47"/>
      <c r="B131" s="48"/>
      <c r="C131" s="55"/>
      <c r="D131" s="55"/>
      <c r="E131" s="54"/>
      <c r="F131" s="56"/>
      <c r="G131" s="102"/>
      <c r="H131" s="100"/>
    </row>
    <row r="132" spans="1:9" ht="66" customHeight="1" x14ac:dyDescent="0.15">
      <c r="A132" s="49">
        <v>6</v>
      </c>
      <c r="B132" s="60" t="s">
        <v>47</v>
      </c>
      <c r="C132" s="47"/>
      <c r="D132" s="55"/>
      <c r="E132" s="51" t="s">
        <v>15</v>
      </c>
      <c r="F132" s="56"/>
      <c r="G132" s="62" t="s">
        <v>613</v>
      </c>
      <c r="H132" s="61" t="s">
        <v>759</v>
      </c>
    </row>
    <row r="133" spans="1:9" ht="5.0999999999999996" customHeight="1" x14ac:dyDescent="0.15">
      <c r="A133" s="47"/>
      <c r="B133" s="54"/>
      <c r="C133" s="344"/>
      <c r="D133" s="32"/>
      <c r="E133" s="54"/>
      <c r="F133" s="44"/>
      <c r="G133" s="108"/>
      <c r="H133" s="46"/>
    </row>
    <row r="134" spans="1:9" ht="50.25" customHeight="1" x14ac:dyDescent="0.15">
      <c r="A134" s="47">
        <v>7</v>
      </c>
      <c r="B134" s="48" t="s">
        <v>48</v>
      </c>
      <c r="C134" s="49"/>
      <c r="D134" s="50" t="s">
        <v>36</v>
      </c>
      <c r="E134" s="51" t="s">
        <v>526</v>
      </c>
      <c r="F134" s="52"/>
      <c r="G134" s="62" t="s">
        <v>613</v>
      </c>
      <c r="H134" s="395" t="s">
        <v>760</v>
      </c>
    </row>
    <row r="135" spans="1:9" ht="5.0999999999999996" customHeight="1" x14ac:dyDescent="0.15">
      <c r="A135" s="47"/>
      <c r="B135" s="48"/>
      <c r="C135" s="47"/>
      <c r="D135" s="55"/>
      <c r="E135" s="54"/>
      <c r="F135" s="56"/>
      <c r="G135" s="86"/>
      <c r="H135" s="395"/>
    </row>
    <row r="136" spans="1:9" ht="74.25" customHeight="1" x14ac:dyDescent="0.15">
      <c r="A136" s="49"/>
      <c r="B136" s="60"/>
      <c r="C136" s="49"/>
      <c r="D136" s="50" t="s">
        <v>39</v>
      </c>
      <c r="E136" s="51" t="s">
        <v>527</v>
      </c>
      <c r="F136" s="52"/>
      <c r="G136" s="62" t="s">
        <v>613</v>
      </c>
      <c r="H136" s="396"/>
    </row>
    <row r="137" spans="1:9" ht="5.0999999999999996" customHeight="1" x14ac:dyDescent="0.15">
      <c r="A137" s="47"/>
      <c r="B137" s="54"/>
      <c r="C137" s="47"/>
      <c r="D137" s="55"/>
      <c r="E137" s="54"/>
      <c r="F137" s="56"/>
      <c r="G137" s="102"/>
      <c r="H137" s="61"/>
    </row>
    <row r="138" spans="1:9" ht="141" customHeight="1" x14ac:dyDescent="0.15">
      <c r="A138" s="47">
        <v>8</v>
      </c>
      <c r="B138" s="48" t="s">
        <v>49</v>
      </c>
      <c r="C138" s="47"/>
      <c r="D138" s="55"/>
      <c r="E138" s="54" t="s">
        <v>528</v>
      </c>
      <c r="F138" s="56"/>
      <c r="G138" s="62" t="s">
        <v>614</v>
      </c>
      <c r="H138" s="342" t="s">
        <v>761</v>
      </c>
    </row>
    <row r="139" spans="1:9" ht="5.0999999999999996" customHeight="1" x14ac:dyDescent="0.15">
      <c r="A139" s="344"/>
      <c r="B139" s="43"/>
      <c r="C139" s="344"/>
      <c r="D139" s="32"/>
      <c r="E139" s="31"/>
      <c r="F139" s="44"/>
      <c r="G139" s="108"/>
      <c r="H139" s="100"/>
    </row>
    <row r="140" spans="1:9" ht="69" customHeight="1" x14ac:dyDescent="0.15">
      <c r="A140" s="49">
        <v>9</v>
      </c>
      <c r="B140" s="54" t="s">
        <v>51</v>
      </c>
      <c r="C140" s="47"/>
      <c r="D140" s="55"/>
      <c r="E140" s="54" t="s">
        <v>16</v>
      </c>
      <c r="F140" s="56"/>
      <c r="G140" s="62" t="s">
        <v>613</v>
      </c>
      <c r="H140" s="342" t="s">
        <v>762</v>
      </c>
    </row>
    <row r="141" spans="1:9" ht="5.0999999999999996" customHeight="1" x14ac:dyDescent="0.15">
      <c r="A141" s="47"/>
      <c r="B141" s="43"/>
      <c r="C141" s="344"/>
      <c r="D141" s="32"/>
      <c r="E141" s="31"/>
      <c r="F141" s="44"/>
      <c r="G141" s="108"/>
      <c r="H141" s="100"/>
    </row>
    <row r="142" spans="1:9" ht="68.25" customHeight="1" x14ac:dyDescent="0.15">
      <c r="A142" s="47">
        <v>10</v>
      </c>
      <c r="B142" s="54" t="s">
        <v>50</v>
      </c>
      <c r="C142" s="47"/>
      <c r="D142" s="55"/>
      <c r="E142" s="54" t="s">
        <v>17</v>
      </c>
      <c r="F142" s="56"/>
      <c r="G142" s="59" t="s">
        <v>613</v>
      </c>
      <c r="H142" s="61" t="s">
        <v>763</v>
      </c>
    </row>
    <row r="143" spans="1:9" ht="5.0999999999999996" customHeight="1" x14ac:dyDescent="0.15">
      <c r="A143" s="47"/>
      <c r="B143" s="54"/>
      <c r="C143" s="47"/>
      <c r="D143" s="344"/>
      <c r="E143" s="43"/>
      <c r="F143" s="56"/>
      <c r="G143" s="102"/>
      <c r="H143" s="61"/>
    </row>
    <row r="144" spans="1:9" ht="100.5" customHeight="1" x14ac:dyDescent="0.15">
      <c r="A144" s="47"/>
      <c r="B144" s="54"/>
      <c r="C144" s="47"/>
      <c r="D144" s="49" t="s">
        <v>163</v>
      </c>
      <c r="E144" s="60" t="s">
        <v>164</v>
      </c>
      <c r="F144" s="56"/>
      <c r="G144" s="102"/>
      <c r="H144" s="342" t="s">
        <v>559</v>
      </c>
      <c r="I144" s="345"/>
    </row>
    <row r="145" spans="1:8" ht="5.0999999999999996" customHeight="1" x14ac:dyDescent="0.15">
      <c r="A145" s="47"/>
      <c r="B145" s="48"/>
      <c r="C145" s="47"/>
      <c r="D145" s="50"/>
      <c r="E145" s="51"/>
      <c r="F145" s="56"/>
      <c r="G145" s="86"/>
      <c r="H145" s="61"/>
    </row>
    <row r="146" spans="1:8" ht="73.5" customHeight="1" x14ac:dyDescent="0.15">
      <c r="A146" s="47"/>
      <c r="B146" s="54"/>
      <c r="C146" s="47"/>
      <c r="D146" s="49" t="s">
        <v>29</v>
      </c>
      <c r="E146" s="60" t="s">
        <v>509</v>
      </c>
      <c r="F146" s="56"/>
      <c r="G146" s="102"/>
      <c r="H146" s="61"/>
    </row>
    <row r="147" spans="1:8" ht="5.0999999999999996" customHeight="1" x14ac:dyDescent="0.15">
      <c r="A147" s="49"/>
      <c r="B147" s="60"/>
      <c r="C147" s="49"/>
      <c r="D147" s="50"/>
      <c r="E147" s="51"/>
      <c r="F147" s="52"/>
      <c r="G147" s="122"/>
      <c r="H147" s="91"/>
    </row>
    <row r="148" spans="1:8" ht="5.0999999999999996" customHeight="1" x14ac:dyDescent="0.15">
      <c r="A148" s="344"/>
      <c r="B148" s="43"/>
      <c r="C148" s="344"/>
      <c r="D148" s="32"/>
      <c r="E148" s="31"/>
      <c r="F148" s="44"/>
      <c r="G148" s="108"/>
      <c r="H148" s="100"/>
    </row>
    <row r="149" spans="1:8" ht="69" customHeight="1" x14ac:dyDescent="0.15">
      <c r="A149" s="47">
        <v>11</v>
      </c>
      <c r="B149" s="48" t="s">
        <v>52</v>
      </c>
      <c r="C149" s="47"/>
      <c r="D149" s="55"/>
      <c r="E149" s="54" t="s">
        <v>371</v>
      </c>
      <c r="F149" s="56"/>
      <c r="G149" s="59" t="s">
        <v>613</v>
      </c>
      <c r="H149" s="342" t="s">
        <v>764</v>
      </c>
    </row>
    <row r="150" spans="1:8" ht="5.0999999999999996" customHeight="1" x14ac:dyDescent="0.15">
      <c r="A150" s="47"/>
      <c r="B150" s="54"/>
      <c r="C150" s="47"/>
      <c r="D150" s="344"/>
      <c r="E150" s="43"/>
      <c r="F150" s="56"/>
      <c r="G150" s="86"/>
      <c r="H150" s="61"/>
    </row>
    <row r="151" spans="1:8" ht="46.5" customHeight="1" x14ac:dyDescent="0.15">
      <c r="A151" s="47"/>
      <c r="B151" s="54"/>
      <c r="C151" s="47"/>
      <c r="D151" s="49" t="s">
        <v>29</v>
      </c>
      <c r="E151" s="60" t="s">
        <v>165</v>
      </c>
      <c r="F151" s="56"/>
      <c r="G151" s="102"/>
      <c r="H151" s="61" t="s">
        <v>560</v>
      </c>
    </row>
    <row r="152" spans="1:8" ht="5.0999999999999996" customHeight="1" x14ac:dyDescent="0.15">
      <c r="A152" s="49"/>
      <c r="B152" s="51"/>
      <c r="C152" s="49"/>
      <c r="D152" s="50"/>
      <c r="E152" s="51"/>
      <c r="F152" s="52"/>
      <c r="G152" s="90"/>
      <c r="H152" s="91"/>
    </row>
    <row r="153" spans="1:8" ht="5.0999999999999996" customHeight="1" x14ac:dyDescent="0.15">
      <c r="A153" s="344"/>
      <c r="B153" s="43"/>
      <c r="C153" s="47"/>
      <c r="D153" s="55"/>
      <c r="E153" s="54"/>
      <c r="F153" s="44"/>
      <c r="G153" s="102"/>
      <c r="H153" s="100"/>
    </row>
    <row r="154" spans="1:8" ht="89.25" customHeight="1" x14ac:dyDescent="0.15">
      <c r="A154" s="47">
        <v>12</v>
      </c>
      <c r="B154" s="48" t="s">
        <v>53</v>
      </c>
      <c r="C154" s="47"/>
      <c r="D154" s="55" t="s">
        <v>36</v>
      </c>
      <c r="E154" s="54" t="s">
        <v>463</v>
      </c>
      <c r="F154" s="56"/>
      <c r="G154" s="59" t="s">
        <v>613</v>
      </c>
      <c r="H154" s="392" t="s">
        <v>765</v>
      </c>
    </row>
    <row r="155" spans="1:8" ht="5.0999999999999996" customHeight="1" x14ac:dyDescent="0.15">
      <c r="A155" s="47"/>
      <c r="B155" s="54"/>
      <c r="C155" s="47"/>
      <c r="D155" s="344"/>
      <c r="E155" s="43"/>
      <c r="F155" s="56"/>
      <c r="G155" s="102"/>
      <c r="H155" s="393"/>
    </row>
    <row r="156" spans="1:8" ht="75" customHeight="1" x14ac:dyDescent="0.15">
      <c r="A156" s="47"/>
      <c r="B156" s="48"/>
      <c r="C156" s="47"/>
      <c r="D156" s="49" t="s">
        <v>29</v>
      </c>
      <c r="E156" s="60" t="s">
        <v>464</v>
      </c>
      <c r="F156" s="56"/>
      <c r="G156" s="102"/>
      <c r="H156" s="393"/>
    </row>
    <row r="157" spans="1:8" ht="5.0999999999999996" customHeight="1" x14ac:dyDescent="0.15">
      <c r="A157" s="47"/>
      <c r="B157" s="54"/>
      <c r="C157" s="47"/>
      <c r="D157" s="344"/>
      <c r="E157" s="43"/>
      <c r="F157" s="56"/>
      <c r="G157" s="102"/>
      <c r="H157" s="393"/>
    </row>
    <row r="158" spans="1:8" ht="86.25" customHeight="1" x14ac:dyDescent="0.15">
      <c r="A158" s="47"/>
      <c r="B158" s="48"/>
      <c r="C158" s="47"/>
      <c r="D158" s="101" t="s">
        <v>454</v>
      </c>
      <c r="E158" s="60" t="s">
        <v>510</v>
      </c>
      <c r="F158" s="56"/>
      <c r="G158" s="86"/>
      <c r="H158" s="393"/>
    </row>
    <row r="159" spans="1:8" ht="5.0999999999999996" customHeight="1" x14ac:dyDescent="0.15">
      <c r="A159" s="47"/>
      <c r="B159" s="48"/>
      <c r="C159" s="49"/>
      <c r="D159" s="50"/>
      <c r="E159" s="51"/>
      <c r="F159" s="52"/>
      <c r="G159" s="90"/>
      <c r="H159" s="393"/>
    </row>
    <row r="160" spans="1:8" ht="5.0999999999999996" customHeight="1" x14ac:dyDescent="0.15">
      <c r="A160" s="47"/>
      <c r="B160" s="48"/>
      <c r="C160" s="47"/>
      <c r="D160" s="55"/>
      <c r="E160" s="54"/>
      <c r="F160" s="56"/>
      <c r="G160" s="86"/>
      <c r="H160" s="393"/>
    </row>
    <row r="161" spans="1:9" ht="90.6" customHeight="1" x14ac:dyDescent="0.15">
      <c r="A161" s="47"/>
      <c r="B161" s="48"/>
      <c r="C161" s="47"/>
      <c r="D161" s="55" t="s">
        <v>39</v>
      </c>
      <c r="E161" s="54" t="s">
        <v>547</v>
      </c>
      <c r="F161" s="56"/>
      <c r="G161" s="59" t="s">
        <v>613</v>
      </c>
      <c r="H161" s="393"/>
    </row>
    <row r="162" spans="1:9" ht="5.0999999999999996" customHeight="1" x14ac:dyDescent="0.15">
      <c r="A162" s="47"/>
      <c r="B162" s="54"/>
      <c r="C162" s="47"/>
      <c r="D162" s="344"/>
      <c r="E162" s="43"/>
      <c r="F162" s="109"/>
      <c r="G162" s="104"/>
      <c r="H162" s="340"/>
    </row>
    <row r="163" spans="1:9" ht="36" customHeight="1" x14ac:dyDescent="0.15">
      <c r="A163" s="47"/>
      <c r="B163" s="54"/>
      <c r="C163" s="47"/>
      <c r="D163" s="226"/>
      <c r="E163" s="227"/>
      <c r="F163" s="56"/>
      <c r="G163" s="123"/>
      <c r="H163" s="340"/>
    </row>
    <row r="164" spans="1:9" ht="5.0999999999999996" customHeight="1" x14ac:dyDescent="0.15">
      <c r="A164" s="47"/>
      <c r="B164" s="54"/>
      <c r="C164" s="47"/>
      <c r="D164" s="55"/>
      <c r="E164" s="54"/>
      <c r="F164" s="56"/>
      <c r="G164" s="123"/>
      <c r="H164" s="340"/>
    </row>
    <row r="165" spans="1:9" ht="5.0999999999999996" customHeight="1" x14ac:dyDescent="0.15">
      <c r="A165" s="344"/>
      <c r="B165" s="43"/>
      <c r="C165" s="344"/>
      <c r="D165" s="32"/>
      <c r="E165" s="31"/>
      <c r="F165" s="44"/>
      <c r="G165" s="108"/>
      <c r="H165" s="100"/>
    </row>
    <row r="166" spans="1:9" ht="73.5" customHeight="1" x14ac:dyDescent="0.15">
      <c r="A166" s="47">
        <v>13</v>
      </c>
      <c r="B166" s="54" t="s">
        <v>54</v>
      </c>
      <c r="C166" s="47"/>
      <c r="D166" s="55" t="s">
        <v>36</v>
      </c>
      <c r="E166" s="54" t="s">
        <v>244</v>
      </c>
      <c r="F166" s="56"/>
      <c r="G166" s="59" t="s">
        <v>613</v>
      </c>
      <c r="H166" s="342" t="s">
        <v>766</v>
      </c>
    </row>
    <row r="167" spans="1:9" ht="5.0999999999999996" customHeight="1" x14ac:dyDescent="0.15">
      <c r="A167" s="47"/>
      <c r="B167" s="54"/>
      <c r="C167" s="47"/>
      <c r="D167" s="50"/>
      <c r="E167" s="51"/>
      <c r="F167" s="56"/>
      <c r="G167" s="86"/>
      <c r="H167" s="61"/>
    </row>
    <row r="168" spans="1:9" ht="5.0999999999999996" customHeight="1" x14ac:dyDescent="0.15">
      <c r="A168" s="47"/>
      <c r="B168" s="54"/>
      <c r="C168" s="47"/>
      <c r="D168" s="344"/>
      <c r="E168" s="43"/>
      <c r="F168" s="56"/>
      <c r="G168" s="86"/>
      <c r="H168" s="61"/>
    </row>
    <row r="169" spans="1:9" ht="221.45" customHeight="1" x14ac:dyDescent="0.15">
      <c r="A169" s="47"/>
      <c r="B169" s="48"/>
      <c r="C169" s="47"/>
      <c r="D169" s="49" t="s">
        <v>29</v>
      </c>
      <c r="E169" s="60" t="s">
        <v>465</v>
      </c>
      <c r="F169" s="56"/>
      <c r="G169" s="86"/>
      <c r="H169" s="61" t="s">
        <v>561</v>
      </c>
    </row>
    <row r="170" spans="1:9" ht="5.0999999999999996" customHeight="1" x14ac:dyDescent="0.15">
      <c r="A170" s="47"/>
      <c r="B170" s="54"/>
      <c r="C170" s="49"/>
      <c r="D170" s="50"/>
      <c r="E170" s="51"/>
      <c r="F170" s="52"/>
      <c r="G170" s="90"/>
      <c r="H170" s="61"/>
    </row>
    <row r="171" spans="1:9" ht="5.0999999999999996" customHeight="1" x14ac:dyDescent="0.15">
      <c r="A171" s="47"/>
      <c r="B171" s="48"/>
      <c r="C171" s="47"/>
      <c r="D171" s="55"/>
      <c r="E171" s="54"/>
      <c r="F171" s="56"/>
      <c r="G171" s="86"/>
      <c r="H171" s="342"/>
    </row>
    <row r="172" spans="1:9" ht="72" customHeight="1" x14ac:dyDescent="0.15">
      <c r="A172" s="47"/>
      <c r="B172" s="54"/>
      <c r="C172" s="47"/>
      <c r="D172" s="55" t="s">
        <v>38</v>
      </c>
      <c r="E172" s="54" t="s">
        <v>529</v>
      </c>
      <c r="F172" s="56"/>
      <c r="G172" s="59" t="s">
        <v>614</v>
      </c>
      <c r="H172" s="342" t="s">
        <v>357</v>
      </c>
    </row>
    <row r="173" spans="1:9" ht="4.5" customHeight="1" x14ac:dyDescent="0.15">
      <c r="A173" s="47"/>
      <c r="B173" s="54"/>
      <c r="C173" s="47"/>
      <c r="D173" s="344"/>
      <c r="E173" s="43"/>
      <c r="F173" s="56"/>
      <c r="G173" s="123"/>
      <c r="H173" s="61"/>
    </row>
    <row r="174" spans="1:9" ht="98.25" customHeight="1" x14ac:dyDescent="0.15">
      <c r="A174" s="47"/>
      <c r="B174" s="54"/>
      <c r="C174" s="47"/>
      <c r="D174" s="49" t="s">
        <v>29</v>
      </c>
      <c r="E174" s="60" t="s">
        <v>412</v>
      </c>
      <c r="F174" s="56"/>
      <c r="G174" s="123"/>
      <c r="H174" s="61" t="s">
        <v>562</v>
      </c>
    </row>
    <row r="175" spans="1:9" ht="5.0999999999999996" customHeight="1" x14ac:dyDescent="0.15">
      <c r="A175" s="47"/>
      <c r="B175" s="54"/>
      <c r="C175" s="47"/>
      <c r="D175" s="344"/>
      <c r="E175" s="43"/>
      <c r="F175" s="56"/>
      <c r="G175" s="102"/>
      <c r="H175" s="61" t="s">
        <v>5</v>
      </c>
      <c r="I175" s="345"/>
    </row>
    <row r="176" spans="1:9" ht="86.1" customHeight="1" x14ac:dyDescent="0.15">
      <c r="A176" s="47"/>
      <c r="B176" s="54"/>
      <c r="C176" s="47"/>
      <c r="D176" s="49" t="s">
        <v>29</v>
      </c>
      <c r="E176" s="60" t="s">
        <v>530</v>
      </c>
      <c r="F176" s="56"/>
      <c r="G176" s="102"/>
      <c r="H176" s="61" t="s">
        <v>563</v>
      </c>
      <c r="I176" s="345"/>
    </row>
    <row r="177" spans="1:9" ht="5.0999999999999996" customHeight="1" x14ac:dyDescent="0.15">
      <c r="A177" s="47"/>
      <c r="B177" s="54"/>
      <c r="C177" s="47"/>
      <c r="D177" s="344"/>
      <c r="E177" s="43"/>
      <c r="F177" s="56"/>
      <c r="G177" s="102"/>
      <c r="H177" s="61"/>
    </row>
    <row r="178" spans="1:9" ht="51" customHeight="1" x14ac:dyDescent="0.15">
      <c r="A178" s="47"/>
      <c r="B178" s="54"/>
      <c r="C178" s="47"/>
      <c r="D178" s="47" t="s">
        <v>163</v>
      </c>
      <c r="E178" s="48" t="s">
        <v>511</v>
      </c>
      <c r="F178" s="56"/>
      <c r="G178" s="102"/>
      <c r="H178" s="61"/>
    </row>
    <row r="179" spans="1:9" ht="57.95" customHeight="1" x14ac:dyDescent="0.15">
      <c r="A179" s="47"/>
      <c r="B179" s="54"/>
      <c r="C179" s="47"/>
      <c r="D179" s="47"/>
      <c r="E179" s="48" t="s">
        <v>466</v>
      </c>
      <c r="F179" s="56"/>
      <c r="G179" s="102"/>
      <c r="H179" s="61"/>
    </row>
    <row r="180" spans="1:9" ht="44.45" customHeight="1" x14ac:dyDescent="0.15">
      <c r="A180" s="47"/>
      <c r="B180" s="54"/>
      <c r="C180" s="47"/>
      <c r="D180" s="47"/>
      <c r="E180" s="48" t="s">
        <v>467</v>
      </c>
      <c r="F180" s="56"/>
      <c r="G180" s="102"/>
      <c r="H180" s="61"/>
    </row>
    <row r="181" spans="1:9" ht="33.75" customHeight="1" x14ac:dyDescent="0.15">
      <c r="A181" s="47"/>
      <c r="B181" s="48"/>
      <c r="C181" s="109"/>
      <c r="D181" s="101"/>
      <c r="E181" s="60" t="s">
        <v>468</v>
      </c>
      <c r="F181" s="109"/>
      <c r="G181" s="86"/>
      <c r="H181" s="107"/>
    </row>
    <row r="182" spans="1:9" ht="5.0999999999999996" customHeight="1" x14ac:dyDescent="0.15">
      <c r="A182" s="47"/>
      <c r="B182" s="48"/>
      <c r="C182" s="49"/>
      <c r="D182" s="50"/>
      <c r="E182" s="51"/>
      <c r="F182" s="52"/>
      <c r="G182" s="90"/>
      <c r="H182" s="61"/>
      <c r="I182" s="345"/>
    </row>
    <row r="183" spans="1:9" ht="5.0999999999999996" customHeight="1" x14ac:dyDescent="0.15">
      <c r="A183" s="47"/>
      <c r="B183" s="54"/>
      <c r="C183" s="47"/>
      <c r="D183" s="55"/>
      <c r="E183" s="54"/>
      <c r="F183" s="56"/>
      <c r="G183" s="86"/>
      <c r="H183" s="342"/>
    </row>
    <row r="184" spans="1:9" ht="47.25" customHeight="1" x14ac:dyDescent="0.15">
      <c r="A184" s="47"/>
      <c r="B184" s="54"/>
      <c r="C184" s="47"/>
      <c r="D184" s="55" t="s">
        <v>57</v>
      </c>
      <c r="E184" s="54" t="s">
        <v>55</v>
      </c>
      <c r="F184" s="56"/>
      <c r="G184" s="59" t="s">
        <v>614</v>
      </c>
      <c r="H184" s="61" t="s">
        <v>356</v>
      </c>
    </row>
    <row r="185" spans="1:9" ht="5.0999999999999996" customHeight="1" x14ac:dyDescent="0.15">
      <c r="A185" s="47"/>
      <c r="B185" s="48"/>
      <c r="C185" s="47"/>
      <c r="D185" s="344"/>
      <c r="E185" s="43"/>
      <c r="F185" s="56"/>
      <c r="G185" s="102"/>
      <c r="H185" s="61"/>
    </row>
    <row r="186" spans="1:9" ht="32.25" customHeight="1" x14ac:dyDescent="0.15">
      <c r="A186" s="47"/>
      <c r="B186" s="48"/>
      <c r="C186" s="47"/>
      <c r="D186" s="47" t="s">
        <v>301</v>
      </c>
      <c r="E186" s="48" t="s">
        <v>309</v>
      </c>
      <c r="F186" s="56"/>
      <c r="G186" s="102"/>
      <c r="H186" s="61"/>
    </row>
    <row r="187" spans="1:9" ht="47.25" customHeight="1" x14ac:dyDescent="0.15">
      <c r="A187" s="47"/>
      <c r="B187" s="48"/>
      <c r="C187" s="47"/>
      <c r="D187" s="47" t="s">
        <v>302</v>
      </c>
      <c r="E187" s="48" t="s">
        <v>310</v>
      </c>
      <c r="F187" s="56"/>
      <c r="G187" s="86"/>
      <c r="H187" s="342"/>
    </row>
    <row r="188" spans="1:9" ht="5.0999999999999996" customHeight="1" x14ac:dyDescent="0.15">
      <c r="A188" s="47"/>
      <c r="B188" s="48"/>
      <c r="C188" s="47"/>
      <c r="D188" s="344"/>
      <c r="E188" s="43"/>
      <c r="F188" s="56"/>
      <c r="G188" s="102"/>
      <c r="H188" s="342"/>
    </row>
    <row r="189" spans="1:9" ht="44.25" customHeight="1" x14ac:dyDescent="0.15">
      <c r="A189" s="47"/>
      <c r="B189" s="48"/>
      <c r="C189" s="47"/>
      <c r="D189" s="49" t="s">
        <v>29</v>
      </c>
      <c r="E189" s="60" t="s">
        <v>512</v>
      </c>
      <c r="F189" s="56"/>
      <c r="G189" s="102"/>
      <c r="H189" s="342" t="s">
        <v>564</v>
      </c>
    </row>
    <row r="190" spans="1:9" ht="5.0999999999999996" customHeight="1" x14ac:dyDescent="0.15">
      <c r="A190" s="47"/>
      <c r="B190" s="54"/>
      <c r="C190" s="49"/>
      <c r="D190" s="50"/>
      <c r="E190" s="51"/>
      <c r="F190" s="56"/>
      <c r="G190" s="102"/>
      <c r="H190" s="61"/>
    </row>
    <row r="191" spans="1:9" ht="5.0999999999999996" customHeight="1" x14ac:dyDescent="0.15">
      <c r="A191" s="47"/>
      <c r="B191" s="54"/>
      <c r="C191" s="47"/>
      <c r="D191" s="55"/>
      <c r="E191" s="54"/>
      <c r="F191" s="44"/>
      <c r="G191" s="108"/>
      <c r="H191" s="61"/>
    </row>
    <row r="192" spans="1:9" ht="57.75" customHeight="1" x14ac:dyDescent="0.15">
      <c r="A192" s="49"/>
      <c r="B192" s="60"/>
      <c r="C192" s="49"/>
      <c r="D192" s="50" t="s">
        <v>59</v>
      </c>
      <c r="E192" s="51" t="s">
        <v>166</v>
      </c>
      <c r="F192" s="52"/>
      <c r="G192" s="62" t="s">
        <v>614</v>
      </c>
      <c r="H192" s="65" t="s">
        <v>260</v>
      </c>
    </row>
    <row r="193" spans="1:9" ht="5.0999999999999996" customHeight="1" x14ac:dyDescent="0.15">
      <c r="A193" s="47"/>
      <c r="B193" s="55"/>
      <c r="C193" s="47"/>
      <c r="D193" s="55"/>
      <c r="E193" s="54"/>
      <c r="F193" s="56"/>
      <c r="G193" s="86"/>
      <c r="H193" s="107"/>
    </row>
    <row r="194" spans="1:9" ht="86.25" customHeight="1" x14ac:dyDescent="0.15">
      <c r="A194" s="49"/>
      <c r="B194" s="51"/>
      <c r="C194" s="49"/>
      <c r="D194" s="50" t="s">
        <v>60</v>
      </c>
      <c r="E194" s="51" t="s">
        <v>303</v>
      </c>
      <c r="F194" s="52"/>
      <c r="G194" s="62" t="s">
        <v>614</v>
      </c>
      <c r="H194" s="65" t="s">
        <v>282</v>
      </c>
    </row>
    <row r="195" spans="1:9" ht="5.0999999999999996" customHeight="1" x14ac:dyDescent="0.15">
      <c r="A195" s="344"/>
      <c r="B195" s="43"/>
      <c r="C195" s="344"/>
      <c r="D195" s="32"/>
      <c r="E195" s="31"/>
      <c r="F195" s="44"/>
      <c r="G195" s="108"/>
      <c r="H195" s="100"/>
    </row>
    <row r="196" spans="1:9" ht="72.75" customHeight="1" x14ac:dyDescent="0.15">
      <c r="A196" s="49">
        <v>14</v>
      </c>
      <c r="B196" s="60" t="s">
        <v>61</v>
      </c>
      <c r="C196" s="49"/>
      <c r="D196" s="50"/>
      <c r="E196" s="51" t="s">
        <v>18</v>
      </c>
      <c r="F196" s="52"/>
      <c r="G196" s="62" t="s">
        <v>614</v>
      </c>
      <c r="H196" s="65" t="s">
        <v>767</v>
      </c>
    </row>
    <row r="197" spans="1:9" ht="5.0999999999999996" customHeight="1" x14ac:dyDescent="0.15">
      <c r="A197" s="344"/>
      <c r="B197" s="31"/>
      <c r="C197" s="344"/>
      <c r="D197" s="32"/>
      <c r="E197" s="31"/>
      <c r="F197" s="44"/>
      <c r="G197" s="121"/>
      <c r="H197" s="100"/>
    </row>
    <row r="198" spans="1:9" ht="60.75" customHeight="1" x14ac:dyDescent="0.15">
      <c r="A198" s="47">
        <v>15</v>
      </c>
      <c r="B198" s="48" t="s">
        <v>62</v>
      </c>
      <c r="C198" s="49"/>
      <c r="D198" s="50" t="s">
        <v>36</v>
      </c>
      <c r="E198" s="51" t="s">
        <v>167</v>
      </c>
      <c r="F198" s="52"/>
      <c r="G198" s="62" t="s">
        <v>613</v>
      </c>
      <c r="H198" s="342" t="s">
        <v>768</v>
      </c>
    </row>
    <row r="199" spans="1:9" ht="5.0999999999999996" customHeight="1" x14ac:dyDescent="0.15">
      <c r="A199" s="47"/>
      <c r="B199" s="48" t="s">
        <v>4</v>
      </c>
      <c r="C199" s="344"/>
      <c r="D199" s="32"/>
      <c r="E199" s="31"/>
      <c r="F199" s="44"/>
      <c r="G199" s="119"/>
      <c r="H199" s="343"/>
      <c r="I199" s="55"/>
    </row>
    <row r="200" spans="1:9" ht="35.1" customHeight="1" x14ac:dyDescent="0.15">
      <c r="A200" s="47"/>
      <c r="B200" s="48"/>
      <c r="C200" s="47"/>
      <c r="D200" s="55" t="s">
        <v>38</v>
      </c>
      <c r="E200" s="51" t="s">
        <v>695</v>
      </c>
      <c r="F200" s="56"/>
      <c r="G200" s="62" t="s">
        <v>613</v>
      </c>
      <c r="H200" s="340"/>
      <c r="I200" s="55"/>
    </row>
    <row r="201" spans="1:9" ht="5.0999999999999996" customHeight="1" x14ac:dyDescent="0.15">
      <c r="A201" s="47"/>
      <c r="B201" s="48"/>
      <c r="C201" s="344"/>
      <c r="D201" s="32"/>
      <c r="E201" s="54"/>
      <c r="F201" s="44"/>
      <c r="G201" s="119"/>
      <c r="H201" s="340"/>
      <c r="I201" s="55"/>
    </row>
    <row r="202" spans="1:9" ht="35.1" customHeight="1" x14ac:dyDescent="0.15">
      <c r="A202" s="47"/>
      <c r="B202" s="60"/>
      <c r="C202" s="49"/>
      <c r="D202" s="50" t="s">
        <v>56</v>
      </c>
      <c r="E202" s="54" t="s">
        <v>696</v>
      </c>
      <c r="F202" s="56"/>
      <c r="G202" s="62" t="s">
        <v>613</v>
      </c>
      <c r="H202" s="342"/>
    </row>
    <row r="203" spans="1:9" ht="5.0999999999999996" customHeight="1" x14ac:dyDescent="0.15">
      <c r="A203" s="344"/>
      <c r="B203" s="54"/>
      <c r="C203" s="47"/>
      <c r="D203" s="55"/>
      <c r="E203" s="31"/>
      <c r="F203" s="44"/>
      <c r="G203" s="108"/>
      <c r="H203" s="100"/>
    </row>
    <row r="204" spans="1:9" ht="90" customHeight="1" x14ac:dyDescent="0.15">
      <c r="A204" s="47">
        <v>16</v>
      </c>
      <c r="B204" s="54" t="s">
        <v>63</v>
      </c>
      <c r="C204" s="49"/>
      <c r="D204" s="50" t="s">
        <v>35</v>
      </c>
      <c r="E204" s="51" t="s">
        <v>440</v>
      </c>
      <c r="F204" s="52"/>
      <c r="G204" s="62" t="s">
        <v>613</v>
      </c>
      <c r="H204" s="342" t="s">
        <v>769</v>
      </c>
    </row>
    <row r="205" spans="1:9" ht="5.25" customHeight="1" x14ac:dyDescent="0.15">
      <c r="A205" s="47"/>
      <c r="B205" s="54"/>
      <c r="C205" s="344"/>
      <c r="D205" s="55"/>
      <c r="E205" s="54"/>
      <c r="F205" s="56"/>
      <c r="G205" s="138"/>
      <c r="H205" s="342"/>
    </row>
    <row r="206" spans="1:9" ht="174.95" customHeight="1" x14ac:dyDescent="0.15">
      <c r="A206" s="47"/>
      <c r="B206" s="54"/>
      <c r="C206" s="47"/>
      <c r="D206" s="50" t="s">
        <v>619</v>
      </c>
      <c r="E206" s="51" t="s">
        <v>678</v>
      </c>
      <c r="F206" s="56"/>
      <c r="G206" s="59" t="s">
        <v>613</v>
      </c>
      <c r="H206" s="342" t="s">
        <v>677</v>
      </c>
    </row>
    <row r="207" spans="1:9" ht="5.25" customHeight="1" x14ac:dyDescent="0.15">
      <c r="A207" s="47"/>
      <c r="B207" s="48"/>
      <c r="C207" s="55"/>
      <c r="D207" s="344"/>
      <c r="E207" s="43"/>
      <c r="F207" s="56"/>
      <c r="G207" s="102"/>
      <c r="H207" s="342"/>
    </row>
    <row r="208" spans="1:9" ht="53.45" customHeight="1" x14ac:dyDescent="0.15">
      <c r="A208" s="47"/>
      <c r="B208" s="48"/>
      <c r="C208" s="55"/>
      <c r="D208" s="47" t="s">
        <v>662</v>
      </c>
      <c r="E208" s="48" t="s">
        <v>663</v>
      </c>
      <c r="F208" s="56"/>
      <c r="G208" s="102"/>
      <c r="H208" s="342" t="s">
        <v>664</v>
      </c>
    </row>
    <row r="209" spans="1:8" ht="5.45" customHeight="1" x14ac:dyDescent="0.15">
      <c r="A209" s="47"/>
      <c r="B209" s="48"/>
      <c r="C209" s="55"/>
      <c r="D209" s="344"/>
      <c r="E209" s="43"/>
      <c r="F209" s="56"/>
      <c r="G209" s="102"/>
      <c r="H209" s="342"/>
    </row>
    <row r="210" spans="1:8" ht="72" customHeight="1" x14ac:dyDescent="0.15">
      <c r="A210" s="47"/>
      <c r="B210" s="48"/>
      <c r="C210" s="55"/>
      <c r="D210" s="49" t="s">
        <v>625</v>
      </c>
      <c r="E210" s="60" t="s">
        <v>679</v>
      </c>
      <c r="F210" s="56"/>
      <c r="G210" s="102"/>
      <c r="H210" s="342" t="s">
        <v>628</v>
      </c>
    </row>
    <row r="211" spans="1:8" ht="5.45" customHeight="1" x14ac:dyDescent="0.15">
      <c r="A211" s="47"/>
      <c r="B211" s="48"/>
      <c r="C211" s="55"/>
      <c r="D211" s="344"/>
      <c r="E211" s="43"/>
      <c r="F211" s="56"/>
      <c r="G211" s="102"/>
      <c r="H211" s="342"/>
    </row>
    <row r="212" spans="1:8" ht="111.95" customHeight="1" x14ac:dyDescent="0.15">
      <c r="A212" s="47"/>
      <c r="B212" s="48"/>
      <c r="C212" s="55"/>
      <c r="D212" s="49" t="s">
        <v>625</v>
      </c>
      <c r="E212" s="60" t="s">
        <v>626</v>
      </c>
      <c r="F212" s="56"/>
      <c r="G212" s="102"/>
      <c r="H212" s="342"/>
    </row>
    <row r="213" spans="1:8" ht="5.45" customHeight="1" x14ac:dyDescent="0.15">
      <c r="A213" s="47"/>
      <c r="B213" s="48"/>
      <c r="C213" s="55"/>
      <c r="D213" s="344"/>
      <c r="E213" s="43"/>
      <c r="F213" s="56"/>
      <c r="G213" s="102"/>
      <c r="H213" s="342"/>
    </row>
    <row r="214" spans="1:8" ht="99.95" customHeight="1" x14ac:dyDescent="0.15">
      <c r="A214" s="47"/>
      <c r="B214" s="48"/>
      <c r="C214" s="55"/>
      <c r="D214" s="49" t="s">
        <v>625</v>
      </c>
      <c r="E214" s="60" t="s">
        <v>627</v>
      </c>
      <c r="F214" s="56"/>
      <c r="G214" s="102"/>
      <c r="H214" s="342"/>
    </row>
    <row r="215" spans="1:8" ht="5.45" customHeight="1" x14ac:dyDescent="0.15">
      <c r="A215" s="47"/>
      <c r="B215" s="48"/>
      <c r="C215" s="55"/>
      <c r="D215" s="55"/>
      <c r="E215" s="54"/>
      <c r="F215" s="56"/>
      <c r="G215" s="102"/>
      <c r="H215" s="342"/>
    </row>
    <row r="216" spans="1:8" ht="5.45" customHeight="1" x14ac:dyDescent="0.15">
      <c r="A216" s="47"/>
      <c r="B216" s="48"/>
      <c r="C216" s="344"/>
      <c r="D216" s="32"/>
      <c r="E216" s="31"/>
      <c r="F216" s="44"/>
      <c r="G216" s="121"/>
      <c r="H216" s="342"/>
    </row>
    <row r="217" spans="1:8" ht="47.25" customHeight="1" x14ac:dyDescent="0.15">
      <c r="A217" s="47"/>
      <c r="B217" s="48"/>
      <c r="C217" s="49"/>
      <c r="D217" s="51" t="s">
        <v>57</v>
      </c>
      <c r="E217" s="51" t="s">
        <v>64</v>
      </c>
      <c r="F217" s="52"/>
      <c r="G217" s="62" t="s">
        <v>613</v>
      </c>
      <c r="H217" s="342" t="s">
        <v>799</v>
      </c>
    </row>
    <row r="218" spans="1:8" ht="5.0999999999999996" customHeight="1" x14ac:dyDescent="0.15">
      <c r="A218" s="47"/>
      <c r="B218" s="48"/>
      <c r="C218" s="55"/>
      <c r="D218" s="55"/>
      <c r="E218" s="54"/>
      <c r="F218" s="44"/>
      <c r="G218" s="102"/>
      <c r="H218" s="87"/>
    </row>
    <row r="219" spans="1:8" ht="89.25" customHeight="1" x14ac:dyDescent="0.15">
      <c r="A219" s="47"/>
      <c r="B219" s="48"/>
      <c r="C219" s="55"/>
      <c r="D219" s="54" t="s">
        <v>59</v>
      </c>
      <c r="E219" s="54" t="s">
        <v>168</v>
      </c>
      <c r="F219" s="56"/>
      <c r="G219" s="59" t="s">
        <v>613</v>
      </c>
      <c r="H219" s="61" t="s">
        <v>800</v>
      </c>
    </row>
    <row r="220" spans="1:8" ht="5.0999999999999996" customHeight="1" x14ac:dyDescent="0.15">
      <c r="A220" s="47"/>
      <c r="B220" s="48"/>
      <c r="C220" s="55"/>
      <c r="D220" s="344"/>
      <c r="E220" s="43"/>
      <c r="F220" s="56"/>
      <c r="G220" s="86"/>
      <c r="H220" s="342"/>
    </row>
    <row r="221" spans="1:8" ht="115.5" customHeight="1" x14ac:dyDescent="0.15">
      <c r="A221" s="47"/>
      <c r="B221" s="48"/>
      <c r="C221" s="55"/>
      <c r="D221" s="47" t="s">
        <v>29</v>
      </c>
      <c r="E221" s="48" t="s">
        <v>441</v>
      </c>
      <c r="F221" s="56"/>
      <c r="G221" s="102"/>
      <c r="H221" s="61" t="s">
        <v>801</v>
      </c>
    </row>
    <row r="222" spans="1:8" ht="5.0999999999999996" customHeight="1" x14ac:dyDescent="0.15">
      <c r="A222" s="47"/>
      <c r="B222" s="48"/>
      <c r="C222" s="55"/>
      <c r="D222" s="344"/>
      <c r="E222" s="43"/>
      <c r="F222" s="56"/>
      <c r="G222" s="86"/>
      <c r="H222" s="61"/>
    </row>
    <row r="223" spans="1:8" ht="90.75" customHeight="1" x14ac:dyDescent="0.15">
      <c r="A223" s="47"/>
      <c r="B223" s="48"/>
      <c r="C223" s="55"/>
      <c r="D223" s="47" t="s">
        <v>28</v>
      </c>
      <c r="E223" s="48" t="s">
        <v>531</v>
      </c>
      <c r="F223" s="56"/>
      <c r="G223" s="86"/>
      <c r="H223" s="61" t="s">
        <v>337</v>
      </c>
    </row>
    <row r="224" spans="1:8" ht="5.0999999999999996" customHeight="1" x14ac:dyDescent="0.15">
      <c r="A224" s="47"/>
      <c r="B224" s="48"/>
      <c r="C224" s="55"/>
      <c r="D224" s="344"/>
      <c r="E224" s="43"/>
      <c r="F224" s="56"/>
      <c r="G224" s="86"/>
      <c r="H224" s="61"/>
    </row>
    <row r="225" spans="1:9" ht="63.75" customHeight="1" x14ac:dyDescent="0.15">
      <c r="A225" s="47"/>
      <c r="B225" s="48"/>
      <c r="C225" s="55"/>
      <c r="D225" s="49" t="s">
        <v>29</v>
      </c>
      <c r="E225" s="60" t="s">
        <v>170</v>
      </c>
      <c r="F225" s="56"/>
      <c r="G225" s="86"/>
      <c r="H225" s="61" t="s">
        <v>565</v>
      </c>
    </row>
    <row r="226" spans="1:9" ht="5.0999999999999996" customHeight="1" x14ac:dyDescent="0.15">
      <c r="A226" s="49"/>
      <c r="B226" s="60"/>
      <c r="C226" s="50"/>
      <c r="D226" s="50"/>
      <c r="E226" s="51"/>
      <c r="F226" s="52"/>
      <c r="G226" s="122"/>
      <c r="H226" s="65"/>
    </row>
    <row r="227" spans="1:9" ht="5.0999999999999996" customHeight="1" x14ac:dyDescent="0.15">
      <c r="A227" s="47"/>
      <c r="B227" s="48"/>
      <c r="C227" s="55"/>
      <c r="D227" s="55"/>
      <c r="E227" s="54"/>
      <c r="F227" s="56"/>
      <c r="G227" s="86"/>
      <c r="H227" s="342"/>
    </row>
    <row r="228" spans="1:9" ht="63.75" customHeight="1" x14ac:dyDescent="0.15">
      <c r="A228" s="47"/>
      <c r="B228" s="48" t="s">
        <v>243</v>
      </c>
      <c r="C228" s="55"/>
      <c r="D228" s="54" t="s">
        <v>67</v>
      </c>
      <c r="E228" s="124" t="s">
        <v>65</v>
      </c>
      <c r="F228" s="56"/>
      <c r="G228" s="59" t="s">
        <v>613</v>
      </c>
      <c r="H228" s="342" t="s">
        <v>802</v>
      </c>
    </row>
    <row r="229" spans="1:9" ht="5.0999999999999996" customHeight="1" x14ac:dyDescent="0.15">
      <c r="A229" s="47"/>
      <c r="B229" s="48"/>
      <c r="C229" s="55"/>
      <c r="D229" s="344"/>
      <c r="E229" s="125"/>
      <c r="F229" s="56"/>
      <c r="G229" s="86"/>
      <c r="H229" s="87"/>
      <c r="I229" s="55"/>
    </row>
    <row r="230" spans="1:9" ht="60" customHeight="1" x14ac:dyDescent="0.15">
      <c r="A230" s="47"/>
      <c r="B230" s="48"/>
      <c r="C230" s="56"/>
      <c r="D230" s="49" t="s">
        <v>28</v>
      </c>
      <c r="E230" s="60" t="s">
        <v>66</v>
      </c>
      <c r="F230" s="109"/>
      <c r="G230" s="86"/>
      <c r="H230" s="342" t="s">
        <v>566</v>
      </c>
    </row>
    <row r="231" spans="1:9" ht="6" customHeight="1" x14ac:dyDescent="0.15">
      <c r="A231" s="47"/>
      <c r="B231" s="48"/>
      <c r="C231" s="55"/>
      <c r="D231" s="344"/>
      <c r="E231" s="43"/>
      <c r="F231" s="56"/>
      <c r="G231" s="86"/>
      <c r="H231" s="342"/>
    </row>
    <row r="232" spans="1:9" ht="75.75" customHeight="1" x14ac:dyDescent="0.15">
      <c r="A232" s="47"/>
      <c r="B232" s="48"/>
      <c r="C232" s="55"/>
      <c r="D232" s="49" t="s">
        <v>29</v>
      </c>
      <c r="E232" s="60" t="s">
        <v>121</v>
      </c>
      <c r="F232" s="56"/>
      <c r="G232" s="86"/>
      <c r="H232" s="342" t="s">
        <v>803</v>
      </c>
    </row>
    <row r="233" spans="1:9" ht="5.0999999999999996" customHeight="1" x14ac:dyDescent="0.15">
      <c r="A233" s="47"/>
      <c r="B233" s="48"/>
      <c r="C233" s="50"/>
      <c r="D233" s="50"/>
      <c r="E233" s="51"/>
      <c r="F233" s="52"/>
      <c r="G233" s="90"/>
      <c r="H233" s="342"/>
    </row>
    <row r="234" spans="1:9" ht="5.25" customHeight="1" x14ac:dyDescent="0.15">
      <c r="A234" s="47"/>
      <c r="B234" s="54"/>
      <c r="C234" s="344"/>
      <c r="D234" s="55"/>
      <c r="E234" s="54"/>
      <c r="F234" s="56"/>
      <c r="G234" s="138"/>
      <c r="H234" s="342"/>
    </row>
    <row r="235" spans="1:9" ht="72" customHeight="1" x14ac:dyDescent="0.15">
      <c r="A235" s="47"/>
      <c r="B235" s="54"/>
      <c r="C235" s="49"/>
      <c r="D235" s="50" t="s">
        <v>620</v>
      </c>
      <c r="E235" s="51" t="s">
        <v>689</v>
      </c>
      <c r="F235" s="52"/>
      <c r="G235" s="102" t="s">
        <v>1</v>
      </c>
      <c r="H235" s="342" t="s">
        <v>680</v>
      </c>
    </row>
    <row r="236" spans="1:9" ht="5.25" customHeight="1" x14ac:dyDescent="0.15">
      <c r="A236" s="47"/>
      <c r="B236" s="54"/>
      <c r="C236" s="344"/>
      <c r="D236" s="55"/>
      <c r="E236" s="54"/>
      <c r="F236" s="56"/>
      <c r="G236" s="63"/>
      <c r="H236" s="342"/>
    </row>
    <row r="237" spans="1:9" ht="48" customHeight="1" x14ac:dyDescent="0.15">
      <c r="A237" s="47"/>
      <c r="B237" s="54"/>
      <c r="C237" s="47"/>
      <c r="D237" s="55" t="s">
        <v>621</v>
      </c>
      <c r="E237" s="54" t="s">
        <v>687</v>
      </c>
      <c r="F237" s="56"/>
      <c r="G237" s="59" t="s">
        <v>614</v>
      </c>
      <c r="H237" s="342" t="s">
        <v>681</v>
      </c>
    </row>
    <row r="238" spans="1:9" ht="5.25" customHeight="1" x14ac:dyDescent="0.15">
      <c r="A238" s="47"/>
      <c r="B238" s="48"/>
      <c r="C238" s="47"/>
      <c r="D238" s="344"/>
      <c r="E238" s="43"/>
      <c r="F238" s="56"/>
      <c r="G238" s="86"/>
      <c r="H238" s="342"/>
    </row>
    <row r="239" spans="1:9" ht="99" customHeight="1" x14ac:dyDescent="0.15">
      <c r="A239" s="47"/>
      <c r="B239" s="48"/>
      <c r="C239" s="47"/>
      <c r="D239" s="49" t="s">
        <v>630</v>
      </c>
      <c r="E239" s="322" t="s">
        <v>926</v>
      </c>
      <c r="F239" s="56"/>
      <c r="G239" s="86"/>
      <c r="H239" s="342" t="s">
        <v>631</v>
      </c>
    </row>
    <row r="240" spans="1:9" ht="5.25" customHeight="1" x14ac:dyDescent="0.15">
      <c r="A240" s="47"/>
      <c r="B240" s="48"/>
      <c r="C240" s="47"/>
      <c r="D240" s="344"/>
      <c r="E240" s="43"/>
      <c r="F240" s="56"/>
      <c r="G240" s="86"/>
      <c r="H240" s="342"/>
    </row>
    <row r="241" spans="1:8" ht="97.5" customHeight="1" x14ac:dyDescent="0.15">
      <c r="A241" s="47"/>
      <c r="B241" s="48"/>
      <c r="C241" s="109"/>
      <c r="D241" s="49" t="s">
        <v>630</v>
      </c>
      <c r="E241" s="60" t="s">
        <v>927</v>
      </c>
      <c r="F241" s="109"/>
      <c r="G241" s="86"/>
      <c r="H241" s="342"/>
    </row>
    <row r="242" spans="1:8" ht="5.0999999999999996" customHeight="1" x14ac:dyDescent="0.15">
      <c r="A242" s="47"/>
      <c r="B242" s="48"/>
      <c r="C242" s="55"/>
      <c r="D242" s="55"/>
      <c r="E242" s="54"/>
      <c r="F242" s="55"/>
      <c r="G242" s="86"/>
      <c r="H242" s="342"/>
    </row>
    <row r="243" spans="1:8" ht="5.0999999999999996" customHeight="1" x14ac:dyDescent="0.15">
      <c r="A243" s="47"/>
      <c r="B243" s="48"/>
      <c r="C243" s="344"/>
      <c r="D243" s="32"/>
      <c r="E243" s="31"/>
      <c r="F243" s="32"/>
      <c r="G243" s="108"/>
      <c r="H243" s="342"/>
    </row>
    <row r="244" spans="1:8" ht="87" customHeight="1" x14ac:dyDescent="0.15">
      <c r="A244" s="47"/>
      <c r="B244" s="48"/>
      <c r="C244" s="55"/>
      <c r="D244" s="54" t="s">
        <v>171</v>
      </c>
      <c r="E244" s="54" t="s">
        <v>169</v>
      </c>
      <c r="F244" s="56"/>
      <c r="G244" s="59" t="s">
        <v>613</v>
      </c>
      <c r="H244" s="342" t="s">
        <v>804</v>
      </c>
    </row>
    <row r="245" spans="1:8" ht="5.0999999999999996" customHeight="1" x14ac:dyDescent="0.15">
      <c r="A245" s="47"/>
      <c r="B245" s="48"/>
      <c r="C245" s="55"/>
      <c r="D245" s="344"/>
      <c r="E245" s="43"/>
      <c r="F245" s="56"/>
      <c r="G245" s="86"/>
      <c r="H245" s="342"/>
    </row>
    <row r="246" spans="1:8" ht="48.75" customHeight="1" x14ac:dyDescent="0.15">
      <c r="A246" s="47"/>
      <c r="B246" s="48"/>
      <c r="C246" s="55"/>
      <c r="D246" s="49" t="s">
        <v>29</v>
      </c>
      <c r="E246" s="60" t="s">
        <v>68</v>
      </c>
      <c r="F246" s="56"/>
      <c r="G246" s="102"/>
      <c r="H246" s="61" t="s">
        <v>805</v>
      </c>
    </row>
    <row r="247" spans="1:8" ht="5.0999999999999996" customHeight="1" x14ac:dyDescent="0.15">
      <c r="A247" s="47"/>
      <c r="B247" s="48"/>
      <c r="C247" s="50"/>
      <c r="D247" s="50"/>
      <c r="E247" s="51"/>
      <c r="F247" s="52"/>
      <c r="G247" s="122"/>
      <c r="H247" s="61"/>
    </row>
    <row r="248" spans="1:8" ht="5.0999999999999996" customHeight="1" x14ac:dyDescent="0.15">
      <c r="A248" s="47"/>
      <c r="B248" s="48"/>
      <c r="C248" s="55"/>
      <c r="D248" s="55"/>
      <c r="E248" s="54"/>
      <c r="F248" s="55"/>
      <c r="G248" s="86"/>
      <c r="H248" s="342"/>
    </row>
    <row r="249" spans="1:8" ht="46.5" customHeight="1" x14ac:dyDescent="0.15">
      <c r="A249" s="47"/>
      <c r="B249" s="48"/>
      <c r="C249" s="55"/>
      <c r="D249" s="54" t="s">
        <v>172</v>
      </c>
      <c r="E249" s="54" t="s">
        <v>365</v>
      </c>
      <c r="F249" s="56"/>
      <c r="G249" s="59" t="s">
        <v>613</v>
      </c>
      <c r="H249" s="342" t="s">
        <v>806</v>
      </c>
    </row>
    <row r="250" spans="1:8" ht="5.0999999999999996" customHeight="1" x14ac:dyDescent="0.15">
      <c r="A250" s="47"/>
      <c r="B250" s="48"/>
      <c r="C250" s="55"/>
      <c r="D250" s="344"/>
      <c r="E250" s="43"/>
      <c r="F250" s="56"/>
      <c r="G250" s="86"/>
      <c r="H250" s="342"/>
    </row>
    <row r="251" spans="1:8" ht="63" customHeight="1" x14ac:dyDescent="0.15">
      <c r="A251" s="47"/>
      <c r="B251" s="48"/>
      <c r="C251" s="55"/>
      <c r="D251" s="49" t="s">
        <v>29</v>
      </c>
      <c r="E251" s="60" t="s">
        <v>263</v>
      </c>
      <c r="F251" s="56"/>
      <c r="G251" s="102"/>
      <c r="H251" s="342" t="s">
        <v>807</v>
      </c>
    </row>
    <row r="252" spans="1:8" ht="5.0999999999999996" customHeight="1" x14ac:dyDescent="0.15">
      <c r="A252" s="49"/>
      <c r="B252" s="60"/>
      <c r="C252" s="50"/>
      <c r="D252" s="50"/>
      <c r="E252" s="51"/>
      <c r="F252" s="52"/>
      <c r="G252" s="122"/>
      <c r="H252" s="91"/>
    </row>
    <row r="253" spans="1:8" ht="5.0999999999999996" customHeight="1" x14ac:dyDescent="0.15">
      <c r="A253" s="344"/>
      <c r="B253" s="31"/>
      <c r="C253" s="344"/>
      <c r="D253" s="32"/>
      <c r="E253" s="31"/>
      <c r="F253" s="44"/>
      <c r="G253" s="121"/>
      <c r="H253" s="96"/>
    </row>
    <row r="254" spans="1:8" ht="87.6" customHeight="1" x14ac:dyDescent="0.15">
      <c r="A254" s="47">
        <v>17</v>
      </c>
      <c r="B254" s="54" t="s">
        <v>117</v>
      </c>
      <c r="C254" s="47"/>
      <c r="D254" s="55" t="s">
        <v>36</v>
      </c>
      <c r="E254" s="54" t="s">
        <v>808</v>
      </c>
      <c r="F254" s="56"/>
      <c r="G254" s="59" t="s">
        <v>613</v>
      </c>
      <c r="H254" s="61" t="s">
        <v>770</v>
      </c>
    </row>
    <row r="255" spans="1:8" ht="5.0999999999999996" customHeight="1" x14ac:dyDescent="0.15">
      <c r="A255" s="47"/>
      <c r="B255" s="54"/>
      <c r="C255" s="47"/>
      <c r="D255" s="344"/>
      <c r="E255" s="43"/>
      <c r="F255" s="56"/>
      <c r="G255" s="102"/>
      <c r="H255" s="61"/>
    </row>
    <row r="256" spans="1:8" ht="53.45" customHeight="1" x14ac:dyDescent="0.15">
      <c r="A256" s="47"/>
      <c r="B256" s="54"/>
      <c r="C256" s="47"/>
      <c r="D256" s="49" t="s">
        <v>29</v>
      </c>
      <c r="E256" s="60" t="s">
        <v>183</v>
      </c>
      <c r="F256" s="56"/>
      <c r="G256" s="102"/>
      <c r="H256" s="61" t="s">
        <v>809</v>
      </c>
    </row>
    <row r="257" spans="1:8" ht="5.0999999999999996" customHeight="1" x14ac:dyDescent="0.15">
      <c r="A257" s="47"/>
      <c r="B257" s="54"/>
      <c r="C257" s="47"/>
      <c r="D257" s="344"/>
      <c r="E257" s="43"/>
      <c r="F257" s="56"/>
      <c r="G257" s="102"/>
      <c r="H257" s="61"/>
    </row>
    <row r="258" spans="1:8" ht="114" customHeight="1" x14ac:dyDescent="0.15">
      <c r="A258" s="47"/>
      <c r="B258" s="48"/>
      <c r="C258" s="47"/>
      <c r="D258" s="49" t="s">
        <v>29</v>
      </c>
      <c r="E258" s="60" t="s">
        <v>810</v>
      </c>
      <c r="F258" s="56"/>
      <c r="G258" s="102"/>
      <c r="H258" s="61" t="s">
        <v>811</v>
      </c>
    </row>
    <row r="259" spans="1:8" ht="5.0999999999999996" hidden="1" customHeight="1" x14ac:dyDescent="0.15">
      <c r="A259" s="49"/>
      <c r="B259" s="60"/>
      <c r="C259" s="49"/>
      <c r="D259" s="50"/>
      <c r="E259" s="51"/>
      <c r="F259" s="52"/>
      <c r="G259" s="122"/>
      <c r="H259" s="65"/>
    </row>
    <row r="260" spans="1:8" ht="5.0999999999999996" customHeight="1" x14ac:dyDescent="0.15">
      <c r="A260" s="47"/>
      <c r="B260" s="54"/>
      <c r="C260" s="47"/>
      <c r="D260" s="55"/>
      <c r="E260" s="54"/>
      <c r="F260" s="56"/>
      <c r="G260" s="102"/>
      <c r="H260" s="61"/>
    </row>
    <row r="261" spans="1:8" ht="43.5" customHeight="1" x14ac:dyDescent="0.15">
      <c r="A261" s="47"/>
      <c r="B261" s="54"/>
      <c r="C261" s="47"/>
      <c r="D261" s="55" t="s">
        <v>39</v>
      </c>
      <c r="E261" s="54" t="s">
        <v>118</v>
      </c>
      <c r="F261" s="56"/>
      <c r="G261" s="59" t="s">
        <v>613</v>
      </c>
      <c r="H261" s="61" t="s">
        <v>373</v>
      </c>
    </row>
    <row r="262" spans="1:8" ht="5.0999999999999996" customHeight="1" x14ac:dyDescent="0.15">
      <c r="A262" s="47"/>
      <c r="B262" s="54"/>
      <c r="C262" s="47"/>
      <c r="D262" s="55"/>
      <c r="E262" s="54"/>
      <c r="F262" s="56"/>
      <c r="G262" s="102"/>
      <c r="H262" s="61"/>
    </row>
    <row r="263" spans="1:8" ht="5.0999999999999996" customHeight="1" x14ac:dyDescent="0.15">
      <c r="A263" s="47"/>
      <c r="B263" s="54"/>
      <c r="C263" s="47"/>
      <c r="D263" s="344"/>
      <c r="E263" s="43"/>
      <c r="F263" s="56"/>
      <c r="G263" s="102"/>
      <c r="H263" s="61"/>
    </row>
    <row r="264" spans="1:8" ht="62.25" customHeight="1" x14ac:dyDescent="0.15">
      <c r="A264" s="47"/>
      <c r="B264" s="54"/>
      <c r="C264" s="47"/>
      <c r="D264" s="49" t="s">
        <v>29</v>
      </c>
      <c r="E264" s="60" t="s">
        <v>194</v>
      </c>
      <c r="F264" s="56"/>
      <c r="G264" s="102"/>
      <c r="H264" s="61" t="s">
        <v>812</v>
      </c>
    </row>
    <row r="265" spans="1:8" ht="5.0999999999999996" customHeight="1" x14ac:dyDescent="0.15">
      <c r="A265" s="47"/>
      <c r="B265" s="54"/>
      <c r="C265" s="49"/>
      <c r="D265" s="50"/>
      <c r="E265" s="51"/>
      <c r="F265" s="52"/>
      <c r="G265" s="122"/>
      <c r="H265" s="61"/>
    </row>
    <row r="266" spans="1:8" ht="5.0999999999999996" customHeight="1" x14ac:dyDescent="0.15">
      <c r="A266" s="47"/>
      <c r="B266" s="48"/>
      <c r="C266" s="47"/>
      <c r="D266" s="55"/>
      <c r="E266" s="54"/>
      <c r="F266" s="56"/>
      <c r="G266" s="102"/>
      <c r="H266" s="342"/>
    </row>
    <row r="267" spans="1:8" ht="46.5" customHeight="1" x14ac:dyDescent="0.15">
      <c r="A267" s="47"/>
      <c r="B267" s="54"/>
      <c r="C267" s="49"/>
      <c r="D267" s="50" t="s">
        <v>57</v>
      </c>
      <c r="E267" s="51" t="s">
        <v>119</v>
      </c>
      <c r="F267" s="52"/>
      <c r="G267" s="62" t="s">
        <v>613</v>
      </c>
      <c r="H267" s="61" t="s">
        <v>771</v>
      </c>
    </row>
    <row r="268" spans="1:8" ht="5.0999999999999996" customHeight="1" x14ac:dyDescent="0.15">
      <c r="A268" s="47"/>
      <c r="B268" s="54"/>
      <c r="C268" s="47"/>
      <c r="D268" s="55"/>
      <c r="E268" s="54"/>
      <c r="F268" s="56"/>
      <c r="G268" s="102"/>
      <c r="H268" s="61"/>
    </row>
    <row r="269" spans="1:8" ht="49.5" customHeight="1" x14ac:dyDescent="0.15">
      <c r="A269" s="47"/>
      <c r="B269" s="48"/>
      <c r="C269" s="47"/>
      <c r="D269" s="50" t="s">
        <v>59</v>
      </c>
      <c r="E269" s="51" t="s">
        <v>264</v>
      </c>
      <c r="F269" s="56"/>
      <c r="G269" s="59" t="s">
        <v>613</v>
      </c>
      <c r="H269" s="342" t="s">
        <v>338</v>
      </c>
    </row>
    <row r="270" spans="1:8" ht="5.0999999999999996" customHeight="1" x14ac:dyDescent="0.15">
      <c r="A270" s="47"/>
      <c r="B270" s="54"/>
      <c r="C270" s="47"/>
      <c r="D270" s="47"/>
      <c r="E270" s="48"/>
      <c r="F270" s="56"/>
      <c r="G270" s="102"/>
      <c r="H270" s="61"/>
    </row>
    <row r="271" spans="1:8" ht="137.1" customHeight="1" x14ac:dyDescent="0.15">
      <c r="A271" s="47"/>
      <c r="B271" s="54"/>
      <c r="C271" s="47"/>
      <c r="D271" s="49" t="s">
        <v>29</v>
      </c>
      <c r="E271" s="60" t="s">
        <v>928</v>
      </c>
      <c r="F271" s="56"/>
      <c r="G271" s="102"/>
      <c r="H271" s="61" t="s">
        <v>813</v>
      </c>
    </row>
    <row r="272" spans="1:8" ht="5.0999999999999996" customHeight="1" x14ac:dyDescent="0.15">
      <c r="A272" s="47"/>
      <c r="B272" s="54"/>
      <c r="C272" s="47"/>
      <c r="D272" s="55"/>
      <c r="E272" s="54"/>
      <c r="F272" s="56"/>
      <c r="G272" s="102"/>
      <c r="H272" s="61"/>
    </row>
    <row r="273" spans="1:8" ht="5.0999999999999996" customHeight="1" x14ac:dyDescent="0.15">
      <c r="A273" s="47"/>
      <c r="B273" s="54"/>
      <c r="C273" s="344"/>
      <c r="D273" s="32"/>
      <c r="E273" s="31"/>
      <c r="F273" s="44"/>
      <c r="G273" s="121"/>
      <c r="H273" s="61"/>
    </row>
    <row r="274" spans="1:8" ht="96.95" customHeight="1" x14ac:dyDescent="0.15">
      <c r="A274" s="47"/>
      <c r="B274" s="54"/>
      <c r="C274" s="47"/>
      <c r="D274" s="55" t="s">
        <v>622</v>
      </c>
      <c r="E274" s="54" t="s">
        <v>660</v>
      </c>
      <c r="F274" s="56"/>
      <c r="G274" s="59" t="s">
        <v>613</v>
      </c>
      <c r="H274" s="61" t="s">
        <v>624</v>
      </c>
    </row>
    <row r="275" spans="1:8" ht="5.25" customHeight="1" x14ac:dyDescent="0.15">
      <c r="A275" s="47"/>
      <c r="B275" s="54"/>
      <c r="C275" s="344"/>
      <c r="D275" s="32"/>
      <c r="E275" s="31"/>
      <c r="F275" s="44"/>
      <c r="G275" s="121"/>
      <c r="H275" s="61"/>
    </row>
    <row r="276" spans="1:8" ht="57.6" customHeight="1" x14ac:dyDescent="0.15">
      <c r="A276" s="47"/>
      <c r="B276" s="54"/>
      <c r="C276" s="47"/>
      <c r="D276" s="55" t="s">
        <v>620</v>
      </c>
      <c r="E276" s="54" t="s">
        <v>682</v>
      </c>
      <c r="F276" s="56"/>
      <c r="G276" s="59" t="s">
        <v>613</v>
      </c>
      <c r="H276" s="61" t="s">
        <v>623</v>
      </c>
    </row>
    <row r="277" spans="1:8" ht="5.0999999999999996" customHeight="1" x14ac:dyDescent="0.15">
      <c r="A277" s="47"/>
      <c r="B277" s="54"/>
      <c r="C277" s="344"/>
      <c r="D277" s="32"/>
      <c r="E277" s="31"/>
      <c r="F277" s="44"/>
      <c r="G277" s="121"/>
      <c r="H277" s="61"/>
    </row>
    <row r="278" spans="1:8" ht="51" customHeight="1" x14ac:dyDescent="0.15">
      <c r="A278" s="47"/>
      <c r="B278" s="54"/>
      <c r="C278" s="47"/>
      <c r="D278" s="54" t="s">
        <v>124</v>
      </c>
      <c r="E278" s="54" t="s">
        <v>814</v>
      </c>
      <c r="F278" s="56"/>
      <c r="G278" s="59" t="s">
        <v>613</v>
      </c>
      <c r="H278" s="61" t="s">
        <v>815</v>
      </c>
    </row>
    <row r="279" spans="1:8" ht="6" customHeight="1" x14ac:dyDescent="0.15">
      <c r="A279" s="47"/>
      <c r="B279" s="48"/>
      <c r="C279" s="47"/>
      <c r="D279" s="344"/>
      <c r="E279" s="43"/>
      <c r="F279" s="56"/>
      <c r="G279" s="86"/>
      <c r="H279" s="342"/>
    </row>
    <row r="280" spans="1:8" ht="203.1" customHeight="1" x14ac:dyDescent="0.15">
      <c r="A280" s="47"/>
      <c r="B280" s="48"/>
      <c r="C280" s="47"/>
      <c r="D280" s="49" t="s">
        <v>630</v>
      </c>
      <c r="E280" s="60" t="s">
        <v>684</v>
      </c>
      <c r="F280" s="56"/>
      <c r="G280" s="86"/>
      <c r="H280" s="342" t="s">
        <v>632</v>
      </c>
    </row>
    <row r="281" spans="1:8" ht="6" customHeight="1" x14ac:dyDescent="0.15">
      <c r="A281" s="47"/>
      <c r="B281" s="48"/>
      <c r="C281" s="47"/>
      <c r="D281" s="344"/>
      <c r="E281" s="43"/>
      <c r="F281" s="56"/>
      <c r="G281" s="86"/>
      <c r="H281" s="342"/>
    </row>
    <row r="282" spans="1:8" ht="165.95" customHeight="1" x14ac:dyDescent="0.15">
      <c r="A282" s="47"/>
      <c r="B282" s="48"/>
      <c r="C282" s="109"/>
      <c r="D282" s="49" t="s">
        <v>630</v>
      </c>
      <c r="E282" s="60" t="s">
        <v>683</v>
      </c>
      <c r="F282" s="109"/>
      <c r="G282" s="86"/>
      <c r="H282" s="342"/>
    </row>
    <row r="283" spans="1:8" ht="5.0999999999999996" customHeight="1" x14ac:dyDescent="0.15">
      <c r="A283" s="47"/>
      <c r="B283" s="54"/>
      <c r="C283" s="47"/>
      <c r="D283" s="32"/>
      <c r="E283" s="31"/>
      <c r="F283" s="56"/>
      <c r="G283" s="102"/>
      <c r="H283" s="61"/>
    </row>
    <row r="284" spans="1:8" ht="5.0999999999999996" customHeight="1" x14ac:dyDescent="0.15">
      <c r="A284" s="47"/>
      <c r="B284" s="54"/>
      <c r="C284" s="344"/>
      <c r="D284" s="32"/>
      <c r="E284" s="31"/>
      <c r="F284" s="44"/>
      <c r="G284" s="121"/>
      <c r="H284" s="61"/>
    </row>
    <row r="285" spans="1:8" ht="45.75" customHeight="1" x14ac:dyDescent="0.15">
      <c r="A285" s="49"/>
      <c r="B285" s="60"/>
      <c r="C285" s="49"/>
      <c r="D285" s="51" t="s">
        <v>171</v>
      </c>
      <c r="E285" s="51" t="s">
        <v>259</v>
      </c>
      <c r="F285" s="52"/>
      <c r="G285" s="59" t="s">
        <v>613</v>
      </c>
      <c r="H285" s="65" t="s">
        <v>816</v>
      </c>
    </row>
    <row r="286" spans="1:8" ht="5.0999999999999996" customHeight="1" x14ac:dyDescent="0.15">
      <c r="A286" s="344"/>
      <c r="B286" s="31"/>
      <c r="C286" s="344"/>
      <c r="D286" s="32"/>
      <c r="E286" s="31"/>
      <c r="F286" s="44"/>
      <c r="G286" s="121"/>
      <c r="H286" s="100"/>
    </row>
    <row r="287" spans="1:8" ht="43.5" customHeight="1" x14ac:dyDescent="0.15">
      <c r="A287" s="47">
        <v>18</v>
      </c>
      <c r="B287" s="54" t="s">
        <v>69</v>
      </c>
      <c r="C287" s="47"/>
      <c r="D287" s="55"/>
      <c r="E287" s="54" t="s">
        <v>19</v>
      </c>
      <c r="F287" s="56"/>
      <c r="G287" s="59" t="s">
        <v>614</v>
      </c>
      <c r="H287" s="392" t="s">
        <v>772</v>
      </c>
    </row>
    <row r="288" spans="1:8" ht="5.0999999999999996" customHeight="1" x14ac:dyDescent="0.15">
      <c r="A288" s="47"/>
      <c r="B288" s="54"/>
      <c r="C288" s="47"/>
      <c r="D288" s="344"/>
      <c r="E288" s="43"/>
      <c r="F288" s="56"/>
      <c r="G288" s="86"/>
      <c r="H288" s="393"/>
    </row>
    <row r="289" spans="1:10" ht="74.25" customHeight="1" x14ac:dyDescent="0.15">
      <c r="A289" s="47"/>
      <c r="B289" s="48"/>
      <c r="C289" s="47"/>
      <c r="D289" s="101"/>
      <c r="E289" s="60" t="s">
        <v>469</v>
      </c>
      <c r="F289" s="56"/>
      <c r="G289" s="86"/>
      <c r="H289" s="393"/>
    </row>
    <row r="290" spans="1:10" ht="5.0999999999999996" customHeight="1" x14ac:dyDescent="0.15">
      <c r="A290" s="49"/>
      <c r="B290" s="60"/>
      <c r="C290" s="49"/>
      <c r="D290" s="50"/>
      <c r="E290" s="51"/>
      <c r="F290" s="56"/>
      <c r="G290" s="86"/>
      <c r="H290" s="342"/>
    </row>
    <row r="291" spans="1:10" ht="5.0999999999999996" customHeight="1" x14ac:dyDescent="0.15">
      <c r="A291" s="344"/>
      <c r="B291" s="43"/>
      <c r="C291" s="344"/>
      <c r="D291" s="32"/>
      <c r="E291" s="31"/>
      <c r="F291" s="44"/>
      <c r="G291" s="108"/>
      <c r="H291" s="100"/>
    </row>
    <row r="292" spans="1:10" ht="50.25" customHeight="1" x14ac:dyDescent="0.15">
      <c r="A292" s="47">
        <v>19</v>
      </c>
      <c r="B292" s="48" t="s">
        <v>70</v>
      </c>
      <c r="C292" s="49"/>
      <c r="D292" s="50" t="s">
        <v>36</v>
      </c>
      <c r="E292" s="51" t="s">
        <v>71</v>
      </c>
      <c r="F292" s="52"/>
      <c r="G292" s="62" t="s">
        <v>613</v>
      </c>
      <c r="H292" s="392" t="s">
        <v>773</v>
      </c>
    </row>
    <row r="293" spans="1:10" ht="5.0999999999999996" customHeight="1" x14ac:dyDescent="0.15">
      <c r="A293" s="47"/>
      <c r="B293" s="48"/>
      <c r="C293" s="47"/>
      <c r="D293" s="55"/>
      <c r="E293" s="54"/>
      <c r="F293" s="56"/>
      <c r="G293" s="86"/>
      <c r="H293" s="393"/>
    </row>
    <row r="294" spans="1:10" ht="47.25" customHeight="1" x14ac:dyDescent="0.15">
      <c r="A294" s="49"/>
      <c r="B294" s="60"/>
      <c r="C294" s="49"/>
      <c r="D294" s="50" t="s">
        <v>38</v>
      </c>
      <c r="E294" s="51" t="s">
        <v>238</v>
      </c>
      <c r="F294" s="52"/>
      <c r="G294" s="59" t="s">
        <v>613</v>
      </c>
      <c r="H294" s="394"/>
      <c r="J294" s="399"/>
    </row>
    <row r="295" spans="1:10" ht="5.0999999999999996" customHeight="1" x14ac:dyDescent="0.15">
      <c r="A295" s="344"/>
      <c r="B295" s="43"/>
      <c r="C295" s="344"/>
      <c r="D295" s="32"/>
      <c r="E295" s="31"/>
      <c r="F295" s="44"/>
      <c r="G295" s="108"/>
      <c r="H295" s="46"/>
      <c r="J295" s="399"/>
    </row>
    <row r="296" spans="1:10" ht="39" customHeight="1" x14ac:dyDescent="0.15">
      <c r="A296" s="47">
        <v>20</v>
      </c>
      <c r="B296" s="54" t="s">
        <v>72</v>
      </c>
      <c r="C296" s="47"/>
      <c r="D296" s="55"/>
      <c r="E296" s="54" t="s">
        <v>73</v>
      </c>
      <c r="F296" s="56"/>
      <c r="G296" s="59" t="s">
        <v>613</v>
      </c>
      <c r="H296" s="342" t="s">
        <v>774</v>
      </c>
      <c r="J296" s="399"/>
    </row>
    <row r="297" spans="1:10" ht="5.0999999999999996" customHeight="1" x14ac:dyDescent="0.15">
      <c r="A297" s="47"/>
      <c r="B297" s="54"/>
      <c r="C297" s="47"/>
      <c r="D297" s="55"/>
      <c r="E297" s="54"/>
      <c r="F297" s="56"/>
      <c r="G297" s="86"/>
      <c r="H297" s="342"/>
      <c r="J297" s="399"/>
    </row>
    <row r="298" spans="1:10" ht="111" customHeight="1" x14ac:dyDescent="0.15">
      <c r="A298" s="47"/>
      <c r="B298" s="54"/>
      <c r="C298" s="47"/>
      <c r="D298" s="54"/>
      <c r="E298" s="54" t="s">
        <v>470</v>
      </c>
      <c r="F298" s="56"/>
      <c r="G298" s="102"/>
      <c r="H298" s="126"/>
      <c r="J298" s="345"/>
    </row>
    <row r="299" spans="1:10" ht="97.5" customHeight="1" x14ac:dyDescent="0.15">
      <c r="A299" s="47"/>
      <c r="B299" s="54"/>
      <c r="C299" s="47"/>
      <c r="D299" s="127" t="s">
        <v>29</v>
      </c>
      <c r="E299" s="43" t="s">
        <v>432</v>
      </c>
      <c r="F299" s="56"/>
      <c r="G299" s="102"/>
      <c r="H299" s="342" t="s">
        <v>567</v>
      </c>
      <c r="J299" s="345"/>
    </row>
    <row r="300" spans="1:10" ht="6" customHeight="1" x14ac:dyDescent="0.15">
      <c r="A300" s="47"/>
      <c r="B300" s="54"/>
      <c r="C300" s="47"/>
      <c r="D300" s="89"/>
      <c r="E300" s="48"/>
      <c r="F300" s="56"/>
      <c r="G300" s="102"/>
      <c r="H300" s="342"/>
      <c r="J300" s="345"/>
    </row>
    <row r="301" spans="1:10" ht="178.5" customHeight="1" x14ac:dyDescent="0.15">
      <c r="A301" s="47" t="s">
        <v>8</v>
      </c>
      <c r="B301" s="48" t="s">
        <v>8</v>
      </c>
      <c r="C301" s="47"/>
      <c r="D301" s="47" t="s">
        <v>29</v>
      </c>
      <c r="E301" s="48" t="s">
        <v>381</v>
      </c>
      <c r="F301" s="56"/>
      <c r="G301" s="86"/>
      <c r="H301" s="342" t="s">
        <v>568</v>
      </c>
    </row>
    <row r="302" spans="1:10" ht="75.599999999999994" customHeight="1" x14ac:dyDescent="0.15">
      <c r="A302" s="47"/>
      <c r="B302" s="54"/>
      <c r="C302" s="47"/>
      <c r="D302" s="47" t="s">
        <v>29</v>
      </c>
      <c r="E302" s="48" t="s">
        <v>442</v>
      </c>
      <c r="F302" s="56"/>
      <c r="G302" s="102"/>
      <c r="H302" s="342" t="s">
        <v>569</v>
      </c>
    </row>
    <row r="303" spans="1:10" ht="74.45" customHeight="1" x14ac:dyDescent="0.15">
      <c r="A303" s="47"/>
      <c r="B303" s="48"/>
      <c r="C303" s="47"/>
      <c r="D303" s="47" t="s">
        <v>153</v>
      </c>
      <c r="E303" s="48" t="s">
        <v>697</v>
      </c>
      <c r="F303" s="56"/>
      <c r="G303" s="97"/>
      <c r="H303" s="342" t="s">
        <v>698</v>
      </c>
      <c r="I303" s="55"/>
    </row>
    <row r="304" spans="1:10" ht="60.6" customHeight="1" x14ac:dyDescent="0.15">
      <c r="A304" s="47"/>
      <c r="B304" s="48"/>
      <c r="C304" s="47"/>
      <c r="D304" s="49" t="s">
        <v>29</v>
      </c>
      <c r="E304" s="60" t="s">
        <v>443</v>
      </c>
      <c r="F304" s="56"/>
      <c r="G304" s="86"/>
      <c r="H304" s="342" t="s">
        <v>570</v>
      </c>
    </row>
    <row r="305" spans="1:8" ht="6" hidden="1" customHeight="1" x14ac:dyDescent="0.15">
      <c r="A305" s="47"/>
      <c r="B305" s="54"/>
      <c r="C305" s="49"/>
      <c r="D305" s="41"/>
      <c r="E305" s="40"/>
      <c r="F305" s="52"/>
      <c r="G305" s="86"/>
      <c r="H305" s="342"/>
    </row>
    <row r="306" spans="1:8" ht="6" customHeight="1" x14ac:dyDescent="0.15">
      <c r="A306" s="47"/>
      <c r="B306" s="48"/>
      <c r="C306" s="47"/>
      <c r="D306" s="55"/>
      <c r="E306" s="54"/>
      <c r="F306" s="56"/>
      <c r="G306" s="86"/>
      <c r="H306" s="342"/>
    </row>
    <row r="307" spans="1:8" ht="102.6" customHeight="1" x14ac:dyDescent="0.15">
      <c r="A307" s="47"/>
      <c r="B307" s="48"/>
      <c r="C307" s="47"/>
      <c r="D307" s="128" t="s">
        <v>29</v>
      </c>
      <c r="E307" s="350" t="s">
        <v>444</v>
      </c>
      <c r="F307" s="56"/>
      <c r="G307" s="86"/>
      <c r="H307" s="342" t="s">
        <v>416</v>
      </c>
    </row>
    <row r="308" spans="1:8" ht="24" customHeight="1" x14ac:dyDescent="0.15">
      <c r="A308" s="47"/>
      <c r="B308" s="54"/>
      <c r="C308" s="47"/>
      <c r="D308" s="397" t="s">
        <v>415</v>
      </c>
      <c r="E308" s="398"/>
      <c r="F308" s="56"/>
      <c r="G308" s="102"/>
      <c r="H308" s="342"/>
    </row>
    <row r="309" spans="1:8" ht="96" customHeight="1" x14ac:dyDescent="0.15">
      <c r="A309" s="47"/>
      <c r="B309" s="54"/>
      <c r="C309" s="47"/>
      <c r="D309" s="129" t="s">
        <v>312</v>
      </c>
      <c r="E309" s="346" t="s">
        <v>311</v>
      </c>
      <c r="F309" s="56"/>
      <c r="G309" s="102"/>
      <c r="H309" s="342"/>
    </row>
    <row r="310" spans="1:8" ht="113.45" customHeight="1" x14ac:dyDescent="0.15">
      <c r="A310" s="47"/>
      <c r="B310" s="54"/>
      <c r="C310" s="47"/>
      <c r="D310" s="129" t="s">
        <v>313</v>
      </c>
      <c r="E310" s="346" t="s">
        <v>314</v>
      </c>
      <c r="F310" s="56"/>
      <c r="G310" s="102"/>
      <c r="H310" s="342"/>
    </row>
    <row r="311" spans="1:8" ht="192" customHeight="1" x14ac:dyDescent="0.15">
      <c r="A311" s="47"/>
      <c r="B311" s="54"/>
      <c r="C311" s="47"/>
      <c r="D311" s="129" t="s">
        <v>315</v>
      </c>
      <c r="E311" s="346" t="s">
        <v>349</v>
      </c>
      <c r="F311" s="56"/>
      <c r="G311" s="102"/>
      <c r="H311" s="342"/>
    </row>
    <row r="312" spans="1:8" ht="48" customHeight="1" x14ac:dyDescent="0.15">
      <c r="A312" s="47"/>
      <c r="B312" s="54"/>
      <c r="C312" s="47"/>
      <c r="D312" s="129" t="s">
        <v>316</v>
      </c>
      <c r="E312" s="346" t="s">
        <v>317</v>
      </c>
      <c r="F312" s="56"/>
      <c r="G312" s="102"/>
      <c r="H312" s="342"/>
    </row>
    <row r="313" spans="1:8" ht="97.5" customHeight="1" x14ac:dyDescent="0.15">
      <c r="A313" s="47"/>
      <c r="B313" s="54"/>
      <c r="C313" s="47"/>
      <c r="D313" s="129" t="s">
        <v>318</v>
      </c>
      <c r="E313" s="346" t="s">
        <v>319</v>
      </c>
      <c r="F313" s="56"/>
      <c r="G313" s="102"/>
      <c r="H313" s="342"/>
    </row>
    <row r="314" spans="1:8" ht="84" customHeight="1" x14ac:dyDescent="0.15">
      <c r="A314" s="47"/>
      <c r="B314" s="54"/>
      <c r="C314" s="47"/>
      <c r="D314" s="129" t="s">
        <v>320</v>
      </c>
      <c r="E314" s="346" t="s">
        <v>321</v>
      </c>
      <c r="F314" s="56"/>
      <c r="G314" s="102"/>
      <c r="H314" s="342"/>
    </row>
    <row r="315" spans="1:8" ht="71.45" customHeight="1" x14ac:dyDescent="0.15">
      <c r="A315" s="47"/>
      <c r="B315" s="48"/>
      <c r="C315" s="109"/>
      <c r="D315" s="129" t="s">
        <v>322</v>
      </c>
      <c r="E315" s="346" t="s">
        <v>350</v>
      </c>
      <c r="F315" s="109"/>
      <c r="G315" s="102"/>
      <c r="H315" s="342"/>
    </row>
    <row r="316" spans="1:8" ht="74.25" customHeight="1" x14ac:dyDescent="0.15">
      <c r="A316" s="47"/>
      <c r="B316" s="54"/>
      <c r="C316" s="47"/>
      <c r="D316" s="130" t="s">
        <v>323</v>
      </c>
      <c r="E316" s="347" t="s">
        <v>324</v>
      </c>
      <c r="F316" s="56"/>
      <c r="G316" s="102"/>
      <c r="H316" s="342"/>
    </row>
    <row r="317" spans="1:8" ht="9" customHeight="1" x14ac:dyDescent="0.15">
      <c r="A317" s="49"/>
      <c r="B317" s="60"/>
      <c r="C317" s="49"/>
      <c r="D317" s="50"/>
      <c r="E317" s="51"/>
      <c r="F317" s="52"/>
      <c r="G317" s="122"/>
      <c r="H317" s="65"/>
    </row>
    <row r="318" spans="1:8" ht="6" customHeight="1" x14ac:dyDescent="0.15">
      <c r="A318" s="344"/>
      <c r="B318" s="43"/>
      <c r="C318" s="344"/>
      <c r="D318" s="32"/>
      <c r="E318" s="31"/>
      <c r="F318" s="44"/>
      <c r="G318" s="121"/>
      <c r="H318" s="100"/>
    </row>
    <row r="319" spans="1:8" ht="83.45" customHeight="1" x14ac:dyDescent="0.15">
      <c r="A319" s="47">
        <v>21</v>
      </c>
      <c r="B319" s="48" t="s">
        <v>389</v>
      </c>
      <c r="C319" s="47"/>
      <c r="D319" s="55" t="s">
        <v>36</v>
      </c>
      <c r="E319" s="54" t="s">
        <v>817</v>
      </c>
      <c r="F319" s="56"/>
      <c r="G319" s="59" t="s">
        <v>613</v>
      </c>
      <c r="H319" s="342" t="s">
        <v>775</v>
      </c>
    </row>
    <row r="320" spans="1:8" ht="6" customHeight="1" x14ac:dyDescent="0.15">
      <c r="A320" s="47"/>
      <c r="B320" s="48"/>
      <c r="C320" s="344"/>
      <c r="D320" s="32"/>
      <c r="E320" s="31"/>
      <c r="F320" s="44"/>
      <c r="G320" s="121"/>
      <c r="H320" s="342"/>
    </row>
    <row r="321" spans="1:8" ht="45.6" customHeight="1" x14ac:dyDescent="0.15">
      <c r="A321" s="47"/>
      <c r="B321" s="48"/>
      <c r="C321" s="49"/>
      <c r="D321" s="50" t="s">
        <v>39</v>
      </c>
      <c r="E321" s="51" t="s">
        <v>818</v>
      </c>
      <c r="F321" s="52"/>
      <c r="G321" s="62" t="s">
        <v>613</v>
      </c>
      <c r="H321" s="342"/>
    </row>
    <row r="322" spans="1:8" ht="6" customHeight="1" x14ac:dyDescent="0.15">
      <c r="A322" s="47"/>
      <c r="B322" s="48"/>
      <c r="C322" s="47"/>
      <c r="D322" s="55"/>
      <c r="E322" s="54"/>
      <c r="F322" s="56"/>
      <c r="G322" s="102"/>
      <c r="H322" s="342"/>
    </row>
    <row r="323" spans="1:8" ht="36.6" customHeight="1" x14ac:dyDescent="0.15">
      <c r="A323" s="47"/>
      <c r="B323" s="48"/>
      <c r="C323" s="47"/>
      <c r="D323" s="55" t="s">
        <v>57</v>
      </c>
      <c r="E323" s="54" t="s">
        <v>819</v>
      </c>
      <c r="F323" s="56"/>
      <c r="G323" s="59" t="s">
        <v>613</v>
      </c>
      <c r="H323" s="342"/>
    </row>
    <row r="324" spans="1:8" ht="4.5" customHeight="1" x14ac:dyDescent="0.15">
      <c r="A324" s="47"/>
      <c r="B324" s="48"/>
      <c r="C324" s="47"/>
      <c r="D324" s="55"/>
      <c r="E324" s="54"/>
      <c r="F324" s="56"/>
      <c r="G324" s="102"/>
      <c r="H324" s="342"/>
    </row>
    <row r="325" spans="1:8" ht="179.1" customHeight="1" x14ac:dyDescent="0.15">
      <c r="A325" s="47"/>
      <c r="B325" s="48"/>
      <c r="C325" s="47"/>
      <c r="D325" s="128" t="s">
        <v>29</v>
      </c>
      <c r="E325" s="99" t="s">
        <v>433</v>
      </c>
      <c r="F325" s="56"/>
      <c r="G325" s="102"/>
      <c r="H325" s="342" t="s">
        <v>571</v>
      </c>
    </row>
    <row r="326" spans="1:8" ht="4.5" customHeight="1" x14ac:dyDescent="0.15">
      <c r="A326" s="47"/>
      <c r="B326" s="48"/>
      <c r="C326" s="47"/>
      <c r="D326" s="55"/>
      <c r="E326" s="54"/>
      <c r="F326" s="56"/>
      <c r="G326" s="102"/>
      <c r="H326" s="342"/>
    </row>
    <row r="327" spans="1:8" ht="179.1" customHeight="1" x14ac:dyDescent="0.15">
      <c r="A327" s="47"/>
      <c r="B327" s="48"/>
      <c r="C327" s="47"/>
      <c r="D327" s="344" t="s">
        <v>29</v>
      </c>
      <c r="E327" s="43" t="s">
        <v>820</v>
      </c>
      <c r="F327" s="56"/>
      <c r="G327" s="102"/>
      <c r="H327" s="342" t="s">
        <v>572</v>
      </c>
    </row>
    <row r="328" spans="1:8" s="55" customFormat="1" ht="6" customHeight="1" x14ac:dyDescent="0.15">
      <c r="A328" s="47"/>
      <c r="B328" s="48"/>
      <c r="C328" s="47"/>
      <c r="D328" s="47"/>
      <c r="E328" s="48"/>
      <c r="F328" s="56"/>
      <c r="G328" s="102"/>
      <c r="H328" s="342"/>
    </row>
    <row r="329" spans="1:8" ht="87.75" customHeight="1" x14ac:dyDescent="0.15">
      <c r="A329" s="47"/>
      <c r="B329" s="48"/>
      <c r="C329" s="47"/>
      <c r="D329" s="47"/>
      <c r="E329" s="48" t="s">
        <v>481</v>
      </c>
      <c r="F329" s="56"/>
      <c r="G329" s="179" t="s">
        <v>483</v>
      </c>
      <c r="H329" s="342"/>
    </row>
    <row r="330" spans="1:8" ht="97.5" customHeight="1" x14ac:dyDescent="0.15">
      <c r="A330" s="47"/>
      <c r="B330" s="48"/>
      <c r="C330" s="47"/>
      <c r="D330" s="49"/>
      <c r="E330" s="60" t="s">
        <v>482</v>
      </c>
      <c r="F330" s="56"/>
      <c r="G330" s="179" t="s">
        <v>483</v>
      </c>
      <c r="H330" s="342"/>
    </row>
    <row r="331" spans="1:8" ht="6" hidden="1" customHeight="1" x14ac:dyDescent="0.15">
      <c r="A331" s="49"/>
      <c r="B331" s="60"/>
      <c r="C331" s="49"/>
      <c r="D331" s="50"/>
      <c r="E331" s="51"/>
      <c r="F331" s="52"/>
      <c r="G331" s="122"/>
      <c r="H331" s="65"/>
    </row>
    <row r="332" spans="1:8" ht="6" customHeight="1" x14ac:dyDescent="0.15">
      <c r="A332" s="47"/>
      <c r="B332" s="48"/>
      <c r="C332" s="47"/>
      <c r="D332" s="55"/>
      <c r="E332" s="54"/>
      <c r="F332" s="56"/>
      <c r="G332" s="102"/>
      <c r="H332" s="342"/>
    </row>
    <row r="333" spans="1:8" ht="17.100000000000001" customHeight="1" x14ac:dyDescent="0.15">
      <c r="A333" s="47"/>
      <c r="B333" s="48"/>
      <c r="C333" s="47"/>
      <c r="D333" s="403" t="s">
        <v>29</v>
      </c>
      <c r="E333" s="400" t="s">
        <v>699</v>
      </c>
      <c r="F333" s="56"/>
      <c r="G333" s="182" t="s">
        <v>615</v>
      </c>
      <c r="H333" s="395" t="s">
        <v>573</v>
      </c>
    </row>
    <row r="334" spans="1:8" ht="25.5" customHeight="1" x14ac:dyDescent="0.15">
      <c r="A334" s="47"/>
      <c r="B334" s="48"/>
      <c r="C334" s="47"/>
      <c r="D334" s="404"/>
      <c r="E334" s="401"/>
      <c r="F334" s="56"/>
      <c r="G334" s="183" t="s">
        <v>617</v>
      </c>
      <c r="H334" s="395"/>
    </row>
    <row r="335" spans="1:8" ht="17.45" customHeight="1" x14ac:dyDescent="0.15">
      <c r="A335" s="47"/>
      <c r="B335" s="48"/>
      <c r="C335" s="47"/>
      <c r="D335" s="404"/>
      <c r="E335" s="401"/>
      <c r="F335" s="56"/>
      <c r="G335" s="182" t="s">
        <v>616</v>
      </c>
      <c r="H335" s="395"/>
    </row>
    <row r="336" spans="1:8" ht="90" customHeight="1" x14ac:dyDescent="0.15">
      <c r="A336" s="47"/>
      <c r="B336" s="48"/>
      <c r="C336" s="47"/>
      <c r="D336" s="405"/>
      <c r="E336" s="402"/>
      <c r="F336" s="56"/>
      <c r="G336" s="183" t="s">
        <v>617</v>
      </c>
      <c r="H336" s="395"/>
    </row>
    <row r="337" spans="1:8" ht="4.5" customHeight="1" x14ac:dyDescent="0.15">
      <c r="A337" s="47"/>
      <c r="B337" s="48"/>
      <c r="C337" s="47"/>
      <c r="D337" s="55"/>
      <c r="E337" s="54"/>
      <c r="F337" s="56"/>
      <c r="G337" s="102"/>
      <c r="H337" s="342"/>
    </row>
    <row r="338" spans="1:8" ht="151.5" customHeight="1" x14ac:dyDescent="0.15">
      <c r="A338" s="47"/>
      <c r="B338" s="48"/>
      <c r="C338" s="47"/>
      <c r="D338" s="128" t="s">
        <v>29</v>
      </c>
      <c r="E338" s="99" t="s">
        <v>414</v>
      </c>
      <c r="F338" s="56"/>
      <c r="G338" s="102"/>
      <c r="H338" s="342" t="s">
        <v>574</v>
      </c>
    </row>
    <row r="339" spans="1:8" ht="5.0999999999999996" customHeight="1" x14ac:dyDescent="0.15">
      <c r="A339" s="47"/>
      <c r="B339" s="48"/>
      <c r="C339" s="47"/>
      <c r="D339" s="55"/>
      <c r="E339" s="54"/>
      <c r="F339" s="56"/>
      <c r="G339" s="102"/>
      <c r="H339" s="342"/>
    </row>
    <row r="340" spans="1:8" ht="5.0999999999999996" customHeight="1" x14ac:dyDescent="0.15">
      <c r="A340" s="344"/>
      <c r="B340" s="43"/>
      <c r="C340" s="344"/>
      <c r="D340" s="32"/>
      <c r="E340" s="31"/>
      <c r="F340" s="44"/>
      <c r="G340" s="108"/>
      <c r="H340" s="100"/>
    </row>
    <row r="341" spans="1:8" ht="69.95" customHeight="1" x14ac:dyDescent="0.15">
      <c r="A341" s="47">
        <v>22</v>
      </c>
      <c r="B341" s="48" t="s">
        <v>74</v>
      </c>
      <c r="C341" s="47"/>
      <c r="D341" s="55" t="s">
        <v>36</v>
      </c>
      <c r="E341" s="54" t="s">
        <v>445</v>
      </c>
      <c r="F341" s="56"/>
      <c r="G341" s="59" t="s">
        <v>613</v>
      </c>
      <c r="H341" s="342" t="s">
        <v>776</v>
      </c>
    </row>
    <row r="342" spans="1:8" ht="5.0999999999999996" customHeight="1" x14ac:dyDescent="0.15">
      <c r="A342" s="47"/>
      <c r="B342" s="54"/>
      <c r="C342" s="47"/>
      <c r="D342" s="55"/>
      <c r="E342" s="54"/>
      <c r="F342" s="56"/>
      <c r="G342" s="102"/>
      <c r="H342" s="343"/>
    </row>
    <row r="343" spans="1:8" ht="55.5" customHeight="1" x14ac:dyDescent="0.15">
      <c r="A343" s="47"/>
      <c r="B343" s="54"/>
      <c r="C343" s="47"/>
      <c r="D343" s="128" t="s">
        <v>29</v>
      </c>
      <c r="E343" s="99" t="s">
        <v>75</v>
      </c>
      <c r="F343" s="56"/>
      <c r="G343" s="102"/>
      <c r="H343" s="343" t="s">
        <v>575</v>
      </c>
    </row>
    <row r="344" spans="1:8" ht="5.0999999999999996" customHeight="1" x14ac:dyDescent="0.15">
      <c r="A344" s="47"/>
      <c r="B344" s="54"/>
      <c r="C344" s="47"/>
      <c r="D344" s="55"/>
      <c r="E344" s="54" t="s">
        <v>20</v>
      </c>
      <c r="F344" s="56"/>
      <c r="G344" s="86"/>
      <c r="H344" s="342"/>
    </row>
    <row r="345" spans="1:8" ht="48.75" customHeight="1" x14ac:dyDescent="0.15">
      <c r="A345" s="47"/>
      <c r="B345" s="48"/>
      <c r="C345" s="47"/>
      <c r="D345" s="128" t="s">
        <v>29</v>
      </c>
      <c r="E345" s="99" t="s">
        <v>212</v>
      </c>
      <c r="F345" s="56"/>
      <c r="G345" s="102"/>
      <c r="H345" s="342" t="s">
        <v>576</v>
      </c>
    </row>
    <row r="346" spans="1:8" ht="5.0999999999999996" hidden="1" customHeight="1" x14ac:dyDescent="0.15">
      <c r="A346" s="49"/>
      <c r="B346" s="60"/>
      <c r="C346" s="49"/>
      <c r="D346" s="50"/>
      <c r="E346" s="51"/>
      <c r="F346" s="52"/>
      <c r="G346" s="90"/>
      <c r="H346" s="65"/>
    </row>
    <row r="347" spans="1:8" ht="5.0999999999999996" customHeight="1" x14ac:dyDescent="0.15">
      <c r="A347" s="47"/>
      <c r="B347" s="54"/>
      <c r="C347" s="47"/>
      <c r="D347" s="55"/>
      <c r="E347" s="54"/>
      <c r="F347" s="56"/>
      <c r="G347" s="86"/>
      <c r="H347" s="61"/>
    </row>
    <row r="348" spans="1:8" ht="56.25" customHeight="1" x14ac:dyDescent="0.15">
      <c r="A348" s="47"/>
      <c r="B348" s="48"/>
      <c r="C348" s="47"/>
      <c r="D348" s="55" t="s">
        <v>38</v>
      </c>
      <c r="E348" s="54" t="s">
        <v>446</v>
      </c>
      <c r="F348" s="56"/>
      <c r="G348" s="59" t="s">
        <v>613</v>
      </c>
      <c r="H348" s="61" t="s">
        <v>393</v>
      </c>
    </row>
    <row r="349" spans="1:8" ht="5.0999999999999996" customHeight="1" x14ac:dyDescent="0.15">
      <c r="A349" s="47"/>
      <c r="B349" s="48"/>
      <c r="C349" s="47"/>
      <c r="D349" s="55"/>
      <c r="E349" s="54"/>
      <c r="F349" s="56"/>
      <c r="G349" s="86"/>
      <c r="H349" s="342"/>
    </row>
    <row r="350" spans="1:8" ht="135.6" customHeight="1" x14ac:dyDescent="0.15">
      <c r="A350" s="47"/>
      <c r="B350" s="48"/>
      <c r="C350" s="47"/>
      <c r="D350" s="128" t="s">
        <v>28</v>
      </c>
      <c r="E350" s="99" t="s">
        <v>471</v>
      </c>
      <c r="F350" s="56"/>
      <c r="G350" s="86"/>
      <c r="H350" s="61" t="s">
        <v>577</v>
      </c>
    </row>
    <row r="351" spans="1:8" ht="6" customHeight="1" x14ac:dyDescent="0.15">
      <c r="A351" s="47"/>
      <c r="B351" s="48"/>
      <c r="C351" s="47"/>
      <c r="D351" s="55"/>
      <c r="E351" s="54"/>
      <c r="F351" s="56"/>
      <c r="G351" s="86"/>
      <c r="H351" s="61"/>
    </row>
    <row r="352" spans="1:8" ht="4.5" customHeight="1" x14ac:dyDescent="0.15">
      <c r="A352" s="47"/>
      <c r="B352" s="48"/>
      <c r="C352" s="344"/>
      <c r="D352" s="32"/>
      <c r="E352" s="31"/>
      <c r="F352" s="44"/>
      <c r="G352" s="86"/>
      <c r="H352" s="61"/>
    </row>
    <row r="353" spans="1:9" ht="87.75" customHeight="1" x14ac:dyDescent="0.15">
      <c r="A353" s="47"/>
      <c r="B353" s="48"/>
      <c r="C353" s="47"/>
      <c r="D353" s="55" t="s">
        <v>57</v>
      </c>
      <c r="E353" s="54" t="s">
        <v>392</v>
      </c>
      <c r="F353" s="56"/>
      <c r="G353" s="59" t="s">
        <v>613</v>
      </c>
      <c r="H353" s="61" t="s">
        <v>394</v>
      </c>
    </row>
    <row r="354" spans="1:9" ht="4.5" customHeight="1" x14ac:dyDescent="0.15">
      <c r="A354" s="47"/>
      <c r="B354" s="48"/>
      <c r="C354" s="47"/>
      <c r="D354" s="55"/>
      <c r="E354" s="54"/>
      <c r="F354" s="56"/>
      <c r="G354" s="86"/>
      <c r="H354" s="61"/>
    </row>
    <row r="355" spans="1:9" ht="189" customHeight="1" x14ac:dyDescent="0.15">
      <c r="A355" s="47"/>
      <c r="B355" s="48"/>
      <c r="C355" s="47"/>
      <c r="D355" s="344" t="s">
        <v>29</v>
      </c>
      <c r="E355" s="43" t="s">
        <v>472</v>
      </c>
      <c r="F355" s="56"/>
      <c r="G355" s="86"/>
      <c r="H355" s="343" t="s">
        <v>578</v>
      </c>
    </row>
    <row r="356" spans="1:9" ht="19.5" customHeight="1" x14ac:dyDescent="0.15">
      <c r="A356" s="47"/>
      <c r="B356" s="48"/>
      <c r="C356" s="47"/>
      <c r="D356" s="47" t="s">
        <v>301</v>
      </c>
      <c r="E356" s="48" t="s">
        <v>410</v>
      </c>
      <c r="F356" s="56"/>
      <c r="G356" s="86"/>
      <c r="H356" s="61"/>
    </row>
    <row r="357" spans="1:9" ht="122.45" customHeight="1" x14ac:dyDescent="0.15">
      <c r="A357" s="47"/>
      <c r="B357" s="48"/>
      <c r="C357" s="47"/>
      <c r="D357" s="47"/>
      <c r="E357" s="48" t="s">
        <v>700</v>
      </c>
      <c r="F357" s="56"/>
      <c r="G357" s="86"/>
      <c r="H357" s="61"/>
    </row>
    <row r="358" spans="1:9" ht="126.6" customHeight="1" x14ac:dyDescent="0.15">
      <c r="A358" s="47"/>
      <c r="B358" s="54"/>
      <c r="C358" s="47"/>
      <c r="D358" s="47"/>
      <c r="E358" s="48" t="s">
        <v>513</v>
      </c>
      <c r="F358" s="56"/>
      <c r="G358" s="97"/>
      <c r="H358" s="48"/>
      <c r="I358" s="55"/>
    </row>
    <row r="359" spans="1:9" ht="19.5" customHeight="1" x14ac:dyDescent="0.15">
      <c r="A359" s="47"/>
      <c r="B359" s="48"/>
      <c r="C359" s="47"/>
      <c r="D359" s="47" t="s">
        <v>302</v>
      </c>
      <c r="E359" s="48" t="s">
        <v>411</v>
      </c>
      <c r="F359" s="56"/>
      <c r="G359" s="86"/>
      <c r="H359" s="61"/>
    </row>
    <row r="360" spans="1:9" ht="258.60000000000002" customHeight="1" x14ac:dyDescent="0.15">
      <c r="A360" s="47"/>
      <c r="B360" s="48"/>
      <c r="C360" s="47"/>
      <c r="D360" s="49"/>
      <c r="E360" s="60" t="s">
        <v>821</v>
      </c>
      <c r="F360" s="56"/>
      <c r="G360" s="86"/>
      <c r="H360" s="61"/>
    </row>
    <row r="361" spans="1:9" ht="9.9499999999999993" customHeight="1" x14ac:dyDescent="0.15">
      <c r="A361" s="49"/>
      <c r="B361" s="60"/>
      <c r="C361" s="49"/>
      <c r="D361" s="50"/>
      <c r="E361" s="51"/>
      <c r="F361" s="52"/>
      <c r="G361" s="90"/>
      <c r="H361" s="91"/>
    </row>
    <row r="362" spans="1:9" ht="5.0999999999999996" customHeight="1" x14ac:dyDescent="0.15">
      <c r="A362" s="344"/>
      <c r="B362" s="43"/>
      <c r="C362" s="344"/>
      <c r="D362" s="32"/>
      <c r="E362" s="31"/>
      <c r="F362" s="44"/>
      <c r="G362" s="121"/>
      <c r="H362" s="96"/>
    </row>
    <row r="363" spans="1:9" ht="42.6" customHeight="1" x14ac:dyDescent="0.15">
      <c r="A363" s="47">
        <v>23</v>
      </c>
      <c r="B363" s="401" t="s">
        <v>252</v>
      </c>
      <c r="C363" s="47"/>
      <c r="D363" s="55"/>
      <c r="E363" s="54" t="s">
        <v>21</v>
      </c>
      <c r="F363" s="56"/>
      <c r="G363" s="59" t="s">
        <v>613</v>
      </c>
      <c r="H363" s="61" t="s">
        <v>777</v>
      </c>
    </row>
    <row r="364" spans="1:9" ht="5.0999999999999996" customHeight="1" x14ac:dyDescent="0.15">
      <c r="A364" s="47"/>
      <c r="B364" s="401"/>
      <c r="C364" s="47"/>
      <c r="D364" s="344"/>
      <c r="E364" s="43"/>
      <c r="F364" s="56"/>
      <c r="G364" s="102"/>
      <c r="H364" s="87"/>
    </row>
    <row r="365" spans="1:9" ht="230.45" customHeight="1" x14ac:dyDescent="0.15">
      <c r="A365" s="47"/>
      <c r="B365" s="401"/>
      <c r="C365" s="47"/>
      <c r="D365" s="49" t="s">
        <v>29</v>
      </c>
      <c r="E365" s="60" t="s">
        <v>253</v>
      </c>
      <c r="F365" s="56"/>
      <c r="G365" s="102"/>
      <c r="H365" s="61" t="s">
        <v>579</v>
      </c>
    </row>
    <row r="366" spans="1:9" ht="5.0999999999999996" customHeight="1" x14ac:dyDescent="0.15">
      <c r="A366" s="49"/>
      <c r="B366" s="60"/>
      <c r="C366" s="47"/>
      <c r="D366" s="55"/>
      <c r="E366" s="54"/>
      <c r="F366" s="56"/>
      <c r="G366" s="102"/>
      <c r="H366" s="61"/>
    </row>
    <row r="367" spans="1:9" ht="5.0999999999999996" customHeight="1" x14ac:dyDescent="0.15">
      <c r="A367" s="344"/>
      <c r="B367" s="43"/>
      <c r="C367" s="344"/>
      <c r="D367" s="32"/>
      <c r="E367" s="31"/>
      <c r="F367" s="44"/>
      <c r="G367" s="108"/>
      <c r="H367" s="100"/>
    </row>
    <row r="368" spans="1:9" ht="47.25" customHeight="1" x14ac:dyDescent="0.15">
      <c r="A368" s="49">
        <v>24</v>
      </c>
      <c r="B368" s="60" t="s">
        <v>76</v>
      </c>
      <c r="C368" s="49"/>
      <c r="D368" s="50"/>
      <c r="E368" s="51" t="s">
        <v>22</v>
      </c>
      <c r="F368" s="52"/>
      <c r="G368" s="59" t="s">
        <v>613</v>
      </c>
      <c r="H368" s="65" t="s">
        <v>778</v>
      </c>
    </row>
    <row r="369" spans="1:10" ht="5.0999999999999996" customHeight="1" x14ac:dyDescent="0.15">
      <c r="A369" s="344"/>
      <c r="B369" s="43"/>
      <c r="C369" s="344"/>
      <c r="D369" s="32"/>
      <c r="E369" s="132"/>
      <c r="F369" s="44"/>
      <c r="G369" s="108"/>
      <c r="H369" s="96"/>
    </row>
    <row r="370" spans="1:10" ht="45" customHeight="1" x14ac:dyDescent="0.15">
      <c r="A370" s="47">
        <v>25</v>
      </c>
      <c r="B370" s="48" t="s">
        <v>77</v>
      </c>
      <c r="C370" s="49"/>
      <c r="D370" s="50" t="s">
        <v>36</v>
      </c>
      <c r="E370" s="51" t="s">
        <v>78</v>
      </c>
      <c r="F370" s="56"/>
      <c r="G370" s="59" t="s">
        <v>613</v>
      </c>
      <c r="H370" s="61" t="s">
        <v>779</v>
      </c>
    </row>
    <row r="371" spans="1:10" ht="5.0999999999999996" customHeight="1" x14ac:dyDescent="0.15">
      <c r="A371" s="47"/>
      <c r="B371" s="48"/>
      <c r="C371" s="47"/>
      <c r="D371" s="55"/>
      <c r="E371" s="54"/>
      <c r="F371" s="44"/>
      <c r="G371" s="108"/>
      <c r="H371" s="342"/>
    </row>
    <row r="372" spans="1:10" ht="60" customHeight="1" x14ac:dyDescent="0.15">
      <c r="A372" s="47"/>
      <c r="B372" s="48" t="s">
        <v>6</v>
      </c>
      <c r="C372" s="47"/>
      <c r="D372" s="55" t="s">
        <v>39</v>
      </c>
      <c r="E372" s="54" t="s">
        <v>79</v>
      </c>
      <c r="F372" s="56"/>
      <c r="G372" s="59" t="s">
        <v>614</v>
      </c>
      <c r="H372" s="61" t="s">
        <v>278</v>
      </c>
    </row>
    <row r="373" spans="1:10" ht="3.6" customHeight="1" x14ac:dyDescent="0.15">
      <c r="A373" s="47"/>
      <c r="B373" s="48"/>
      <c r="C373" s="47"/>
      <c r="D373" s="55"/>
      <c r="E373" s="54"/>
      <c r="F373" s="56"/>
      <c r="G373" s="86"/>
      <c r="H373" s="61"/>
    </row>
    <row r="374" spans="1:10" ht="138.94999999999999" customHeight="1" x14ac:dyDescent="0.15">
      <c r="A374" s="47"/>
      <c r="B374" s="54"/>
      <c r="C374" s="47"/>
      <c r="D374" s="128" t="s">
        <v>29</v>
      </c>
      <c r="E374" s="99" t="s">
        <v>822</v>
      </c>
      <c r="F374" s="56"/>
      <c r="G374" s="86"/>
      <c r="H374" s="342" t="s">
        <v>580</v>
      </c>
    </row>
    <row r="375" spans="1:10" ht="8.25" customHeight="1" x14ac:dyDescent="0.15">
      <c r="A375" s="47"/>
      <c r="B375" s="48"/>
      <c r="C375" s="47"/>
      <c r="D375" s="55"/>
      <c r="E375" s="54"/>
      <c r="F375" s="55"/>
      <c r="G375" s="349"/>
      <c r="H375" s="342"/>
    </row>
    <row r="376" spans="1:10" ht="5.0999999999999996" customHeight="1" x14ac:dyDescent="0.15">
      <c r="A376" s="47"/>
      <c r="B376" s="54"/>
      <c r="C376" s="344"/>
      <c r="D376" s="32"/>
      <c r="E376" s="31"/>
      <c r="F376" s="44"/>
      <c r="G376" s="108"/>
      <c r="H376" s="61"/>
    </row>
    <row r="377" spans="1:10" ht="74.099999999999994" customHeight="1" x14ac:dyDescent="0.15">
      <c r="A377" s="47"/>
      <c r="B377" s="54"/>
      <c r="C377" s="47"/>
      <c r="D377" s="55" t="s">
        <v>57</v>
      </c>
      <c r="E377" s="54" t="s">
        <v>532</v>
      </c>
      <c r="F377" s="56"/>
      <c r="G377" s="59" t="s">
        <v>614</v>
      </c>
      <c r="H377" s="61" t="s">
        <v>277</v>
      </c>
    </row>
    <row r="378" spans="1:10" ht="5.0999999999999996" customHeight="1" x14ac:dyDescent="0.15">
      <c r="A378" s="47"/>
      <c r="B378" s="54"/>
      <c r="C378" s="47"/>
      <c r="D378" s="344"/>
      <c r="E378" s="43"/>
      <c r="F378" s="56"/>
      <c r="G378" s="102"/>
      <c r="H378" s="61"/>
    </row>
    <row r="379" spans="1:10" ht="268.5" customHeight="1" x14ac:dyDescent="0.15">
      <c r="A379" s="47"/>
      <c r="B379" s="54"/>
      <c r="C379" s="47"/>
      <c r="D379" s="89" t="s">
        <v>460</v>
      </c>
      <c r="E379" s="48" t="s">
        <v>473</v>
      </c>
      <c r="F379" s="56"/>
      <c r="G379" s="102"/>
      <c r="H379" s="61" t="s">
        <v>581</v>
      </c>
      <c r="J379" s="345"/>
    </row>
    <row r="380" spans="1:10" ht="5.0999999999999996" customHeight="1" x14ac:dyDescent="0.15">
      <c r="A380" s="47"/>
      <c r="B380" s="48"/>
      <c r="C380" s="47"/>
      <c r="D380" s="47"/>
      <c r="E380" s="48"/>
      <c r="F380" s="56"/>
      <c r="G380" s="102"/>
      <c r="H380" s="342"/>
    </row>
    <row r="381" spans="1:10" ht="33.75" customHeight="1" x14ac:dyDescent="0.15">
      <c r="A381" s="47"/>
      <c r="B381" s="48"/>
      <c r="C381" s="47"/>
      <c r="D381" s="47" t="s">
        <v>29</v>
      </c>
      <c r="E381" s="48" t="s">
        <v>80</v>
      </c>
      <c r="F381" s="56"/>
      <c r="G381" s="102"/>
      <c r="H381" s="61" t="s">
        <v>582</v>
      </c>
    </row>
    <row r="382" spans="1:10" ht="5.0999999999999996" customHeight="1" x14ac:dyDescent="0.15">
      <c r="A382" s="47"/>
      <c r="B382" s="48"/>
      <c r="C382" s="109"/>
      <c r="D382" s="47"/>
      <c r="E382" s="133"/>
      <c r="F382" s="109"/>
      <c r="G382" s="102"/>
      <c r="H382" s="61"/>
    </row>
    <row r="383" spans="1:10" ht="36" customHeight="1" x14ac:dyDescent="0.15">
      <c r="A383" s="47"/>
      <c r="B383" s="48"/>
      <c r="C383" s="47"/>
      <c r="D383" s="47" t="s">
        <v>29</v>
      </c>
      <c r="E383" s="48" t="s">
        <v>474</v>
      </c>
      <c r="F383" s="55"/>
      <c r="G383" s="86"/>
      <c r="H383" s="342" t="s">
        <v>583</v>
      </c>
    </row>
    <row r="384" spans="1:10" ht="5.0999999999999996" customHeight="1" x14ac:dyDescent="0.15">
      <c r="A384" s="47"/>
      <c r="B384" s="48"/>
      <c r="C384" s="47"/>
      <c r="D384" s="47"/>
      <c r="E384" s="48"/>
      <c r="F384" s="55"/>
      <c r="G384" s="86"/>
      <c r="H384" s="342"/>
    </row>
    <row r="385" spans="1:8" ht="35.25" customHeight="1" x14ac:dyDescent="0.15">
      <c r="A385" s="47"/>
      <c r="B385" s="48"/>
      <c r="C385" s="47"/>
      <c r="D385" s="226"/>
      <c r="E385" s="227"/>
      <c r="F385" s="228"/>
      <c r="G385" s="229"/>
      <c r="H385" s="230"/>
    </row>
    <row r="386" spans="1:8" ht="5.0999999999999996" customHeight="1" x14ac:dyDescent="0.15">
      <c r="A386" s="47"/>
      <c r="B386" s="48"/>
      <c r="C386" s="47"/>
      <c r="D386" s="55"/>
      <c r="E386" s="54"/>
      <c r="F386" s="56"/>
      <c r="G386" s="346"/>
      <c r="H386" s="342"/>
    </row>
    <row r="387" spans="1:8" ht="5.0999999999999996" customHeight="1" x14ac:dyDescent="0.15">
      <c r="A387" s="47"/>
      <c r="B387" s="54"/>
      <c r="C387" s="344"/>
      <c r="D387" s="32"/>
      <c r="E387" s="31"/>
      <c r="F387" s="44"/>
      <c r="G387" s="86"/>
      <c r="H387" s="61"/>
    </row>
    <row r="388" spans="1:8" ht="60" customHeight="1" x14ac:dyDescent="0.15">
      <c r="A388" s="47"/>
      <c r="B388" s="48"/>
      <c r="C388" s="49"/>
      <c r="D388" s="50" t="s">
        <v>59</v>
      </c>
      <c r="E388" s="51" t="s">
        <v>81</v>
      </c>
      <c r="F388" s="52"/>
      <c r="G388" s="59" t="s">
        <v>614</v>
      </c>
      <c r="H388" s="61" t="s">
        <v>279</v>
      </c>
    </row>
    <row r="389" spans="1:8" ht="5.0999999999999996" customHeight="1" x14ac:dyDescent="0.15">
      <c r="A389" s="47"/>
      <c r="B389" s="48"/>
      <c r="C389" s="344"/>
      <c r="D389" s="32"/>
      <c r="E389" s="31"/>
      <c r="F389" s="44"/>
      <c r="G389" s="108"/>
      <c r="H389" s="342"/>
    </row>
    <row r="390" spans="1:8" ht="40.5" customHeight="1" x14ac:dyDescent="0.15">
      <c r="A390" s="47"/>
      <c r="B390" s="48"/>
      <c r="C390" s="49"/>
      <c r="D390" s="50" t="s">
        <v>67</v>
      </c>
      <c r="E390" s="51" t="s">
        <v>82</v>
      </c>
      <c r="F390" s="52"/>
      <c r="G390" s="62" t="s">
        <v>613</v>
      </c>
      <c r="H390" s="61" t="s">
        <v>280</v>
      </c>
    </row>
    <row r="391" spans="1:8" ht="6" customHeight="1" x14ac:dyDescent="0.15">
      <c r="A391" s="47"/>
      <c r="B391" s="48"/>
      <c r="C391" s="47"/>
      <c r="D391" s="55"/>
      <c r="E391" s="54"/>
      <c r="F391" s="56"/>
      <c r="G391" s="86"/>
      <c r="H391" s="61"/>
    </row>
    <row r="392" spans="1:8" ht="47.1" customHeight="1" x14ac:dyDescent="0.15">
      <c r="A392" s="47"/>
      <c r="B392" s="48"/>
      <c r="C392" s="47"/>
      <c r="D392" s="55" t="s">
        <v>122</v>
      </c>
      <c r="E392" s="54" t="s">
        <v>823</v>
      </c>
      <c r="F392" s="56"/>
      <c r="G392" s="134"/>
      <c r="H392" s="61" t="s">
        <v>387</v>
      </c>
    </row>
    <row r="393" spans="1:8" ht="87.75" customHeight="1" x14ac:dyDescent="0.15">
      <c r="A393" s="47"/>
      <c r="B393" s="48"/>
      <c r="C393" s="47"/>
      <c r="D393" s="55"/>
      <c r="E393" s="54" t="s">
        <v>418</v>
      </c>
      <c r="F393" s="56"/>
      <c r="G393" s="102" t="s">
        <v>1</v>
      </c>
      <c r="H393" s="61"/>
    </row>
    <row r="394" spans="1:8" ht="34.5" customHeight="1" x14ac:dyDescent="0.15">
      <c r="A394" s="47"/>
      <c r="B394" s="48"/>
      <c r="C394" s="47"/>
      <c r="D394" s="55"/>
      <c r="E394" s="54" t="s">
        <v>419</v>
      </c>
      <c r="F394" s="56"/>
      <c r="G394" s="102" t="s">
        <v>1</v>
      </c>
      <c r="H394" s="61"/>
    </row>
    <row r="395" spans="1:8" ht="48" customHeight="1" x14ac:dyDescent="0.15">
      <c r="A395" s="47"/>
      <c r="B395" s="48"/>
      <c r="C395" s="47"/>
      <c r="D395" s="55"/>
      <c r="E395" s="54" t="s">
        <v>420</v>
      </c>
      <c r="F395" s="56"/>
      <c r="G395" s="102" t="s">
        <v>1</v>
      </c>
      <c r="H395" s="342"/>
    </row>
    <row r="396" spans="1:8" ht="4.5" customHeight="1" x14ac:dyDescent="0.15">
      <c r="A396" s="47"/>
      <c r="B396" s="54"/>
      <c r="C396" s="47"/>
      <c r="D396" s="55"/>
      <c r="E396" s="54"/>
      <c r="F396" s="56"/>
      <c r="G396" s="86"/>
      <c r="H396" s="61"/>
    </row>
    <row r="397" spans="1:8" ht="78.95" customHeight="1" x14ac:dyDescent="0.15">
      <c r="A397" s="47"/>
      <c r="B397" s="54"/>
      <c r="C397" s="47"/>
      <c r="D397" s="344" t="s">
        <v>29</v>
      </c>
      <c r="E397" s="43" t="s">
        <v>514</v>
      </c>
      <c r="F397" s="56"/>
      <c r="G397" s="86"/>
      <c r="H397" s="342" t="s">
        <v>584</v>
      </c>
    </row>
    <row r="398" spans="1:8" ht="4.5" hidden="1" customHeight="1" x14ac:dyDescent="0.15">
      <c r="A398" s="49"/>
      <c r="B398" s="51"/>
      <c r="C398" s="49"/>
      <c r="D398" s="49"/>
      <c r="E398" s="60"/>
      <c r="F398" s="52"/>
      <c r="G398" s="90"/>
      <c r="H398" s="91"/>
    </row>
    <row r="399" spans="1:8" ht="4.5" customHeight="1" x14ac:dyDescent="0.15">
      <c r="A399" s="47"/>
      <c r="B399" s="54"/>
      <c r="C399" s="47"/>
      <c r="D399" s="47"/>
      <c r="E399" s="48"/>
      <c r="F399" s="56"/>
      <c r="G399" s="86"/>
      <c r="H399" s="61"/>
    </row>
    <row r="400" spans="1:8" ht="201" customHeight="1" x14ac:dyDescent="0.15">
      <c r="A400" s="47"/>
      <c r="B400" s="54"/>
      <c r="C400" s="47"/>
      <c r="D400" s="47" t="s">
        <v>301</v>
      </c>
      <c r="E400" s="48" t="s">
        <v>475</v>
      </c>
      <c r="F400" s="56"/>
      <c r="G400" s="86"/>
      <c r="H400" s="61"/>
    </row>
    <row r="401" spans="1:8" ht="175.5" customHeight="1" x14ac:dyDescent="0.15">
      <c r="A401" s="47"/>
      <c r="B401" s="54"/>
      <c r="C401" s="47"/>
      <c r="D401" s="47"/>
      <c r="E401" s="48" t="s">
        <v>476</v>
      </c>
      <c r="F401" s="56"/>
      <c r="G401" s="86"/>
      <c r="H401" s="61"/>
    </row>
    <row r="402" spans="1:8" ht="4.5" customHeight="1" x14ac:dyDescent="0.15">
      <c r="A402" s="47"/>
      <c r="B402" s="54"/>
      <c r="C402" s="47"/>
      <c r="D402" s="47"/>
      <c r="E402" s="48"/>
      <c r="F402" s="56"/>
      <c r="G402" s="86"/>
      <c r="H402" s="61"/>
    </row>
    <row r="403" spans="1:8" ht="201.95" customHeight="1" x14ac:dyDescent="0.15">
      <c r="A403" s="47"/>
      <c r="B403" s="54"/>
      <c r="C403" s="47"/>
      <c r="D403" s="47" t="s">
        <v>302</v>
      </c>
      <c r="E403" s="48" t="s">
        <v>395</v>
      </c>
      <c r="F403" s="56"/>
      <c r="G403" s="86"/>
      <c r="H403" s="61"/>
    </row>
    <row r="404" spans="1:8" ht="78.95" customHeight="1" x14ac:dyDescent="0.15">
      <c r="A404" s="47"/>
      <c r="B404" s="48"/>
      <c r="C404" s="47"/>
      <c r="D404" s="47" t="s">
        <v>396</v>
      </c>
      <c r="E404" s="48" t="s">
        <v>701</v>
      </c>
      <c r="F404" s="56"/>
      <c r="G404" s="86"/>
      <c r="H404" s="61"/>
    </row>
    <row r="405" spans="1:8" ht="71.099999999999994" customHeight="1" x14ac:dyDescent="0.15">
      <c r="A405" s="47"/>
      <c r="B405" s="54"/>
      <c r="C405" s="47"/>
      <c r="D405" s="47"/>
      <c r="E405" s="48" t="s">
        <v>702</v>
      </c>
      <c r="F405" s="56"/>
      <c r="G405" s="86"/>
      <c r="H405" s="61"/>
    </row>
    <row r="406" spans="1:8" ht="61.5" customHeight="1" x14ac:dyDescent="0.15">
      <c r="A406" s="47"/>
      <c r="B406" s="54"/>
      <c r="C406" s="47"/>
      <c r="D406" s="47"/>
      <c r="E406" s="48" t="s">
        <v>478</v>
      </c>
      <c r="F406" s="56"/>
      <c r="G406" s="86"/>
      <c r="H406" s="61"/>
    </row>
    <row r="407" spans="1:8" ht="99.95" customHeight="1" x14ac:dyDescent="0.15">
      <c r="A407" s="47"/>
      <c r="B407" s="54"/>
      <c r="C407" s="47"/>
      <c r="D407" s="47"/>
      <c r="E407" s="48" t="s">
        <v>477</v>
      </c>
      <c r="F407" s="56"/>
      <c r="G407" s="86"/>
      <c r="H407" s="61"/>
    </row>
    <row r="408" spans="1:8" ht="48" customHeight="1" x14ac:dyDescent="0.15">
      <c r="A408" s="47"/>
      <c r="B408" s="54"/>
      <c r="C408" s="47"/>
      <c r="D408" s="49"/>
      <c r="E408" s="60" t="s">
        <v>479</v>
      </c>
      <c r="F408" s="56"/>
      <c r="G408" s="86"/>
      <c r="H408" s="61"/>
    </row>
    <row r="409" spans="1:8" ht="6" customHeight="1" x14ac:dyDescent="0.15">
      <c r="A409" s="49"/>
      <c r="B409" s="51"/>
      <c r="C409" s="49"/>
      <c r="D409" s="50"/>
      <c r="E409" s="51"/>
      <c r="F409" s="52"/>
      <c r="G409" s="90"/>
      <c r="H409" s="91"/>
    </row>
    <row r="410" spans="1:8" ht="6" customHeight="1" x14ac:dyDescent="0.15">
      <c r="A410" s="47"/>
      <c r="B410" s="54"/>
      <c r="C410" s="47"/>
      <c r="D410" s="55"/>
      <c r="E410" s="54"/>
      <c r="F410" s="56"/>
      <c r="G410" s="86"/>
      <c r="H410" s="61"/>
    </row>
    <row r="411" spans="1:8" ht="48" customHeight="1" x14ac:dyDescent="0.15">
      <c r="A411" s="47">
        <v>26</v>
      </c>
      <c r="B411" s="54" t="s">
        <v>249</v>
      </c>
      <c r="C411" s="47"/>
      <c r="D411" s="55" t="s">
        <v>36</v>
      </c>
      <c r="E411" s="54" t="s">
        <v>83</v>
      </c>
      <c r="F411" s="56"/>
      <c r="G411" s="59" t="s">
        <v>613</v>
      </c>
      <c r="H411" s="61" t="s">
        <v>780</v>
      </c>
    </row>
    <row r="412" spans="1:8" ht="5.0999999999999996" customHeight="1" x14ac:dyDescent="0.15">
      <c r="A412" s="47"/>
      <c r="B412" s="48"/>
      <c r="C412" s="47"/>
      <c r="D412" s="344"/>
      <c r="E412" s="43"/>
      <c r="F412" s="56"/>
      <c r="G412" s="102"/>
      <c r="H412" s="342"/>
    </row>
    <row r="413" spans="1:8" ht="57.75" customHeight="1" x14ac:dyDescent="0.15">
      <c r="A413" s="47"/>
      <c r="B413" s="54"/>
      <c r="C413" s="47"/>
      <c r="D413" s="49" t="s">
        <v>29</v>
      </c>
      <c r="E413" s="60" t="s">
        <v>281</v>
      </c>
      <c r="F413" s="56"/>
      <c r="G413" s="86"/>
      <c r="H413" s="342" t="s">
        <v>546</v>
      </c>
    </row>
    <row r="414" spans="1:8" ht="5.0999999999999996" customHeight="1" x14ac:dyDescent="0.15">
      <c r="A414" s="47"/>
      <c r="B414" s="48"/>
      <c r="C414" s="49"/>
      <c r="D414" s="50"/>
      <c r="E414" s="51"/>
      <c r="F414" s="52"/>
      <c r="G414" s="122"/>
      <c r="H414" s="61"/>
    </row>
    <row r="415" spans="1:8" ht="5.0999999999999996" customHeight="1" x14ac:dyDescent="0.15">
      <c r="A415" s="47"/>
      <c r="B415" s="48"/>
      <c r="C415" s="344"/>
      <c r="D415" s="32"/>
      <c r="E415" s="31"/>
      <c r="F415" s="44"/>
      <c r="G415" s="102"/>
      <c r="H415" s="61"/>
    </row>
    <row r="416" spans="1:8" ht="93.75" customHeight="1" x14ac:dyDescent="0.15">
      <c r="A416" s="47"/>
      <c r="B416" s="48"/>
      <c r="C416" s="49"/>
      <c r="D416" s="50" t="s">
        <v>38</v>
      </c>
      <c r="E416" s="51" t="s">
        <v>480</v>
      </c>
      <c r="F416" s="52"/>
      <c r="G416" s="62" t="s">
        <v>614</v>
      </c>
      <c r="H416" s="61" t="s">
        <v>388</v>
      </c>
    </row>
    <row r="417" spans="1:8" ht="5.0999999999999996" customHeight="1" x14ac:dyDescent="0.15">
      <c r="A417" s="47"/>
      <c r="B417" s="48"/>
      <c r="C417" s="47"/>
      <c r="D417" s="55"/>
      <c r="E417" s="54"/>
      <c r="F417" s="56"/>
      <c r="G417" s="86"/>
      <c r="H417" s="342"/>
    </row>
    <row r="418" spans="1:8" ht="48.6" customHeight="1" x14ac:dyDescent="0.15">
      <c r="A418" s="47"/>
      <c r="B418" s="48"/>
      <c r="C418" s="47"/>
      <c r="D418" s="55" t="s">
        <v>629</v>
      </c>
      <c r="E418" s="54" t="s">
        <v>693</v>
      </c>
      <c r="F418" s="56"/>
      <c r="G418" s="59" t="s">
        <v>613</v>
      </c>
      <c r="H418" s="61" t="s">
        <v>688</v>
      </c>
    </row>
    <row r="419" spans="1:8" ht="5.0999999999999996" customHeight="1" x14ac:dyDescent="0.15">
      <c r="A419" s="47"/>
      <c r="B419" s="48"/>
      <c r="C419" s="344"/>
      <c r="D419" s="32"/>
      <c r="E419" s="32"/>
      <c r="F419" s="44"/>
      <c r="G419" s="175"/>
      <c r="H419" s="342"/>
    </row>
    <row r="420" spans="1:8" ht="61.5" customHeight="1" x14ac:dyDescent="0.15">
      <c r="A420" s="49"/>
      <c r="B420" s="60"/>
      <c r="C420" s="49"/>
      <c r="D420" s="51" t="s">
        <v>59</v>
      </c>
      <c r="E420" s="51" t="s">
        <v>184</v>
      </c>
      <c r="F420" s="52"/>
      <c r="G420" s="59" t="s">
        <v>613</v>
      </c>
      <c r="H420" s="65" t="s">
        <v>824</v>
      </c>
    </row>
    <row r="421" spans="1:8" ht="5.0999999999999996" customHeight="1" x14ac:dyDescent="0.15">
      <c r="A421" s="344"/>
      <c r="B421" s="31"/>
      <c r="C421" s="344"/>
      <c r="D421" s="32"/>
      <c r="E421" s="31"/>
      <c r="F421" s="44"/>
      <c r="G421" s="108"/>
      <c r="H421" s="100"/>
    </row>
    <row r="422" spans="1:8" ht="54" x14ac:dyDescent="0.15">
      <c r="A422" s="47">
        <v>27</v>
      </c>
      <c r="B422" s="48" t="s">
        <v>84</v>
      </c>
      <c r="C422" s="47"/>
      <c r="D422" s="55" t="s">
        <v>36</v>
      </c>
      <c r="E422" s="54" t="s">
        <v>185</v>
      </c>
      <c r="F422" s="56"/>
      <c r="G422" s="59" t="s">
        <v>613</v>
      </c>
      <c r="H422" s="395" t="s">
        <v>781</v>
      </c>
    </row>
    <row r="423" spans="1:8" ht="5.0999999999999996" customHeight="1" x14ac:dyDescent="0.15">
      <c r="A423" s="47"/>
      <c r="B423" s="48"/>
      <c r="C423" s="47"/>
      <c r="D423" s="344"/>
      <c r="E423" s="43"/>
      <c r="F423" s="56"/>
      <c r="G423" s="86"/>
      <c r="H423" s="395"/>
    </row>
    <row r="424" spans="1:8" ht="42" customHeight="1" x14ac:dyDescent="0.15">
      <c r="A424" s="47"/>
      <c r="B424" s="48"/>
      <c r="C424" s="47"/>
      <c r="D424" s="49" t="s">
        <v>29</v>
      </c>
      <c r="E424" s="60" t="s">
        <v>85</v>
      </c>
      <c r="F424" s="56"/>
      <c r="G424" s="86"/>
      <c r="H424" s="395"/>
    </row>
    <row r="425" spans="1:8" ht="5.0999999999999996" customHeight="1" x14ac:dyDescent="0.15">
      <c r="A425" s="47"/>
      <c r="B425" s="48"/>
      <c r="C425" s="47"/>
      <c r="D425" s="55"/>
      <c r="E425" s="54"/>
      <c r="F425" s="56"/>
      <c r="G425" s="86"/>
      <c r="H425" s="61" t="s">
        <v>7</v>
      </c>
    </row>
    <row r="426" spans="1:8" ht="5.0999999999999996" customHeight="1" x14ac:dyDescent="0.15">
      <c r="A426" s="47"/>
      <c r="B426" s="48"/>
      <c r="C426" s="344"/>
      <c r="D426" s="32"/>
      <c r="E426" s="31"/>
      <c r="F426" s="44"/>
      <c r="G426" s="108"/>
      <c r="H426" s="395" t="s">
        <v>374</v>
      </c>
    </row>
    <row r="427" spans="1:8" ht="50.25" customHeight="1" x14ac:dyDescent="0.15">
      <c r="A427" s="47"/>
      <c r="B427" s="54"/>
      <c r="C427" s="47"/>
      <c r="D427" s="55" t="s">
        <v>39</v>
      </c>
      <c r="E427" s="54" t="s">
        <v>86</v>
      </c>
      <c r="F427" s="56"/>
      <c r="G427" s="59" t="s">
        <v>613</v>
      </c>
      <c r="H427" s="395"/>
    </row>
    <row r="428" spans="1:8" ht="5.0999999999999996" customHeight="1" x14ac:dyDescent="0.15">
      <c r="A428" s="47"/>
      <c r="B428" s="48"/>
      <c r="C428" s="47"/>
      <c r="D428" s="344"/>
      <c r="E428" s="43"/>
      <c r="F428" s="56"/>
      <c r="G428" s="86"/>
      <c r="H428" s="395"/>
    </row>
    <row r="429" spans="1:8" ht="58.5" customHeight="1" x14ac:dyDescent="0.15">
      <c r="A429" s="47"/>
      <c r="B429" s="54"/>
      <c r="C429" s="47"/>
      <c r="D429" s="49" t="s">
        <v>29</v>
      </c>
      <c r="E429" s="60" t="s">
        <v>533</v>
      </c>
      <c r="F429" s="56"/>
      <c r="G429" s="86"/>
      <c r="H429" s="61" t="s">
        <v>585</v>
      </c>
    </row>
    <row r="430" spans="1:8" ht="5.0999999999999996" customHeight="1" x14ac:dyDescent="0.15">
      <c r="A430" s="47"/>
      <c r="B430" s="48"/>
      <c r="C430" s="49"/>
      <c r="D430" s="50"/>
      <c r="E430" s="51"/>
      <c r="F430" s="52"/>
      <c r="G430" s="122"/>
      <c r="H430" s="61"/>
    </row>
    <row r="431" spans="1:8" ht="5.0999999999999996" customHeight="1" x14ac:dyDescent="0.15">
      <c r="A431" s="47"/>
      <c r="B431" s="48"/>
      <c r="C431" s="47"/>
      <c r="D431" s="55"/>
      <c r="E431" s="54"/>
      <c r="F431" s="56"/>
      <c r="G431" s="86"/>
      <c r="H431" s="342"/>
    </row>
    <row r="432" spans="1:8" ht="57.75" customHeight="1" x14ac:dyDescent="0.15">
      <c r="A432" s="47" t="s">
        <v>8</v>
      </c>
      <c r="B432" s="54" t="s">
        <v>8</v>
      </c>
      <c r="C432" s="47"/>
      <c r="D432" s="55" t="s">
        <v>57</v>
      </c>
      <c r="E432" s="54" t="s">
        <v>364</v>
      </c>
      <c r="F432" s="56"/>
      <c r="G432" s="59" t="s">
        <v>613</v>
      </c>
      <c r="H432" s="342" t="s">
        <v>375</v>
      </c>
    </row>
    <row r="433" spans="1:8" ht="5.0999999999999996" customHeight="1" x14ac:dyDescent="0.15">
      <c r="A433" s="47"/>
      <c r="B433" s="48"/>
      <c r="C433" s="47"/>
      <c r="D433" s="344"/>
      <c r="E433" s="43"/>
      <c r="F433" s="56"/>
      <c r="G433" s="86"/>
      <c r="H433" s="342"/>
    </row>
    <row r="434" spans="1:8" ht="51" customHeight="1" x14ac:dyDescent="0.15">
      <c r="A434" s="47"/>
      <c r="B434" s="54"/>
      <c r="C434" s="47"/>
      <c r="D434" s="49" t="s">
        <v>29</v>
      </c>
      <c r="E434" s="60" t="s">
        <v>186</v>
      </c>
      <c r="F434" s="56"/>
      <c r="G434" s="102"/>
      <c r="H434" s="61" t="s">
        <v>586</v>
      </c>
    </row>
    <row r="435" spans="1:8" ht="5.0999999999999996" customHeight="1" x14ac:dyDescent="0.15">
      <c r="A435" s="47"/>
      <c r="B435" s="54"/>
      <c r="C435" s="49"/>
      <c r="D435" s="50"/>
      <c r="E435" s="51"/>
      <c r="F435" s="52"/>
      <c r="G435" s="122"/>
      <c r="H435" s="61"/>
    </row>
    <row r="436" spans="1:8" ht="5.0999999999999996" customHeight="1" x14ac:dyDescent="0.15">
      <c r="A436" s="47"/>
      <c r="B436" s="48"/>
      <c r="C436" s="47"/>
      <c r="D436" s="55"/>
      <c r="E436" s="54"/>
      <c r="F436" s="56"/>
      <c r="G436" s="86"/>
      <c r="H436" s="342"/>
    </row>
    <row r="437" spans="1:8" ht="60.75" customHeight="1" x14ac:dyDescent="0.15">
      <c r="A437" s="47"/>
      <c r="B437" s="48" t="s">
        <v>246</v>
      </c>
      <c r="C437" s="47"/>
      <c r="D437" s="55" t="s">
        <v>59</v>
      </c>
      <c r="E437" s="54" t="s">
        <v>269</v>
      </c>
      <c r="F437" s="56"/>
      <c r="G437" s="59" t="s">
        <v>613</v>
      </c>
      <c r="H437" s="61" t="s">
        <v>23</v>
      </c>
    </row>
    <row r="438" spans="1:8" ht="5.0999999999999996" customHeight="1" x14ac:dyDescent="0.15">
      <c r="A438" s="47"/>
      <c r="B438" s="54"/>
      <c r="C438" s="47"/>
      <c r="D438" s="344"/>
      <c r="E438" s="43"/>
      <c r="F438" s="56"/>
      <c r="G438" s="86"/>
      <c r="H438" s="61"/>
    </row>
    <row r="439" spans="1:8" ht="45" customHeight="1" x14ac:dyDescent="0.15">
      <c r="A439" s="47"/>
      <c r="B439" s="54"/>
      <c r="C439" s="47"/>
      <c r="D439" s="49" t="s">
        <v>28</v>
      </c>
      <c r="E439" s="60" t="s">
        <v>359</v>
      </c>
      <c r="F439" s="56"/>
      <c r="G439" s="102"/>
      <c r="H439" s="135" t="s">
        <v>160</v>
      </c>
    </row>
    <row r="440" spans="1:8" ht="5.0999999999999996" customHeight="1" x14ac:dyDescent="0.15">
      <c r="A440" s="47"/>
      <c r="B440" s="54"/>
      <c r="C440" s="47"/>
      <c r="D440" s="55"/>
      <c r="E440" s="54"/>
      <c r="F440" s="56"/>
      <c r="G440" s="86"/>
      <c r="H440" s="61" t="s">
        <v>8</v>
      </c>
    </row>
    <row r="441" spans="1:8" ht="214.5" customHeight="1" x14ac:dyDescent="0.15">
      <c r="A441" s="47"/>
      <c r="B441" s="48"/>
      <c r="C441" s="47"/>
      <c r="D441" s="54" t="s">
        <v>325</v>
      </c>
      <c r="E441" s="54" t="s">
        <v>360</v>
      </c>
      <c r="F441" s="56"/>
      <c r="G441" s="86"/>
      <c r="H441" s="61"/>
    </row>
    <row r="442" spans="1:8" ht="136.5" customHeight="1" x14ac:dyDescent="0.15">
      <c r="A442" s="49"/>
      <c r="B442" s="51"/>
      <c r="C442" s="49"/>
      <c r="D442" s="50"/>
      <c r="E442" s="51" t="s">
        <v>361</v>
      </c>
      <c r="F442" s="52"/>
      <c r="G442" s="122"/>
      <c r="H442" s="91" t="s">
        <v>270</v>
      </c>
    </row>
    <row r="443" spans="1:8" ht="5.0999999999999996" customHeight="1" x14ac:dyDescent="0.15">
      <c r="A443" s="344"/>
      <c r="B443" s="43"/>
      <c r="C443" s="47"/>
      <c r="D443" s="55"/>
      <c r="E443" s="54"/>
      <c r="F443" s="56"/>
      <c r="G443" s="108"/>
      <c r="H443" s="100"/>
    </row>
    <row r="444" spans="1:8" ht="66.75" customHeight="1" x14ac:dyDescent="0.15">
      <c r="A444" s="49">
        <v>28</v>
      </c>
      <c r="B444" s="60" t="s">
        <v>87</v>
      </c>
      <c r="C444" s="49"/>
      <c r="D444" s="50"/>
      <c r="E444" s="51" t="s">
        <v>534</v>
      </c>
      <c r="F444" s="50"/>
      <c r="G444" s="59" t="s">
        <v>614</v>
      </c>
      <c r="H444" s="65" t="s">
        <v>782</v>
      </c>
    </row>
    <row r="445" spans="1:8" ht="5.0999999999999996" customHeight="1" x14ac:dyDescent="0.15">
      <c r="A445" s="47"/>
      <c r="B445" s="54"/>
      <c r="C445" s="47"/>
      <c r="D445" s="55"/>
      <c r="E445" s="54"/>
      <c r="F445" s="56"/>
      <c r="G445" s="108"/>
      <c r="H445" s="61"/>
    </row>
    <row r="446" spans="1:8" ht="69.75" customHeight="1" x14ac:dyDescent="0.15">
      <c r="A446" s="49">
        <v>29</v>
      </c>
      <c r="B446" s="51" t="s">
        <v>88</v>
      </c>
      <c r="C446" s="49"/>
      <c r="D446" s="50"/>
      <c r="E446" s="51" t="s">
        <v>24</v>
      </c>
      <c r="F446" s="52"/>
      <c r="G446" s="102" t="s">
        <v>1</v>
      </c>
      <c r="H446" s="91" t="s">
        <v>783</v>
      </c>
    </row>
    <row r="447" spans="1:8" ht="5.0999999999999996" customHeight="1" x14ac:dyDescent="0.15">
      <c r="A447" s="344"/>
      <c r="B447" s="43"/>
      <c r="C447" s="344"/>
      <c r="D447" s="32"/>
      <c r="E447" s="31"/>
      <c r="F447" s="44"/>
      <c r="G447" s="121"/>
      <c r="H447" s="46"/>
    </row>
    <row r="448" spans="1:8" ht="78.75" customHeight="1" x14ac:dyDescent="0.15">
      <c r="A448" s="47">
        <v>30</v>
      </c>
      <c r="B448" s="48" t="s">
        <v>89</v>
      </c>
      <c r="C448" s="47"/>
      <c r="D448" s="55" t="s">
        <v>36</v>
      </c>
      <c r="E448" s="54" t="s">
        <v>535</v>
      </c>
      <c r="F448" s="56"/>
      <c r="G448" s="59" t="s">
        <v>613</v>
      </c>
      <c r="H448" s="342" t="s">
        <v>784</v>
      </c>
    </row>
    <row r="449" spans="1:9" ht="5.0999999999999996" customHeight="1" x14ac:dyDescent="0.15">
      <c r="A449" s="47"/>
      <c r="B449" s="54"/>
      <c r="C449" s="47"/>
      <c r="D449" s="55"/>
      <c r="E449" s="54"/>
      <c r="F449" s="56"/>
      <c r="G449" s="86"/>
      <c r="H449" s="61"/>
    </row>
    <row r="450" spans="1:9" ht="5.0999999999999996" customHeight="1" x14ac:dyDescent="0.15">
      <c r="A450" s="47"/>
      <c r="B450" s="54"/>
      <c r="C450" s="47"/>
      <c r="D450" s="344"/>
      <c r="E450" s="43"/>
      <c r="F450" s="56"/>
      <c r="G450" s="86"/>
      <c r="H450" s="61"/>
    </row>
    <row r="451" spans="1:9" ht="142.5" customHeight="1" x14ac:dyDescent="0.15">
      <c r="A451" s="47"/>
      <c r="B451" s="48"/>
      <c r="C451" s="47"/>
      <c r="D451" s="101" t="s">
        <v>454</v>
      </c>
      <c r="E451" s="60" t="s">
        <v>825</v>
      </c>
      <c r="F451" s="56"/>
      <c r="G451" s="86"/>
      <c r="H451" s="61" t="s">
        <v>587</v>
      </c>
    </row>
    <row r="452" spans="1:9" ht="5.0999999999999996" customHeight="1" x14ac:dyDescent="0.15">
      <c r="A452" s="47"/>
      <c r="B452" s="48"/>
      <c r="C452" s="49"/>
      <c r="D452" s="50"/>
      <c r="E452" s="51"/>
      <c r="F452" s="52"/>
      <c r="G452" s="90"/>
      <c r="H452" s="61"/>
    </row>
    <row r="453" spans="1:9" ht="5.0999999999999996" customHeight="1" x14ac:dyDescent="0.15">
      <c r="A453" s="47"/>
      <c r="B453" s="48"/>
      <c r="C453" s="47"/>
      <c r="D453" s="55"/>
      <c r="E453" s="54"/>
      <c r="F453" s="56"/>
      <c r="G453" s="86"/>
      <c r="H453" s="342"/>
    </row>
    <row r="454" spans="1:9" ht="41.25" customHeight="1" x14ac:dyDescent="0.15">
      <c r="A454" s="47"/>
      <c r="B454" s="48"/>
      <c r="C454" s="47"/>
      <c r="D454" s="50" t="s">
        <v>39</v>
      </c>
      <c r="E454" s="51" t="s">
        <v>536</v>
      </c>
      <c r="F454" s="56"/>
      <c r="G454" s="59" t="s">
        <v>614</v>
      </c>
      <c r="H454" s="342" t="s">
        <v>351</v>
      </c>
    </row>
    <row r="455" spans="1:9" ht="5.0999999999999996" customHeight="1" x14ac:dyDescent="0.15">
      <c r="A455" s="47"/>
      <c r="B455" s="54"/>
      <c r="C455" s="109"/>
      <c r="D455" s="344"/>
      <c r="E455" s="43"/>
      <c r="F455" s="109"/>
      <c r="G455" s="86"/>
      <c r="H455" s="87"/>
    </row>
    <row r="456" spans="1:9" ht="49.5" customHeight="1" x14ac:dyDescent="0.15">
      <c r="A456" s="47"/>
      <c r="B456" s="54"/>
      <c r="C456" s="47"/>
      <c r="D456" s="47" t="s">
        <v>29</v>
      </c>
      <c r="E456" s="48" t="s">
        <v>90</v>
      </c>
      <c r="F456" s="56"/>
      <c r="G456" s="102"/>
      <c r="H456" s="342" t="s">
        <v>588</v>
      </c>
    </row>
    <row r="457" spans="1:9" ht="5.0999999999999996" customHeight="1" x14ac:dyDescent="0.15">
      <c r="A457" s="47"/>
      <c r="B457" s="54"/>
      <c r="C457" s="47"/>
      <c r="D457" s="344"/>
      <c r="E457" s="43"/>
      <c r="F457" s="56"/>
      <c r="G457" s="102"/>
      <c r="H457" s="107"/>
    </row>
    <row r="458" spans="1:9" ht="47.1" customHeight="1" x14ac:dyDescent="0.15">
      <c r="A458" s="47"/>
      <c r="B458" s="48"/>
      <c r="C458" s="47"/>
      <c r="D458" s="49" t="s">
        <v>29</v>
      </c>
      <c r="E458" s="60" t="s">
        <v>91</v>
      </c>
      <c r="F458" s="56"/>
      <c r="G458" s="136"/>
      <c r="H458" s="61"/>
    </row>
    <row r="459" spans="1:9" ht="5.0999999999999996" customHeight="1" x14ac:dyDescent="0.15">
      <c r="A459" s="47"/>
      <c r="B459" s="54"/>
      <c r="C459" s="47"/>
      <c r="D459" s="344"/>
      <c r="E459" s="43"/>
      <c r="F459" s="56"/>
      <c r="G459" s="136"/>
      <c r="H459" s="61"/>
    </row>
    <row r="460" spans="1:9" ht="40.5" customHeight="1" x14ac:dyDescent="0.15">
      <c r="A460" s="47"/>
      <c r="B460" s="48"/>
      <c r="C460" s="47"/>
      <c r="D460" s="226"/>
      <c r="E460" s="227"/>
      <c r="F460" s="231"/>
      <c r="G460" s="232"/>
      <c r="H460" s="230"/>
    </row>
    <row r="461" spans="1:9" ht="5.0999999999999996" hidden="1" customHeight="1" x14ac:dyDescent="0.15">
      <c r="A461" s="49"/>
      <c r="B461" s="60"/>
      <c r="C461" s="49"/>
      <c r="D461" s="50"/>
      <c r="E461" s="51"/>
      <c r="F461" s="52"/>
      <c r="G461" s="137"/>
      <c r="H461" s="65"/>
    </row>
    <row r="462" spans="1:9" ht="5.0999999999999996" customHeight="1" x14ac:dyDescent="0.15">
      <c r="A462" s="47"/>
      <c r="B462" s="54"/>
      <c r="C462" s="47"/>
      <c r="D462" s="55"/>
      <c r="E462" s="54"/>
      <c r="F462" s="56"/>
      <c r="G462" s="86"/>
      <c r="H462" s="61"/>
    </row>
    <row r="463" spans="1:9" ht="86.25" customHeight="1" x14ac:dyDescent="0.15">
      <c r="A463" s="47"/>
      <c r="B463" s="54"/>
      <c r="C463" s="49"/>
      <c r="D463" s="50" t="s">
        <v>57</v>
      </c>
      <c r="E463" s="51" t="s">
        <v>537</v>
      </c>
      <c r="F463" s="56"/>
      <c r="G463" s="62" t="s">
        <v>614</v>
      </c>
      <c r="H463" s="61" t="s">
        <v>339</v>
      </c>
      <c r="I463" s="55"/>
    </row>
    <row r="464" spans="1:9" ht="5.0999999999999996" customHeight="1" x14ac:dyDescent="0.15">
      <c r="A464" s="47"/>
      <c r="B464" s="48"/>
      <c r="C464" s="47"/>
      <c r="D464" s="55"/>
      <c r="E464" s="54"/>
      <c r="F464" s="44"/>
      <c r="G464" s="86"/>
      <c r="H464" s="342"/>
      <c r="I464" s="55"/>
    </row>
    <row r="465" spans="1:8" ht="42" customHeight="1" x14ac:dyDescent="0.15">
      <c r="A465" s="47"/>
      <c r="B465" s="48" t="s">
        <v>3</v>
      </c>
      <c r="C465" s="49"/>
      <c r="D465" s="50" t="s">
        <v>59</v>
      </c>
      <c r="E465" s="51" t="s">
        <v>538</v>
      </c>
      <c r="F465" s="56"/>
      <c r="G465" s="62" t="s">
        <v>614</v>
      </c>
      <c r="H465" s="61" t="s">
        <v>295</v>
      </c>
    </row>
    <row r="466" spans="1:8" ht="5.0999999999999996" customHeight="1" x14ac:dyDescent="0.15">
      <c r="A466" s="47"/>
      <c r="B466" s="54"/>
      <c r="C466" s="47"/>
      <c r="D466" s="55"/>
      <c r="E466" s="54"/>
      <c r="F466" s="44"/>
      <c r="G466" s="108"/>
      <c r="H466" s="61"/>
    </row>
    <row r="467" spans="1:8" ht="59.1" customHeight="1" x14ac:dyDescent="0.15">
      <c r="A467" s="47"/>
      <c r="B467" s="54"/>
      <c r="C467" s="49"/>
      <c r="D467" s="50" t="s">
        <v>67</v>
      </c>
      <c r="E467" s="51" t="s">
        <v>515</v>
      </c>
      <c r="F467" s="52"/>
      <c r="G467" s="62" t="s">
        <v>614</v>
      </c>
      <c r="H467" s="61" t="s">
        <v>296</v>
      </c>
    </row>
    <row r="468" spans="1:8" ht="5.0999999999999996" customHeight="1" x14ac:dyDescent="0.15">
      <c r="A468" s="47"/>
      <c r="B468" s="48"/>
      <c r="C468" s="47"/>
      <c r="D468" s="55"/>
      <c r="E468" s="54"/>
      <c r="F468" s="56"/>
      <c r="G468" s="173"/>
      <c r="H468" s="342"/>
    </row>
    <row r="469" spans="1:8" ht="41.1" customHeight="1" x14ac:dyDescent="0.15">
      <c r="A469" s="49"/>
      <c r="B469" s="60"/>
      <c r="C469" s="49"/>
      <c r="D469" s="50" t="s">
        <v>92</v>
      </c>
      <c r="E469" s="51" t="s">
        <v>539</v>
      </c>
      <c r="F469" s="52"/>
      <c r="G469" s="62" t="s">
        <v>614</v>
      </c>
      <c r="H469" s="91" t="s">
        <v>297</v>
      </c>
    </row>
    <row r="470" spans="1:8" ht="5.0999999999999996" customHeight="1" x14ac:dyDescent="0.15">
      <c r="A470" s="344"/>
      <c r="B470" s="31"/>
      <c r="C470" s="344"/>
      <c r="D470" s="32"/>
      <c r="E470" s="31"/>
      <c r="F470" s="44"/>
      <c r="G470" s="121"/>
      <c r="H470" s="100"/>
    </row>
    <row r="471" spans="1:8" ht="67.5" customHeight="1" x14ac:dyDescent="0.15">
      <c r="A471" s="47">
        <v>31</v>
      </c>
      <c r="B471" s="54" t="s">
        <v>447</v>
      </c>
      <c r="C471" s="47"/>
      <c r="D471" s="50" t="s">
        <v>36</v>
      </c>
      <c r="E471" s="51" t="s">
        <v>187</v>
      </c>
      <c r="F471" s="56"/>
      <c r="G471" s="59" t="s">
        <v>614</v>
      </c>
      <c r="H471" s="342" t="s">
        <v>785</v>
      </c>
    </row>
    <row r="472" spans="1:8" ht="5.0999999999999996" customHeight="1" x14ac:dyDescent="0.15">
      <c r="A472" s="47"/>
      <c r="B472" s="54"/>
      <c r="C472" s="109"/>
      <c r="D472" s="47"/>
      <c r="E472" s="48"/>
      <c r="F472" s="109"/>
      <c r="G472" s="102"/>
      <c r="H472" s="342"/>
    </row>
    <row r="473" spans="1:8" ht="100.5" customHeight="1" x14ac:dyDescent="0.15">
      <c r="A473" s="47"/>
      <c r="B473" s="54"/>
      <c r="C473" s="47"/>
      <c r="D473" s="49" t="s">
        <v>29</v>
      </c>
      <c r="E473" s="60" t="s">
        <v>448</v>
      </c>
      <c r="F473" s="56"/>
      <c r="G473" s="102"/>
      <c r="H473" s="342" t="s">
        <v>589</v>
      </c>
    </row>
    <row r="474" spans="1:8" ht="4.5" customHeight="1" x14ac:dyDescent="0.15">
      <c r="A474" s="47"/>
      <c r="B474" s="54"/>
      <c r="C474" s="49"/>
      <c r="D474" s="50"/>
      <c r="E474" s="51"/>
      <c r="F474" s="52"/>
      <c r="G474" s="122"/>
      <c r="H474" s="342"/>
    </row>
    <row r="475" spans="1:8" ht="4.5" customHeight="1" x14ac:dyDescent="0.15">
      <c r="A475" s="47"/>
      <c r="B475" s="54"/>
      <c r="C475" s="47"/>
      <c r="D475" s="32"/>
      <c r="E475" s="31"/>
      <c r="F475" s="56"/>
      <c r="G475" s="102"/>
      <c r="H475" s="342"/>
    </row>
    <row r="476" spans="1:8" ht="60.75" customHeight="1" x14ac:dyDescent="0.15">
      <c r="A476" s="47"/>
      <c r="B476" s="54"/>
      <c r="C476" s="47"/>
      <c r="D476" s="55" t="s">
        <v>39</v>
      </c>
      <c r="E476" s="54" t="s">
        <v>516</v>
      </c>
      <c r="F476" s="56"/>
      <c r="G476" s="59" t="s">
        <v>614</v>
      </c>
      <c r="H476" s="342" t="s">
        <v>434</v>
      </c>
    </row>
    <row r="477" spans="1:8" ht="7.5" customHeight="1" x14ac:dyDescent="0.15">
      <c r="A477" s="47"/>
      <c r="B477" s="48"/>
      <c r="C477" s="55"/>
      <c r="D477" s="344"/>
      <c r="E477" s="43"/>
      <c r="F477" s="56"/>
      <c r="G477" s="138"/>
      <c r="H477" s="48"/>
    </row>
    <row r="478" spans="1:8" ht="124.5" customHeight="1" x14ac:dyDescent="0.15">
      <c r="A478" s="47"/>
      <c r="B478" s="48"/>
      <c r="C478" s="55"/>
      <c r="D478" s="49" t="s">
        <v>153</v>
      </c>
      <c r="E478" s="60" t="s">
        <v>421</v>
      </c>
      <c r="F478" s="56"/>
      <c r="G478" s="131"/>
      <c r="H478" s="61" t="s">
        <v>590</v>
      </c>
    </row>
    <row r="479" spans="1:8" ht="5.0999999999999996" customHeight="1" x14ac:dyDescent="0.15">
      <c r="A479" s="49"/>
      <c r="B479" s="51"/>
      <c r="C479" s="49"/>
      <c r="D479" s="50"/>
      <c r="E479" s="51"/>
      <c r="F479" s="52"/>
      <c r="G479" s="122"/>
      <c r="H479" s="65"/>
    </row>
    <row r="480" spans="1:8" ht="5.0999999999999996" customHeight="1" x14ac:dyDescent="0.15">
      <c r="A480" s="344"/>
      <c r="B480" s="31"/>
      <c r="C480" s="344"/>
      <c r="D480" s="32"/>
      <c r="E480" s="31"/>
      <c r="F480" s="44"/>
      <c r="G480" s="121"/>
      <c r="H480" s="100"/>
    </row>
    <row r="481" spans="1:8" ht="62.1" customHeight="1" x14ac:dyDescent="0.15">
      <c r="A481" s="47">
        <v>32</v>
      </c>
      <c r="B481" s="54" t="s">
        <v>93</v>
      </c>
      <c r="C481" s="47"/>
      <c r="D481" s="55" t="s">
        <v>36</v>
      </c>
      <c r="E481" s="54" t="s">
        <v>540</v>
      </c>
      <c r="F481" s="56"/>
      <c r="G481" s="59" t="s">
        <v>614</v>
      </c>
      <c r="H481" s="342" t="s">
        <v>786</v>
      </c>
    </row>
    <row r="482" spans="1:8" ht="5.0999999999999996" customHeight="1" x14ac:dyDescent="0.15">
      <c r="A482" s="47"/>
      <c r="B482" s="54"/>
      <c r="C482" s="47"/>
      <c r="D482" s="344"/>
      <c r="E482" s="43"/>
      <c r="F482" s="56"/>
      <c r="G482" s="102"/>
      <c r="H482" s="61"/>
    </row>
    <row r="483" spans="1:8" ht="42.95" customHeight="1" x14ac:dyDescent="0.15">
      <c r="A483" s="47"/>
      <c r="B483" s="54"/>
      <c r="C483" s="47"/>
      <c r="D483" s="49" t="s">
        <v>29</v>
      </c>
      <c r="E483" s="60" t="s">
        <v>94</v>
      </c>
      <c r="F483" s="56"/>
      <c r="G483" s="86"/>
      <c r="H483" s="61" t="s">
        <v>591</v>
      </c>
    </row>
    <row r="484" spans="1:8" ht="5.0999999999999996" customHeight="1" x14ac:dyDescent="0.15">
      <c r="A484" s="47"/>
      <c r="B484" s="54"/>
      <c r="C484" s="47"/>
      <c r="D484" s="55"/>
      <c r="E484" s="54"/>
      <c r="F484" s="56"/>
      <c r="G484" s="90"/>
      <c r="H484" s="61"/>
    </row>
    <row r="485" spans="1:8" ht="5.0999999999999996" customHeight="1" x14ac:dyDescent="0.15">
      <c r="A485" s="47"/>
      <c r="B485" s="54"/>
      <c r="C485" s="344"/>
      <c r="D485" s="32"/>
      <c r="E485" s="31"/>
      <c r="F485" s="44"/>
      <c r="G485" s="108"/>
      <c r="H485" s="342"/>
    </row>
    <row r="486" spans="1:8" ht="36" customHeight="1" x14ac:dyDescent="0.15">
      <c r="A486" s="47"/>
      <c r="B486" s="48"/>
      <c r="C486" s="47"/>
      <c r="D486" s="55" t="s">
        <v>39</v>
      </c>
      <c r="E486" s="54" t="s">
        <v>541</v>
      </c>
      <c r="F486" s="56"/>
      <c r="G486" s="59" t="s">
        <v>614</v>
      </c>
      <c r="H486" s="395" t="s">
        <v>435</v>
      </c>
    </row>
    <row r="487" spans="1:8" ht="5.0999999999999996" customHeight="1" x14ac:dyDescent="0.15">
      <c r="A487" s="47"/>
      <c r="B487" s="48"/>
      <c r="C487" s="47"/>
      <c r="D487" s="344"/>
      <c r="E487" s="43"/>
      <c r="F487" s="56"/>
      <c r="G487" s="86"/>
      <c r="H487" s="395"/>
    </row>
    <row r="488" spans="1:8" ht="48.75" customHeight="1" x14ac:dyDescent="0.15">
      <c r="A488" s="47"/>
      <c r="B488" s="48"/>
      <c r="C488" s="47"/>
      <c r="D488" s="49" t="s">
        <v>29</v>
      </c>
      <c r="E488" s="60" t="s">
        <v>91</v>
      </c>
      <c r="F488" s="56"/>
      <c r="G488" s="86"/>
      <c r="H488" s="395"/>
    </row>
    <row r="489" spans="1:8" ht="5.0999999999999996" customHeight="1" x14ac:dyDescent="0.15">
      <c r="A489" s="47"/>
      <c r="B489" s="54"/>
      <c r="C489" s="47"/>
      <c r="D489" s="344"/>
      <c r="E489" s="43"/>
      <c r="F489" s="56"/>
      <c r="G489" s="86"/>
      <c r="H489" s="342"/>
    </row>
    <row r="490" spans="1:8" ht="41.45" customHeight="1" x14ac:dyDescent="0.15">
      <c r="A490" s="47"/>
      <c r="B490" s="48"/>
      <c r="C490" s="47"/>
      <c r="D490" s="226"/>
      <c r="E490" s="227"/>
      <c r="F490" s="231"/>
      <c r="G490" s="233"/>
      <c r="H490" s="230"/>
    </row>
    <row r="491" spans="1:8" ht="5.0999999999999996" customHeight="1" x14ac:dyDescent="0.15">
      <c r="A491" s="47"/>
      <c r="B491" s="48"/>
      <c r="C491" s="49"/>
      <c r="D491" s="50"/>
      <c r="E491" s="51"/>
      <c r="F491" s="52"/>
      <c r="G491" s="90"/>
      <c r="H491" s="342"/>
    </row>
    <row r="492" spans="1:8" ht="5.0999999999999996" customHeight="1" x14ac:dyDescent="0.15">
      <c r="A492" s="47"/>
      <c r="B492" s="48"/>
      <c r="C492" s="344"/>
      <c r="D492" s="32"/>
      <c r="E492" s="31"/>
      <c r="F492" s="44"/>
      <c r="G492" s="108"/>
      <c r="H492" s="87"/>
    </row>
    <row r="493" spans="1:8" ht="54" customHeight="1" x14ac:dyDescent="0.15">
      <c r="A493" s="47"/>
      <c r="B493" s="54"/>
      <c r="C493" s="47"/>
      <c r="D493" s="55" t="s">
        <v>57</v>
      </c>
      <c r="E493" s="54" t="s">
        <v>542</v>
      </c>
      <c r="F493" s="56"/>
      <c r="G493" s="59" t="s">
        <v>614</v>
      </c>
      <c r="H493" s="395" t="s">
        <v>436</v>
      </c>
    </row>
    <row r="494" spans="1:8" ht="5.0999999999999996" customHeight="1" x14ac:dyDescent="0.15">
      <c r="A494" s="47"/>
      <c r="B494" s="54"/>
      <c r="C494" s="47"/>
      <c r="D494" s="344"/>
      <c r="E494" s="43" t="s">
        <v>8</v>
      </c>
      <c r="F494" s="56"/>
      <c r="G494" s="86"/>
      <c r="H494" s="395"/>
    </row>
    <row r="495" spans="1:8" ht="48.75" customHeight="1" x14ac:dyDescent="0.15">
      <c r="A495" s="47"/>
      <c r="B495" s="48"/>
      <c r="C495" s="47"/>
      <c r="D495" s="49" t="s">
        <v>28</v>
      </c>
      <c r="E495" s="60" t="s">
        <v>188</v>
      </c>
      <c r="F495" s="56"/>
      <c r="G495" s="102"/>
      <c r="H495" s="342" t="s">
        <v>592</v>
      </c>
    </row>
    <row r="496" spans="1:8" ht="6" customHeight="1" x14ac:dyDescent="0.15">
      <c r="A496" s="47"/>
      <c r="B496" s="48"/>
      <c r="C496" s="49"/>
      <c r="D496" s="50"/>
      <c r="E496" s="51"/>
      <c r="F496" s="52"/>
      <c r="G496" s="86"/>
      <c r="H496" s="342"/>
    </row>
    <row r="497" spans="1:8" ht="6" customHeight="1" x14ac:dyDescent="0.15">
      <c r="A497" s="47"/>
      <c r="B497" s="54"/>
      <c r="C497" s="47"/>
      <c r="D497" s="55"/>
      <c r="E497" s="54"/>
      <c r="F497" s="56"/>
      <c r="G497" s="108"/>
      <c r="H497" s="342"/>
    </row>
    <row r="498" spans="1:8" ht="43.5" customHeight="1" x14ac:dyDescent="0.15">
      <c r="A498" s="49"/>
      <c r="B498" s="60"/>
      <c r="C498" s="49"/>
      <c r="D498" s="50" t="s">
        <v>58</v>
      </c>
      <c r="E498" s="51" t="s">
        <v>95</v>
      </c>
      <c r="F498" s="52"/>
      <c r="G498" s="62" t="s">
        <v>614</v>
      </c>
      <c r="H498" s="65" t="s">
        <v>593</v>
      </c>
    </row>
    <row r="499" spans="1:8" ht="4.5" customHeight="1" x14ac:dyDescent="0.15">
      <c r="A499" s="47"/>
      <c r="B499" s="54"/>
      <c r="C499" s="47"/>
      <c r="D499" s="55"/>
      <c r="E499" s="54"/>
      <c r="F499" s="56"/>
      <c r="G499" s="123"/>
      <c r="H499" s="342"/>
    </row>
    <row r="500" spans="1:8" ht="177.6" customHeight="1" x14ac:dyDescent="0.15">
      <c r="A500" s="47">
        <v>33</v>
      </c>
      <c r="B500" s="54" t="s">
        <v>390</v>
      </c>
      <c r="C500" s="47"/>
      <c r="D500" s="128" t="s">
        <v>153</v>
      </c>
      <c r="E500" s="99" t="s">
        <v>427</v>
      </c>
      <c r="F500" s="56"/>
      <c r="G500" s="131"/>
      <c r="H500" s="139" t="s">
        <v>428</v>
      </c>
    </row>
    <row r="501" spans="1:8" ht="6" customHeight="1" x14ac:dyDescent="0.15">
      <c r="A501" s="47"/>
      <c r="B501" s="54"/>
      <c r="C501" s="47"/>
      <c r="D501" s="55"/>
      <c r="E501" s="54"/>
      <c r="F501" s="56"/>
      <c r="G501" s="131"/>
      <c r="H501" s="139"/>
    </row>
    <row r="502" spans="1:8" ht="34.5" customHeight="1" x14ac:dyDescent="0.15">
      <c r="A502" s="47"/>
      <c r="B502" s="54"/>
      <c r="C502" s="47"/>
      <c r="D502" s="55"/>
      <c r="E502" s="54" t="s">
        <v>826</v>
      </c>
      <c r="F502" s="56"/>
      <c r="G502" s="140"/>
      <c r="H502" s="392" t="s">
        <v>787</v>
      </c>
    </row>
    <row r="503" spans="1:8" ht="72" customHeight="1" x14ac:dyDescent="0.15">
      <c r="A503" s="47"/>
      <c r="B503" s="54"/>
      <c r="C503" s="47"/>
      <c r="D503" s="55"/>
      <c r="E503" s="54" t="s">
        <v>422</v>
      </c>
      <c r="F503" s="56"/>
      <c r="G503" s="102" t="s">
        <v>1</v>
      </c>
      <c r="H503" s="406"/>
    </row>
    <row r="504" spans="1:8" ht="32.25" customHeight="1" x14ac:dyDescent="0.15">
      <c r="A504" s="47"/>
      <c r="B504" s="54"/>
      <c r="C504" s="47"/>
      <c r="D504" s="55"/>
      <c r="E504" s="54" t="s">
        <v>423</v>
      </c>
      <c r="F504" s="56"/>
      <c r="G504" s="102" t="s">
        <v>1</v>
      </c>
      <c r="H504" s="342"/>
    </row>
    <row r="505" spans="1:8" ht="45" customHeight="1" x14ac:dyDescent="0.15">
      <c r="A505" s="47"/>
      <c r="B505" s="54"/>
      <c r="C505" s="47"/>
      <c r="D505" s="55"/>
      <c r="E505" s="54" t="s">
        <v>424</v>
      </c>
      <c r="F505" s="56"/>
      <c r="G505" s="102" t="s">
        <v>1</v>
      </c>
      <c r="H505" s="342"/>
    </row>
    <row r="506" spans="1:8" ht="33" customHeight="1" x14ac:dyDescent="0.15">
      <c r="A506" s="47"/>
      <c r="B506" s="54"/>
      <c r="C506" s="47"/>
      <c r="D506" s="55"/>
      <c r="E506" s="54" t="s">
        <v>391</v>
      </c>
      <c r="F506" s="56"/>
      <c r="G506" s="102" t="s">
        <v>1</v>
      </c>
      <c r="H506" s="342"/>
    </row>
    <row r="507" spans="1:8" ht="4.5" customHeight="1" x14ac:dyDescent="0.15">
      <c r="A507" s="47"/>
      <c r="B507" s="54"/>
      <c r="C507" s="47"/>
      <c r="D507" s="55"/>
      <c r="E507" s="54"/>
      <c r="F507" s="56"/>
      <c r="G507" s="123"/>
      <c r="H507" s="342"/>
    </row>
    <row r="508" spans="1:8" ht="151.5" customHeight="1" x14ac:dyDescent="0.15">
      <c r="A508" s="47"/>
      <c r="B508" s="54"/>
      <c r="C508" s="47"/>
      <c r="D508" s="344" t="s">
        <v>29</v>
      </c>
      <c r="E508" s="43" t="s">
        <v>484</v>
      </c>
      <c r="F508" s="56"/>
      <c r="G508" s="123"/>
      <c r="H508" s="342" t="s">
        <v>594</v>
      </c>
    </row>
    <row r="509" spans="1:8" ht="4.5" customHeight="1" x14ac:dyDescent="0.15">
      <c r="A509" s="47"/>
      <c r="B509" s="54"/>
      <c r="C509" s="47"/>
      <c r="D509" s="47"/>
      <c r="E509" s="48"/>
      <c r="F509" s="56"/>
      <c r="G509" s="123"/>
      <c r="H509" s="342"/>
    </row>
    <row r="510" spans="1:8" ht="111.6" customHeight="1" x14ac:dyDescent="0.15">
      <c r="A510" s="47"/>
      <c r="B510" s="54"/>
      <c r="C510" s="47"/>
      <c r="D510" s="47" t="s">
        <v>397</v>
      </c>
      <c r="E510" s="48" t="s">
        <v>543</v>
      </c>
      <c r="F510" s="56"/>
      <c r="G510" s="123"/>
      <c r="H510" s="342"/>
    </row>
    <row r="511" spans="1:8" ht="120.95" customHeight="1" x14ac:dyDescent="0.15">
      <c r="A511" s="47"/>
      <c r="B511" s="54"/>
      <c r="C511" s="47"/>
      <c r="D511" s="47" t="s">
        <v>397</v>
      </c>
      <c r="E511" s="48" t="s">
        <v>398</v>
      </c>
      <c r="F511" s="56"/>
      <c r="G511" s="123"/>
      <c r="H511" s="342"/>
    </row>
    <row r="512" spans="1:8" ht="4.5" customHeight="1" x14ac:dyDescent="0.15">
      <c r="A512" s="47"/>
      <c r="B512" s="54"/>
      <c r="C512" s="47"/>
      <c r="D512" s="47"/>
      <c r="E512" s="48"/>
      <c r="F512" s="56"/>
      <c r="G512" s="123"/>
      <c r="H512" s="342"/>
    </row>
    <row r="513" spans="1:8" ht="71.45" customHeight="1" x14ac:dyDescent="0.15">
      <c r="A513" s="47"/>
      <c r="B513" s="54"/>
      <c r="C513" s="47"/>
      <c r="D513" s="47" t="s">
        <v>397</v>
      </c>
      <c r="E513" s="48" t="s">
        <v>485</v>
      </c>
      <c r="F513" s="56"/>
      <c r="G513" s="123"/>
      <c r="H513" s="342"/>
    </row>
    <row r="514" spans="1:8" ht="44.45" customHeight="1" x14ac:dyDescent="0.15">
      <c r="A514" s="47"/>
      <c r="B514" s="54"/>
      <c r="C514" s="47"/>
      <c r="D514" s="47"/>
      <c r="E514" s="48" t="s">
        <v>486</v>
      </c>
      <c r="F514" s="56"/>
      <c r="G514" s="123"/>
      <c r="H514" s="342"/>
    </row>
    <row r="515" spans="1:8" ht="4.5" customHeight="1" x14ac:dyDescent="0.15">
      <c r="A515" s="47"/>
      <c r="B515" s="54"/>
      <c r="C515" s="47"/>
      <c r="D515" s="47"/>
      <c r="E515" s="48"/>
      <c r="F515" s="56"/>
      <c r="G515" s="123"/>
      <c r="H515" s="342"/>
    </row>
    <row r="516" spans="1:8" ht="18" customHeight="1" x14ac:dyDescent="0.15">
      <c r="A516" s="47"/>
      <c r="B516" s="54"/>
      <c r="C516" s="47"/>
      <c r="D516" s="47" t="s">
        <v>36</v>
      </c>
      <c r="E516" s="48" t="s">
        <v>399</v>
      </c>
      <c r="F516" s="56"/>
      <c r="G516" s="123"/>
      <c r="H516" s="342"/>
    </row>
    <row r="517" spans="1:8" ht="99.75" customHeight="1" x14ac:dyDescent="0.15">
      <c r="A517" s="47"/>
      <c r="B517" s="54"/>
      <c r="C517" s="47"/>
      <c r="D517" s="47"/>
      <c r="E517" s="48" t="s">
        <v>487</v>
      </c>
      <c r="F517" s="56"/>
      <c r="G517" s="123"/>
      <c r="H517" s="342"/>
    </row>
    <row r="518" spans="1:8" ht="71.25" customHeight="1" x14ac:dyDescent="0.15">
      <c r="A518" s="47"/>
      <c r="B518" s="54"/>
      <c r="C518" s="47"/>
      <c r="D518" s="47"/>
      <c r="E518" s="48" t="s">
        <v>488</v>
      </c>
      <c r="F518" s="56"/>
      <c r="G518" s="123"/>
      <c r="H518" s="342"/>
    </row>
    <row r="519" spans="1:8" ht="71.25" customHeight="1" x14ac:dyDescent="0.15">
      <c r="A519" s="47"/>
      <c r="B519" s="54"/>
      <c r="C519" s="47"/>
      <c r="D519" s="47"/>
      <c r="E519" s="48" t="s">
        <v>489</v>
      </c>
      <c r="F519" s="56"/>
      <c r="G519" s="123"/>
      <c r="H519" s="342"/>
    </row>
    <row r="520" spans="1:8" ht="83.45" customHeight="1" x14ac:dyDescent="0.15">
      <c r="A520" s="47"/>
      <c r="B520" s="54"/>
      <c r="C520" s="47"/>
      <c r="D520" s="47"/>
      <c r="E520" s="48" t="s">
        <v>490</v>
      </c>
      <c r="F520" s="56"/>
      <c r="G520" s="123"/>
      <c r="H520" s="342"/>
    </row>
    <row r="521" spans="1:8" ht="72" customHeight="1" x14ac:dyDescent="0.15">
      <c r="A521" s="47"/>
      <c r="B521" s="54"/>
      <c r="C521" s="47"/>
      <c r="D521" s="47"/>
      <c r="E521" s="48" t="s">
        <v>491</v>
      </c>
      <c r="F521" s="56"/>
      <c r="G521" s="123"/>
      <c r="H521" s="342"/>
    </row>
    <row r="522" spans="1:8" ht="9.9499999999999993" customHeight="1" x14ac:dyDescent="0.15">
      <c r="A522" s="47"/>
      <c r="B522" s="54"/>
      <c r="C522" s="109"/>
      <c r="D522" s="55"/>
      <c r="E522" s="48"/>
      <c r="F522" s="56"/>
      <c r="G522" s="123"/>
      <c r="H522" s="342"/>
    </row>
    <row r="523" spans="1:8" ht="177" customHeight="1" x14ac:dyDescent="0.15">
      <c r="A523" s="47"/>
      <c r="B523" s="54"/>
      <c r="C523" s="109"/>
      <c r="D523" s="47"/>
      <c r="E523" s="48" t="s">
        <v>492</v>
      </c>
      <c r="F523" s="109"/>
      <c r="G523" s="123"/>
      <c r="H523" s="342"/>
    </row>
    <row r="524" spans="1:8" ht="6" customHeight="1" x14ac:dyDescent="0.15">
      <c r="A524" s="47"/>
      <c r="B524" s="54"/>
      <c r="C524" s="47"/>
      <c r="D524" s="47"/>
      <c r="E524" s="48"/>
      <c r="F524" s="56"/>
      <c r="G524" s="123"/>
      <c r="H524" s="342"/>
    </row>
    <row r="525" spans="1:8" ht="18.75" customHeight="1" x14ac:dyDescent="0.15">
      <c r="A525" s="47"/>
      <c r="B525" s="54"/>
      <c r="C525" s="47"/>
      <c r="D525" s="47" t="s">
        <v>39</v>
      </c>
      <c r="E525" s="48" t="s">
        <v>400</v>
      </c>
      <c r="F525" s="56"/>
      <c r="G525" s="123"/>
      <c r="H525" s="342"/>
    </row>
    <row r="526" spans="1:8" ht="201.6" customHeight="1" x14ac:dyDescent="0.15">
      <c r="A526" s="47"/>
      <c r="B526" s="54"/>
      <c r="C526" s="47"/>
      <c r="D526" s="47"/>
      <c r="E526" s="48" t="s">
        <v>425</v>
      </c>
      <c r="F526" s="56"/>
      <c r="G526" s="123"/>
      <c r="H526" s="342"/>
    </row>
    <row r="527" spans="1:8" ht="5.0999999999999996" customHeight="1" x14ac:dyDescent="0.15">
      <c r="A527" s="47"/>
      <c r="B527" s="54"/>
      <c r="C527" s="47"/>
      <c r="D527" s="47"/>
      <c r="E527" s="48"/>
      <c r="F527" s="56"/>
      <c r="G527" s="123"/>
      <c r="H527" s="342"/>
    </row>
    <row r="528" spans="1:8" ht="21" customHeight="1" x14ac:dyDescent="0.15">
      <c r="A528" s="47"/>
      <c r="B528" s="54"/>
      <c r="C528" s="47"/>
      <c r="D528" s="47" t="s">
        <v>57</v>
      </c>
      <c r="E528" s="48" t="s">
        <v>401</v>
      </c>
      <c r="F528" s="56"/>
      <c r="G528" s="123"/>
      <c r="H528" s="342"/>
    </row>
    <row r="529" spans="1:10" ht="174.6" customHeight="1" x14ac:dyDescent="0.15">
      <c r="A529" s="47"/>
      <c r="B529" s="54"/>
      <c r="C529" s="47"/>
      <c r="D529" s="47"/>
      <c r="E529" s="48" t="s">
        <v>426</v>
      </c>
      <c r="F529" s="56"/>
      <c r="G529" s="123"/>
      <c r="H529" s="342"/>
    </row>
    <row r="530" spans="1:10" ht="33.75" customHeight="1" x14ac:dyDescent="0.15">
      <c r="A530" s="47"/>
      <c r="B530" s="54"/>
      <c r="C530" s="47"/>
      <c r="D530" s="47" t="s">
        <v>59</v>
      </c>
      <c r="E530" s="48" t="s">
        <v>402</v>
      </c>
      <c r="F530" s="56"/>
      <c r="G530" s="123"/>
      <c r="H530" s="342"/>
    </row>
    <row r="531" spans="1:10" ht="73.5" customHeight="1" x14ac:dyDescent="0.15">
      <c r="A531" s="47"/>
      <c r="B531" s="54"/>
      <c r="C531" s="47"/>
      <c r="D531" s="49"/>
      <c r="E531" s="60" t="s">
        <v>706</v>
      </c>
      <c r="F531" s="56"/>
      <c r="G531" s="123"/>
      <c r="H531" s="342"/>
    </row>
    <row r="532" spans="1:10" ht="96.6" customHeight="1" x14ac:dyDescent="0.15">
      <c r="A532" s="47"/>
      <c r="B532" s="48"/>
      <c r="C532" s="47"/>
      <c r="D532" s="47"/>
      <c r="E532" s="48" t="s">
        <v>707</v>
      </c>
      <c r="F532" s="56"/>
      <c r="G532" s="131"/>
      <c r="H532" s="56"/>
      <c r="I532" s="190"/>
      <c r="J532" s="191"/>
    </row>
    <row r="533" spans="1:10" ht="84.95" customHeight="1" x14ac:dyDescent="0.15">
      <c r="A533" s="47"/>
      <c r="B533" s="48"/>
      <c r="C533" s="47"/>
      <c r="D533" s="49"/>
      <c r="E533" s="60" t="s">
        <v>708</v>
      </c>
      <c r="F533" s="56"/>
      <c r="G533" s="131"/>
      <c r="H533" s="56"/>
      <c r="I533" s="55"/>
    </row>
    <row r="534" spans="1:10" ht="4.5" customHeight="1" x14ac:dyDescent="0.15">
      <c r="A534" s="47"/>
      <c r="B534" s="48"/>
      <c r="C534" s="47"/>
      <c r="F534" s="55"/>
      <c r="G534" s="59"/>
      <c r="H534" s="48"/>
    </row>
    <row r="535" spans="1:10" ht="101.25" customHeight="1" x14ac:dyDescent="0.15">
      <c r="A535" s="47"/>
      <c r="B535" s="48"/>
      <c r="C535" s="47"/>
      <c r="D535" s="407" t="s">
        <v>793</v>
      </c>
      <c r="E535" s="408"/>
      <c r="F535" s="55"/>
      <c r="G535" s="59"/>
      <c r="H535" s="48"/>
    </row>
    <row r="536" spans="1:10" ht="4.5" customHeight="1" x14ac:dyDescent="0.15">
      <c r="A536" s="49"/>
      <c r="B536" s="51"/>
      <c r="C536" s="49"/>
      <c r="D536" s="50"/>
      <c r="E536" s="51"/>
      <c r="F536" s="52"/>
      <c r="G536" s="120"/>
      <c r="H536" s="65"/>
    </row>
    <row r="537" spans="1:10" ht="5.0999999999999996" customHeight="1" x14ac:dyDescent="0.15">
      <c r="A537" s="47"/>
      <c r="B537" s="54"/>
      <c r="C537" s="47"/>
      <c r="D537" s="55"/>
      <c r="E537" s="54"/>
      <c r="F537" s="56"/>
      <c r="G537" s="86"/>
      <c r="H537" s="342"/>
    </row>
    <row r="538" spans="1:10" ht="39" customHeight="1" x14ac:dyDescent="0.15">
      <c r="A538" s="47">
        <v>34</v>
      </c>
      <c r="B538" s="54" t="s">
        <v>96</v>
      </c>
      <c r="C538" s="47"/>
      <c r="D538" s="55"/>
      <c r="E538" s="54" t="s">
        <v>493</v>
      </c>
      <c r="F538" s="56"/>
      <c r="G538" s="59" t="s">
        <v>613</v>
      </c>
      <c r="H538" s="392" t="s">
        <v>788</v>
      </c>
    </row>
    <row r="539" spans="1:10" ht="5.0999999999999996" customHeight="1" x14ac:dyDescent="0.15">
      <c r="A539" s="47"/>
      <c r="B539" s="54"/>
      <c r="C539" s="47"/>
      <c r="D539" s="344"/>
      <c r="E539" s="43"/>
      <c r="F539" s="56"/>
      <c r="G539" s="102"/>
      <c r="H539" s="392"/>
    </row>
    <row r="540" spans="1:10" ht="126.75" customHeight="1" x14ac:dyDescent="0.15">
      <c r="A540" s="47"/>
      <c r="B540" s="54"/>
      <c r="C540" s="47"/>
      <c r="D540" s="101" t="s">
        <v>326</v>
      </c>
      <c r="E540" s="60" t="s">
        <v>494</v>
      </c>
      <c r="F540" s="56"/>
      <c r="G540" s="102"/>
      <c r="H540" s="392"/>
      <c r="I540" s="339"/>
      <c r="J540" s="55"/>
    </row>
    <row r="541" spans="1:10" ht="9.9499999999999993" customHeight="1" x14ac:dyDescent="0.15">
      <c r="A541" s="49"/>
      <c r="B541" s="51"/>
      <c r="C541" s="49"/>
      <c r="D541" s="50"/>
      <c r="E541" s="51"/>
      <c r="F541" s="52"/>
      <c r="G541" s="122"/>
      <c r="H541" s="91"/>
    </row>
    <row r="542" spans="1:10" ht="5.0999999999999996" customHeight="1" x14ac:dyDescent="0.15">
      <c r="A542" s="344"/>
      <c r="B542" s="43"/>
      <c r="C542" s="47"/>
      <c r="D542" s="55"/>
      <c r="E542" s="54"/>
      <c r="F542" s="56"/>
      <c r="G542" s="108"/>
      <c r="H542" s="46"/>
    </row>
    <row r="543" spans="1:10" ht="42" customHeight="1" x14ac:dyDescent="0.15">
      <c r="A543" s="47">
        <v>35</v>
      </c>
      <c r="B543" s="48" t="s">
        <v>97</v>
      </c>
      <c r="C543" s="49"/>
      <c r="D543" s="50" t="s">
        <v>36</v>
      </c>
      <c r="E543" s="51" t="s">
        <v>408</v>
      </c>
      <c r="F543" s="56"/>
      <c r="G543" s="59" t="s">
        <v>613</v>
      </c>
      <c r="H543" s="61" t="s">
        <v>789</v>
      </c>
    </row>
    <row r="544" spans="1:10" ht="5.0999999999999996" customHeight="1" x14ac:dyDescent="0.15">
      <c r="A544" s="47"/>
      <c r="B544" s="48"/>
      <c r="C544" s="47"/>
      <c r="D544" s="55"/>
      <c r="E544" s="54"/>
      <c r="F544" s="44"/>
      <c r="G544" s="108"/>
      <c r="H544" s="342"/>
    </row>
    <row r="545" spans="1:8" ht="60" x14ac:dyDescent="0.15">
      <c r="A545" s="47"/>
      <c r="B545" s="48"/>
      <c r="C545" s="47"/>
      <c r="D545" s="55" t="s">
        <v>38</v>
      </c>
      <c r="E545" s="323" t="s">
        <v>929</v>
      </c>
      <c r="F545" s="324"/>
      <c r="G545" s="325" t="s">
        <v>613</v>
      </c>
      <c r="H545" s="326" t="s">
        <v>930</v>
      </c>
    </row>
    <row r="546" spans="1:8" ht="5.0999999999999996" customHeight="1" x14ac:dyDescent="0.15">
      <c r="A546" s="47"/>
      <c r="B546" s="48"/>
      <c r="C546" s="47"/>
      <c r="D546" s="344"/>
      <c r="E546" s="43"/>
      <c r="F546" s="56"/>
      <c r="G546" s="86"/>
      <c r="H546" s="342"/>
    </row>
    <row r="547" spans="1:8" ht="229.5" x14ac:dyDescent="0.15">
      <c r="A547" s="47"/>
      <c r="B547" s="48"/>
      <c r="C547" s="47"/>
      <c r="D547" s="101"/>
      <c r="E547" s="322" t="s">
        <v>931</v>
      </c>
      <c r="F547" s="56"/>
      <c r="G547" s="86"/>
      <c r="H547" s="61" t="s">
        <v>595</v>
      </c>
    </row>
    <row r="548" spans="1:8" ht="4.5" customHeight="1" x14ac:dyDescent="0.15">
      <c r="A548" s="47"/>
      <c r="B548" s="54"/>
      <c r="C548" s="47"/>
      <c r="D548" s="40"/>
      <c r="E548" s="40"/>
      <c r="F548" s="56"/>
      <c r="G548" s="102"/>
      <c r="H548" s="61"/>
    </row>
    <row r="549" spans="1:8" ht="97.5" customHeight="1" x14ac:dyDescent="0.15">
      <c r="A549" s="47"/>
      <c r="B549" s="54"/>
      <c r="C549" s="47"/>
      <c r="D549" s="101" t="s">
        <v>29</v>
      </c>
      <c r="E549" s="60" t="s">
        <v>827</v>
      </c>
      <c r="F549" s="56"/>
      <c r="G549" s="102"/>
      <c r="H549" s="61" t="s">
        <v>595</v>
      </c>
    </row>
    <row r="550" spans="1:8" ht="5.0999999999999996" customHeight="1" x14ac:dyDescent="0.15">
      <c r="A550" s="49"/>
      <c r="B550" s="51"/>
      <c r="C550" s="49"/>
      <c r="D550" s="51"/>
      <c r="E550" s="51"/>
      <c r="F550" s="52"/>
      <c r="G550" s="122"/>
      <c r="H550" s="91"/>
    </row>
    <row r="551" spans="1:8" ht="4.5" customHeight="1" x14ac:dyDescent="0.15">
      <c r="A551" s="344"/>
      <c r="B551" s="31"/>
      <c r="C551" s="344"/>
      <c r="D551" s="31"/>
      <c r="E551" s="31"/>
      <c r="F551" s="44"/>
      <c r="G551" s="108"/>
      <c r="H551" s="96"/>
    </row>
    <row r="552" spans="1:8" ht="159.94999999999999" customHeight="1" x14ac:dyDescent="0.15">
      <c r="A552" s="47">
        <v>36</v>
      </c>
      <c r="B552" s="48" t="s">
        <v>429</v>
      </c>
      <c r="C552" s="47"/>
      <c r="D552" s="54" t="s">
        <v>36</v>
      </c>
      <c r="E552" s="54" t="s">
        <v>430</v>
      </c>
      <c r="F552" s="56"/>
      <c r="G552" s="102" t="s">
        <v>1</v>
      </c>
      <c r="H552" s="342" t="s">
        <v>828</v>
      </c>
    </row>
    <row r="553" spans="1:8" ht="3.95" customHeight="1" x14ac:dyDescent="0.15">
      <c r="A553" s="47"/>
      <c r="B553" s="54"/>
      <c r="C553" s="47"/>
      <c r="D553" s="51"/>
      <c r="E553" s="51"/>
      <c r="F553" s="56"/>
      <c r="G553" s="102"/>
      <c r="H553" s="61"/>
    </row>
    <row r="554" spans="1:8" ht="59.1" customHeight="1" x14ac:dyDescent="0.15">
      <c r="A554" s="129"/>
      <c r="B554" s="48"/>
      <c r="C554" s="55"/>
      <c r="D554" s="344" t="s">
        <v>153</v>
      </c>
      <c r="E554" s="43" t="s">
        <v>437</v>
      </c>
      <c r="F554" s="56"/>
      <c r="G554" s="131"/>
      <c r="H554" s="61" t="s">
        <v>409</v>
      </c>
    </row>
    <row r="555" spans="1:8" ht="239.45" customHeight="1" x14ac:dyDescent="0.15">
      <c r="A555" s="47"/>
      <c r="B555" s="54"/>
      <c r="C555" s="47"/>
      <c r="D555" s="101" t="s">
        <v>29</v>
      </c>
      <c r="E555" s="60" t="s">
        <v>439</v>
      </c>
      <c r="F555" s="56"/>
      <c r="G555" s="102"/>
      <c r="H555" s="61"/>
    </row>
    <row r="556" spans="1:8" ht="6" customHeight="1" x14ac:dyDescent="0.15">
      <c r="A556" s="47"/>
      <c r="B556" s="54"/>
      <c r="C556" s="49"/>
      <c r="D556" s="51"/>
      <c r="E556" s="51"/>
      <c r="F556" s="52"/>
      <c r="G556" s="90"/>
      <c r="H556" s="61"/>
    </row>
    <row r="557" spans="1:8" ht="6" customHeight="1" x14ac:dyDescent="0.15">
      <c r="A557" s="47"/>
      <c r="B557" s="54"/>
      <c r="C557" s="47"/>
      <c r="D557" s="54"/>
      <c r="E557" s="54"/>
      <c r="F557" s="56"/>
      <c r="G557" s="86"/>
      <c r="H557" s="61"/>
    </row>
    <row r="558" spans="1:8" ht="114" customHeight="1" x14ac:dyDescent="0.15">
      <c r="A558" s="47"/>
      <c r="B558" s="48"/>
      <c r="C558" s="47"/>
      <c r="D558" s="54" t="s">
        <v>39</v>
      </c>
      <c r="E558" s="54" t="s">
        <v>431</v>
      </c>
      <c r="F558" s="56"/>
      <c r="G558" s="102" t="s">
        <v>1</v>
      </c>
      <c r="H558" s="342" t="s">
        <v>829</v>
      </c>
    </row>
    <row r="559" spans="1:8" ht="6" customHeight="1" x14ac:dyDescent="0.15">
      <c r="A559" s="47"/>
      <c r="B559" s="54"/>
      <c r="C559" s="47"/>
      <c r="D559" s="54"/>
      <c r="E559" s="54"/>
      <c r="F559" s="56"/>
      <c r="G559" s="102"/>
      <c r="H559" s="61"/>
    </row>
    <row r="560" spans="1:8" ht="92.25" customHeight="1" x14ac:dyDescent="0.15">
      <c r="A560" s="47"/>
      <c r="B560" s="54"/>
      <c r="C560" s="47"/>
      <c r="D560" s="127" t="s">
        <v>29</v>
      </c>
      <c r="E560" s="43" t="s">
        <v>405</v>
      </c>
      <c r="F560" s="56"/>
      <c r="G560" s="102"/>
      <c r="H560" s="61" t="s">
        <v>404</v>
      </c>
    </row>
    <row r="561" spans="1:9" ht="247.5" customHeight="1" x14ac:dyDescent="0.15">
      <c r="A561" s="129"/>
      <c r="B561" s="48"/>
      <c r="C561" s="55"/>
      <c r="D561" s="49"/>
      <c r="E561" s="60" t="s">
        <v>544</v>
      </c>
      <c r="F561" s="56"/>
      <c r="G561" s="131"/>
      <c r="H561" s="56"/>
    </row>
    <row r="562" spans="1:9" ht="6" customHeight="1" x14ac:dyDescent="0.15">
      <c r="A562" s="129"/>
      <c r="B562" s="48"/>
      <c r="C562" s="55"/>
      <c r="D562" s="55"/>
      <c r="E562" s="54"/>
      <c r="F562" s="55"/>
      <c r="G562" s="97"/>
      <c r="H562" s="56"/>
    </row>
    <row r="563" spans="1:9" ht="7.5" customHeight="1" x14ac:dyDescent="0.15">
      <c r="A563" s="129"/>
      <c r="B563" s="48"/>
      <c r="C563" s="55"/>
      <c r="D563" s="344"/>
      <c r="E563" s="43"/>
      <c r="F563" s="55"/>
      <c r="G563" s="97"/>
      <c r="H563" s="56"/>
    </row>
    <row r="564" spans="1:9" ht="84.6" customHeight="1" x14ac:dyDescent="0.15">
      <c r="A564" s="47"/>
      <c r="B564" s="48"/>
      <c r="C564" s="47"/>
      <c r="D564" s="49" t="s">
        <v>153</v>
      </c>
      <c r="E564" s="60" t="s">
        <v>438</v>
      </c>
      <c r="F564" s="55"/>
      <c r="G564" s="97"/>
      <c r="H564" s="48"/>
      <c r="I564" s="55"/>
    </row>
    <row r="565" spans="1:9" ht="13.5" customHeight="1" x14ac:dyDescent="0.15">
      <c r="A565" s="49"/>
      <c r="B565" s="60"/>
      <c r="C565" s="49"/>
      <c r="D565" s="50"/>
      <c r="E565" s="51"/>
      <c r="F565" s="50"/>
      <c r="G565" s="93"/>
      <c r="H565" s="60"/>
      <c r="I565" s="55"/>
    </row>
    <row r="566" spans="1:9" ht="35.1" customHeight="1" x14ac:dyDescent="0.15">
      <c r="A566" s="141" t="s">
        <v>369</v>
      </c>
      <c r="B566" s="16"/>
      <c r="C566" s="15"/>
      <c r="D566" s="15"/>
      <c r="E566" s="16"/>
      <c r="F566" s="15"/>
      <c r="G566" s="142"/>
      <c r="H566" s="143"/>
    </row>
    <row r="567" spans="1:9" ht="5.0999999999999996" customHeight="1" x14ac:dyDescent="0.15">
      <c r="A567" s="22"/>
      <c r="B567" s="23"/>
      <c r="C567" s="22"/>
      <c r="D567" s="144"/>
      <c r="E567" s="7"/>
      <c r="F567" s="145"/>
      <c r="G567" s="146"/>
      <c r="H567" s="147"/>
    </row>
    <row r="568" spans="1:9" ht="46.5" customHeight="1" x14ac:dyDescent="0.15">
      <c r="A568" s="6">
        <v>1</v>
      </c>
      <c r="B568" s="7" t="s">
        <v>98</v>
      </c>
      <c r="C568" s="6"/>
      <c r="D568" s="8" t="s">
        <v>36</v>
      </c>
      <c r="E568" s="7" t="s">
        <v>99</v>
      </c>
      <c r="F568" s="9"/>
      <c r="G568" s="180" t="s">
        <v>613</v>
      </c>
      <c r="H568" s="11" t="s">
        <v>790</v>
      </c>
    </row>
    <row r="569" spans="1:9" ht="5.0999999999999996" customHeight="1" x14ac:dyDescent="0.15">
      <c r="A569" s="6"/>
      <c r="B569" s="7"/>
      <c r="C569" s="6"/>
      <c r="D569" s="22"/>
      <c r="E569" s="23"/>
      <c r="F569" s="9"/>
      <c r="G569" s="14"/>
      <c r="H569" s="11"/>
    </row>
    <row r="570" spans="1:9" ht="73.5" customHeight="1" x14ac:dyDescent="0.15">
      <c r="A570" s="6"/>
      <c r="B570" s="25"/>
      <c r="C570" s="6"/>
      <c r="D570" s="12" t="s">
        <v>29</v>
      </c>
      <c r="E570" s="13" t="s">
        <v>376</v>
      </c>
      <c r="F570" s="9"/>
      <c r="G570" s="10"/>
      <c r="H570" s="11" t="s">
        <v>596</v>
      </c>
    </row>
    <row r="571" spans="1:9" ht="5.0999999999999996" customHeight="1" x14ac:dyDescent="0.15">
      <c r="A571" s="6"/>
      <c r="B571" s="7"/>
      <c r="C571" s="6"/>
      <c r="D571" s="8"/>
      <c r="E571" s="7"/>
      <c r="F571" s="9"/>
      <c r="G571" s="10"/>
      <c r="H571" s="11"/>
    </row>
    <row r="572" spans="1:9" ht="5.0999999999999996" customHeight="1" x14ac:dyDescent="0.15">
      <c r="A572" s="6"/>
      <c r="B572" s="25"/>
      <c r="C572" s="22"/>
      <c r="D572" s="144"/>
      <c r="E572" s="148"/>
      <c r="F572" s="145"/>
      <c r="G572" s="146"/>
      <c r="H572" s="149"/>
    </row>
    <row r="573" spans="1:9" ht="33.75" customHeight="1" x14ac:dyDescent="0.15">
      <c r="A573" s="6"/>
      <c r="B573" s="25"/>
      <c r="C573" s="6"/>
      <c r="D573" s="8" t="s">
        <v>39</v>
      </c>
      <c r="E573" s="7" t="s">
        <v>696</v>
      </c>
      <c r="F573" s="9"/>
      <c r="G573" s="180" t="s">
        <v>613</v>
      </c>
      <c r="H573" s="11" t="s">
        <v>342</v>
      </c>
    </row>
    <row r="574" spans="1:9" ht="5.0999999999999996" customHeight="1" x14ac:dyDescent="0.15">
      <c r="A574" s="150"/>
      <c r="B574" s="25"/>
      <c r="C574" s="22"/>
      <c r="D574" s="144"/>
      <c r="E574" s="148"/>
      <c r="F574" s="144"/>
      <c r="G574" s="146"/>
      <c r="H574" s="11"/>
    </row>
    <row r="575" spans="1:9" ht="58.5" customHeight="1" x14ac:dyDescent="0.15">
      <c r="A575" s="6" t="s">
        <v>161</v>
      </c>
      <c r="B575" s="7" t="s">
        <v>207</v>
      </c>
      <c r="C575" s="12"/>
      <c r="D575" s="15" t="s">
        <v>57</v>
      </c>
      <c r="E575" s="16" t="s">
        <v>189</v>
      </c>
      <c r="F575" s="17"/>
      <c r="G575" s="181" t="s">
        <v>613</v>
      </c>
      <c r="H575" s="11" t="s">
        <v>327</v>
      </c>
    </row>
    <row r="576" spans="1:9" ht="5.0999999999999996" customHeight="1" x14ac:dyDescent="0.15">
      <c r="A576" s="6"/>
      <c r="B576" s="25"/>
      <c r="C576" s="6"/>
      <c r="D576" s="8"/>
      <c r="E576" s="7"/>
      <c r="F576" s="9"/>
      <c r="G576" s="14"/>
      <c r="H576" s="11"/>
    </row>
    <row r="577" spans="1:8" ht="44.25" customHeight="1" x14ac:dyDescent="0.15">
      <c r="A577" s="6"/>
      <c r="B577" s="7"/>
      <c r="C577" s="6"/>
      <c r="D577" s="8" t="s">
        <v>59</v>
      </c>
      <c r="E577" s="7" t="s">
        <v>703</v>
      </c>
      <c r="F577" s="9"/>
      <c r="G577" s="180" t="s">
        <v>613</v>
      </c>
      <c r="H577" s="11" t="s">
        <v>328</v>
      </c>
    </row>
    <row r="578" spans="1:8" ht="5.0999999999999996" customHeight="1" x14ac:dyDescent="0.15">
      <c r="A578" s="6"/>
      <c r="B578" s="25"/>
      <c r="C578" s="6"/>
      <c r="D578" s="22"/>
      <c r="E578" s="23"/>
      <c r="F578" s="9"/>
      <c r="G578" s="14"/>
      <c r="H578" s="11"/>
    </row>
    <row r="579" spans="1:8" ht="98.45" customHeight="1" x14ac:dyDescent="0.15">
      <c r="A579" s="6"/>
      <c r="B579" s="7"/>
      <c r="C579" s="6"/>
      <c r="D579" s="12" t="s">
        <v>29</v>
      </c>
      <c r="E579" s="13" t="s">
        <v>100</v>
      </c>
      <c r="F579" s="9"/>
      <c r="G579" s="14"/>
      <c r="H579" s="11" t="s">
        <v>597</v>
      </c>
    </row>
    <row r="580" spans="1:8" ht="5.0999999999999996" customHeight="1" x14ac:dyDescent="0.15">
      <c r="A580" s="6"/>
      <c r="B580" s="25"/>
      <c r="C580" s="6"/>
      <c r="D580" s="8"/>
      <c r="E580" s="7"/>
      <c r="F580" s="9"/>
      <c r="G580" s="14"/>
      <c r="H580" s="11"/>
    </row>
    <row r="581" spans="1:8" ht="5.0999999999999996" customHeight="1" x14ac:dyDescent="0.15">
      <c r="A581" s="22"/>
      <c r="B581" s="23"/>
      <c r="C581" s="22"/>
      <c r="D581" s="144"/>
      <c r="E581" s="148"/>
      <c r="F581" s="145"/>
      <c r="G581" s="146"/>
      <c r="H581" s="165"/>
    </row>
    <row r="582" spans="1:8" ht="135.6" customHeight="1" x14ac:dyDescent="0.15">
      <c r="A582" s="6">
        <v>2</v>
      </c>
      <c r="B582" s="7" t="s">
        <v>101</v>
      </c>
      <c r="C582" s="6"/>
      <c r="D582" s="8" t="s">
        <v>36</v>
      </c>
      <c r="E582" s="7" t="s">
        <v>449</v>
      </c>
      <c r="F582" s="9"/>
      <c r="G582" s="180" t="s">
        <v>613</v>
      </c>
      <c r="H582" s="11" t="s">
        <v>791</v>
      </c>
    </row>
    <row r="583" spans="1:8" ht="5.0999999999999996" customHeight="1" x14ac:dyDescent="0.15">
      <c r="A583" s="6"/>
      <c r="B583" s="7"/>
      <c r="C583" s="22"/>
      <c r="D583" s="144"/>
      <c r="E583" s="148"/>
      <c r="F583" s="145"/>
      <c r="G583" s="151"/>
      <c r="H583" s="11"/>
    </row>
    <row r="584" spans="1:8" ht="47.25" customHeight="1" x14ac:dyDescent="0.15">
      <c r="A584" s="6"/>
      <c r="B584" s="25"/>
      <c r="C584" s="12"/>
      <c r="D584" s="16" t="s">
        <v>39</v>
      </c>
      <c r="E584" s="16" t="s">
        <v>123</v>
      </c>
      <c r="F584" s="17"/>
      <c r="G584" s="181" t="s">
        <v>613</v>
      </c>
      <c r="H584" s="11" t="s">
        <v>329</v>
      </c>
    </row>
    <row r="585" spans="1:8" ht="5.0999999999999996" customHeight="1" x14ac:dyDescent="0.15">
      <c r="A585" s="6"/>
      <c r="B585" s="25"/>
      <c r="C585" s="6"/>
      <c r="D585" s="8"/>
      <c r="E585" s="7"/>
      <c r="F585" s="9"/>
      <c r="G585" s="10"/>
      <c r="H585" s="11"/>
    </row>
    <row r="586" spans="1:8" ht="59.1" customHeight="1" x14ac:dyDescent="0.15">
      <c r="A586" s="6"/>
      <c r="B586" s="25"/>
      <c r="C586" s="12"/>
      <c r="D586" s="16" t="s">
        <v>57</v>
      </c>
      <c r="E586" s="16" t="s">
        <v>102</v>
      </c>
      <c r="F586" s="17"/>
      <c r="G586" s="181" t="s">
        <v>613</v>
      </c>
      <c r="H586" s="11" t="s">
        <v>330</v>
      </c>
    </row>
    <row r="587" spans="1:8" ht="5.25" customHeight="1" x14ac:dyDescent="0.15">
      <c r="A587" s="47"/>
      <c r="B587" s="54"/>
      <c r="C587" s="344"/>
      <c r="D587" s="32"/>
      <c r="E587" s="31"/>
      <c r="F587" s="44"/>
      <c r="G587" s="184"/>
      <c r="H587" s="342"/>
    </row>
    <row r="588" spans="1:8" ht="162.6" customHeight="1" x14ac:dyDescent="0.15">
      <c r="A588" s="47"/>
      <c r="B588" s="54"/>
      <c r="C588" s="47"/>
      <c r="D588" s="15" t="s">
        <v>671</v>
      </c>
      <c r="E588" s="16" t="s">
        <v>685</v>
      </c>
      <c r="F588" s="9"/>
      <c r="G588" s="180" t="s">
        <v>613</v>
      </c>
      <c r="H588" s="11" t="s">
        <v>674</v>
      </c>
    </row>
    <row r="589" spans="1:8" ht="5.25" customHeight="1" x14ac:dyDescent="0.15">
      <c r="A589" s="47"/>
      <c r="B589" s="48"/>
      <c r="C589" s="55"/>
      <c r="D589" s="22"/>
      <c r="E589" s="23"/>
      <c r="F589" s="9"/>
      <c r="G589" s="10"/>
      <c r="H589" s="11"/>
    </row>
    <row r="590" spans="1:8" ht="53.45" customHeight="1" x14ac:dyDescent="0.15">
      <c r="A590" s="47"/>
      <c r="B590" s="48"/>
      <c r="C590" s="55"/>
      <c r="D590" s="6" t="s">
        <v>29</v>
      </c>
      <c r="E590" s="25" t="s">
        <v>663</v>
      </c>
      <c r="F590" s="9"/>
      <c r="G590" s="10"/>
      <c r="H590" s="11" t="s">
        <v>668</v>
      </c>
    </row>
    <row r="591" spans="1:8" ht="5.45" customHeight="1" x14ac:dyDescent="0.15">
      <c r="A591" s="47"/>
      <c r="B591" s="48"/>
      <c r="C591" s="55"/>
      <c r="D591" s="22"/>
      <c r="E591" s="23"/>
      <c r="F591" s="9"/>
      <c r="G591" s="10"/>
      <c r="H591" s="11"/>
    </row>
    <row r="592" spans="1:8" ht="72" customHeight="1" x14ac:dyDescent="0.15">
      <c r="A592" s="47"/>
      <c r="B592" s="48"/>
      <c r="C592" s="55"/>
      <c r="D592" s="12" t="s">
        <v>29</v>
      </c>
      <c r="E592" s="13" t="s">
        <v>679</v>
      </c>
      <c r="F592" s="9"/>
      <c r="G592" s="10"/>
      <c r="H592" s="11" t="s">
        <v>669</v>
      </c>
    </row>
    <row r="593" spans="1:9" ht="5.45" customHeight="1" x14ac:dyDescent="0.15">
      <c r="A593" s="47"/>
      <c r="B593" s="48"/>
      <c r="C593" s="55"/>
      <c r="D593" s="22"/>
      <c r="E593" s="23"/>
      <c r="F593" s="9"/>
      <c r="G593" s="10"/>
      <c r="H593" s="11"/>
    </row>
    <row r="594" spans="1:9" ht="138.94999999999999" customHeight="1" x14ac:dyDescent="0.15">
      <c r="A594" s="47"/>
      <c r="B594" s="48"/>
      <c r="C594" s="55"/>
      <c r="D594" s="12" t="s">
        <v>29</v>
      </c>
      <c r="E594" s="13" t="s">
        <v>670</v>
      </c>
      <c r="F594" s="9"/>
      <c r="G594" s="10"/>
      <c r="H594" s="11"/>
    </row>
    <row r="595" spans="1:9" ht="5.45" customHeight="1" x14ac:dyDescent="0.15">
      <c r="A595" s="47"/>
      <c r="B595" s="48"/>
      <c r="C595" s="55"/>
      <c r="D595" s="22"/>
      <c r="E595" s="23"/>
      <c r="F595" s="9"/>
      <c r="G595" s="10"/>
      <c r="H595" s="11"/>
    </row>
    <row r="596" spans="1:9" ht="95.45" customHeight="1" x14ac:dyDescent="0.15">
      <c r="A596" s="47"/>
      <c r="B596" s="48"/>
      <c r="C596" s="55"/>
      <c r="D596" s="12" t="s">
        <v>29</v>
      </c>
      <c r="E596" s="13" t="s">
        <v>627</v>
      </c>
      <c r="F596" s="9"/>
      <c r="G596" s="10"/>
      <c r="H596" s="11"/>
    </row>
    <row r="597" spans="1:9" ht="5.45" hidden="1" customHeight="1" x14ac:dyDescent="0.15">
      <c r="A597" s="47"/>
      <c r="B597" s="48"/>
      <c r="C597" s="55"/>
      <c r="D597" s="55"/>
      <c r="E597" s="54"/>
      <c r="F597" s="56"/>
      <c r="G597" s="102"/>
      <c r="H597" s="342"/>
    </row>
    <row r="598" spans="1:9" ht="5.0999999999999996" customHeight="1" x14ac:dyDescent="0.15">
      <c r="A598" s="150"/>
      <c r="B598" s="25"/>
      <c r="C598" s="8"/>
      <c r="D598" s="8"/>
      <c r="E598" s="7"/>
      <c r="F598" s="8"/>
      <c r="G598" s="152"/>
      <c r="H598" s="11"/>
    </row>
    <row r="599" spans="1:9" ht="49.5" customHeight="1" x14ac:dyDescent="0.15">
      <c r="A599" s="6"/>
      <c r="B599" s="25"/>
      <c r="C599" s="12"/>
      <c r="D599" s="16" t="s">
        <v>67</v>
      </c>
      <c r="E599" s="16" t="s">
        <v>64</v>
      </c>
      <c r="F599" s="17"/>
      <c r="G599" s="189" t="s">
        <v>613</v>
      </c>
      <c r="H599" s="11" t="s">
        <v>830</v>
      </c>
    </row>
    <row r="600" spans="1:9" ht="5.0999999999999996" customHeight="1" x14ac:dyDescent="0.15">
      <c r="A600" s="6"/>
      <c r="B600" s="25"/>
      <c r="C600" s="6"/>
      <c r="D600" s="8"/>
      <c r="E600" s="7" t="s">
        <v>8</v>
      </c>
      <c r="F600" s="9"/>
      <c r="G600" s="14"/>
      <c r="H600" s="11"/>
    </row>
    <row r="601" spans="1:9" ht="87.75" customHeight="1" x14ac:dyDescent="0.15">
      <c r="A601" s="6"/>
      <c r="B601" s="7"/>
      <c r="C601" s="6"/>
      <c r="D601" s="7" t="s">
        <v>122</v>
      </c>
      <c r="E601" s="7" t="s">
        <v>103</v>
      </c>
      <c r="F601" s="9"/>
      <c r="G601" s="180" t="s">
        <v>613</v>
      </c>
      <c r="H601" s="11" t="s">
        <v>831</v>
      </c>
    </row>
    <row r="602" spans="1:9" ht="5.0999999999999996" customHeight="1" x14ac:dyDescent="0.15">
      <c r="A602" s="6"/>
      <c r="B602" s="7"/>
      <c r="C602" s="6"/>
      <c r="D602" s="22"/>
      <c r="E602" s="23"/>
      <c r="F602" s="9"/>
      <c r="G602" s="14"/>
      <c r="H602" s="11"/>
    </row>
    <row r="603" spans="1:9" ht="113.25" customHeight="1" x14ac:dyDescent="0.15">
      <c r="A603" s="6"/>
      <c r="B603" s="25"/>
      <c r="C603" s="6"/>
      <c r="D603" s="12" t="s">
        <v>29</v>
      </c>
      <c r="E603" s="13" t="s">
        <v>403</v>
      </c>
      <c r="F603" s="9"/>
      <c r="G603" s="14"/>
      <c r="H603" s="11" t="s">
        <v>832</v>
      </c>
    </row>
    <row r="604" spans="1:9" ht="5.0999999999999996" customHeight="1" x14ac:dyDescent="0.15">
      <c r="A604" s="6"/>
      <c r="B604" s="25"/>
      <c r="C604" s="12"/>
      <c r="D604" s="15"/>
      <c r="E604" s="16"/>
      <c r="F604" s="17"/>
      <c r="G604" s="26"/>
      <c r="H604" s="11"/>
    </row>
    <row r="605" spans="1:9" ht="5.0999999999999996" customHeight="1" x14ac:dyDescent="0.15">
      <c r="A605" s="6"/>
      <c r="B605" s="25"/>
      <c r="C605" s="6"/>
      <c r="D605" s="8"/>
      <c r="E605" s="7"/>
      <c r="F605" s="9"/>
      <c r="G605" s="14"/>
      <c r="H605" s="11"/>
      <c r="I605" s="55"/>
    </row>
    <row r="606" spans="1:9" ht="57.6" customHeight="1" x14ac:dyDescent="0.15">
      <c r="A606" s="6"/>
      <c r="B606" s="25" t="s">
        <v>247</v>
      </c>
      <c r="C606" s="6"/>
      <c r="D606" s="7" t="s">
        <v>124</v>
      </c>
      <c r="E606" s="7" t="s">
        <v>104</v>
      </c>
      <c r="F606" s="9"/>
      <c r="G606" s="180" t="s">
        <v>613</v>
      </c>
      <c r="H606" s="11" t="s">
        <v>833</v>
      </c>
    </row>
    <row r="607" spans="1:9" ht="5.0999999999999996" customHeight="1" x14ac:dyDescent="0.15">
      <c r="A607" s="6"/>
      <c r="B607" s="25"/>
      <c r="C607" s="8"/>
      <c r="D607" s="22"/>
      <c r="E607" s="23"/>
      <c r="F607" s="9"/>
      <c r="G607" s="14"/>
      <c r="H607" s="11"/>
    </row>
    <row r="608" spans="1:9" ht="125.1" customHeight="1" x14ac:dyDescent="0.15">
      <c r="A608" s="6"/>
      <c r="B608" s="7"/>
      <c r="C608" s="24"/>
      <c r="D608" s="12" t="s">
        <v>29</v>
      </c>
      <c r="E608" s="13" t="s">
        <v>190</v>
      </c>
      <c r="F608" s="9"/>
      <c r="G608" s="10"/>
      <c r="H608" s="11" t="s">
        <v>834</v>
      </c>
    </row>
    <row r="609" spans="1:8" ht="5.0999999999999996" customHeight="1" x14ac:dyDescent="0.15">
      <c r="A609" s="6"/>
      <c r="B609" s="7"/>
      <c r="C609" s="12"/>
      <c r="D609" s="15"/>
      <c r="E609" s="16"/>
      <c r="F609" s="17"/>
      <c r="G609" s="18"/>
      <c r="H609" s="11"/>
    </row>
    <row r="610" spans="1:8" ht="5.25" customHeight="1" x14ac:dyDescent="0.15">
      <c r="A610" s="47"/>
      <c r="B610" s="54"/>
      <c r="C610" s="344"/>
      <c r="D610" s="55"/>
      <c r="E610" s="54"/>
      <c r="F610" s="56"/>
      <c r="G610" s="138"/>
      <c r="H610" s="342"/>
    </row>
    <row r="611" spans="1:8" ht="72" customHeight="1" x14ac:dyDescent="0.15">
      <c r="A611" s="47"/>
      <c r="B611" s="54"/>
      <c r="C611" s="49"/>
      <c r="D611" s="15" t="s">
        <v>672</v>
      </c>
      <c r="E611" s="16" t="s">
        <v>690</v>
      </c>
      <c r="F611" s="17"/>
      <c r="G611" s="10" t="s">
        <v>1</v>
      </c>
      <c r="H611" s="11" t="s">
        <v>675</v>
      </c>
    </row>
    <row r="612" spans="1:8" ht="5.25" customHeight="1" x14ac:dyDescent="0.15">
      <c r="A612" s="47"/>
      <c r="B612" s="54"/>
      <c r="C612" s="344"/>
      <c r="D612" s="8"/>
      <c r="E612" s="7"/>
      <c r="F612" s="9"/>
      <c r="G612" s="185"/>
      <c r="H612" s="11"/>
    </row>
    <row r="613" spans="1:8" ht="47.1" customHeight="1" x14ac:dyDescent="0.15">
      <c r="A613" s="47"/>
      <c r="B613" s="54"/>
      <c r="C613" s="47"/>
      <c r="D613" s="8" t="s">
        <v>673</v>
      </c>
      <c r="E613" s="7" t="s">
        <v>686</v>
      </c>
      <c r="F613" s="9"/>
      <c r="G613" s="180" t="s">
        <v>614</v>
      </c>
      <c r="H613" s="11" t="s">
        <v>676</v>
      </c>
    </row>
    <row r="614" spans="1:8" ht="5.0999999999999996" customHeight="1" x14ac:dyDescent="0.15">
      <c r="A614" s="6"/>
      <c r="B614" s="7"/>
      <c r="C614" s="22"/>
      <c r="D614" s="144"/>
      <c r="E614" s="148"/>
      <c r="F614" s="145"/>
      <c r="G614" s="151"/>
      <c r="H614" s="11"/>
    </row>
    <row r="615" spans="1:8" ht="48" customHeight="1" x14ac:dyDescent="0.15">
      <c r="A615" s="6"/>
      <c r="B615" s="7"/>
      <c r="C615" s="6"/>
      <c r="D615" s="16" t="s">
        <v>299</v>
      </c>
      <c r="E615" s="16" t="s">
        <v>365</v>
      </c>
      <c r="F615" s="9"/>
      <c r="G615" s="180" t="s">
        <v>613</v>
      </c>
      <c r="H615" s="11" t="s">
        <v>835</v>
      </c>
    </row>
    <row r="616" spans="1:8" ht="5.0999999999999996" customHeight="1" x14ac:dyDescent="0.15">
      <c r="A616" s="6"/>
      <c r="B616" s="7"/>
      <c r="C616" s="6"/>
      <c r="D616" s="22"/>
      <c r="E616" s="23"/>
      <c r="F616" s="9"/>
      <c r="G616" s="153"/>
      <c r="H616" s="11"/>
    </row>
    <row r="617" spans="1:8" ht="58.5" customHeight="1" x14ac:dyDescent="0.15">
      <c r="A617" s="6"/>
      <c r="B617" s="7"/>
      <c r="C617" s="6"/>
      <c r="D617" s="12" t="s">
        <v>29</v>
      </c>
      <c r="E617" s="13" t="s">
        <v>331</v>
      </c>
      <c r="F617" s="9"/>
      <c r="G617" s="153"/>
      <c r="H617" s="11" t="s">
        <v>836</v>
      </c>
    </row>
    <row r="618" spans="1:8" ht="5.0999999999999996" customHeight="1" x14ac:dyDescent="0.15">
      <c r="A618" s="12"/>
      <c r="B618" s="13"/>
      <c r="C618" s="12"/>
      <c r="D618" s="15"/>
      <c r="E618" s="16"/>
      <c r="F618" s="17"/>
      <c r="G618" s="26"/>
      <c r="H618" s="27"/>
    </row>
    <row r="619" spans="1:8" ht="5.0999999999999996" customHeight="1" x14ac:dyDescent="0.15">
      <c r="A619" s="6"/>
      <c r="B619" s="25"/>
      <c r="C619" s="6"/>
      <c r="D619" s="8"/>
      <c r="E619" s="7"/>
      <c r="F619" s="9"/>
      <c r="G619" s="14"/>
      <c r="H619" s="11"/>
    </row>
    <row r="620" spans="1:8" ht="109.5" customHeight="1" x14ac:dyDescent="0.15">
      <c r="A620" s="6">
        <v>3</v>
      </c>
      <c r="B620" s="7" t="s">
        <v>125</v>
      </c>
      <c r="C620" s="6"/>
      <c r="D620" s="8" t="s">
        <v>36</v>
      </c>
      <c r="E620" s="7" t="s">
        <v>837</v>
      </c>
      <c r="F620" s="9"/>
      <c r="G620" s="180" t="s">
        <v>613</v>
      </c>
      <c r="H620" s="11" t="s">
        <v>792</v>
      </c>
    </row>
    <row r="621" spans="1:8" ht="5.0999999999999996" customHeight="1" x14ac:dyDescent="0.15">
      <c r="A621" s="6"/>
      <c r="B621" s="7"/>
      <c r="C621" s="6"/>
      <c r="D621" s="8"/>
      <c r="E621" s="7"/>
      <c r="F621" s="9"/>
      <c r="G621" s="10"/>
      <c r="H621" s="11"/>
    </row>
    <row r="622" spans="1:8" ht="46.5" customHeight="1" x14ac:dyDescent="0.15">
      <c r="A622" s="6"/>
      <c r="B622" s="7"/>
      <c r="C622" s="6"/>
      <c r="D622" s="8"/>
      <c r="E622" s="7" t="s">
        <v>352</v>
      </c>
      <c r="F622" s="9"/>
      <c r="G622" s="180" t="s">
        <v>614</v>
      </c>
      <c r="H622" s="11"/>
    </row>
    <row r="623" spans="1:8" ht="4.5" customHeight="1" x14ac:dyDescent="0.15">
      <c r="A623" s="6"/>
      <c r="B623" s="7"/>
      <c r="C623" s="6"/>
      <c r="D623" s="8"/>
      <c r="E623" s="7"/>
      <c r="F623" s="9"/>
      <c r="G623" s="10"/>
      <c r="H623" s="11"/>
    </row>
    <row r="624" spans="1:8" ht="4.5" customHeight="1" x14ac:dyDescent="0.15">
      <c r="A624" s="6"/>
      <c r="B624" s="7"/>
      <c r="C624" s="6"/>
      <c r="D624" s="22"/>
      <c r="E624" s="23"/>
      <c r="F624" s="9"/>
      <c r="G624" s="10"/>
      <c r="H624" s="11"/>
    </row>
    <row r="625" spans="1:8" ht="135.6" customHeight="1" x14ac:dyDescent="0.15">
      <c r="A625" s="6"/>
      <c r="B625" s="25"/>
      <c r="C625" s="6"/>
      <c r="D625" s="12" t="s">
        <v>29</v>
      </c>
      <c r="E625" s="13" t="s">
        <v>838</v>
      </c>
      <c r="F625" s="9"/>
      <c r="G625" s="14"/>
      <c r="H625" s="11" t="s">
        <v>598</v>
      </c>
    </row>
    <row r="626" spans="1:8" ht="5.0999999999999996" customHeight="1" x14ac:dyDescent="0.15">
      <c r="A626" s="6"/>
      <c r="B626" s="25"/>
      <c r="C626" s="12"/>
      <c r="D626" s="15"/>
      <c r="E626" s="16"/>
      <c r="F626" s="17"/>
      <c r="G626" s="26"/>
      <c r="H626" s="11"/>
    </row>
    <row r="627" spans="1:8" ht="5.0999999999999996" customHeight="1" x14ac:dyDescent="0.15">
      <c r="A627" s="6"/>
      <c r="B627" s="25"/>
      <c r="C627" s="6"/>
      <c r="D627" s="8"/>
      <c r="E627" s="7"/>
      <c r="F627" s="9"/>
      <c r="G627" s="10"/>
      <c r="H627" s="11"/>
    </row>
    <row r="628" spans="1:8" ht="44.25" customHeight="1" x14ac:dyDescent="0.15">
      <c r="A628" s="6"/>
      <c r="B628" s="7"/>
      <c r="C628" s="6"/>
      <c r="D628" s="8" t="s">
        <v>39</v>
      </c>
      <c r="E628" s="7" t="s">
        <v>126</v>
      </c>
      <c r="F628" s="9"/>
      <c r="G628" s="180" t="s">
        <v>613</v>
      </c>
      <c r="H628" s="11" t="s">
        <v>336</v>
      </c>
    </row>
    <row r="629" spans="1:8" ht="5.0999999999999996" customHeight="1" x14ac:dyDescent="0.15">
      <c r="A629" s="6"/>
      <c r="B629" s="7"/>
      <c r="C629" s="6"/>
      <c r="D629" s="8"/>
      <c r="E629" s="7"/>
      <c r="F629" s="9"/>
      <c r="G629" s="10"/>
      <c r="H629" s="11"/>
    </row>
    <row r="630" spans="1:8" ht="5.0999999999999996" customHeight="1" x14ac:dyDescent="0.15">
      <c r="A630" s="6"/>
      <c r="B630" s="7"/>
      <c r="C630" s="6"/>
      <c r="D630" s="22"/>
      <c r="E630" s="23"/>
      <c r="F630" s="9"/>
      <c r="G630" s="10"/>
      <c r="H630" s="11"/>
    </row>
    <row r="631" spans="1:8" ht="60" customHeight="1" x14ac:dyDescent="0.15">
      <c r="A631" s="6"/>
      <c r="B631" s="7"/>
      <c r="C631" s="6"/>
      <c r="D631" s="12" t="s">
        <v>29</v>
      </c>
      <c r="E631" s="13" t="s">
        <v>193</v>
      </c>
      <c r="F631" s="9"/>
      <c r="G631" s="10"/>
      <c r="H631" s="11" t="s">
        <v>599</v>
      </c>
    </row>
    <row r="632" spans="1:8" ht="5.0999999999999996" customHeight="1" x14ac:dyDescent="0.15">
      <c r="A632" s="6"/>
      <c r="B632" s="7"/>
      <c r="C632" s="12"/>
      <c r="D632" s="15"/>
      <c r="E632" s="16"/>
      <c r="F632" s="17"/>
      <c r="G632" s="18"/>
      <c r="H632" s="11"/>
    </row>
    <row r="633" spans="1:8" ht="5.0999999999999996" customHeight="1" x14ac:dyDescent="0.15">
      <c r="A633" s="6"/>
      <c r="B633" s="25"/>
      <c r="C633" s="6"/>
      <c r="D633" s="8"/>
      <c r="E633" s="7"/>
      <c r="F633" s="9"/>
      <c r="G633" s="10"/>
      <c r="H633" s="11"/>
    </row>
    <row r="634" spans="1:8" ht="56.45" customHeight="1" x14ac:dyDescent="0.15">
      <c r="A634" s="6"/>
      <c r="B634" s="7"/>
      <c r="C634" s="12"/>
      <c r="D634" s="15" t="s">
        <v>57</v>
      </c>
      <c r="E634" s="16" t="s">
        <v>127</v>
      </c>
      <c r="F634" s="17"/>
      <c r="G634" s="181" t="s">
        <v>613</v>
      </c>
      <c r="H634" s="11" t="s">
        <v>335</v>
      </c>
    </row>
    <row r="635" spans="1:8" ht="5.0999999999999996" customHeight="1" x14ac:dyDescent="0.15">
      <c r="A635" s="6"/>
      <c r="B635" s="25"/>
      <c r="C635" s="6"/>
      <c r="D635" s="8"/>
      <c r="E635" s="7"/>
      <c r="F635" s="9"/>
      <c r="G635" s="10"/>
      <c r="H635" s="11"/>
    </row>
    <row r="636" spans="1:8" ht="49.5" customHeight="1" x14ac:dyDescent="0.15">
      <c r="A636" s="6"/>
      <c r="B636" s="7"/>
      <c r="C636" s="6"/>
      <c r="D636" s="8" t="s">
        <v>59</v>
      </c>
      <c r="E636" s="7" t="s">
        <v>366</v>
      </c>
      <c r="F636" s="9"/>
      <c r="G636" s="180" t="s">
        <v>613</v>
      </c>
      <c r="H636" s="11" t="s">
        <v>334</v>
      </c>
    </row>
    <row r="637" spans="1:8" ht="5.0999999999999996" customHeight="1" x14ac:dyDescent="0.15">
      <c r="A637" s="6"/>
      <c r="B637" s="7"/>
      <c r="C637" s="6"/>
      <c r="D637" s="22"/>
      <c r="E637" s="23"/>
      <c r="F637" s="9"/>
      <c r="G637" s="10"/>
      <c r="H637" s="11"/>
    </row>
    <row r="638" spans="1:8" ht="153.75" customHeight="1" x14ac:dyDescent="0.15">
      <c r="A638" s="6"/>
      <c r="B638" s="7"/>
      <c r="C638" s="6"/>
      <c r="D638" s="12" t="s">
        <v>29</v>
      </c>
      <c r="E638" s="13" t="s">
        <v>932</v>
      </c>
      <c r="F638" s="9"/>
      <c r="G638" s="10"/>
      <c r="H638" s="11" t="s">
        <v>600</v>
      </c>
    </row>
    <row r="639" spans="1:8" ht="5.0999999999999996" customHeight="1" x14ac:dyDescent="0.15">
      <c r="A639" s="6"/>
      <c r="B639" s="7"/>
      <c r="C639" s="12"/>
      <c r="D639" s="15"/>
      <c r="E639" s="16"/>
      <c r="F639" s="17"/>
      <c r="G639" s="18"/>
      <c r="H639" s="11"/>
    </row>
    <row r="640" spans="1:8" ht="5.0999999999999996" customHeight="1" x14ac:dyDescent="0.15">
      <c r="A640" s="6"/>
      <c r="B640" s="25"/>
      <c r="C640" s="6"/>
      <c r="D640" s="8"/>
      <c r="E640" s="7"/>
      <c r="F640" s="9"/>
      <c r="G640" s="10"/>
      <c r="H640" s="11"/>
    </row>
    <row r="641" spans="1:9" ht="114" customHeight="1" x14ac:dyDescent="0.15">
      <c r="A641" s="6"/>
      <c r="B641" s="7"/>
      <c r="C641" s="6"/>
      <c r="D641" s="8" t="s">
        <v>67</v>
      </c>
      <c r="E641" s="7" t="s">
        <v>839</v>
      </c>
      <c r="F641" s="9"/>
      <c r="G641" s="180" t="s">
        <v>613</v>
      </c>
      <c r="H641" s="11" t="s">
        <v>333</v>
      </c>
    </row>
    <row r="642" spans="1:9" ht="5.0999999999999996" customHeight="1" x14ac:dyDescent="0.15">
      <c r="A642" s="6"/>
      <c r="B642" s="7"/>
      <c r="C642" s="22"/>
      <c r="D642" s="144"/>
      <c r="E642" s="148"/>
      <c r="F642" s="145"/>
      <c r="G642" s="151"/>
      <c r="H642" s="11"/>
    </row>
    <row r="643" spans="1:9" ht="59.25" customHeight="1" x14ac:dyDescent="0.15">
      <c r="A643" s="6"/>
      <c r="B643" s="7"/>
      <c r="C643" s="6"/>
      <c r="D643" s="8" t="s">
        <v>122</v>
      </c>
      <c r="E643" s="7" t="s">
        <v>191</v>
      </c>
      <c r="F643" s="9"/>
      <c r="G643" s="180" t="s">
        <v>613</v>
      </c>
      <c r="H643" s="11" t="s">
        <v>332</v>
      </c>
    </row>
    <row r="644" spans="1:9" ht="5.0999999999999996" customHeight="1" x14ac:dyDescent="0.15">
      <c r="A644" s="6"/>
      <c r="B644" s="7"/>
      <c r="C644" s="12"/>
      <c r="D644" s="15"/>
      <c r="E644" s="16"/>
      <c r="F644" s="17"/>
      <c r="G644" s="18"/>
      <c r="H644" s="11"/>
    </row>
    <row r="645" spans="1:9" ht="5.0999999999999996" customHeight="1" x14ac:dyDescent="0.15">
      <c r="A645" s="6"/>
      <c r="B645" s="7"/>
      <c r="C645" s="6"/>
      <c r="D645" s="8"/>
      <c r="E645" s="7"/>
      <c r="F645" s="9"/>
      <c r="G645" s="10"/>
      <c r="H645" s="11"/>
    </row>
    <row r="646" spans="1:9" ht="45.75" customHeight="1" x14ac:dyDescent="0.15">
      <c r="A646" s="6"/>
      <c r="B646" s="7"/>
      <c r="C646" s="6"/>
      <c r="D646" s="15" t="s">
        <v>124</v>
      </c>
      <c r="E646" s="16" t="s">
        <v>192</v>
      </c>
      <c r="F646" s="9"/>
      <c r="G646" s="180" t="s">
        <v>613</v>
      </c>
      <c r="H646" s="11" t="s">
        <v>340</v>
      </c>
    </row>
    <row r="647" spans="1:9" ht="5.0999999999999996" customHeight="1" x14ac:dyDescent="0.15">
      <c r="A647" s="6"/>
      <c r="B647" s="7"/>
      <c r="C647" s="24"/>
      <c r="D647" s="22"/>
      <c r="E647" s="23"/>
      <c r="F647" s="24"/>
      <c r="G647" s="10"/>
      <c r="H647" s="11"/>
    </row>
    <row r="648" spans="1:9" ht="217.5" customHeight="1" x14ac:dyDescent="0.15">
      <c r="A648" s="6"/>
      <c r="B648" s="25"/>
      <c r="C648" s="24"/>
      <c r="D648" s="12" t="s">
        <v>29</v>
      </c>
      <c r="E648" s="13" t="s">
        <v>704</v>
      </c>
      <c r="F648" s="24"/>
      <c r="G648" s="10"/>
      <c r="H648" s="11" t="s">
        <v>601</v>
      </c>
    </row>
    <row r="649" spans="1:9" ht="5.0999999999999996" customHeight="1" x14ac:dyDescent="0.15">
      <c r="A649" s="6"/>
      <c r="B649" s="25"/>
      <c r="C649" s="6"/>
      <c r="D649" s="28"/>
      <c r="E649" s="29"/>
      <c r="F649" s="9"/>
      <c r="G649" s="10"/>
      <c r="H649" s="11"/>
    </row>
    <row r="650" spans="1:9" ht="5.0999999999999996" customHeight="1" x14ac:dyDescent="0.15">
      <c r="A650" s="6"/>
      <c r="B650" s="7"/>
      <c r="C650" s="24"/>
      <c r="D650" s="22"/>
      <c r="E650" s="23"/>
      <c r="F650" s="24"/>
      <c r="G650" s="10"/>
      <c r="H650" s="11"/>
    </row>
    <row r="651" spans="1:9" ht="167.1" customHeight="1" x14ac:dyDescent="0.15">
      <c r="A651" s="6"/>
      <c r="B651" s="7"/>
      <c r="C651" s="6"/>
      <c r="D651" s="12" t="s">
        <v>29</v>
      </c>
      <c r="E651" s="13" t="s">
        <v>705</v>
      </c>
      <c r="F651" s="9"/>
      <c r="G651" s="10"/>
      <c r="H651" s="11" t="s">
        <v>601</v>
      </c>
    </row>
    <row r="652" spans="1:9" ht="5.45" customHeight="1" x14ac:dyDescent="0.15">
      <c r="A652" s="6"/>
      <c r="B652" s="7"/>
      <c r="C652" s="6"/>
      <c r="D652" s="8"/>
      <c r="E652" s="7"/>
      <c r="F652" s="9"/>
      <c r="G652" s="10"/>
      <c r="H652" s="11"/>
    </row>
    <row r="653" spans="1:9" ht="5.0999999999999996" customHeight="1" x14ac:dyDescent="0.15">
      <c r="A653" s="6"/>
      <c r="B653" s="7"/>
      <c r="C653" s="22"/>
      <c r="D653" s="144"/>
      <c r="E653" s="148"/>
      <c r="F653" s="145"/>
      <c r="G653" s="151"/>
      <c r="H653" s="11"/>
    </row>
    <row r="654" spans="1:9" ht="46.5" customHeight="1" x14ac:dyDescent="0.15">
      <c r="A654" s="12"/>
      <c r="B654" s="13"/>
      <c r="C654" s="12"/>
      <c r="D654" s="15" t="s">
        <v>171</v>
      </c>
      <c r="E654" s="16" t="s">
        <v>258</v>
      </c>
      <c r="F654" s="17"/>
      <c r="G654" s="181" t="s">
        <v>613</v>
      </c>
      <c r="H654" s="27" t="s">
        <v>341</v>
      </c>
    </row>
    <row r="655" spans="1:9" ht="35.1" customHeight="1" x14ac:dyDescent="0.15">
      <c r="A655" s="154" t="s">
        <v>227</v>
      </c>
      <c r="B655" s="51"/>
      <c r="C655" s="50"/>
      <c r="D655" s="50"/>
      <c r="E655" s="51"/>
      <c r="F655" s="50"/>
      <c r="G655" s="155"/>
      <c r="H655" s="91"/>
    </row>
    <row r="656" spans="1:9" ht="5.0999999999999996" customHeight="1" x14ac:dyDescent="0.15">
      <c r="A656" s="47"/>
      <c r="B656" s="81"/>
      <c r="C656" s="47"/>
      <c r="D656" s="55"/>
      <c r="E656" s="82"/>
      <c r="F656" s="55"/>
      <c r="G656" s="156"/>
      <c r="H656" s="157"/>
      <c r="I656" s="55"/>
    </row>
    <row r="657" spans="1:8" ht="60.75" customHeight="1" x14ac:dyDescent="0.15">
      <c r="A657" s="47"/>
      <c r="B657" s="54"/>
      <c r="C657" s="47"/>
      <c r="D657" s="55"/>
      <c r="E657" s="323" t="s">
        <v>933</v>
      </c>
      <c r="F657" s="55"/>
      <c r="G657" s="59" t="s">
        <v>614</v>
      </c>
      <c r="H657" s="87" t="s">
        <v>195</v>
      </c>
    </row>
    <row r="658" spans="1:8" ht="5.0999999999999996" customHeight="1" x14ac:dyDescent="0.15">
      <c r="A658" s="47"/>
      <c r="B658" s="54"/>
      <c r="C658" s="47"/>
      <c r="D658" s="344"/>
      <c r="E658" s="110"/>
      <c r="F658" s="55"/>
      <c r="G658" s="349"/>
      <c r="H658" s="84"/>
    </row>
    <row r="659" spans="1:8" ht="189.6" customHeight="1" x14ac:dyDescent="0.15">
      <c r="A659" s="47"/>
      <c r="B659" s="48"/>
      <c r="C659" s="47"/>
      <c r="D659" s="49" t="s">
        <v>29</v>
      </c>
      <c r="E659" s="60" t="s">
        <v>545</v>
      </c>
      <c r="F659" s="55"/>
      <c r="G659" s="349"/>
      <c r="H659" s="342" t="s">
        <v>196</v>
      </c>
    </row>
    <row r="660" spans="1:8" ht="5.0999999999999996" customHeight="1" x14ac:dyDescent="0.15">
      <c r="A660" s="47"/>
      <c r="B660" s="48"/>
      <c r="C660" s="47"/>
      <c r="D660" s="344"/>
      <c r="E660" s="43"/>
      <c r="F660" s="56"/>
      <c r="G660" s="86"/>
      <c r="H660" s="342"/>
    </row>
    <row r="661" spans="1:8" ht="48.95" customHeight="1" x14ac:dyDescent="0.15">
      <c r="A661" s="47"/>
      <c r="B661" s="48"/>
      <c r="C661" s="47"/>
      <c r="D661" s="49" t="s">
        <v>29</v>
      </c>
      <c r="E661" s="322" t="s">
        <v>934</v>
      </c>
      <c r="F661" s="56"/>
      <c r="G661" s="86"/>
      <c r="H661" s="342" t="s">
        <v>25</v>
      </c>
    </row>
    <row r="662" spans="1:8" ht="5.0999999999999996" customHeight="1" x14ac:dyDescent="0.15">
      <c r="A662" s="49"/>
      <c r="B662" s="60"/>
      <c r="C662" s="49"/>
      <c r="D662" s="50"/>
      <c r="E662" s="51"/>
      <c r="F662" s="52"/>
      <c r="G662" s="347"/>
      <c r="H662" s="91"/>
    </row>
    <row r="663" spans="1:8" ht="35.1" customHeight="1" x14ac:dyDescent="0.15">
      <c r="A663" s="39" t="s">
        <v>228</v>
      </c>
      <c r="B663" s="40"/>
      <c r="C663" s="41"/>
      <c r="D663" s="41"/>
      <c r="E663" s="31"/>
      <c r="F663" s="55"/>
      <c r="G663" s="158"/>
      <c r="H663" s="94"/>
    </row>
    <row r="664" spans="1:8" ht="5.0999999999999996" customHeight="1" x14ac:dyDescent="0.15">
      <c r="A664" s="47"/>
      <c r="B664" s="48"/>
      <c r="C664" s="47"/>
      <c r="D664" s="55"/>
      <c r="E664" s="31"/>
      <c r="F664" s="44"/>
      <c r="G664" s="108"/>
      <c r="H664" s="100"/>
    </row>
    <row r="665" spans="1:8" ht="72.75" customHeight="1" x14ac:dyDescent="0.15">
      <c r="A665" s="47">
        <v>1</v>
      </c>
      <c r="B665" s="48" t="s">
        <v>197</v>
      </c>
      <c r="C665" s="47"/>
      <c r="D665" s="55"/>
      <c r="E665" s="54" t="s">
        <v>367</v>
      </c>
      <c r="F665" s="56"/>
      <c r="G665" s="59" t="s">
        <v>613</v>
      </c>
      <c r="H665" s="342" t="s">
        <v>26</v>
      </c>
    </row>
    <row r="666" spans="1:8" ht="75" customHeight="1" x14ac:dyDescent="0.15">
      <c r="A666" s="47"/>
      <c r="B666" s="48"/>
      <c r="C666" s="47"/>
      <c r="D666" s="55"/>
      <c r="E666" s="54" t="s">
        <v>358</v>
      </c>
      <c r="F666" s="56"/>
      <c r="G666" s="346"/>
      <c r="H666" s="342"/>
    </row>
    <row r="667" spans="1:8" ht="5.0999999999999996" customHeight="1" x14ac:dyDescent="0.15">
      <c r="A667" s="47"/>
      <c r="B667" s="48"/>
      <c r="C667" s="47"/>
      <c r="D667" s="344"/>
      <c r="E667" s="43"/>
      <c r="F667" s="56"/>
      <c r="G667" s="86"/>
      <c r="H667" s="342"/>
    </row>
    <row r="668" spans="1:8" ht="35.450000000000003" customHeight="1" x14ac:dyDescent="0.15">
      <c r="A668" s="47"/>
      <c r="B668" s="54"/>
      <c r="C668" s="47"/>
      <c r="D668" s="49" t="s">
        <v>29</v>
      </c>
      <c r="E668" s="60" t="s">
        <v>354</v>
      </c>
      <c r="F668" s="56"/>
      <c r="G668" s="346"/>
      <c r="H668" s="61" t="s">
        <v>840</v>
      </c>
    </row>
    <row r="669" spans="1:8" ht="5.0999999999999996" customHeight="1" x14ac:dyDescent="0.15">
      <c r="A669" s="47"/>
      <c r="B669" s="54"/>
      <c r="C669" s="47"/>
      <c r="D669" s="344"/>
      <c r="E669" s="43"/>
      <c r="F669" s="56"/>
      <c r="G669" s="346"/>
      <c r="H669" s="61"/>
    </row>
    <row r="670" spans="1:8" ht="76.5" customHeight="1" x14ac:dyDescent="0.15">
      <c r="A670" s="47"/>
      <c r="B670" s="54"/>
      <c r="C670" s="47"/>
      <c r="D670" s="47" t="s">
        <v>29</v>
      </c>
      <c r="E670" s="48" t="s">
        <v>355</v>
      </c>
      <c r="F670" s="56"/>
      <c r="G670" s="346"/>
      <c r="H670" s="61" t="s">
        <v>353</v>
      </c>
    </row>
    <row r="671" spans="1:8" ht="60.95" customHeight="1" x14ac:dyDescent="0.15">
      <c r="A671" s="47"/>
      <c r="B671" s="54"/>
      <c r="C671" s="47"/>
      <c r="D671" s="49" t="s">
        <v>305</v>
      </c>
      <c r="E671" s="60" t="s">
        <v>343</v>
      </c>
      <c r="F671" s="56"/>
      <c r="G671" s="346"/>
      <c r="H671" s="61"/>
    </row>
    <row r="672" spans="1:8" ht="5.0999999999999996" customHeight="1" x14ac:dyDescent="0.15">
      <c r="A672" s="49"/>
      <c r="B672" s="60"/>
      <c r="C672" s="49"/>
      <c r="D672" s="50"/>
      <c r="E672" s="51"/>
      <c r="F672" s="52"/>
      <c r="G672" s="122"/>
      <c r="H672" s="67"/>
    </row>
    <row r="673" spans="1:8" ht="5.0999999999999996" customHeight="1" x14ac:dyDescent="0.15">
      <c r="A673" s="47"/>
      <c r="B673" s="48"/>
      <c r="C673" s="47"/>
      <c r="D673" s="55"/>
      <c r="E673" s="54"/>
      <c r="F673" s="56"/>
      <c r="G673" s="102"/>
      <c r="H673" s="107"/>
    </row>
    <row r="674" spans="1:8" ht="60" customHeight="1" x14ac:dyDescent="0.15">
      <c r="A674" s="47">
        <v>2</v>
      </c>
      <c r="B674" s="48" t="s">
        <v>633</v>
      </c>
      <c r="C674" s="47"/>
      <c r="D674" s="55"/>
      <c r="E674" s="54" t="s">
        <v>641</v>
      </c>
      <c r="F674" s="56"/>
      <c r="G674" s="59" t="s">
        <v>614</v>
      </c>
      <c r="H674" s="61" t="s">
        <v>635</v>
      </c>
    </row>
    <row r="675" spans="1:8" ht="16.5" customHeight="1" x14ac:dyDescent="0.15">
      <c r="A675" s="47"/>
      <c r="B675" s="54"/>
      <c r="C675" s="47"/>
      <c r="D675" s="55"/>
      <c r="E675" s="54" t="s">
        <v>639</v>
      </c>
      <c r="F675" s="56"/>
      <c r="G675" s="102"/>
      <c r="H675" s="61"/>
    </row>
    <row r="676" spans="1:8" ht="69.599999999999994" customHeight="1" x14ac:dyDescent="0.15">
      <c r="A676" s="47"/>
      <c r="B676" s="48"/>
      <c r="C676" s="55"/>
      <c r="D676" s="55"/>
      <c r="E676" s="54" t="s">
        <v>643</v>
      </c>
      <c r="F676" s="56"/>
      <c r="G676" s="59"/>
      <c r="H676" s="139" t="s">
        <v>656</v>
      </c>
    </row>
    <row r="677" spans="1:8" ht="29.1" customHeight="1" x14ac:dyDescent="0.15">
      <c r="A677" s="47"/>
      <c r="B677" s="48"/>
      <c r="C677" s="55"/>
      <c r="D677" s="55"/>
      <c r="E677" s="54" t="s">
        <v>644</v>
      </c>
      <c r="F677" s="56"/>
      <c r="G677" s="59"/>
      <c r="H677" s="139"/>
    </row>
    <row r="678" spans="1:8" ht="41.45" customHeight="1" x14ac:dyDescent="0.15">
      <c r="A678" s="47"/>
      <c r="B678" s="48"/>
      <c r="C678" s="55"/>
      <c r="D678" s="55"/>
      <c r="E678" s="54" t="s">
        <v>645</v>
      </c>
      <c r="F678" s="56"/>
      <c r="G678" s="59"/>
      <c r="H678" s="139"/>
    </row>
    <row r="679" spans="1:8" ht="29.45" customHeight="1" x14ac:dyDescent="0.15">
      <c r="A679" s="47"/>
      <c r="B679" s="48"/>
      <c r="C679" s="55"/>
      <c r="D679" s="55"/>
      <c r="E679" s="54" t="s">
        <v>642</v>
      </c>
      <c r="F679" s="56"/>
      <c r="G679" s="59"/>
      <c r="H679" s="139"/>
    </row>
    <row r="680" spans="1:8" ht="5.0999999999999996" customHeight="1" x14ac:dyDescent="0.15">
      <c r="A680" s="47"/>
      <c r="B680" s="48"/>
      <c r="C680" s="55"/>
      <c r="D680" s="344"/>
      <c r="E680" s="23"/>
      <c r="F680" s="56"/>
      <c r="G680" s="59"/>
      <c r="H680" s="139"/>
    </row>
    <row r="681" spans="1:8" ht="58.5" customHeight="1" x14ac:dyDescent="0.15">
      <c r="A681" s="47"/>
      <c r="B681" s="48"/>
      <c r="C681" s="55"/>
      <c r="D681" s="49" t="s">
        <v>153</v>
      </c>
      <c r="E681" s="60" t="s">
        <v>667</v>
      </c>
      <c r="F681" s="56"/>
      <c r="G681" s="59"/>
      <c r="H681" s="139" t="s">
        <v>665</v>
      </c>
    </row>
    <row r="682" spans="1:8" ht="201" customHeight="1" x14ac:dyDescent="0.15">
      <c r="A682" s="47"/>
      <c r="B682" s="48"/>
      <c r="C682" s="55"/>
      <c r="D682" s="128" t="s">
        <v>153</v>
      </c>
      <c r="E682" s="327" t="s">
        <v>935</v>
      </c>
      <c r="F682" s="56"/>
      <c r="G682" s="59"/>
      <c r="H682" s="139" t="s">
        <v>646</v>
      </c>
    </row>
    <row r="683" spans="1:8" ht="5.0999999999999996" customHeight="1" x14ac:dyDescent="0.15">
      <c r="A683" s="47"/>
      <c r="B683" s="54"/>
      <c r="C683" s="47"/>
      <c r="D683" s="55"/>
      <c r="E683" s="54"/>
      <c r="F683" s="56"/>
      <c r="G683" s="102"/>
      <c r="H683" s="61"/>
    </row>
    <row r="684" spans="1:8" ht="5.0999999999999996" customHeight="1" x14ac:dyDescent="0.15">
      <c r="A684" s="344"/>
      <c r="B684" s="31"/>
      <c r="C684" s="344"/>
      <c r="D684" s="32"/>
      <c r="E684" s="31"/>
      <c r="F684" s="44"/>
      <c r="G684" s="121"/>
      <c r="H684" s="96"/>
    </row>
    <row r="685" spans="1:8" ht="57.6" customHeight="1" x14ac:dyDescent="0.15">
      <c r="A685" s="47">
        <v>3</v>
      </c>
      <c r="B685" s="48" t="s">
        <v>634</v>
      </c>
      <c r="C685" s="47"/>
      <c r="D685" s="55"/>
      <c r="E685" s="54" t="s">
        <v>640</v>
      </c>
      <c r="F685" s="56"/>
      <c r="G685" s="59" t="s">
        <v>614</v>
      </c>
      <c r="H685" s="61" t="s">
        <v>636</v>
      </c>
    </row>
    <row r="686" spans="1:8" ht="18.600000000000001" customHeight="1" x14ac:dyDescent="0.15">
      <c r="A686" s="47"/>
      <c r="B686" s="48"/>
      <c r="C686" s="47"/>
      <c r="D686" s="55"/>
      <c r="E686" s="54" t="s">
        <v>639</v>
      </c>
      <c r="F686" s="56"/>
      <c r="G686" s="102"/>
      <c r="H686" s="61"/>
    </row>
    <row r="687" spans="1:8" ht="78.95" customHeight="1" x14ac:dyDescent="0.15">
      <c r="A687" s="47"/>
      <c r="B687" s="48"/>
      <c r="C687" s="55"/>
      <c r="D687" s="55"/>
      <c r="E687" s="54" t="s">
        <v>649</v>
      </c>
      <c r="F687" s="56"/>
      <c r="G687" s="59"/>
      <c r="H687" s="139" t="s">
        <v>657</v>
      </c>
    </row>
    <row r="688" spans="1:8" ht="140.1" customHeight="1" x14ac:dyDescent="0.15">
      <c r="A688" s="47"/>
      <c r="B688" s="48"/>
      <c r="C688" s="55"/>
      <c r="D688" s="128" t="s">
        <v>28</v>
      </c>
      <c r="E688" s="99" t="s">
        <v>648</v>
      </c>
      <c r="F688" s="56"/>
      <c r="G688" s="59"/>
      <c r="H688" s="139" t="s">
        <v>647</v>
      </c>
    </row>
    <row r="689" spans="1:9" ht="5.0999999999999996" customHeight="1" x14ac:dyDescent="0.15">
      <c r="A689" s="47"/>
      <c r="B689" s="48"/>
      <c r="C689" s="47"/>
      <c r="D689" s="32"/>
      <c r="E689" s="31"/>
      <c r="F689" s="56"/>
      <c r="G689" s="86"/>
      <c r="H689" s="87"/>
    </row>
    <row r="690" spans="1:9" ht="5.0999999999999996" customHeight="1" x14ac:dyDescent="0.15">
      <c r="A690" s="344"/>
      <c r="B690" s="31"/>
      <c r="C690" s="344"/>
      <c r="D690" s="32"/>
      <c r="E690" s="31"/>
      <c r="F690" s="44"/>
      <c r="G690" s="108"/>
      <c r="H690" s="34"/>
    </row>
    <row r="691" spans="1:9" ht="117.75" customHeight="1" x14ac:dyDescent="0.15">
      <c r="A691" s="88">
        <v>4</v>
      </c>
      <c r="B691" s="54" t="s">
        <v>105</v>
      </c>
      <c r="C691" s="47"/>
      <c r="D691" s="55" t="s">
        <v>36</v>
      </c>
      <c r="E691" s="323" t="s">
        <v>936</v>
      </c>
      <c r="F691" s="328"/>
      <c r="G691" s="325" t="s">
        <v>614</v>
      </c>
      <c r="H691" s="329" t="s">
        <v>937</v>
      </c>
    </row>
    <row r="692" spans="1:9" ht="5.0999999999999996" customHeight="1" x14ac:dyDescent="0.15">
      <c r="A692" s="47"/>
      <c r="B692" s="54"/>
      <c r="C692" s="47"/>
      <c r="D692" s="55"/>
      <c r="E692" s="54"/>
      <c r="F692" s="56"/>
      <c r="G692" s="102"/>
      <c r="H692" s="61"/>
    </row>
    <row r="693" spans="1:9" ht="5.0999999999999996" customHeight="1" x14ac:dyDescent="0.15">
      <c r="A693" s="47"/>
      <c r="B693" s="48"/>
      <c r="C693" s="47"/>
      <c r="D693" s="55"/>
      <c r="E693" s="54"/>
      <c r="F693" s="56"/>
      <c r="G693" s="86"/>
      <c r="H693" s="61"/>
    </row>
    <row r="694" spans="1:9" ht="114.75" customHeight="1" x14ac:dyDescent="0.15">
      <c r="A694" s="47"/>
      <c r="B694" s="54" t="s">
        <v>245</v>
      </c>
      <c r="C694" s="47"/>
      <c r="D694" s="128" t="s">
        <v>28</v>
      </c>
      <c r="E694" s="99" t="s">
        <v>198</v>
      </c>
      <c r="F694" s="55"/>
      <c r="G694" s="86"/>
      <c r="H694" s="342" t="s">
        <v>841</v>
      </c>
    </row>
    <row r="695" spans="1:9" ht="5.0999999999999996" customHeight="1" x14ac:dyDescent="0.15">
      <c r="A695" s="47"/>
      <c r="B695" s="54"/>
      <c r="C695" s="49"/>
      <c r="D695" s="50"/>
      <c r="E695" s="51"/>
      <c r="F695" s="55"/>
      <c r="G695" s="90"/>
      <c r="H695" s="61"/>
    </row>
    <row r="696" spans="1:9" ht="5.0999999999999996" customHeight="1" x14ac:dyDescent="0.15">
      <c r="A696" s="47"/>
      <c r="B696" s="54"/>
      <c r="C696" s="47"/>
      <c r="D696" s="55"/>
      <c r="E696" s="54"/>
      <c r="F696" s="44"/>
      <c r="G696" s="108"/>
      <c r="H696" s="61"/>
    </row>
    <row r="697" spans="1:9" ht="49.5" customHeight="1" x14ac:dyDescent="0.15">
      <c r="A697" s="47"/>
      <c r="B697" s="48"/>
      <c r="C697" s="49"/>
      <c r="D697" s="50" t="s">
        <v>39</v>
      </c>
      <c r="E697" s="51" t="s">
        <v>106</v>
      </c>
      <c r="F697" s="56"/>
      <c r="G697" s="59" t="s">
        <v>614</v>
      </c>
      <c r="H697" s="61" t="s">
        <v>842</v>
      </c>
    </row>
    <row r="698" spans="1:9" ht="5.0999999999999996" customHeight="1" x14ac:dyDescent="0.15">
      <c r="A698" s="47"/>
      <c r="B698" s="48"/>
      <c r="C698" s="47"/>
      <c r="D698" s="55"/>
      <c r="E698" s="54"/>
      <c r="F698" s="44"/>
      <c r="G698" s="108"/>
      <c r="H698" s="342"/>
    </row>
    <row r="699" spans="1:9" ht="85.5" customHeight="1" x14ac:dyDescent="0.15">
      <c r="A699" s="47"/>
      <c r="B699" s="48"/>
      <c r="C699" s="49"/>
      <c r="D699" s="50" t="s">
        <v>57</v>
      </c>
      <c r="E699" s="51" t="s">
        <v>239</v>
      </c>
      <c r="F699" s="52"/>
      <c r="G699" s="62" t="s">
        <v>614</v>
      </c>
      <c r="H699" s="61" t="s">
        <v>842</v>
      </c>
    </row>
    <row r="700" spans="1:9" ht="5.0999999999999996" customHeight="1" x14ac:dyDescent="0.15">
      <c r="A700" s="47"/>
      <c r="B700" s="81"/>
      <c r="C700" s="47"/>
      <c r="D700" s="55"/>
      <c r="E700" s="82"/>
      <c r="F700" s="56"/>
      <c r="G700" s="159"/>
      <c r="H700" s="84"/>
    </row>
    <row r="701" spans="1:9" ht="111.95" customHeight="1" x14ac:dyDescent="0.15">
      <c r="A701" s="49"/>
      <c r="B701" s="51"/>
      <c r="C701" s="49"/>
      <c r="D701" s="50" t="s">
        <v>59</v>
      </c>
      <c r="E701" s="51" t="s">
        <v>618</v>
      </c>
      <c r="F701" s="52"/>
      <c r="G701" s="62" t="s">
        <v>614</v>
      </c>
      <c r="H701" s="91" t="s">
        <v>843</v>
      </c>
    </row>
    <row r="702" spans="1:9" ht="5.0999999999999996" customHeight="1" x14ac:dyDescent="0.15">
      <c r="A702" s="47"/>
      <c r="B702" s="43"/>
      <c r="C702" s="47"/>
      <c r="D702" s="55"/>
      <c r="E702" s="82"/>
      <c r="F702" s="44"/>
      <c r="G702" s="119"/>
      <c r="H702" s="157"/>
      <c r="I702" s="55"/>
    </row>
    <row r="703" spans="1:9" ht="123.75" customHeight="1" x14ac:dyDescent="0.15">
      <c r="A703" s="88">
        <v>5</v>
      </c>
      <c r="B703" s="48" t="s">
        <v>107</v>
      </c>
      <c r="C703" s="47"/>
      <c r="D703" s="55"/>
      <c r="E703" s="323" t="s">
        <v>938</v>
      </c>
      <c r="F703" s="328"/>
      <c r="G703" s="325" t="s">
        <v>614</v>
      </c>
      <c r="H703" s="326" t="s">
        <v>939</v>
      </c>
      <c r="I703" s="55"/>
    </row>
    <row r="704" spans="1:9" ht="5.0999999999999996" customHeight="1" x14ac:dyDescent="0.15">
      <c r="A704" s="47"/>
      <c r="B704" s="48"/>
      <c r="C704" s="47"/>
      <c r="D704" s="344"/>
      <c r="E704" s="43"/>
      <c r="F704" s="56"/>
      <c r="G704" s="86"/>
      <c r="H704" s="87"/>
    </row>
    <row r="705" spans="1:9" ht="5.0999999999999996" customHeight="1" x14ac:dyDescent="0.15">
      <c r="A705" s="47"/>
      <c r="B705" s="48"/>
      <c r="C705" s="47"/>
      <c r="D705" s="344"/>
      <c r="E705" s="43"/>
      <c r="F705" s="56"/>
      <c r="G705" s="86"/>
      <c r="H705" s="342"/>
    </row>
    <row r="706" spans="1:9" ht="49.5" customHeight="1" x14ac:dyDescent="0.15">
      <c r="A706" s="47"/>
      <c r="B706" s="54"/>
      <c r="C706" s="47"/>
      <c r="D706" s="49" t="s">
        <v>29</v>
      </c>
      <c r="E706" s="60" t="s">
        <v>199</v>
      </c>
      <c r="F706" s="56"/>
      <c r="G706" s="102"/>
      <c r="H706" s="61" t="s">
        <v>377</v>
      </c>
    </row>
    <row r="707" spans="1:9" ht="5.0999999999999996" customHeight="1" x14ac:dyDescent="0.15">
      <c r="A707" s="47"/>
      <c r="B707" s="48"/>
      <c r="C707" s="47"/>
      <c r="D707" s="344"/>
      <c r="E707" s="43"/>
      <c r="F707" s="56"/>
      <c r="G707" s="86"/>
      <c r="H707" s="342"/>
    </row>
    <row r="708" spans="1:9" ht="35.25" customHeight="1" x14ac:dyDescent="0.15">
      <c r="A708" s="47"/>
      <c r="B708" s="48"/>
      <c r="C708" s="47"/>
      <c r="D708" s="49" t="s">
        <v>29</v>
      </c>
      <c r="E708" s="60" t="s">
        <v>200</v>
      </c>
      <c r="F708" s="55"/>
      <c r="G708" s="86"/>
      <c r="H708" s="342"/>
    </row>
    <row r="709" spans="1:9" ht="5.0999999999999996" customHeight="1" x14ac:dyDescent="0.15">
      <c r="A709" s="49"/>
      <c r="B709" s="60"/>
      <c r="C709" s="49"/>
      <c r="D709" s="50"/>
      <c r="E709" s="51"/>
      <c r="F709" s="50"/>
      <c r="G709" s="90"/>
      <c r="H709" s="91"/>
    </row>
    <row r="710" spans="1:9" ht="5.0999999999999996" customHeight="1" x14ac:dyDescent="0.15">
      <c r="A710" s="47"/>
      <c r="B710" s="54"/>
      <c r="C710" s="344"/>
      <c r="D710" s="32"/>
      <c r="E710" s="31"/>
      <c r="F710" s="44"/>
      <c r="G710" s="108"/>
      <c r="H710" s="100"/>
    </row>
    <row r="711" spans="1:9" ht="131.25" customHeight="1" x14ac:dyDescent="0.15">
      <c r="A711" s="88">
        <v>6</v>
      </c>
      <c r="B711" s="323" t="s">
        <v>940</v>
      </c>
      <c r="C711" s="330"/>
      <c r="D711" s="324"/>
      <c r="E711" s="323" t="s">
        <v>941</v>
      </c>
      <c r="F711" s="328"/>
      <c r="G711" s="325" t="s">
        <v>614</v>
      </c>
      <c r="H711" s="326" t="s">
        <v>942</v>
      </c>
    </row>
    <row r="712" spans="1:9" ht="5.0999999999999996" customHeight="1" x14ac:dyDescent="0.15">
      <c r="A712" s="47"/>
      <c r="B712" s="48"/>
      <c r="C712" s="47"/>
      <c r="D712" s="344"/>
      <c r="E712" s="43"/>
      <c r="F712" s="55"/>
      <c r="G712" s="86"/>
      <c r="H712" s="87"/>
    </row>
    <row r="713" spans="1:9" ht="5.0999999999999996" customHeight="1" x14ac:dyDescent="0.15">
      <c r="A713" s="47"/>
      <c r="B713" s="81"/>
      <c r="C713" s="47"/>
      <c r="D713" s="344"/>
      <c r="E713" s="110"/>
      <c r="F713" s="56"/>
      <c r="G713" s="83"/>
      <c r="H713" s="84"/>
      <c r="I713" s="55"/>
    </row>
    <row r="714" spans="1:9" ht="49.5" customHeight="1" x14ac:dyDescent="0.15">
      <c r="A714" s="47"/>
      <c r="B714" s="48"/>
      <c r="C714" s="47"/>
      <c r="D714" s="49" t="s">
        <v>29</v>
      </c>
      <c r="E714" s="60" t="s">
        <v>201</v>
      </c>
      <c r="F714" s="56"/>
      <c r="G714" s="86"/>
      <c r="H714" s="342" t="s">
        <v>844</v>
      </c>
    </row>
    <row r="715" spans="1:9" ht="5.0999999999999996" customHeight="1" x14ac:dyDescent="0.15">
      <c r="A715" s="49"/>
      <c r="B715" s="60"/>
      <c r="C715" s="49"/>
      <c r="D715" s="50"/>
      <c r="E715" s="51"/>
      <c r="F715" s="52"/>
      <c r="G715" s="90"/>
      <c r="H715" s="160"/>
    </row>
    <row r="716" spans="1:9" ht="5.0999999999999996" customHeight="1" x14ac:dyDescent="0.15">
      <c r="A716" s="344"/>
      <c r="B716" s="43"/>
      <c r="C716" s="344"/>
      <c r="D716" s="32"/>
      <c r="E716" s="31"/>
      <c r="F716" s="44"/>
      <c r="G716" s="108"/>
      <c r="H716" s="100"/>
    </row>
    <row r="717" spans="1:9" ht="51" customHeight="1" x14ac:dyDescent="0.15">
      <c r="A717" s="88">
        <v>7</v>
      </c>
      <c r="B717" s="48" t="s">
        <v>120</v>
      </c>
      <c r="C717" s="47"/>
      <c r="D717" s="55" t="s">
        <v>36</v>
      </c>
      <c r="E717" s="54" t="s">
        <v>128</v>
      </c>
      <c r="F717" s="56"/>
      <c r="G717" s="123" t="s">
        <v>368</v>
      </c>
      <c r="H717" s="61" t="s">
        <v>845</v>
      </c>
    </row>
    <row r="718" spans="1:9" ht="5.0999999999999996" customHeight="1" x14ac:dyDescent="0.15">
      <c r="A718" s="47"/>
      <c r="B718" s="48"/>
      <c r="C718" s="47"/>
      <c r="D718" s="55"/>
      <c r="E718" s="54"/>
      <c r="F718" s="56"/>
      <c r="G718" s="86"/>
      <c r="H718" s="342"/>
    </row>
    <row r="719" spans="1:9" ht="5.0999999999999996" customHeight="1" x14ac:dyDescent="0.15">
      <c r="A719" s="47"/>
      <c r="B719" s="48"/>
      <c r="C719" s="55"/>
      <c r="D719" s="344"/>
      <c r="E719" s="43"/>
      <c r="F719" s="56"/>
      <c r="G719" s="102"/>
      <c r="H719" s="61"/>
    </row>
    <row r="720" spans="1:9" ht="83.25" customHeight="1" x14ac:dyDescent="0.15">
      <c r="A720" s="47"/>
      <c r="B720" s="48"/>
      <c r="C720" s="55"/>
      <c r="D720" s="49" t="s">
        <v>29</v>
      </c>
      <c r="E720" s="60" t="s">
        <v>344</v>
      </c>
      <c r="F720" s="56"/>
      <c r="G720" s="102"/>
      <c r="H720" s="342" t="s">
        <v>846</v>
      </c>
    </row>
    <row r="721" spans="1:9" ht="5.0999999999999996" customHeight="1" x14ac:dyDescent="0.15">
      <c r="A721" s="47"/>
      <c r="B721" s="48"/>
      <c r="C721" s="50"/>
      <c r="D721" s="50"/>
      <c r="E721" s="51"/>
      <c r="F721" s="52"/>
      <c r="G721" s="90"/>
      <c r="H721" s="342"/>
      <c r="I721" s="55"/>
    </row>
    <row r="722" spans="1:9" ht="5.0999999999999996" customHeight="1" x14ac:dyDescent="0.15">
      <c r="A722" s="47"/>
      <c r="B722" s="48"/>
      <c r="C722" s="55"/>
      <c r="D722" s="55"/>
      <c r="E722" s="54"/>
      <c r="F722" s="56"/>
      <c r="G722" s="349"/>
      <c r="H722" s="342"/>
      <c r="I722" s="55"/>
    </row>
    <row r="723" spans="1:9" ht="73.5" customHeight="1" x14ac:dyDescent="0.15">
      <c r="A723" s="47"/>
      <c r="B723" s="48"/>
      <c r="C723" s="47"/>
      <c r="D723" s="50" t="s">
        <v>39</v>
      </c>
      <c r="E723" s="51" t="s">
        <v>345</v>
      </c>
      <c r="F723" s="56"/>
      <c r="G723" s="123" t="s">
        <v>368</v>
      </c>
      <c r="H723" s="342" t="s">
        <v>847</v>
      </c>
      <c r="I723" s="55"/>
    </row>
    <row r="724" spans="1:9" ht="5.0999999999999996" customHeight="1" x14ac:dyDescent="0.15">
      <c r="A724" s="47"/>
      <c r="B724" s="161"/>
      <c r="C724" s="106"/>
      <c r="D724" s="30"/>
      <c r="E724" s="43"/>
      <c r="F724" s="55"/>
      <c r="G724" s="86"/>
      <c r="H724" s="107"/>
    </row>
    <row r="725" spans="1:9" ht="154.5" customHeight="1" x14ac:dyDescent="0.15">
      <c r="A725" s="47"/>
      <c r="B725" s="54"/>
      <c r="C725" s="47"/>
      <c r="D725" s="47" t="s">
        <v>28</v>
      </c>
      <c r="E725" s="48" t="s">
        <v>495</v>
      </c>
      <c r="F725" s="97"/>
      <c r="G725" s="162"/>
      <c r="H725" s="342" t="s">
        <v>848</v>
      </c>
    </row>
    <row r="726" spans="1:9" ht="156.75" customHeight="1" x14ac:dyDescent="0.15">
      <c r="A726" s="47"/>
      <c r="B726" s="48"/>
      <c r="C726" s="55"/>
      <c r="D726" s="47"/>
      <c r="E726" s="48" t="s">
        <v>496</v>
      </c>
      <c r="F726" s="56"/>
      <c r="G726" s="102"/>
      <c r="H726" s="107"/>
    </row>
    <row r="727" spans="1:9" ht="164.1" customHeight="1" x14ac:dyDescent="0.15">
      <c r="A727" s="47"/>
      <c r="B727" s="48" t="s">
        <v>243</v>
      </c>
      <c r="C727" s="56"/>
      <c r="D727" s="47"/>
      <c r="E727" s="48" t="s">
        <v>203</v>
      </c>
      <c r="F727" s="109"/>
      <c r="G727" s="102"/>
      <c r="H727" s="107"/>
    </row>
    <row r="728" spans="1:9" ht="5.45" customHeight="1" x14ac:dyDescent="0.15">
      <c r="A728" s="47"/>
      <c r="B728" s="48"/>
      <c r="C728" s="55"/>
      <c r="D728" s="47"/>
      <c r="E728" s="54"/>
      <c r="F728" s="109"/>
      <c r="G728" s="102"/>
      <c r="H728" s="107"/>
    </row>
    <row r="729" spans="1:9" ht="242.1" customHeight="1" x14ac:dyDescent="0.15">
      <c r="A729" s="47"/>
      <c r="B729" s="48"/>
      <c r="C729" s="109"/>
      <c r="D729" s="49"/>
      <c r="E729" s="60" t="s">
        <v>497</v>
      </c>
      <c r="F729" s="56"/>
      <c r="G729" s="86"/>
      <c r="H729" s="107"/>
    </row>
    <row r="730" spans="1:9" ht="5.0999999999999996" customHeight="1" x14ac:dyDescent="0.15">
      <c r="A730" s="47"/>
      <c r="B730" s="54"/>
      <c r="C730" s="47"/>
      <c r="D730" s="47"/>
      <c r="E730" s="48"/>
      <c r="F730" s="109"/>
      <c r="G730" s="102"/>
      <c r="H730" s="107"/>
    </row>
    <row r="731" spans="1:9" ht="45.75" customHeight="1" x14ac:dyDescent="0.15">
      <c r="A731" s="47"/>
      <c r="B731" s="48"/>
      <c r="C731" s="47"/>
      <c r="D731" s="47" t="s">
        <v>29</v>
      </c>
      <c r="E731" s="48" t="s">
        <v>108</v>
      </c>
      <c r="F731" s="56"/>
      <c r="G731" s="102"/>
      <c r="H731" s="342" t="s">
        <v>849</v>
      </c>
    </row>
    <row r="732" spans="1:9" ht="155.44999999999999" customHeight="1" x14ac:dyDescent="0.15">
      <c r="A732" s="47"/>
      <c r="B732" s="54"/>
      <c r="C732" s="109"/>
      <c r="D732" s="49"/>
      <c r="E732" s="60" t="s">
        <v>213</v>
      </c>
      <c r="F732" s="109"/>
      <c r="G732" s="86"/>
      <c r="H732" s="61"/>
    </row>
    <row r="733" spans="1:9" ht="5.0999999999999996" customHeight="1" x14ac:dyDescent="0.15">
      <c r="A733" s="49"/>
      <c r="B733" s="60"/>
      <c r="C733" s="49"/>
      <c r="D733" s="50"/>
      <c r="E733" s="51"/>
      <c r="F733" s="52"/>
      <c r="G733" s="102"/>
      <c r="H733" s="61"/>
    </row>
    <row r="734" spans="1:9" ht="5.0999999999999996" customHeight="1" x14ac:dyDescent="0.15">
      <c r="A734" s="47"/>
      <c r="B734" s="48"/>
      <c r="C734" s="47"/>
      <c r="D734" s="55"/>
      <c r="E734" s="54"/>
      <c r="F734" s="56"/>
      <c r="G734" s="108"/>
      <c r="H734" s="46"/>
    </row>
    <row r="735" spans="1:9" ht="131.25" customHeight="1" x14ac:dyDescent="0.15">
      <c r="A735" s="216">
        <v>8</v>
      </c>
      <c r="B735" s="60" t="s">
        <v>109</v>
      </c>
      <c r="C735" s="49"/>
      <c r="D735" s="50"/>
      <c r="E735" s="51" t="s">
        <v>362</v>
      </c>
      <c r="F735" s="52"/>
      <c r="G735" s="69" t="s">
        <v>368</v>
      </c>
      <c r="H735" s="65" t="s">
        <v>850</v>
      </c>
    </row>
    <row r="736" spans="1:9" ht="35.1" customHeight="1" x14ac:dyDescent="0.15">
      <c r="A736" s="141" t="s">
        <v>370</v>
      </c>
      <c r="B736" s="16"/>
      <c r="C736" s="12"/>
      <c r="D736" s="15"/>
      <c r="E736" s="16"/>
      <c r="F736" s="15"/>
      <c r="G736" s="26"/>
      <c r="H736" s="27"/>
      <c r="I736" s="55"/>
    </row>
    <row r="737" spans="1:9" ht="5.0999999999999996" customHeight="1" x14ac:dyDescent="0.15">
      <c r="A737" s="6"/>
      <c r="B737" s="25"/>
      <c r="C737" s="6"/>
      <c r="D737" s="8"/>
      <c r="E737" s="7"/>
      <c r="F737" s="8"/>
      <c r="G737" s="14"/>
      <c r="H737" s="11"/>
      <c r="I737" s="55"/>
    </row>
    <row r="738" spans="1:9" ht="89.25" customHeight="1" x14ac:dyDescent="0.15">
      <c r="A738" s="12">
        <v>1</v>
      </c>
      <c r="B738" s="16" t="s">
        <v>156</v>
      </c>
      <c r="C738" s="12"/>
      <c r="D738" s="15"/>
      <c r="E738" s="16" t="s">
        <v>157</v>
      </c>
      <c r="F738" s="17"/>
      <c r="G738" s="180" t="s">
        <v>613</v>
      </c>
      <c r="H738" s="27" t="s">
        <v>851</v>
      </c>
      <c r="I738" s="55"/>
    </row>
    <row r="739" spans="1:9" ht="5.0999999999999996" customHeight="1" x14ac:dyDescent="0.15">
      <c r="A739" s="47"/>
      <c r="B739" s="48"/>
      <c r="C739" s="47"/>
      <c r="D739" s="55"/>
      <c r="E739" s="54"/>
      <c r="F739" s="56"/>
      <c r="G739" s="108"/>
      <c r="H739" s="107"/>
    </row>
    <row r="740" spans="1:9" ht="62.45" customHeight="1" x14ac:dyDescent="0.15">
      <c r="A740" s="6">
        <v>2</v>
      </c>
      <c r="B740" s="25" t="s">
        <v>633</v>
      </c>
      <c r="C740" s="47"/>
      <c r="D740" s="55"/>
      <c r="E740" s="7" t="s">
        <v>654</v>
      </c>
      <c r="F740" s="56"/>
      <c r="G740" s="180" t="s">
        <v>614</v>
      </c>
      <c r="H740" s="164" t="s">
        <v>637</v>
      </c>
    </row>
    <row r="741" spans="1:9" ht="16.5" customHeight="1" x14ac:dyDescent="0.15">
      <c r="A741" s="47"/>
      <c r="B741" s="54"/>
      <c r="C741" s="47"/>
      <c r="D741" s="55"/>
      <c r="E741" s="7" t="s">
        <v>639</v>
      </c>
      <c r="F741" s="56"/>
      <c r="G741" s="102"/>
      <c r="H741" s="61"/>
    </row>
    <row r="742" spans="1:9" ht="69.599999999999994" customHeight="1" x14ac:dyDescent="0.15">
      <c r="A742" s="47"/>
      <c r="B742" s="48"/>
      <c r="C742" s="55"/>
      <c r="D742" s="55"/>
      <c r="E742" s="7" t="s">
        <v>643</v>
      </c>
      <c r="F742" s="56"/>
      <c r="G742" s="59"/>
      <c r="H742" s="139" t="s">
        <v>658</v>
      </c>
    </row>
    <row r="743" spans="1:9" ht="29.1" customHeight="1" x14ac:dyDescent="0.15">
      <c r="A743" s="47"/>
      <c r="B743" s="48"/>
      <c r="C743" s="55"/>
      <c r="D743" s="55"/>
      <c r="E743" s="7" t="s">
        <v>644</v>
      </c>
      <c r="F743" s="56"/>
      <c r="G743" s="59"/>
      <c r="H743" s="139"/>
    </row>
    <row r="744" spans="1:9" ht="41.45" customHeight="1" x14ac:dyDescent="0.15">
      <c r="A744" s="47"/>
      <c r="B744" s="48"/>
      <c r="C744" s="55"/>
      <c r="D744" s="55"/>
      <c r="E744" s="7" t="s">
        <v>645</v>
      </c>
      <c r="F744" s="56"/>
      <c r="G744" s="59"/>
      <c r="H744" s="139"/>
    </row>
    <row r="745" spans="1:9" ht="29.45" customHeight="1" x14ac:dyDescent="0.15">
      <c r="A745" s="47"/>
      <c r="B745" s="48"/>
      <c r="C745" s="55"/>
      <c r="D745" s="55"/>
      <c r="E745" s="7" t="s">
        <v>642</v>
      </c>
      <c r="F745" s="56"/>
      <c r="G745" s="59"/>
      <c r="H745" s="139"/>
    </row>
    <row r="746" spans="1:9" ht="5.0999999999999996" customHeight="1" x14ac:dyDescent="0.15">
      <c r="A746" s="47"/>
      <c r="B746" s="48"/>
      <c r="C746" s="55"/>
      <c r="D746" s="344"/>
      <c r="E746" s="23"/>
      <c r="F746" s="56"/>
      <c r="G746" s="59"/>
      <c r="H746" s="139"/>
    </row>
    <row r="747" spans="1:9" ht="56.45" customHeight="1" x14ac:dyDescent="0.15">
      <c r="A747" s="47"/>
      <c r="B747" s="48"/>
      <c r="C747" s="55"/>
      <c r="D747" s="49" t="s">
        <v>153</v>
      </c>
      <c r="E747" s="13" t="s">
        <v>667</v>
      </c>
      <c r="F747" s="56"/>
      <c r="G747" s="59"/>
      <c r="H747" s="217" t="s">
        <v>666</v>
      </c>
    </row>
    <row r="748" spans="1:9" ht="201" customHeight="1" x14ac:dyDescent="0.15">
      <c r="A748" s="47"/>
      <c r="B748" s="48"/>
      <c r="C748" s="55"/>
      <c r="D748" s="218" t="s">
        <v>153</v>
      </c>
      <c r="E748" s="331" t="s">
        <v>943</v>
      </c>
      <c r="F748" s="56"/>
      <c r="G748" s="59"/>
      <c r="H748" s="217" t="s">
        <v>652</v>
      </c>
    </row>
    <row r="749" spans="1:9" ht="5.0999999999999996" customHeight="1" x14ac:dyDescent="0.15">
      <c r="A749" s="47"/>
      <c r="B749" s="54"/>
      <c r="C749" s="47"/>
      <c r="D749" s="55"/>
      <c r="E749" s="54"/>
      <c r="F749" s="56"/>
      <c r="G749" s="102"/>
      <c r="H749" s="61"/>
    </row>
    <row r="750" spans="1:9" ht="5.0999999999999996" customHeight="1" x14ac:dyDescent="0.15">
      <c r="A750" s="344"/>
      <c r="B750" s="31"/>
      <c r="C750" s="344"/>
      <c r="D750" s="32"/>
      <c r="E750" s="31"/>
      <c r="F750" s="44"/>
      <c r="G750" s="121"/>
      <c r="H750" s="96"/>
    </row>
    <row r="751" spans="1:9" ht="61.5" customHeight="1" x14ac:dyDescent="0.15">
      <c r="A751" s="6">
        <v>3</v>
      </c>
      <c r="B751" s="25" t="s">
        <v>634</v>
      </c>
      <c r="C751" s="47"/>
      <c r="D751" s="55"/>
      <c r="E751" s="7" t="s">
        <v>655</v>
      </c>
      <c r="F751" s="56"/>
      <c r="G751" s="180" t="s">
        <v>614</v>
      </c>
      <c r="H751" s="164" t="s">
        <v>638</v>
      </c>
    </row>
    <row r="752" spans="1:9" ht="18.600000000000001" customHeight="1" x14ac:dyDescent="0.15">
      <c r="A752" s="47"/>
      <c r="B752" s="48"/>
      <c r="C752" s="47"/>
      <c r="D752" s="55"/>
      <c r="E752" s="7" t="s">
        <v>639</v>
      </c>
      <c r="F752" s="56"/>
      <c r="G752" s="102"/>
      <c r="H752" s="61"/>
    </row>
    <row r="753" spans="1:9" ht="72.95" customHeight="1" x14ac:dyDescent="0.15">
      <c r="A753" s="47"/>
      <c r="B753" s="48"/>
      <c r="C753" s="55"/>
      <c r="D753" s="55"/>
      <c r="E753" s="7" t="s">
        <v>649</v>
      </c>
      <c r="F753" s="56"/>
      <c r="G753" s="59"/>
      <c r="H753" s="217" t="s">
        <v>659</v>
      </c>
    </row>
    <row r="754" spans="1:9" ht="138" customHeight="1" x14ac:dyDescent="0.15">
      <c r="A754" s="47"/>
      <c r="B754" s="48"/>
      <c r="C754" s="55"/>
      <c r="D754" s="218" t="s">
        <v>28</v>
      </c>
      <c r="E754" s="219" t="s">
        <v>661</v>
      </c>
      <c r="F754" s="56"/>
      <c r="G754" s="59"/>
      <c r="H754" s="217" t="s">
        <v>653</v>
      </c>
    </row>
    <row r="755" spans="1:9" ht="6" customHeight="1" x14ac:dyDescent="0.15">
      <c r="A755" s="47"/>
      <c r="B755" s="48"/>
      <c r="C755" s="55"/>
      <c r="D755" s="55"/>
      <c r="E755" s="54"/>
      <c r="F755" s="56"/>
      <c r="G755" s="59"/>
      <c r="H755" s="139"/>
    </row>
    <row r="756" spans="1:9" ht="5.0999999999999996" customHeight="1" x14ac:dyDescent="0.15">
      <c r="A756" s="22"/>
      <c r="B756" s="148"/>
      <c r="C756" s="22"/>
      <c r="D756" s="144"/>
      <c r="E756" s="148"/>
      <c r="F756" s="145"/>
      <c r="G756" s="146"/>
      <c r="H756" s="165"/>
      <c r="I756" s="55"/>
    </row>
    <row r="757" spans="1:9" ht="61.5" customHeight="1" x14ac:dyDescent="0.15">
      <c r="A757" s="220">
        <v>4</v>
      </c>
      <c r="B757" s="7" t="s">
        <v>158</v>
      </c>
      <c r="C757" s="6"/>
      <c r="D757" s="8"/>
      <c r="E757" s="332" t="s">
        <v>944</v>
      </c>
      <c r="F757" s="333"/>
      <c r="G757" s="334" t="s">
        <v>614</v>
      </c>
      <c r="H757" s="335" t="s">
        <v>945</v>
      </c>
      <c r="I757" s="55"/>
    </row>
    <row r="758" spans="1:9" ht="5.0999999999999996" customHeight="1" x14ac:dyDescent="0.15">
      <c r="A758" s="6"/>
      <c r="B758" s="7"/>
      <c r="C758" s="6"/>
      <c r="D758" s="22"/>
      <c r="E758" s="23"/>
      <c r="F758" s="9"/>
      <c r="G758" s="14"/>
      <c r="H758" s="164"/>
      <c r="I758" s="55"/>
    </row>
    <row r="759" spans="1:9" ht="77.25" customHeight="1" x14ac:dyDescent="0.15">
      <c r="A759" s="6"/>
      <c r="B759" s="7"/>
      <c r="C759" s="6"/>
      <c r="D759" s="12"/>
      <c r="E759" s="13"/>
      <c r="F759" s="9"/>
      <c r="G759" s="14"/>
      <c r="H759" s="164"/>
      <c r="I759" s="55"/>
    </row>
    <row r="760" spans="1:9" ht="5.0999999999999996" customHeight="1" x14ac:dyDescent="0.15">
      <c r="A760" s="12"/>
      <c r="B760" s="13"/>
      <c r="C760" s="12"/>
      <c r="D760" s="15"/>
      <c r="E760" s="16"/>
      <c r="F760" s="17"/>
      <c r="G760" s="26"/>
      <c r="H760" s="143"/>
      <c r="I760" s="55"/>
    </row>
    <row r="761" spans="1:9" ht="5.0999999999999996" customHeight="1" x14ac:dyDescent="0.15">
      <c r="A761" s="6"/>
      <c r="B761" s="7"/>
      <c r="C761" s="6"/>
      <c r="D761" s="8"/>
      <c r="E761" s="7"/>
      <c r="F761" s="145"/>
      <c r="G761" s="146"/>
      <c r="H761" s="165"/>
      <c r="I761" s="55"/>
    </row>
    <row r="762" spans="1:9" ht="60" customHeight="1" x14ac:dyDescent="0.15">
      <c r="A762" s="220">
        <v>5</v>
      </c>
      <c r="B762" s="7" t="s">
        <v>107</v>
      </c>
      <c r="C762" s="6"/>
      <c r="D762" s="8"/>
      <c r="E762" s="332" t="s">
        <v>946</v>
      </c>
      <c r="F762" s="333"/>
      <c r="G762" s="334" t="s">
        <v>614</v>
      </c>
      <c r="H762" s="336" t="s">
        <v>947</v>
      </c>
      <c r="I762" s="55"/>
    </row>
    <row r="763" spans="1:9" ht="5.0999999999999996" customHeight="1" x14ac:dyDescent="0.15">
      <c r="A763" s="6"/>
      <c r="B763" s="7"/>
      <c r="C763" s="6"/>
      <c r="D763" s="22"/>
      <c r="E763" s="23"/>
      <c r="F763" s="9"/>
      <c r="G763" s="152"/>
      <c r="H763" s="11"/>
      <c r="I763" s="55"/>
    </row>
    <row r="764" spans="1:9" ht="5.0999999999999996" customHeight="1" x14ac:dyDescent="0.15">
      <c r="A764" s="6"/>
      <c r="B764" s="7"/>
      <c r="C764" s="12"/>
      <c r="D764" s="15"/>
      <c r="E764" s="16"/>
      <c r="F764" s="9"/>
      <c r="G764" s="152"/>
      <c r="H764" s="149"/>
      <c r="I764" s="55"/>
    </row>
    <row r="765" spans="1:9" ht="5.0999999999999996" customHeight="1" x14ac:dyDescent="0.15">
      <c r="A765" s="22"/>
      <c r="B765" s="23"/>
      <c r="C765" s="22"/>
      <c r="D765" s="144"/>
      <c r="E765" s="148"/>
      <c r="F765" s="145"/>
      <c r="G765" s="146"/>
      <c r="H765" s="147"/>
      <c r="I765" s="55"/>
    </row>
    <row r="766" spans="1:9" ht="62.1" customHeight="1" x14ac:dyDescent="0.15">
      <c r="A766" s="220">
        <v>6</v>
      </c>
      <c r="B766" s="332" t="s">
        <v>940</v>
      </c>
      <c r="C766" s="337"/>
      <c r="D766" s="338"/>
      <c r="E766" s="332" t="s">
        <v>948</v>
      </c>
      <c r="F766" s="333"/>
      <c r="G766" s="334" t="s">
        <v>614</v>
      </c>
      <c r="H766" s="336" t="s">
        <v>949</v>
      </c>
      <c r="I766" s="55"/>
    </row>
    <row r="767" spans="1:9" ht="5.0999999999999996" customHeight="1" x14ac:dyDescent="0.15">
      <c r="A767" s="12"/>
      <c r="B767" s="13"/>
      <c r="C767" s="12"/>
      <c r="D767" s="15"/>
      <c r="E767" s="16"/>
      <c r="F767" s="17"/>
      <c r="G767" s="26"/>
      <c r="H767" s="27"/>
      <c r="I767" s="55"/>
    </row>
    <row r="768" spans="1:9" ht="5.0999999999999996" customHeight="1" x14ac:dyDescent="0.15">
      <c r="A768" s="344"/>
      <c r="B768" s="43"/>
      <c r="C768" s="344"/>
      <c r="D768" s="32"/>
      <c r="E768" s="31"/>
      <c r="F768" s="44"/>
      <c r="G768" s="108"/>
      <c r="H768" s="100"/>
    </row>
    <row r="769" spans="1:10" ht="64.5" customHeight="1" x14ac:dyDescent="0.15">
      <c r="A769" s="220">
        <v>7</v>
      </c>
      <c r="B769" s="7" t="s">
        <v>204</v>
      </c>
      <c r="C769" s="6"/>
      <c r="D769" s="8" t="s">
        <v>36</v>
      </c>
      <c r="E769" s="7" t="s">
        <v>271</v>
      </c>
      <c r="F769" s="9"/>
      <c r="G769" s="21" t="s">
        <v>368</v>
      </c>
      <c r="H769" s="164" t="s">
        <v>852</v>
      </c>
    </row>
    <row r="770" spans="1:10" ht="5.0999999999999996" customHeight="1" x14ac:dyDescent="0.15">
      <c r="A770" s="6"/>
      <c r="B770" s="7"/>
      <c r="C770" s="6"/>
      <c r="D770" s="22"/>
      <c r="E770" s="23"/>
      <c r="F770" s="9"/>
      <c r="G770" s="14"/>
      <c r="H770" s="164"/>
    </row>
    <row r="771" spans="1:10" ht="83.45" customHeight="1" x14ac:dyDescent="0.15">
      <c r="A771" s="6"/>
      <c r="B771" s="25"/>
      <c r="C771" s="6"/>
      <c r="D771" s="12" t="s">
        <v>29</v>
      </c>
      <c r="E771" s="13" t="s">
        <v>257</v>
      </c>
      <c r="F771" s="9"/>
      <c r="G771" s="10"/>
      <c r="H771" s="11" t="s">
        <v>8</v>
      </c>
    </row>
    <row r="772" spans="1:10" ht="5.0999999999999996" customHeight="1" x14ac:dyDescent="0.15">
      <c r="A772" s="6"/>
      <c r="B772" s="166"/>
      <c r="C772" s="167"/>
      <c r="D772" s="176"/>
      <c r="E772" s="23"/>
      <c r="F772" s="8"/>
      <c r="G772" s="14"/>
      <c r="H772" s="168"/>
    </row>
    <row r="773" spans="1:10" ht="99" customHeight="1" x14ac:dyDescent="0.15">
      <c r="A773" s="6"/>
      <c r="B773" s="25"/>
      <c r="C773" s="6"/>
      <c r="D773" s="6" t="s">
        <v>28</v>
      </c>
      <c r="E773" s="25" t="s">
        <v>498</v>
      </c>
      <c r="F773" s="169"/>
      <c r="G773" s="14"/>
      <c r="H773" s="11" t="s">
        <v>406</v>
      </c>
      <c r="J773" s="345"/>
    </row>
    <row r="774" spans="1:10" ht="39.75" customHeight="1" x14ac:dyDescent="0.15">
      <c r="A774" s="6"/>
      <c r="B774" s="25"/>
      <c r="C774" s="6"/>
      <c r="D774" s="6"/>
      <c r="E774" s="25" t="s">
        <v>499</v>
      </c>
      <c r="F774" s="9"/>
      <c r="G774" s="14"/>
      <c r="H774" s="168"/>
    </row>
    <row r="775" spans="1:10" ht="156" customHeight="1" x14ac:dyDescent="0.15">
      <c r="A775" s="6"/>
      <c r="B775" s="7"/>
      <c r="C775" s="6"/>
      <c r="D775" s="6"/>
      <c r="E775" s="25" t="s">
        <v>500</v>
      </c>
      <c r="F775" s="9"/>
      <c r="G775" s="10"/>
      <c r="H775" s="168"/>
    </row>
    <row r="776" spans="1:10" ht="176.45" customHeight="1" x14ac:dyDescent="0.15">
      <c r="A776" s="6"/>
      <c r="B776" s="7"/>
      <c r="C776" s="6"/>
      <c r="D776" s="6"/>
      <c r="E776" s="25" t="s">
        <v>501</v>
      </c>
      <c r="F776" s="9"/>
      <c r="G776" s="10"/>
      <c r="H776" s="168"/>
    </row>
    <row r="777" spans="1:10" ht="5.0999999999999996" customHeight="1" x14ac:dyDescent="0.15">
      <c r="A777" s="6"/>
      <c r="B777" s="7"/>
      <c r="C777" s="6"/>
      <c r="D777" s="6"/>
      <c r="E777" s="25"/>
      <c r="F777" s="9"/>
      <c r="G777" s="10"/>
      <c r="H777" s="168"/>
    </row>
    <row r="778" spans="1:10" ht="84.95" customHeight="1" x14ac:dyDescent="0.15">
      <c r="A778" s="6"/>
      <c r="B778" s="7" t="s">
        <v>243</v>
      </c>
      <c r="C778" s="6"/>
      <c r="D778" s="6"/>
      <c r="E778" s="25" t="s">
        <v>502</v>
      </c>
      <c r="F778" s="9"/>
      <c r="G778" s="14"/>
      <c r="H778" s="149"/>
    </row>
    <row r="779" spans="1:10" ht="72" customHeight="1" x14ac:dyDescent="0.15">
      <c r="A779" s="6"/>
      <c r="B779" s="7"/>
      <c r="C779" s="6"/>
      <c r="D779" s="6"/>
      <c r="E779" s="25" t="s">
        <v>503</v>
      </c>
      <c r="F779" s="9"/>
      <c r="G779" s="10"/>
      <c r="H779" s="168"/>
    </row>
    <row r="780" spans="1:10" ht="88.5" customHeight="1" x14ac:dyDescent="0.15">
      <c r="A780" s="6"/>
      <c r="B780" s="7"/>
      <c r="C780" s="6"/>
      <c r="D780" s="6"/>
      <c r="E780" s="25" t="s">
        <v>504</v>
      </c>
      <c r="F780" s="9"/>
      <c r="G780" s="10"/>
      <c r="H780" s="168"/>
    </row>
    <row r="781" spans="1:10" ht="72" customHeight="1" x14ac:dyDescent="0.15">
      <c r="A781" s="6"/>
      <c r="B781" s="7"/>
      <c r="C781" s="6"/>
      <c r="D781" s="12"/>
      <c r="E781" s="13" t="s">
        <v>505</v>
      </c>
      <c r="F781" s="9"/>
      <c r="G781" s="10"/>
      <c r="H781" s="168"/>
    </row>
    <row r="782" spans="1:10" ht="5.0999999999999996" customHeight="1" x14ac:dyDescent="0.15">
      <c r="A782" s="6"/>
      <c r="B782" s="7"/>
      <c r="C782" s="6"/>
      <c r="D782" s="8"/>
      <c r="E782" s="7"/>
      <c r="F782" s="9"/>
      <c r="G782" s="10"/>
      <c r="H782" s="168"/>
    </row>
    <row r="783" spans="1:10" ht="51.6" customHeight="1" x14ac:dyDescent="0.15">
      <c r="A783" s="6"/>
      <c r="B783" s="25"/>
      <c r="C783" s="6"/>
      <c r="D783" s="22" t="s">
        <v>29</v>
      </c>
      <c r="E783" s="23" t="s">
        <v>108</v>
      </c>
      <c r="F783" s="9"/>
      <c r="G783" s="10"/>
      <c r="H783" s="11" t="s">
        <v>407</v>
      </c>
    </row>
    <row r="784" spans="1:10" ht="102.75" customHeight="1" x14ac:dyDescent="0.15">
      <c r="A784" s="6"/>
      <c r="B784" s="7"/>
      <c r="C784" s="6"/>
      <c r="D784" s="6"/>
      <c r="E784" s="25" t="s">
        <v>205</v>
      </c>
      <c r="F784" s="9"/>
      <c r="G784" s="14"/>
      <c r="H784" s="164"/>
    </row>
    <row r="785" spans="1:9" ht="51" customHeight="1" x14ac:dyDescent="0.15">
      <c r="A785" s="6"/>
      <c r="B785" s="7"/>
      <c r="C785" s="6"/>
      <c r="D785" s="12"/>
      <c r="E785" s="13" t="s">
        <v>206</v>
      </c>
      <c r="F785" s="9"/>
      <c r="G785" s="14"/>
      <c r="H785" s="164"/>
    </row>
    <row r="786" spans="1:9" ht="5.0999999999999996" customHeight="1" x14ac:dyDescent="0.15">
      <c r="A786" s="12"/>
      <c r="B786" s="16"/>
      <c r="C786" s="12"/>
      <c r="D786" s="15"/>
      <c r="E786" s="16"/>
      <c r="F786" s="17"/>
      <c r="G786" s="163"/>
      <c r="H786" s="27"/>
      <c r="I786" s="55"/>
    </row>
    <row r="787" spans="1:9" ht="5.0999999999999996" customHeight="1" x14ac:dyDescent="0.15">
      <c r="A787" s="6"/>
      <c r="B787" s="7"/>
      <c r="C787" s="6"/>
      <c r="D787" s="8"/>
      <c r="E787" s="7"/>
      <c r="F787" s="145"/>
      <c r="G787" s="146"/>
      <c r="H787" s="11"/>
      <c r="I787" s="55"/>
    </row>
    <row r="788" spans="1:9" ht="88.5" customHeight="1" x14ac:dyDescent="0.15">
      <c r="A788" s="221">
        <v>8</v>
      </c>
      <c r="B788" s="16" t="s">
        <v>109</v>
      </c>
      <c r="C788" s="12"/>
      <c r="D788" s="15"/>
      <c r="E788" s="16" t="s">
        <v>256</v>
      </c>
      <c r="F788" s="17"/>
      <c r="G788" s="174" t="s">
        <v>368</v>
      </c>
      <c r="H788" s="143" t="s">
        <v>853</v>
      </c>
      <c r="I788" s="55"/>
    </row>
    <row r="789" spans="1:9" ht="35.1" customHeight="1" x14ac:dyDescent="0.15">
      <c r="A789" s="85" t="s">
        <v>229</v>
      </c>
      <c r="B789" s="54"/>
      <c r="C789" s="50"/>
      <c r="D789" s="50"/>
      <c r="E789" s="51"/>
      <c r="F789" s="50"/>
      <c r="G789" s="155"/>
      <c r="H789" s="91"/>
    </row>
    <row r="790" spans="1:9" ht="5.0999999999999996" customHeight="1" x14ac:dyDescent="0.15">
      <c r="A790" s="344"/>
      <c r="B790" s="43"/>
      <c r="C790" s="55"/>
      <c r="D790" s="55"/>
      <c r="E790" s="31"/>
      <c r="F790" s="56"/>
      <c r="G790" s="102"/>
      <c r="H790" s="100"/>
    </row>
    <row r="791" spans="1:9" ht="39.75" customHeight="1" x14ac:dyDescent="0.15">
      <c r="A791" s="47">
        <v>1</v>
      </c>
      <c r="B791" s="54" t="s">
        <v>110</v>
      </c>
      <c r="C791" s="47"/>
      <c r="D791" s="55"/>
      <c r="E791" s="323" t="s">
        <v>950</v>
      </c>
      <c r="F791" s="56"/>
      <c r="G791" s="59" t="s">
        <v>614</v>
      </c>
      <c r="H791" s="395" t="s">
        <v>215</v>
      </c>
    </row>
    <row r="792" spans="1:9" ht="5.0999999999999996" customHeight="1" x14ac:dyDescent="0.15">
      <c r="A792" s="47"/>
      <c r="B792" s="54"/>
      <c r="C792" s="47"/>
      <c r="D792" s="344"/>
      <c r="E792" s="43"/>
      <c r="F792" s="56"/>
      <c r="G792" s="102"/>
      <c r="H792" s="395"/>
    </row>
    <row r="793" spans="1:9" ht="42" customHeight="1" x14ac:dyDescent="0.15">
      <c r="A793" s="47" t="s">
        <v>8</v>
      </c>
      <c r="B793" s="48" t="s">
        <v>202</v>
      </c>
      <c r="C793" s="47"/>
      <c r="D793" s="49" t="s">
        <v>29</v>
      </c>
      <c r="E793" s="60" t="s">
        <v>111</v>
      </c>
      <c r="F793" s="56"/>
      <c r="G793" s="102"/>
      <c r="H793" s="395"/>
    </row>
    <row r="794" spans="1:9" ht="5.0999999999999996" customHeight="1" x14ac:dyDescent="0.15">
      <c r="A794" s="49"/>
      <c r="B794" s="60"/>
      <c r="C794" s="49"/>
      <c r="D794" s="50"/>
      <c r="E794" s="170"/>
      <c r="F794" s="52"/>
      <c r="G794" s="122"/>
      <c r="H794" s="67"/>
    </row>
    <row r="795" spans="1:9" ht="5.0999999999999996" customHeight="1" x14ac:dyDescent="0.15">
      <c r="A795" s="344"/>
      <c r="B795" s="31"/>
      <c r="C795" s="344"/>
      <c r="D795" s="32"/>
      <c r="E795" s="31"/>
      <c r="F795" s="44"/>
      <c r="G795" s="119"/>
      <c r="H795" s="100"/>
    </row>
    <row r="796" spans="1:9" ht="106.5" customHeight="1" x14ac:dyDescent="0.15">
      <c r="A796" s="47">
        <v>2</v>
      </c>
      <c r="B796" s="48" t="s">
        <v>112</v>
      </c>
      <c r="C796" s="47"/>
      <c r="D796" s="55" t="s">
        <v>36</v>
      </c>
      <c r="E796" s="54" t="s">
        <v>380</v>
      </c>
      <c r="F796" s="56"/>
      <c r="G796" s="59" t="s">
        <v>613</v>
      </c>
      <c r="H796" s="342" t="s">
        <v>262</v>
      </c>
    </row>
    <row r="797" spans="1:9" ht="5.0999999999999996" customHeight="1" x14ac:dyDescent="0.15">
      <c r="A797" s="47"/>
      <c r="B797" s="54"/>
      <c r="C797" s="47"/>
      <c r="D797" s="344"/>
      <c r="E797" s="43"/>
      <c r="F797" s="56"/>
      <c r="G797" s="102"/>
      <c r="H797" s="61"/>
    </row>
    <row r="798" spans="1:9" ht="20.25" customHeight="1" x14ac:dyDescent="0.15">
      <c r="A798" s="47"/>
      <c r="B798" s="54"/>
      <c r="C798" s="47"/>
      <c r="D798" s="47" t="s">
        <v>29</v>
      </c>
      <c r="E798" s="48" t="s">
        <v>116</v>
      </c>
      <c r="F798" s="56"/>
      <c r="G798" s="102"/>
      <c r="H798" s="61"/>
    </row>
    <row r="799" spans="1:9" ht="240.75" customHeight="1" x14ac:dyDescent="0.15">
      <c r="A799" s="47"/>
      <c r="B799" s="54"/>
      <c r="C799" s="47"/>
      <c r="D799" s="49"/>
      <c r="E799" s="60" t="s">
        <v>346</v>
      </c>
      <c r="F799" s="56"/>
      <c r="G799" s="102"/>
      <c r="H799" s="61" t="s">
        <v>9</v>
      </c>
    </row>
    <row r="800" spans="1:9" ht="5.0999999999999996" customHeight="1" x14ac:dyDescent="0.15">
      <c r="A800" s="47"/>
      <c r="B800" s="48"/>
      <c r="C800" s="49"/>
      <c r="D800" s="50"/>
      <c r="E800" s="51"/>
      <c r="F800" s="52"/>
      <c r="G800" s="122"/>
      <c r="H800" s="61"/>
    </row>
    <row r="801" spans="1:9" ht="5.0999999999999996" customHeight="1" x14ac:dyDescent="0.15">
      <c r="A801" s="47"/>
      <c r="B801" s="54"/>
      <c r="C801" s="47"/>
      <c r="D801" s="55"/>
      <c r="E801" s="54"/>
      <c r="F801" s="56"/>
      <c r="G801" s="86"/>
      <c r="H801" s="342"/>
    </row>
    <row r="802" spans="1:9" ht="37.5" customHeight="1" x14ac:dyDescent="0.15">
      <c r="A802" s="47"/>
      <c r="B802" s="48"/>
      <c r="C802" s="49"/>
      <c r="D802" s="50" t="s">
        <v>39</v>
      </c>
      <c r="E802" s="51" t="s">
        <v>113</v>
      </c>
      <c r="F802" s="52"/>
      <c r="G802" s="62" t="s">
        <v>613</v>
      </c>
      <c r="H802" s="61"/>
    </row>
    <row r="803" spans="1:9" ht="5.0999999999999996" customHeight="1" x14ac:dyDescent="0.15">
      <c r="A803" s="47"/>
      <c r="B803" s="54"/>
      <c r="C803" s="47"/>
      <c r="D803" s="55"/>
      <c r="E803" s="54"/>
      <c r="F803" s="56"/>
      <c r="G803" s="102"/>
      <c r="H803" s="87"/>
    </row>
    <row r="804" spans="1:9" ht="36.6" customHeight="1" x14ac:dyDescent="0.15">
      <c r="A804" s="47"/>
      <c r="B804" s="48"/>
      <c r="C804" s="47"/>
      <c r="D804" s="55" t="s">
        <v>56</v>
      </c>
      <c r="E804" s="54" t="s">
        <v>114</v>
      </c>
      <c r="F804" s="56"/>
      <c r="G804" s="59" t="s">
        <v>613</v>
      </c>
      <c r="H804" s="342"/>
    </row>
    <row r="805" spans="1:9" ht="5.0999999999999996" customHeight="1" x14ac:dyDescent="0.15">
      <c r="A805" s="47"/>
      <c r="B805" s="54"/>
      <c r="C805" s="47"/>
      <c r="D805" s="344"/>
      <c r="E805" s="43"/>
      <c r="F805" s="56"/>
      <c r="G805" s="86"/>
      <c r="H805" s="107"/>
    </row>
    <row r="806" spans="1:9" ht="181.5" customHeight="1" x14ac:dyDescent="0.15">
      <c r="A806" s="47"/>
      <c r="B806" s="54"/>
      <c r="C806" s="47"/>
      <c r="D806" s="49" t="s">
        <v>29</v>
      </c>
      <c r="E806" s="60" t="s">
        <v>854</v>
      </c>
      <c r="F806" s="56"/>
      <c r="G806" s="97"/>
      <c r="H806" s="61"/>
    </row>
    <row r="807" spans="1:9" ht="5.0999999999999996" customHeight="1" x14ac:dyDescent="0.15">
      <c r="A807" s="47"/>
      <c r="B807" s="54"/>
      <c r="C807" s="49"/>
      <c r="D807" s="50"/>
      <c r="E807" s="54"/>
      <c r="F807" s="56"/>
      <c r="G807" s="90"/>
      <c r="H807" s="61"/>
    </row>
    <row r="808" spans="1:9" ht="5.0999999999999996" customHeight="1" x14ac:dyDescent="0.15">
      <c r="A808" s="47"/>
      <c r="B808" s="54"/>
      <c r="C808" s="47"/>
      <c r="D808" s="55"/>
      <c r="E808" s="31"/>
      <c r="F808" s="44"/>
      <c r="G808" s="108"/>
      <c r="H808" s="61"/>
    </row>
    <row r="809" spans="1:9" ht="39.75" customHeight="1" x14ac:dyDescent="0.15">
      <c r="A809" s="49"/>
      <c r="B809" s="60"/>
      <c r="C809" s="49"/>
      <c r="D809" s="50" t="s">
        <v>59</v>
      </c>
      <c r="E809" s="51" t="s">
        <v>115</v>
      </c>
      <c r="F809" s="52"/>
      <c r="G809" s="62" t="s">
        <v>613</v>
      </c>
      <c r="H809" s="65"/>
      <c r="I809" s="55"/>
    </row>
  </sheetData>
  <mergeCells count="20">
    <mergeCell ref="B363:B365"/>
    <mergeCell ref="H422:H424"/>
    <mergeCell ref="H502:H503"/>
    <mergeCell ref="H426:H428"/>
    <mergeCell ref="D535:E535"/>
    <mergeCell ref="H791:H793"/>
    <mergeCell ref="D308:E308"/>
    <mergeCell ref="J294:J297"/>
    <mergeCell ref="H292:H294"/>
    <mergeCell ref="H538:H540"/>
    <mergeCell ref="H486:H488"/>
    <mergeCell ref="H493:H494"/>
    <mergeCell ref="E333:E336"/>
    <mergeCell ref="D333:D336"/>
    <mergeCell ref="H333:H336"/>
    <mergeCell ref="A2:B2"/>
    <mergeCell ref="H128:H130"/>
    <mergeCell ref="H154:H161"/>
    <mergeCell ref="H287:H289"/>
    <mergeCell ref="H134:H136"/>
  </mergeCells>
  <phoneticPr fontId="4"/>
  <dataValidations count="4">
    <dataValidation type="list" allowBlank="1" showInputMessage="1" sqref="G5 G7 G9 G11 G17 G20 G22 G64 G74 G80 G100 G122 G124 G126 G128 G130 G132 G134 G136 G138 G140 G142 G149 G154 G161 G166 G172 G184 G192 G194 G196 G198 G200 G610 G204:G206 G217 G219 G228 G244 G249 G254 G261 G267 G269 G278 G285 G287 G292 G294 G296 G319 G321 G323 G341 G348 G353 G363 G368 G370 G372 G377 G388 G390 G411 G274 G420 G422 G427 G432 G437 G444 G448 G454 G463 G465 G467 G469 G471 G476 G481 G486 G493 G498 G538 G543 G545 G568 G573 G575 G577 G646:G648 G584 G599 G601 G606 G615 G620 G622 G628 G634 G636 G641 G643 G586:G588 G654 G657 G665 G691 G697 G699 G701 G703 G711 G202 G757 G762 G766 G791 G796 G802 G804 G809 G234 G418 G276 G416 G738 G674 G685 G751 G612:G613 G582 G236:G237 G740" xr:uid="{BA23E6F3-4A43-4E99-9ACA-B94225E59EF9}">
      <formula1>$M$2:$M$4</formula1>
    </dataValidation>
    <dataValidation type="list" allowBlank="1" showInputMessage="1" sqref="G89 G115 G393:G395 G446 G503:G506 G552 G558 G717 G723 G735 G769 G788 G235 G611" xr:uid="{49019BC0-571A-4A10-AD92-1A8AB376148D}">
      <formula1>$N$2:$N$4</formula1>
    </dataValidation>
    <dataValidation type="list" allowBlank="1" showInputMessage="1" sqref="G329:G330" xr:uid="{0BE209F4-95CB-4F88-A8C8-D6EF0861A06C}">
      <formula1>$P$2:$P$3</formula1>
    </dataValidation>
    <dataValidation type="list" allowBlank="1" showInputMessage="1" sqref="G334 G336"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rowBreaks count="12" manualBreakCount="12">
    <brk id="76" max="7" man="1"/>
    <brk id="97" max="7" man="1"/>
    <brk id="128" max="7" man="1"/>
    <brk id="147" max="7" man="1"/>
    <brk id="170" max="7" man="1"/>
    <brk id="196" max="7" man="1"/>
    <brk id="235" max="7" man="1"/>
    <brk id="321" max="7" man="1"/>
    <brk id="355" max="7" man="1"/>
    <brk id="559" max="7" man="1"/>
    <brk id="662" max="7" man="1"/>
    <brk id="802" max="7" man="1"/>
  </rowBreaks>
  <ignoredErrors>
    <ignoredError sqref="D315 D316 D309:D310 D311:D3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352425</xdr:colOff>
                    <xdr:row>805</xdr:row>
                    <xdr:rowOff>1638300</xdr:rowOff>
                  </from>
                  <to>
                    <xdr:col>7</xdr:col>
                    <xdr:colOff>85725</xdr:colOff>
                    <xdr:row>805</xdr:row>
                    <xdr:rowOff>1876425</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352425</xdr:colOff>
                    <xdr:row>805</xdr:row>
                    <xdr:rowOff>1447800</xdr:rowOff>
                  </from>
                  <to>
                    <xdr:col>7</xdr:col>
                    <xdr:colOff>85725</xdr:colOff>
                    <xdr:row>805</xdr:row>
                    <xdr:rowOff>1685925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352425</xdr:colOff>
                    <xdr:row>805</xdr:row>
                    <xdr:rowOff>1819275</xdr:rowOff>
                  </from>
                  <to>
                    <xdr:col>7</xdr:col>
                    <xdr:colOff>95250</xdr:colOff>
                    <xdr:row>805</xdr:row>
                    <xdr:rowOff>2047875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352425</xdr:colOff>
                    <xdr:row>805</xdr:row>
                    <xdr:rowOff>1133475</xdr:rowOff>
                  </from>
                  <to>
                    <xdr:col>7</xdr:col>
                    <xdr:colOff>95250</xdr:colOff>
                    <xdr:row>805</xdr:row>
                    <xdr:rowOff>1362075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352425</xdr:colOff>
                    <xdr:row>805</xdr:row>
                    <xdr:rowOff>647700</xdr:rowOff>
                  </from>
                  <to>
                    <xdr:col>7</xdr:col>
                    <xdr:colOff>95250</xdr:colOff>
                    <xdr:row>805</xdr:row>
                    <xdr:rowOff>876300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352425</xdr:colOff>
                    <xdr:row>805</xdr:row>
                    <xdr:rowOff>304800</xdr:rowOff>
                  </from>
                  <to>
                    <xdr:col>7</xdr:col>
                    <xdr:colOff>104775</xdr:colOff>
                    <xdr:row>805</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9F46-7101-4903-8ECC-A6FD163D5FE7}">
  <sheetPr>
    <pageSetUpPr fitToPage="1"/>
  </sheetPr>
  <dimension ref="A1:BF142"/>
  <sheetViews>
    <sheetView showGridLines="0" view="pageBreakPreview" zoomScale="55" zoomScaleNormal="60" zoomScaleSheetLayoutView="55" workbookViewId="0"/>
  </sheetViews>
  <sheetFormatPr defaultColWidth="4.5" defaultRowHeight="20.25" customHeight="1" x14ac:dyDescent="0.15"/>
  <cols>
    <col min="1" max="1" width="1.375" style="277" customWidth="1"/>
    <col min="2" max="56" width="5.625" style="277" customWidth="1"/>
    <col min="57" max="16384" width="4.5" style="277"/>
  </cols>
  <sheetData>
    <row r="1" spans="1:57" s="239" customFormat="1" ht="20.25" customHeight="1" x14ac:dyDescent="0.15">
      <c r="A1" s="234"/>
      <c r="B1" s="234"/>
      <c r="C1" s="235" t="s">
        <v>858</v>
      </c>
      <c r="D1" s="235"/>
      <c r="E1" s="234"/>
      <c r="F1" s="234"/>
      <c r="G1" s="236" t="s">
        <v>859</v>
      </c>
      <c r="H1" s="234"/>
      <c r="I1" s="234"/>
      <c r="J1" s="235"/>
      <c r="K1" s="235"/>
      <c r="L1" s="235"/>
      <c r="M1" s="235"/>
      <c r="N1" s="234"/>
      <c r="O1" s="234"/>
      <c r="P1" s="234"/>
      <c r="Q1" s="234"/>
      <c r="R1" s="234"/>
      <c r="S1" s="234"/>
      <c r="T1" s="234"/>
      <c r="U1" s="234"/>
      <c r="V1" s="234"/>
      <c r="W1" s="234"/>
      <c r="X1" s="234"/>
      <c r="Y1" s="234"/>
      <c r="Z1" s="234"/>
      <c r="AA1" s="234"/>
      <c r="AB1" s="234"/>
      <c r="AC1" s="234"/>
      <c r="AD1" s="234"/>
      <c r="AE1" s="234"/>
      <c r="AF1" s="234"/>
      <c r="AG1" s="234"/>
      <c r="AH1" s="234"/>
      <c r="AI1" s="234"/>
      <c r="AJ1" s="234"/>
      <c r="AK1" s="237" t="s">
        <v>860</v>
      </c>
      <c r="AL1" s="237" t="s">
        <v>861</v>
      </c>
      <c r="AM1" s="426" t="s">
        <v>862</v>
      </c>
      <c r="AN1" s="426"/>
      <c r="AO1" s="426"/>
      <c r="AP1" s="426"/>
      <c r="AQ1" s="426"/>
      <c r="AR1" s="426"/>
      <c r="AS1" s="426"/>
      <c r="AT1" s="426"/>
      <c r="AU1" s="426"/>
      <c r="AV1" s="426"/>
      <c r="AW1" s="426"/>
      <c r="AX1" s="426"/>
      <c r="AY1" s="426"/>
      <c r="AZ1" s="426"/>
      <c r="BA1" s="426"/>
      <c r="BB1" s="238" t="s">
        <v>863</v>
      </c>
      <c r="BC1" s="234"/>
      <c r="BD1" s="234"/>
    </row>
    <row r="2" spans="1:57" s="242" customFormat="1" ht="20.25" customHeight="1" x14ac:dyDescent="0.15">
      <c r="A2" s="240"/>
      <c r="B2" s="240"/>
      <c r="C2" s="240"/>
      <c r="D2" s="236"/>
      <c r="E2" s="240"/>
      <c r="F2" s="240"/>
      <c r="G2" s="240"/>
      <c r="H2" s="236"/>
      <c r="I2" s="237"/>
      <c r="J2" s="237"/>
      <c r="K2" s="237"/>
      <c r="L2" s="237"/>
      <c r="M2" s="237"/>
      <c r="N2" s="240"/>
      <c r="O2" s="240"/>
      <c r="P2" s="240"/>
      <c r="Q2" s="240"/>
      <c r="R2" s="240"/>
      <c r="S2" s="240"/>
      <c r="T2" s="237" t="s">
        <v>864</v>
      </c>
      <c r="U2" s="427">
        <v>6</v>
      </c>
      <c r="V2" s="427"/>
      <c r="W2" s="237" t="s">
        <v>861</v>
      </c>
      <c r="X2" s="428">
        <f>IF(U2=0,"",YEAR(DATE(2018+U2,1,1)))</f>
        <v>2024</v>
      </c>
      <c r="Y2" s="428"/>
      <c r="Z2" s="240" t="s">
        <v>865</v>
      </c>
      <c r="AA2" s="240" t="s">
        <v>866</v>
      </c>
      <c r="AB2" s="427">
        <v>4</v>
      </c>
      <c r="AC2" s="427"/>
      <c r="AD2" s="240" t="s">
        <v>867</v>
      </c>
      <c r="AE2" s="240"/>
      <c r="AF2" s="240"/>
      <c r="AG2" s="240"/>
      <c r="AH2" s="240"/>
      <c r="AI2" s="240"/>
      <c r="AJ2" s="238"/>
      <c r="AK2" s="237" t="s">
        <v>868</v>
      </c>
      <c r="AL2" s="237" t="s">
        <v>861</v>
      </c>
      <c r="AM2" s="427"/>
      <c r="AN2" s="427"/>
      <c r="AO2" s="427"/>
      <c r="AP2" s="427"/>
      <c r="AQ2" s="427"/>
      <c r="AR2" s="427"/>
      <c r="AS2" s="427"/>
      <c r="AT2" s="427"/>
      <c r="AU2" s="427"/>
      <c r="AV2" s="427"/>
      <c r="AW2" s="427"/>
      <c r="AX2" s="427"/>
      <c r="AY2" s="427"/>
      <c r="AZ2" s="427"/>
      <c r="BA2" s="427"/>
      <c r="BB2" s="238" t="s">
        <v>863</v>
      </c>
      <c r="BC2" s="237"/>
      <c r="BD2" s="237"/>
      <c r="BE2" s="241"/>
    </row>
    <row r="3" spans="1:57" s="242" customFormat="1" ht="20.25" customHeight="1" x14ac:dyDescent="0.15">
      <c r="A3" s="240"/>
      <c r="B3" s="240"/>
      <c r="C3" s="240"/>
      <c r="D3" s="236"/>
      <c r="E3" s="240"/>
      <c r="F3" s="240"/>
      <c r="G3" s="240"/>
      <c r="H3" s="236"/>
      <c r="I3" s="237"/>
      <c r="J3" s="237"/>
      <c r="K3" s="237"/>
      <c r="L3" s="237"/>
      <c r="M3" s="237"/>
      <c r="N3" s="240"/>
      <c r="O3" s="240"/>
      <c r="P3" s="240"/>
      <c r="Q3" s="240"/>
      <c r="R3" s="240"/>
      <c r="S3" s="240"/>
      <c r="T3" s="243"/>
      <c r="U3" s="244"/>
      <c r="V3" s="244"/>
      <c r="W3" s="245"/>
      <c r="X3" s="244"/>
      <c r="Y3" s="244"/>
      <c r="Z3" s="246"/>
      <c r="AA3" s="246"/>
      <c r="AB3" s="244"/>
      <c r="AC3" s="244"/>
      <c r="AD3" s="247"/>
      <c r="AE3" s="240"/>
      <c r="AF3" s="240"/>
      <c r="AG3" s="240"/>
      <c r="AH3" s="240"/>
      <c r="AI3" s="240"/>
      <c r="AJ3" s="238"/>
      <c r="AK3" s="237"/>
      <c r="AL3" s="237"/>
      <c r="AM3" s="248"/>
      <c r="AN3" s="248"/>
      <c r="AO3" s="248"/>
      <c r="AP3" s="248"/>
      <c r="AQ3" s="248"/>
      <c r="AR3" s="248"/>
      <c r="AS3" s="248"/>
      <c r="AT3" s="248"/>
      <c r="AU3" s="248"/>
      <c r="AV3" s="248"/>
      <c r="AW3" s="248"/>
      <c r="AX3" s="248"/>
      <c r="AY3" s="249" t="s">
        <v>869</v>
      </c>
      <c r="AZ3" s="429" t="s">
        <v>870</v>
      </c>
      <c r="BA3" s="429"/>
      <c r="BB3" s="429"/>
      <c r="BC3" s="429"/>
      <c r="BD3" s="237"/>
      <c r="BE3" s="241"/>
    </row>
    <row r="4" spans="1:57" s="242" customFormat="1" ht="20.25" customHeight="1" x14ac:dyDescent="0.15">
      <c r="A4" s="240"/>
      <c r="B4" s="250"/>
      <c r="C4" s="250"/>
      <c r="D4" s="250"/>
      <c r="E4" s="250"/>
      <c r="F4" s="250"/>
      <c r="G4" s="250"/>
      <c r="H4" s="250"/>
      <c r="I4" s="250"/>
      <c r="J4" s="251"/>
      <c r="K4" s="252"/>
      <c r="L4" s="252"/>
      <c r="M4" s="252"/>
      <c r="N4" s="252"/>
      <c r="O4" s="252"/>
      <c r="P4" s="253"/>
      <c r="Q4" s="252"/>
      <c r="R4" s="252"/>
      <c r="S4" s="254"/>
      <c r="T4" s="240"/>
      <c r="U4" s="240"/>
      <c r="V4" s="240"/>
      <c r="W4" s="240"/>
      <c r="X4" s="240"/>
      <c r="Y4" s="240"/>
      <c r="Z4" s="246"/>
      <c r="AA4" s="246"/>
      <c r="AB4" s="244"/>
      <c r="AC4" s="244"/>
      <c r="AD4" s="247"/>
      <c r="AE4" s="240"/>
      <c r="AF4" s="240"/>
      <c r="AG4" s="240"/>
      <c r="AH4" s="240"/>
      <c r="AI4" s="240"/>
      <c r="AJ4" s="238"/>
      <c r="AK4" s="237"/>
      <c r="AL4" s="237"/>
      <c r="AM4" s="248"/>
      <c r="AN4" s="248"/>
      <c r="AO4" s="248"/>
      <c r="AP4" s="248"/>
      <c r="AQ4" s="248"/>
      <c r="AR4" s="248"/>
      <c r="AS4" s="248"/>
      <c r="AT4" s="248"/>
      <c r="AU4" s="248"/>
      <c r="AV4" s="248"/>
      <c r="AW4" s="248"/>
      <c r="AX4" s="248"/>
      <c r="AY4" s="249" t="s">
        <v>871</v>
      </c>
      <c r="AZ4" s="429" t="s">
        <v>922</v>
      </c>
      <c r="BA4" s="429"/>
      <c r="BB4" s="429"/>
      <c r="BC4" s="429"/>
      <c r="BD4" s="237"/>
      <c r="BE4" s="241"/>
    </row>
    <row r="5" spans="1:57" s="242" customFormat="1" ht="20.25" customHeight="1" x14ac:dyDescent="0.15">
      <c r="A5" s="240"/>
      <c r="B5" s="255"/>
      <c r="C5" s="255"/>
      <c r="D5" s="255"/>
      <c r="E5" s="255"/>
      <c r="F5" s="255"/>
      <c r="G5" s="255"/>
      <c r="H5" s="255"/>
      <c r="I5" s="255"/>
      <c r="J5" s="256"/>
      <c r="K5" s="257"/>
      <c r="L5" s="258"/>
      <c r="M5" s="258"/>
      <c r="N5" s="258"/>
      <c r="O5" s="258"/>
      <c r="P5" s="255"/>
      <c r="Q5" s="259"/>
      <c r="R5" s="259"/>
      <c r="S5" s="260"/>
      <c r="T5" s="240"/>
      <c r="U5" s="240"/>
      <c r="V5" s="240"/>
      <c r="W5" s="240"/>
      <c r="X5" s="240"/>
      <c r="Y5" s="240"/>
      <c r="Z5" s="246"/>
      <c r="AA5" s="246"/>
      <c r="AB5" s="244"/>
      <c r="AC5" s="244"/>
      <c r="AD5" s="261"/>
      <c r="AE5" s="261"/>
      <c r="AF5" s="261"/>
      <c r="AG5" s="261"/>
      <c r="AH5" s="240"/>
      <c r="AI5" s="240"/>
      <c r="AJ5" s="261" t="s">
        <v>872</v>
      </c>
      <c r="AK5" s="261"/>
      <c r="AL5" s="261"/>
      <c r="AM5" s="261"/>
      <c r="AN5" s="261"/>
      <c r="AO5" s="261"/>
      <c r="AP5" s="261"/>
      <c r="AQ5" s="261"/>
      <c r="AR5" s="250"/>
      <c r="AS5" s="250"/>
      <c r="AT5" s="262"/>
      <c r="AU5" s="261"/>
      <c r="AV5" s="443">
        <v>40</v>
      </c>
      <c r="AW5" s="444"/>
      <c r="AX5" s="262" t="s">
        <v>873</v>
      </c>
      <c r="AY5" s="261"/>
      <c r="AZ5" s="443">
        <v>160</v>
      </c>
      <c r="BA5" s="444"/>
      <c r="BB5" s="262" t="s">
        <v>874</v>
      </c>
      <c r="BC5" s="261"/>
      <c r="BD5" s="240"/>
      <c r="BE5" s="241"/>
    </row>
    <row r="6" spans="1:57" s="242" customFormat="1" ht="20.25" customHeight="1" x14ac:dyDescent="0.15">
      <c r="A6" s="240"/>
      <c r="B6" s="255"/>
      <c r="C6" s="255"/>
      <c r="D6" s="255"/>
      <c r="E6" s="255"/>
      <c r="F6" s="255"/>
      <c r="G6" s="255"/>
      <c r="H6" s="255"/>
      <c r="I6" s="255"/>
      <c r="J6" s="255"/>
      <c r="K6" s="263"/>
      <c r="L6" s="263"/>
      <c r="M6" s="263"/>
      <c r="N6" s="255"/>
      <c r="O6" s="264"/>
      <c r="P6" s="265"/>
      <c r="Q6" s="265"/>
      <c r="R6" s="266"/>
      <c r="S6" s="267"/>
      <c r="T6" s="240"/>
      <c r="U6" s="240"/>
      <c r="V6" s="240"/>
      <c r="W6" s="240"/>
      <c r="X6" s="240"/>
      <c r="Y6" s="240"/>
      <c r="Z6" s="246"/>
      <c r="AA6" s="246"/>
      <c r="AB6" s="244"/>
      <c r="AC6" s="244"/>
      <c r="AD6" s="268"/>
      <c r="AE6" s="234"/>
      <c r="AF6" s="234"/>
      <c r="AG6" s="234"/>
      <c r="AH6" s="240"/>
      <c r="AI6" s="240"/>
      <c r="AJ6" s="240"/>
      <c r="AK6" s="240"/>
      <c r="AL6" s="234"/>
      <c r="AM6" s="234"/>
      <c r="AN6" s="269"/>
      <c r="AO6" s="270"/>
      <c r="AP6" s="270"/>
      <c r="AQ6" s="271"/>
      <c r="AR6" s="271"/>
      <c r="AS6" s="271"/>
      <c r="AT6" s="271"/>
      <c r="AU6" s="271"/>
      <c r="AV6" s="271"/>
      <c r="AW6" s="261" t="s">
        <v>875</v>
      </c>
      <c r="AX6" s="261"/>
      <c r="AY6" s="261"/>
      <c r="AZ6" s="445">
        <f>DAY(EOMONTH(DATE(X2,AB2,1),0))</f>
        <v>30</v>
      </c>
      <c r="BA6" s="446"/>
      <c r="BB6" s="262" t="s">
        <v>876</v>
      </c>
      <c r="BC6" s="240"/>
      <c r="BD6" s="240"/>
      <c r="BE6" s="241"/>
    </row>
    <row r="7" spans="1:57" ht="20.25" customHeight="1" thickBot="1" x14ac:dyDescent="0.2">
      <c r="A7" s="272"/>
      <c r="B7" s="272"/>
      <c r="C7" s="273"/>
      <c r="D7" s="273"/>
      <c r="E7" s="272"/>
      <c r="F7" s="272"/>
      <c r="G7" s="274"/>
      <c r="H7" s="272"/>
      <c r="I7" s="272"/>
      <c r="J7" s="272"/>
      <c r="K7" s="272"/>
      <c r="L7" s="272"/>
      <c r="M7" s="272"/>
      <c r="N7" s="272"/>
      <c r="O7" s="272"/>
      <c r="P7" s="272"/>
      <c r="Q7" s="272"/>
      <c r="R7" s="272"/>
      <c r="S7" s="273"/>
      <c r="T7" s="272"/>
      <c r="U7" s="272"/>
      <c r="V7" s="272"/>
      <c r="W7" s="272"/>
      <c r="X7" s="272"/>
      <c r="Y7" s="272"/>
      <c r="Z7" s="272"/>
      <c r="AA7" s="272"/>
      <c r="AB7" s="272"/>
      <c r="AC7" s="272"/>
      <c r="AD7" s="272"/>
      <c r="AE7" s="272"/>
      <c r="AF7" s="272"/>
      <c r="AG7" s="272"/>
      <c r="AH7" s="272"/>
      <c r="AI7" s="272"/>
      <c r="AJ7" s="273"/>
      <c r="AK7" s="272"/>
      <c r="AL7" s="272"/>
      <c r="AM7" s="272"/>
      <c r="AN7" s="272"/>
      <c r="AO7" s="272"/>
      <c r="AP7" s="272"/>
      <c r="AQ7" s="272"/>
      <c r="AR7" s="272"/>
      <c r="AS7" s="272"/>
      <c r="AT7" s="272"/>
      <c r="AU7" s="272"/>
      <c r="AV7" s="272"/>
      <c r="AW7" s="272"/>
      <c r="AX7" s="272"/>
      <c r="AY7" s="272"/>
      <c r="AZ7" s="272"/>
      <c r="BA7" s="272"/>
      <c r="BB7" s="272"/>
      <c r="BC7" s="275"/>
      <c r="BD7" s="275"/>
      <c r="BE7" s="276"/>
    </row>
    <row r="8" spans="1:57" ht="20.25" customHeight="1" thickBot="1" x14ac:dyDescent="0.2">
      <c r="A8" s="272"/>
      <c r="B8" s="409" t="s">
        <v>877</v>
      </c>
      <c r="C8" s="412" t="s">
        <v>878</v>
      </c>
      <c r="D8" s="413"/>
      <c r="E8" s="418" t="s">
        <v>879</v>
      </c>
      <c r="F8" s="413"/>
      <c r="G8" s="418" t="s">
        <v>880</v>
      </c>
      <c r="H8" s="412"/>
      <c r="I8" s="412"/>
      <c r="J8" s="412"/>
      <c r="K8" s="413"/>
      <c r="L8" s="418" t="s">
        <v>881</v>
      </c>
      <c r="M8" s="412"/>
      <c r="N8" s="412"/>
      <c r="O8" s="421"/>
      <c r="P8" s="424" t="s">
        <v>882</v>
      </c>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30" t="str">
        <f>IF(AZ3="４週","(9)1～4週目の勤務時間数合計","(9)1か月の勤務時間数合計")</f>
        <v>(9)1～4週目の勤務時間数合計</v>
      </c>
      <c r="AV8" s="431"/>
      <c r="AW8" s="430" t="s">
        <v>883</v>
      </c>
      <c r="AX8" s="431"/>
      <c r="AY8" s="438" t="s">
        <v>884</v>
      </c>
      <c r="AZ8" s="438"/>
      <c r="BA8" s="438"/>
      <c r="BB8" s="438"/>
      <c r="BC8" s="438"/>
      <c r="BD8" s="438"/>
    </row>
    <row r="9" spans="1:57" ht="20.25" customHeight="1" thickBot="1" x14ac:dyDescent="0.2">
      <c r="A9" s="272"/>
      <c r="B9" s="410"/>
      <c r="C9" s="414"/>
      <c r="D9" s="415"/>
      <c r="E9" s="419"/>
      <c r="F9" s="415"/>
      <c r="G9" s="419"/>
      <c r="H9" s="414"/>
      <c r="I9" s="414"/>
      <c r="J9" s="414"/>
      <c r="K9" s="415"/>
      <c r="L9" s="419"/>
      <c r="M9" s="414"/>
      <c r="N9" s="414"/>
      <c r="O9" s="422"/>
      <c r="P9" s="440" t="s">
        <v>885</v>
      </c>
      <c r="Q9" s="441"/>
      <c r="R9" s="441"/>
      <c r="S9" s="441"/>
      <c r="T9" s="441"/>
      <c r="U9" s="441"/>
      <c r="V9" s="442"/>
      <c r="W9" s="440" t="s">
        <v>886</v>
      </c>
      <c r="X9" s="441"/>
      <c r="Y9" s="441"/>
      <c r="Z9" s="441"/>
      <c r="AA9" s="441"/>
      <c r="AB9" s="441"/>
      <c r="AC9" s="442"/>
      <c r="AD9" s="440" t="s">
        <v>887</v>
      </c>
      <c r="AE9" s="441"/>
      <c r="AF9" s="441"/>
      <c r="AG9" s="441"/>
      <c r="AH9" s="441"/>
      <c r="AI9" s="441"/>
      <c r="AJ9" s="442"/>
      <c r="AK9" s="440" t="s">
        <v>888</v>
      </c>
      <c r="AL9" s="441"/>
      <c r="AM9" s="441"/>
      <c r="AN9" s="441"/>
      <c r="AO9" s="441"/>
      <c r="AP9" s="441"/>
      <c r="AQ9" s="442"/>
      <c r="AR9" s="440" t="s">
        <v>889</v>
      </c>
      <c r="AS9" s="441"/>
      <c r="AT9" s="442"/>
      <c r="AU9" s="432"/>
      <c r="AV9" s="433"/>
      <c r="AW9" s="432"/>
      <c r="AX9" s="433"/>
      <c r="AY9" s="438"/>
      <c r="AZ9" s="438"/>
      <c r="BA9" s="438"/>
      <c r="BB9" s="438"/>
      <c r="BC9" s="438"/>
      <c r="BD9" s="438"/>
    </row>
    <row r="10" spans="1:57" ht="20.25" customHeight="1" thickBot="1" x14ac:dyDescent="0.2">
      <c r="A10" s="272"/>
      <c r="B10" s="410"/>
      <c r="C10" s="414"/>
      <c r="D10" s="415"/>
      <c r="E10" s="419"/>
      <c r="F10" s="415"/>
      <c r="G10" s="419"/>
      <c r="H10" s="414"/>
      <c r="I10" s="414"/>
      <c r="J10" s="414"/>
      <c r="K10" s="415"/>
      <c r="L10" s="419"/>
      <c r="M10" s="414"/>
      <c r="N10" s="414"/>
      <c r="O10" s="422"/>
      <c r="P10" s="278">
        <f>DAY(DATE($X$2,$AB$2,1))</f>
        <v>1</v>
      </c>
      <c r="Q10" s="279">
        <f>DAY(DATE($X$2,$AB$2,2))</f>
        <v>2</v>
      </c>
      <c r="R10" s="279">
        <f>DAY(DATE($X$2,$AB$2,3))</f>
        <v>3</v>
      </c>
      <c r="S10" s="279">
        <f>DAY(DATE($X$2,$AB$2,4))</f>
        <v>4</v>
      </c>
      <c r="T10" s="279">
        <f>DAY(DATE($X$2,$AB$2,5))</f>
        <v>5</v>
      </c>
      <c r="U10" s="279">
        <f>DAY(DATE($X$2,$AB$2,6))</f>
        <v>6</v>
      </c>
      <c r="V10" s="280">
        <f>DAY(DATE($X$2,$AB$2,7))</f>
        <v>7</v>
      </c>
      <c r="W10" s="278">
        <f>DAY(DATE($X$2,$AB$2,8))</f>
        <v>8</v>
      </c>
      <c r="X10" s="279">
        <f>DAY(DATE($X$2,$AB$2,9))</f>
        <v>9</v>
      </c>
      <c r="Y10" s="279">
        <f>DAY(DATE($X$2,$AB$2,10))</f>
        <v>10</v>
      </c>
      <c r="Z10" s="279">
        <f>DAY(DATE($X$2,$AB$2,11))</f>
        <v>11</v>
      </c>
      <c r="AA10" s="279">
        <f>DAY(DATE($X$2,$AB$2,12))</f>
        <v>12</v>
      </c>
      <c r="AB10" s="279">
        <f>DAY(DATE($X$2,$AB$2,13))</f>
        <v>13</v>
      </c>
      <c r="AC10" s="280">
        <f>DAY(DATE($X$2,$AB$2,14))</f>
        <v>14</v>
      </c>
      <c r="AD10" s="278">
        <f>DAY(DATE($X$2,$AB$2,15))</f>
        <v>15</v>
      </c>
      <c r="AE10" s="279">
        <f>DAY(DATE($X$2,$AB$2,16))</f>
        <v>16</v>
      </c>
      <c r="AF10" s="279">
        <f>DAY(DATE($X$2,$AB$2,17))</f>
        <v>17</v>
      </c>
      <c r="AG10" s="279">
        <f>DAY(DATE($X$2,$AB$2,18))</f>
        <v>18</v>
      </c>
      <c r="AH10" s="279">
        <f>DAY(DATE($X$2,$AB$2,19))</f>
        <v>19</v>
      </c>
      <c r="AI10" s="279">
        <f>DAY(DATE($X$2,$AB$2,20))</f>
        <v>20</v>
      </c>
      <c r="AJ10" s="280">
        <f>DAY(DATE($X$2,$AB$2,21))</f>
        <v>21</v>
      </c>
      <c r="AK10" s="278">
        <f>DAY(DATE($X$2,$AB$2,22))</f>
        <v>22</v>
      </c>
      <c r="AL10" s="279">
        <f>DAY(DATE($X$2,$AB$2,23))</f>
        <v>23</v>
      </c>
      <c r="AM10" s="279">
        <f>DAY(DATE($X$2,$AB$2,24))</f>
        <v>24</v>
      </c>
      <c r="AN10" s="279">
        <f>DAY(DATE($X$2,$AB$2,25))</f>
        <v>25</v>
      </c>
      <c r="AO10" s="279">
        <f>DAY(DATE($X$2,$AB$2,26))</f>
        <v>26</v>
      </c>
      <c r="AP10" s="279">
        <f>DAY(DATE($X$2,$AB$2,27))</f>
        <v>27</v>
      </c>
      <c r="AQ10" s="280">
        <f>DAY(DATE($X$2,$AB$2,28))</f>
        <v>28</v>
      </c>
      <c r="AR10" s="278" t="str">
        <f>IF(AZ3="暦月",IF(DAY(DATE($X$2,$AB$2,29))=29,29,""),"")</f>
        <v/>
      </c>
      <c r="AS10" s="279" t="str">
        <f>IF(AZ3="暦月",IF(DAY(DATE($X$2,$AB$2,30))=30,30,""),"")</f>
        <v/>
      </c>
      <c r="AT10" s="280" t="str">
        <f>IF(AZ3="暦月",IF(DAY(DATE($X$2,$AB$2,31))=31,31,""),"")</f>
        <v/>
      </c>
      <c r="AU10" s="432"/>
      <c r="AV10" s="433"/>
      <c r="AW10" s="432"/>
      <c r="AX10" s="433"/>
      <c r="AY10" s="438"/>
      <c r="AZ10" s="438"/>
      <c r="BA10" s="438"/>
      <c r="BB10" s="438"/>
      <c r="BC10" s="438"/>
      <c r="BD10" s="438"/>
    </row>
    <row r="11" spans="1:57" ht="20.25" hidden="1" customHeight="1" thickBot="1" x14ac:dyDescent="0.2">
      <c r="A11" s="272"/>
      <c r="B11" s="410"/>
      <c r="C11" s="414"/>
      <c r="D11" s="415"/>
      <c r="E11" s="419"/>
      <c r="F11" s="415"/>
      <c r="G11" s="419"/>
      <c r="H11" s="414"/>
      <c r="I11" s="414"/>
      <c r="J11" s="414"/>
      <c r="K11" s="415"/>
      <c r="L11" s="419"/>
      <c r="M11" s="414"/>
      <c r="N11" s="414"/>
      <c r="O11" s="422"/>
      <c r="P11" s="278">
        <f>WEEKDAY(DATE($X$2,$AB$2,1))</f>
        <v>2</v>
      </c>
      <c r="Q11" s="279">
        <f>WEEKDAY(DATE($X$2,$AB$2,2))</f>
        <v>3</v>
      </c>
      <c r="R11" s="279">
        <f>WEEKDAY(DATE($X$2,$AB$2,3))</f>
        <v>4</v>
      </c>
      <c r="S11" s="279">
        <f>WEEKDAY(DATE($X$2,$AB$2,4))</f>
        <v>5</v>
      </c>
      <c r="T11" s="279">
        <f>WEEKDAY(DATE($X$2,$AB$2,5))</f>
        <v>6</v>
      </c>
      <c r="U11" s="279">
        <f>WEEKDAY(DATE($X$2,$AB$2,6))</f>
        <v>7</v>
      </c>
      <c r="V11" s="280">
        <f>WEEKDAY(DATE($X$2,$AB$2,7))</f>
        <v>1</v>
      </c>
      <c r="W11" s="278">
        <f>WEEKDAY(DATE($X$2,$AB$2,8))</f>
        <v>2</v>
      </c>
      <c r="X11" s="279">
        <f>WEEKDAY(DATE($X$2,$AB$2,9))</f>
        <v>3</v>
      </c>
      <c r="Y11" s="279">
        <f>WEEKDAY(DATE($X$2,$AB$2,10))</f>
        <v>4</v>
      </c>
      <c r="Z11" s="279">
        <f>WEEKDAY(DATE($X$2,$AB$2,11))</f>
        <v>5</v>
      </c>
      <c r="AA11" s="279">
        <f>WEEKDAY(DATE($X$2,$AB$2,12))</f>
        <v>6</v>
      </c>
      <c r="AB11" s="279">
        <f>WEEKDAY(DATE($X$2,$AB$2,13))</f>
        <v>7</v>
      </c>
      <c r="AC11" s="280">
        <f>WEEKDAY(DATE($X$2,$AB$2,14))</f>
        <v>1</v>
      </c>
      <c r="AD11" s="278">
        <f>WEEKDAY(DATE($X$2,$AB$2,15))</f>
        <v>2</v>
      </c>
      <c r="AE11" s="279">
        <f>WEEKDAY(DATE($X$2,$AB$2,16))</f>
        <v>3</v>
      </c>
      <c r="AF11" s="279">
        <f>WEEKDAY(DATE($X$2,$AB$2,17))</f>
        <v>4</v>
      </c>
      <c r="AG11" s="279">
        <f>WEEKDAY(DATE($X$2,$AB$2,18))</f>
        <v>5</v>
      </c>
      <c r="AH11" s="279">
        <f>WEEKDAY(DATE($X$2,$AB$2,19))</f>
        <v>6</v>
      </c>
      <c r="AI11" s="279">
        <f>WEEKDAY(DATE($X$2,$AB$2,20))</f>
        <v>7</v>
      </c>
      <c r="AJ11" s="280">
        <f>WEEKDAY(DATE($X$2,$AB$2,21))</f>
        <v>1</v>
      </c>
      <c r="AK11" s="278">
        <f>WEEKDAY(DATE($X$2,$AB$2,22))</f>
        <v>2</v>
      </c>
      <c r="AL11" s="279">
        <f>WEEKDAY(DATE($X$2,$AB$2,23))</f>
        <v>3</v>
      </c>
      <c r="AM11" s="279">
        <f>WEEKDAY(DATE($X$2,$AB$2,24))</f>
        <v>4</v>
      </c>
      <c r="AN11" s="279">
        <f>WEEKDAY(DATE($X$2,$AB$2,25))</f>
        <v>5</v>
      </c>
      <c r="AO11" s="279">
        <f>WEEKDAY(DATE($X$2,$AB$2,26))</f>
        <v>6</v>
      </c>
      <c r="AP11" s="279">
        <f>WEEKDAY(DATE($X$2,$AB$2,27))</f>
        <v>7</v>
      </c>
      <c r="AQ11" s="280">
        <f>WEEKDAY(DATE($X$2,$AB$2,28))</f>
        <v>1</v>
      </c>
      <c r="AR11" s="278">
        <f>IF(AR10=29,WEEKDAY(DATE($X$2,$AB$2,29)),0)</f>
        <v>0</v>
      </c>
      <c r="AS11" s="279">
        <f>IF(AS10=30,WEEKDAY(DATE($X$2,$AB$2,30)),0)</f>
        <v>0</v>
      </c>
      <c r="AT11" s="280">
        <f>IF(AT10=31,WEEKDAY(DATE($X$2,$AB$2,31)),0)</f>
        <v>0</v>
      </c>
      <c r="AU11" s="434"/>
      <c r="AV11" s="435"/>
      <c r="AW11" s="434"/>
      <c r="AX11" s="435"/>
      <c r="AY11" s="439"/>
      <c r="AZ11" s="439"/>
      <c r="BA11" s="439"/>
      <c r="BB11" s="439"/>
      <c r="BC11" s="439"/>
      <c r="BD11" s="439"/>
    </row>
    <row r="12" spans="1:57" ht="20.25" customHeight="1" thickBot="1" x14ac:dyDescent="0.2">
      <c r="A12" s="272"/>
      <c r="B12" s="411"/>
      <c r="C12" s="416"/>
      <c r="D12" s="417"/>
      <c r="E12" s="420"/>
      <c r="F12" s="417"/>
      <c r="G12" s="420"/>
      <c r="H12" s="416"/>
      <c r="I12" s="416"/>
      <c r="J12" s="416"/>
      <c r="K12" s="417"/>
      <c r="L12" s="420"/>
      <c r="M12" s="416"/>
      <c r="N12" s="416"/>
      <c r="O12" s="423"/>
      <c r="P12" s="281" t="str">
        <f>IF(P11=1,"日",IF(P11=2,"月",IF(P11=3,"火",IF(P11=4,"水",IF(P11=5,"木",IF(P11=6,"金","土"))))))</f>
        <v>月</v>
      </c>
      <c r="Q12" s="282" t="str">
        <f t="shared" ref="Q12:AQ12" si="0">IF(Q11=1,"日",IF(Q11=2,"月",IF(Q11=3,"火",IF(Q11=4,"水",IF(Q11=5,"木",IF(Q11=6,"金","土"))))))</f>
        <v>火</v>
      </c>
      <c r="R12" s="282" t="str">
        <f t="shared" si="0"/>
        <v>水</v>
      </c>
      <c r="S12" s="282" t="str">
        <f t="shared" si="0"/>
        <v>木</v>
      </c>
      <c r="T12" s="282" t="str">
        <f t="shared" si="0"/>
        <v>金</v>
      </c>
      <c r="U12" s="282" t="str">
        <f t="shared" si="0"/>
        <v>土</v>
      </c>
      <c r="V12" s="283" t="str">
        <f t="shared" si="0"/>
        <v>日</v>
      </c>
      <c r="W12" s="281" t="str">
        <f t="shared" si="0"/>
        <v>月</v>
      </c>
      <c r="X12" s="282" t="str">
        <f t="shared" si="0"/>
        <v>火</v>
      </c>
      <c r="Y12" s="282" t="str">
        <f t="shared" si="0"/>
        <v>水</v>
      </c>
      <c r="Z12" s="282" t="str">
        <f t="shared" si="0"/>
        <v>木</v>
      </c>
      <c r="AA12" s="282" t="str">
        <f t="shared" si="0"/>
        <v>金</v>
      </c>
      <c r="AB12" s="282" t="str">
        <f t="shared" si="0"/>
        <v>土</v>
      </c>
      <c r="AC12" s="283" t="str">
        <f t="shared" si="0"/>
        <v>日</v>
      </c>
      <c r="AD12" s="281" t="str">
        <f t="shared" si="0"/>
        <v>月</v>
      </c>
      <c r="AE12" s="282" t="str">
        <f t="shared" si="0"/>
        <v>火</v>
      </c>
      <c r="AF12" s="282" t="str">
        <f t="shared" si="0"/>
        <v>水</v>
      </c>
      <c r="AG12" s="282" t="str">
        <f t="shared" si="0"/>
        <v>木</v>
      </c>
      <c r="AH12" s="282" t="str">
        <f t="shared" si="0"/>
        <v>金</v>
      </c>
      <c r="AI12" s="282" t="str">
        <f t="shared" si="0"/>
        <v>土</v>
      </c>
      <c r="AJ12" s="283" t="str">
        <f t="shared" si="0"/>
        <v>日</v>
      </c>
      <c r="AK12" s="281" t="str">
        <f t="shared" si="0"/>
        <v>月</v>
      </c>
      <c r="AL12" s="282" t="str">
        <f t="shared" si="0"/>
        <v>火</v>
      </c>
      <c r="AM12" s="282" t="str">
        <f t="shared" si="0"/>
        <v>水</v>
      </c>
      <c r="AN12" s="282" t="str">
        <f t="shared" si="0"/>
        <v>木</v>
      </c>
      <c r="AO12" s="282" t="str">
        <f t="shared" si="0"/>
        <v>金</v>
      </c>
      <c r="AP12" s="282" t="str">
        <f t="shared" si="0"/>
        <v>土</v>
      </c>
      <c r="AQ12" s="283" t="str">
        <f t="shared" si="0"/>
        <v>日</v>
      </c>
      <c r="AR12" s="282" t="str">
        <f>IF(AR11=1,"日",IF(AR11=2,"月",IF(AR11=3,"火",IF(AR11=4,"水",IF(AR11=5,"木",IF(AR11=6,"金",IF(AR11=0,"","土")))))))</f>
        <v/>
      </c>
      <c r="AS12" s="282" t="str">
        <f>IF(AS11=1,"日",IF(AS11=2,"月",IF(AS11=3,"火",IF(AS11=4,"水",IF(AS11=5,"木",IF(AS11=6,"金",IF(AS11=0,"","土")))))))</f>
        <v/>
      </c>
      <c r="AT12" s="282" t="str">
        <f>IF(AT11=1,"日",IF(AT11=2,"月",IF(AT11=3,"火",IF(AT11=4,"水",IF(AT11=5,"木",IF(AT11=6,"金",IF(AT11=0,"","土")))))))</f>
        <v/>
      </c>
      <c r="AU12" s="436"/>
      <c r="AV12" s="437"/>
      <c r="AW12" s="436"/>
      <c r="AX12" s="437"/>
      <c r="AY12" s="438"/>
      <c r="AZ12" s="438"/>
      <c r="BA12" s="438"/>
      <c r="BB12" s="438"/>
      <c r="BC12" s="438"/>
      <c r="BD12" s="438"/>
    </row>
    <row r="13" spans="1:57" ht="39.950000000000003" customHeight="1" x14ac:dyDescent="0.15">
      <c r="A13" s="272"/>
      <c r="B13" s="315">
        <v>1</v>
      </c>
      <c r="C13" s="465"/>
      <c r="D13" s="466"/>
      <c r="E13" s="467"/>
      <c r="F13" s="468"/>
      <c r="G13" s="467"/>
      <c r="H13" s="469"/>
      <c r="I13" s="469"/>
      <c r="J13" s="469"/>
      <c r="K13" s="468"/>
      <c r="L13" s="470"/>
      <c r="M13" s="471"/>
      <c r="N13" s="471"/>
      <c r="O13" s="472"/>
      <c r="P13" s="284"/>
      <c r="Q13" s="285"/>
      <c r="R13" s="285"/>
      <c r="S13" s="285"/>
      <c r="T13" s="285"/>
      <c r="U13" s="285"/>
      <c r="V13" s="286"/>
      <c r="W13" s="284"/>
      <c r="X13" s="285"/>
      <c r="Y13" s="285"/>
      <c r="Z13" s="285"/>
      <c r="AA13" s="285"/>
      <c r="AB13" s="285"/>
      <c r="AC13" s="286"/>
      <c r="AD13" s="284"/>
      <c r="AE13" s="285"/>
      <c r="AF13" s="285"/>
      <c r="AG13" s="285"/>
      <c r="AH13" s="285"/>
      <c r="AI13" s="285"/>
      <c r="AJ13" s="286"/>
      <c r="AK13" s="284"/>
      <c r="AL13" s="285"/>
      <c r="AM13" s="285"/>
      <c r="AN13" s="285"/>
      <c r="AO13" s="285"/>
      <c r="AP13" s="285"/>
      <c r="AQ13" s="286"/>
      <c r="AR13" s="284"/>
      <c r="AS13" s="285"/>
      <c r="AT13" s="286"/>
      <c r="AU13" s="473">
        <f>IF($AZ$3="４週",SUM(P13:AQ13),IF($AZ$3="暦月",SUM(P13:AT13),""))</f>
        <v>0</v>
      </c>
      <c r="AV13" s="474"/>
      <c r="AW13" s="475">
        <f t="shared" ref="AW13:AW76" si="1">IF($AZ$3="４週",AU13/4,IF($AZ$3="暦月",AU13/($AZ$6/7),""))</f>
        <v>0</v>
      </c>
      <c r="AX13" s="476"/>
      <c r="AY13" s="447"/>
      <c r="AZ13" s="448"/>
      <c r="BA13" s="448"/>
      <c r="BB13" s="448"/>
      <c r="BC13" s="448"/>
      <c r="BD13" s="449"/>
    </row>
    <row r="14" spans="1:57" ht="39.950000000000003" customHeight="1" x14ac:dyDescent="0.15">
      <c r="A14" s="272"/>
      <c r="B14" s="287">
        <f t="shared" ref="B14:B77" si="2">B13+1</f>
        <v>2</v>
      </c>
      <c r="C14" s="450"/>
      <c r="D14" s="451"/>
      <c r="E14" s="452"/>
      <c r="F14" s="453"/>
      <c r="G14" s="452"/>
      <c r="H14" s="454"/>
      <c r="I14" s="454"/>
      <c r="J14" s="454"/>
      <c r="K14" s="453"/>
      <c r="L14" s="455"/>
      <c r="M14" s="456"/>
      <c r="N14" s="456"/>
      <c r="O14" s="457"/>
      <c r="P14" s="288"/>
      <c r="Q14" s="289"/>
      <c r="R14" s="289"/>
      <c r="S14" s="289"/>
      <c r="T14" s="289"/>
      <c r="U14" s="289"/>
      <c r="V14" s="290"/>
      <c r="W14" s="288"/>
      <c r="X14" s="289"/>
      <c r="Y14" s="289"/>
      <c r="Z14" s="289"/>
      <c r="AA14" s="289"/>
      <c r="AB14" s="289"/>
      <c r="AC14" s="290"/>
      <c r="AD14" s="288"/>
      <c r="AE14" s="289"/>
      <c r="AF14" s="289"/>
      <c r="AG14" s="289"/>
      <c r="AH14" s="289"/>
      <c r="AI14" s="289"/>
      <c r="AJ14" s="290"/>
      <c r="AK14" s="288"/>
      <c r="AL14" s="289"/>
      <c r="AM14" s="289"/>
      <c r="AN14" s="289"/>
      <c r="AO14" s="289"/>
      <c r="AP14" s="289"/>
      <c r="AQ14" s="290"/>
      <c r="AR14" s="288"/>
      <c r="AS14" s="289"/>
      <c r="AT14" s="290"/>
      <c r="AU14" s="458">
        <f>IF($AZ$3="４週",SUM(P14:AQ14),IF($AZ$3="暦月",SUM(P14:AT14),""))</f>
        <v>0</v>
      </c>
      <c r="AV14" s="459"/>
      <c r="AW14" s="460">
        <f t="shared" si="1"/>
        <v>0</v>
      </c>
      <c r="AX14" s="461"/>
      <c r="AY14" s="462"/>
      <c r="AZ14" s="463"/>
      <c r="BA14" s="463"/>
      <c r="BB14" s="463"/>
      <c r="BC14" s="463"/>
      <c r="BD14" s="464"/>
    </row>
    <row r="15" spans="1:57" ht="39.950000000000003" customHeight="1" x14ac:dyDescent="0.15">
      <c r="A15" s="272"/>
      <c r="B15" s="287">
        <f t="shared" si="2"/>
        <v>3</v>
      </c>
      <c r="C15" s="450"/>
      <c r="D15" s="451"/>
      <c r="E15" s="452"/>
      <c r="F15" s="453"/>
      <c r="G15" s="452"/>
      <c r="H15" s="454"/>
      <c r="I15" s="454"/>
      <c r="J15" s="454"/>
      <c r="K15" s="453"/>
      <c r="L15" s="455"/>
      <c r="M15" s="456"/>
      <c r="N15" s="456"/>
      <c r="O15" s="457"/>
      <c r="P15" s="288"/>
      <c r="Q15" s="289"/>
      <c r="R15" s="289"/>
      <c r="S15" s="289"/>
      <c r="T15" s="289"/>
      <c r="U15" s="289"/>
      <c r="V15" s="290"/>
      <c r="W15" s="288"/>
      <c r="X15" s="289"/>
      <c r="Y15" s="289"/>
      <c r="Z15" s="289"/>
      <c r="AA15" s="289"/>
      <c r="AB15" s="289"/>
      <c r="AC15" s="290"/>
      <c r="AD15" s="288"/>
      <c r="AE15" s="289"/>
      <c r="AF15" s="289"/>
      <c r="AG15" s="289"/>
      <c r="AH15" s="289"/>
      <c r="AI15" s="289"/>
      <c r="AJ15" s="290"/>
      <c r="AK15" s="288"/>
      <c r="AL15" s="289"/>
      <c r="AM15" s="289"/>
      <c r="AN15" s="289"/>
      <c r="AO15" s="289"/>
      <c r="AP15" s="289"/>
      <c r="AQ15" s="290"/>
      <c r="AR15" s="288"/>
      <c r="AS15" s="289"/>
      <c r="AT15" s="290"/>
      <c r="AU15" s="458">
        <f>IF($AZ$3="４週",SUM(P15:AQ15),IF($AZ$3="暦月",SUM(P15:AT15),""))</f>
        <v>0</v>
      </c>
      <c r="AV15" s="459"/>
      <c r="AW15" s="460">
        <f t="shared" si="1"/>
        <v>0</v>
      </c>
      <c r="AX15" s="461"/>
      <c r="AY15" s="462"/>
      <c r="AZ15" s="463"/>
      <c r="BA15" s="463"/>
      <c r="BB15" s="463"/>
      <c r="BC15" s="463"/>
      <c r="BD15" s="464"/>
    </row>
    <row r="16" spans="1:57" ht="39.950000000000003" customHeight="1" x14ac:dyDescent="0.15">
      <c r="A16" s="272"/>
      <c r="B16" s="287">
        <f t="shared" si="2"/>
        <v>4</v>
      </c>
      <c r="C16" s="450"/>
      <c r="D16" s="451"/>
      <c r="E16" s="452"/>
      <c r="F16" s="453"/>
      <c r="G16" s="452"/>
      <c r="H16" s="454"/>
      <c r="I16" s="454"/>
      <c r="J16" s="454"/>
      <c r="K16" s="453"/>
      <c r="L16" s="455"/>
      <c r="M16" s="456"/>
      <c r="N16" s="456"/>
      <c r="O16" s="457"/>
      <c r="P16" s="288"/>
      <c r="Q16" s="289"/>
      <c r="R16" s="289"/>
      <c r="S16" s="289"/>
      <c r="T16" s="289"/>
      <c r="U16" s="289"/>
      <c r="V16" s="290"/>
      <c r="W16" s="288"/>
      <c r="X16" s="289"/>
      <c r="Y16" s="289"/>
      <c r="Z16" s="289"/>
      <c r="AA16" s="289"/>
      <c r="AB16" s="289"/>
      <c r="AC16" s="290"/>
      <c r="AD16" s="288"/>
      <c r="AE16" s="289"/>
      <c r="AF16" s="289"/>
      <c r="AG16" s="289"/>
      <c r="AH16" s="289"/>
      <c r="AI16" s="289"/>
      <c r="AJ16" s="290"/>
      <c r="AK16" s="288"/>
      <c r="AL16" s="289"/>
      <c r="AM16" s="289"/>
      <c r="AN16" s="289"/>
      <c r="AO16" s="289"/>
      <c r="AP16" s="289"/>
      <c r="AQ16" s="290"/>
      <c r="AR16" s="288"/>
      <c r="AS16" s="289"/>
      <c r="AT16" s="290"/>
      <c r="AU16" s="458">
        <f>IF($AZ$3="４週",SUM(P16:AQ16),IF($AZ$3="暦月",SUM(P16:AT16),""))</f>
        <v>0</v>
      </c>
      <c r="AV16" s="459"/>
      <c r="AW16" s="460">
        <f t="shared" si="1"/>
        <v>0</v>
      </c>
      <c r="AX16" s="461"/>
      <c r="AY16" s="462"/>
      <c r="AZ16" s="463"/>
      <c r="BA16" s="463"/>
      <c r="BB16" s="463"/>
      <c r="BC16" s="463"/>
      <c r="BD16" s="464"/>
    </row>
    <row r="17" spans="1:56" ht="39.950000000000003" customHeight="1" x14ac:dyDescent="0.15">
      <c r="A17" s="272"/>
      <c r="B17" s="287">
        <f t="shared" si="2"/>
        <v>5</v>
      </c>
      <c r="C17" s="450"/>
      <c r="D17" s="451"/>
      <c r="E17" s="452"/>
      <c r="F17" s="453"/>
      <c r="G17" s="452"/>
      <c r="H17" s="454"/>
      <c r="I17" s="454"/>
      <c r="J17" s="454"/>
      <c r="K17" s="453"/>
      <c r="L17" s="455"/>
      <c r="M17" s="456"/>
      <c r="N17" s="456"/>
      <c r="O17" s="457"/>
      <c r="P17" s="288"/>
      <c r="Q17" s="289"/>
      <c r="R17" s="289"/>
      <c r="S17" s="289"/>
      <c r="T17" s="289"/>
      <c r="U17" s="289"/>
      <c r="V17" s="290"/>
      <c r="W17" s="288"/>
      <c r="X17" s="289"/>
      <c r="Y17" s="289"/>
      <c r="Z17" s="289"/>
      <c r="AA17" s="289"/>
      <c r="AB17" s="289"/>
      <c r="AC17" s="290"/>
      <c r="AD17" s="288"/>
      <c r="AE17" s="289"/>
      <c r="AF17" s="289"/>
      <c r="AG17" s="289"/>
      <c r="AH17" s="289"/>
      <c r="AI17" s="289"/>
      <c r="AJ17" s="290"/>
      <c r="AK17" s="288"/>
      <c r="AL17" s="289"/>
      <c r="AM17" s="289"/>
      <c r="AN17" s="289"/>
      <c r="AO17" s="289"/>
      <c r="AP17" s="289"/>
      <c r="AQ17" s="290"/>
      <c r="AR17" s="288"/>
      <c r="AS17" s="289"/>
      <c r="AT17" s="290"/>
      <c r="AU17" s="458">
        <f t="shared" ref="AU17:AU112" si="3">IF($AZ$3="４週",SUM(P17:AQ17),IF($AZ$3="暦月",SUM(P17:AT17),""))</f>
        <v>0</v>
      </c>
      <c r="AV17" s="459"/>
      <c r="AW17" s="460">
        <f t="shared" si="1"/>
        <v>0</v>
      </c>
      <c r="AX17" s="461"/>
      <c r="AY17" s="462"/>
      <c r="AZ17" s="463"/>
      <c r="BA17" s="463"/>
      <c r="BB17" s="463"/>
      <c r="BC17" s="463"/>
      <c r="BD17" s="464"/>
    </row>
    <row r="18" spans="1:56" ht="39.950000000000003" customHeight="1" x14ac:dyDescent="0.15">
      <c r="A18" s="272"/>
      <c r="B18" s="287">
        <f t="shared" si="2"/>
        <v>6</v>
      </c>
      <c r="C18" s="450"/>
      <c r="D18" s="451"/>
      <c r="E18" s="452"/>
      <c r="F18" s="453"/>
      <c r="G18" s="452"/>
      <c r="H18" s="454"/>
      <c r="I18" s="454"/>
      <c r="J18" s="454"/>
      <c r="K18" s="453"/>
      <c r="L18" s="455"/>
      <c r="M18" s="456"/>
      <c r="N18" s="456"/>
      <c r="O18" s="457"/>
      <c r="P18" s="288"/>
      <c r="Q18" s="289"/>
      <c r="R18" s="289"/>
      <c r="S18" s="289"/>
      <c r="T18" s="289"/>
      <c r="U18" s="289"/>
      <c r="V18" s="290"/>
      <c r="W18" s="288"/>
      <c r="X18" s="289"/>
      <c r="Y18" s="289"/>
      <c r="Z18" s="289"/>
      <c r="AA18" s="289"/>
      <c r="AB18" s="289"/>
      <c r="AC18" s="290"/>
      <c r="AD18" s="288"/>
      <c r="AE18" s="289"/>
      <c r="AF18" s="289"/>
      <c r="AG18" s="289"/>
      <c r="AH18" s="289"/>
      <c r="AI18" s="289"/>
      <c r="AJ18" s="290"/>
      <c r="AK18" s="288"/>
      <c r="AL18" s="289"/>
      <c r="AM18" s="289"/>
      <c r="AN18" s="289"/>
      <c r="AO18" s="289"/>
      <c r="AP18" s="289"/>
      <c r="AQ18" s="290"/>
      <c r="AR18" s="288"/>
      <c r="AS18" s="289"/>
      <c r="AT18" s="290"/>
      <c r="AU18" s="458">
        <f t="shared" si="3"/>
        <v>0</v>
      </c>
      <c r="AV18" s="459"/>
      <c r="AW18" s="460">
        <f t="shared" si="1"/>
        <v>0</v>
      </c>
      <c r="AX18" s="461"/>
      <c r="AY18" s="462"/>
      <c r="AZ18" s="463"/>
      <c r="BA18" s="463"/>
      <c r="BB18" s="463"/>
      <c r="BC18" s="463"/>
      <c r="BD18" s="464"/>
    </row>
    <row r="19" spans="1:56" ht="39.950000000000003" customHeight="1" x14ac:dyDescent="0.15">
      <c r="A19" s="272"/>
      <c r="B19" s="287">
        <f t="shared" si="2"/>
        <v>7</v>
      </c>
      <c r="C19" s="450"/>
      <c r="D19" s="451"/>
      <c r="E19" s="452"/>
      <c r="F19" s="453"/>
      <c r="G19" s="452"/>
      <c r="H19" s="454"/>
      <c r="I19" s="454"/>
      <c r="J19" s="454"/>
      <c r="K19" s="453"/>
      <c r="L19" s="455"/>
      <c r="M19" s="456"/>
      <c r="N19" s="456"/>
      <c r="O19" s="457"/>
      <c r="P19" s="288"/>
      <c r="Q19" s="289"/>
      <c r="R19" s="289"/>
      <c r="S19" s="289"/>
      <c r="T19" s="289"/>
      <c r="U19" s="289"/>
      <c r="V19" s="290"/>
      <c r="W19" s="288"/>
      <c r="X19" s="289"/>
      <c r="Y19" s="289"/>
      <c r="Z19" s="289"/>
      <c r="AA19" s="289"/>
      <c r="AB19" s="289"/>
      <c r="AC19" s="290"/>
      <c r="AD19" s="288"/>
      <c r="AE19" s="289"/>
      <c r="AF19" s="289"/>
      <c r="AG19" s="289"/>
      <c r="AH19" s="289"/>
      <c r="AI19" s="289"/>
      <c r="AJ19" s="290"/>
      <c r="AK19" s="288"/>
      <c r="AL19" s="289"/>
      <c r="AM19" s="289"/>
      <c r="AN19" s="289"/>
      <c r="AO19" s="289"/>
      <c r="AP19" s="289"/>
      <c r="AQ19" s="290"/>
      <c r="AR19" s="288"/>
      <c r="AS19" s="289"/>
      <c r="AT19" s="290"/>
      <c r="AU19" s="458">
        <f>IF($AZ$3="４週",SUM(P19:AQ19),IF($AZ$3="暦月",SUM(P19:AT19),""))</f>
        <v>0</v>
      </c>
      <c r="AV19" s="459"/>
      <c r="AW19" s="460">
        <f t="shared" si="1"/>
        <v>0</v>
      </c>
      <c r="AX19" s="461"/>
      <c r="AY19" s="462"/>
      <c r="AZ19" s="463"/>
      <c r="BA19" s="463"/>
      <c r="BB19" s="463"/>
      <c r="BC19" s="463"/>
      <c r="BD19" s="464"/>
    </row>
    <row r="20" spans="1:56" ht="39.950000000000003" customHeight="1" x14ac:dyDescent="0.15">
      <c r="A20" s="272"/>
      <c r="B20" s="287">
        <f t="shared" si="2"/>
        <v>8</v>
      </c>
      <c r="C20" s="450"/>
      <c r="D20" s="451"/>
      <c r="E20" s="452"/>
      <c r="F20" s="453"/>
      <c r="G20" s="452"/>
      <c r="H20" s="454"/>
      <c r="I20" s="454"/>
      <c r="J20" s="454"/>
      <c r="K20" s="453"/>
      <c r="L20" s="455"/>
      <c r="M20" s="456"/>
      <c r="N20" s="456"/>
      <c r="O20" s="457"/>
      <c r="P20" s="288"/>
      <c r="Q20" s="289"/>
      <c r="R20" s="289"/>
      <c r="S20" s="289"/>
      <c r="T20" s="289"/>
      <c r="U20" s="289"/>
      <c r="V20" s="290"/>
      <c r="W20" s="288"/>
      <c r="X20" s="289"/>
      <c r="Y20" s="289"/>
      <c r="Z20" s="289"/>
      <c r="AA20" s="289"/>
      <c r="AB20" s="289"/>
      <c r="AC20" s="290"/>
      <c r="AD20" s="288"/>
      <c r="AE20" s="289"/>
      <c r="AF20" s="289"/>
      <c r="AG20" s="289"/>
      <c r="AH20" s="289"/>
      <c r="AI20" s="289"/>
      <c r="AJ20" s="290"/>
      <c r="AK20" s="288"/>
      <c r="AL20" s="289"/>
      <c r="AM20" s="289"/>
      <c r="AN20" s="289"/>
      <c r="AO20" s="289"/>
      <c r="AP20" s="289"/>
      <c r="AQ20" s="290"/>
      <c r="AR20" s="288"/>
      <c r="AS20" s="289"/>
      <c r="AT20" s="290"/>
      <c r="AU20" s="458">
        <f t="shared" si="3"/>
        <v>0</v>
      </c>
      <c r="AV20" s="459"/>
      <c r="AW20" s="460">
        <f t="shared" si="1"/>
        <v>0</v>
      </c>
      <c r="AX20" s="461"/>
      <c r="AY20" s="462"/>
      <c r="AZ20" s="463"/>
      <c r="BA20" s="463"/>
      <c r="BB20" s="463"/>
      <c r="BC20" s="463"/>
      <c r="BD20" s="464"/>
    </row>
    <row r="21" spans="1:56" ht="39.950000000000003" customHeight="1" x14ac:dyDescent="0.15">
      <c r="A21" s="272"/>
      <c r="B21" s="287">
        <f t="shared" si="2"/>
        <v>9</v>
      </c>
      <c r="C21" s="450"/>
      <c r="D21" s="451"/>
      <c r="E21" s="452"/>
      <c r="F21" s="453"/>
      <c r="G21" s="452"/>
      <c r="H21" s="454"/>
      <c r="I21" s="454"/>
      <c r="J21" s="454"/>
      <c r="K21" s="453"/>
      <c r="L21" s="455"/>
      <c r="M21" s="456"/>
      <c r="N21" s="456"/>
      <c r="O21" s="457"/>
      <c r="P21" s="288"/>
      <c r="Q21" s="289"/>
      <c r="R21" s="289"/>
      <c r="S21" s="289"/>
      <c r="T21" s="289"/>
      <c r="U21" s="289"/>
      <c r="V21" s="290"/>
      <c r="W21" s="288"/>
      <c r="X21" s="289"/>
      <c r="Y21" s="289"/>
      <c r="Z21" s="289"/>
      <c r="AA21" s="289"/>
      <c r="AB21" s="289"/>
      <c r="AC21" s="290"/>
      <c r="AD21" s="288"/>
      <c r="AE21" s="289"/>
      <c r="AF21" s="289"/>
      <c r="AG21" s="289"/>
      <c r="AH21" s="289"/>
      <c r="AI21" s="289"/>
      <c r="AJ21" s="290"/>
      <c r="AK21" s="288"/>
      <c r="AL21" s="289"/>
      <c r="AM21" s="289"/>
      <c r="AN21" s="289"/>
      <c r="AO21" s="289"/>
      <c r="AP21" s="289"/>
      <c r="AQ21" s="290"/>
      <c r="AR21" s="288"/>
      <c r="AS21" s="289"/>
      <c r="AT21" s="290"/>
      <c r="AU21" s="458">
        <f t="shared" si="3"/>
        <v>0</v>
      </c>
      <c r="AV21" s="459"/>
      <c r="AW21" s="460">
        <f t="shared" si="1"/>
        <v>0</v>
      </c>
      <c r="AX21" s="461"/>
      <c r="AY21" s="462"/>
      <c r="AZ21" s="463"/>
      <c r="BA21" s="463"/>
      <c r="BB21" s="463"/>
      <c r="BC21" s="463"/>
      <c r="BD21" s="464"/>
    </row>
    <row r="22" spans="1:56" ht="39.950000000000003" customHeight="1" x14ac:dyDescent="0.15">
      <c r="A22" s="272"/>
      <c r="B22" s="287">
        <f t="shared" si="2"/>
        <v>10</v>
      </c>
      <c r="C22" s="450"/>
      <c r="D22" s="451"/>
      <c r="E22" s="452"/>
      <c r="F22" s="453"/>
      <c r="G22" s="452"/>
      <c r="H22" s="454"/>
      <c r="I22" s="454"/>
      <c r="J22" s="454"/>
      <c r="K22" s="453"/>
      <c r="L22" s="455"/>
      <c r="M22" s="456"/>
      <c r="N22" s="456"/>
      <c r="O22" s="457"/>
      <c r="P22" s="288"/>
      <c r="Q22" s="289"/>
      <c r="R22" s="289"/>
      <c r="S22" s="289"/>
      <c r="T22" s="289"/>
      <c r="U22" s="289"/>
      <c r="V22" s="290"/>
      <c r="W22" s="288"/>
      <c r="X22" s="289"/>
      <c r="Y22" s="289"/>
      <c r="Z22" s="289"/>
      <c r="AA22" s="289"/>
      <c r="AB22" s="289"/>
      <c r="AC22" s="290"/>
      <c r="AD22" s="288"/>
      <c r="AE22" s="289"/>
      <c r="AF22" s="289"/>
      <c r="AG22" s="289"/>
      <c r="AH22" s="289"/>
      <c r="AI22" s="289"/>
      <c r="AJ22" s="290"/>
      <c r="AK22" s="288"/>
      <c r="AL22" s="289"/>
      <c r="AM22" s="289"/>
      <c r="AN22" s="289"/>
      <c r="AO22" s="289"/>
      <c r="AP22" s="289"/>
      <c r="AQ22" s="290"/>
      <c r="AR22" s="288"/>
      <c r="AS22" s="289"/>
      <c r="AT22" s="290"/>
      <c r="AU22" s="458">
        <f t="shared" si="3"/>
        <v>0</v>
      </c>
      <c r="AV22" s="459"/>
      <c r="AW22" s="460">
        <f t="shared" si="1"/>
        <v>0</v>
      </c>
      <c r="AX22" s="461"/>
      <c r="AY22" s="462"/>
      <c r="AZ22" s="463"/>
      <c r="BA22" s="463"/>
      <c r="BB22" s="463"/>
      <c r="BC22" s="463"/>
      <c r="BD22" s="464"/>
    </row>
    <row r="23" spans="1:56" ht="39.950000000000003" customHeight="1" x14ac:dyDescent="0.15">
      <c r="A23" s="272"/>
      <c r="B23" s="287">
        <f t="shared" si="2"/>
        <v>11</v>
      </c>
      <c r="C23" s="450"/>
      <c r="D23" s="451"/>
      <c r="E23" s="452"/>
      <c r="F23" s="453"/>
      <c r="G23" s="452"/>
      <c r="H23" s="454"/>
      <c r="I23" s="454"/>
      <c r="J23" s="454"/>
      <c r="K23" s="453"/>
      <c r="L23" s="455"/>
      <c r="M23" s="456"/>
      <c r="N23" s="456"/>
      <c r="O23" s="457"/>
      <c r="P23" s="288"/>
      <c r="Q23" s="289"/>
      <c r="R23" s="289"/>
      <c r="S23" s="289"/>
      <c r="T23" s="289"/>
      <c r="U23" s="289"/>
      <c r="V23" s="290"/>
      <c r="W23" s="288"/>
      <c r="X23" s="289"/>
      <c r="Y23" s="289"/>
      <c r="Z23" s="289"/>
      <c r="AA23" s="289"/>
      <c r="AB23" s="289"/>
      <c r="AC23" s="290"/>
      <c r="AD23" s="288"/>
      <c r="AE23" s="289"/>
      <c r="AF23" s="289"/>
      <c r="AG23" s="289"/>
      <c r="AH23" s="289"/>
      <c r="AI23" s="289"/>
      <c r="AJ23" s="290"/>
      <c r="AK23" s="288"/>
      <c r="AL23" s="289"/>
      <c r="AM23" s="289"/>
      <c r="AN23" s="289"/>
      <c r="AO23" s="289"/>
      <c r="AP23" s="289"/>
      <c r="AQ23" s="290"/>
      <c r="AR23" s="288"/>
      <c r="AS23" s="289"/>
      <c r="AT23" s="290"/>
      <c r="AU23" s="458">
        <f t="shared" si="3"/>
        <v>0</v>
      </c>
      <c r="AV23" s="459"/>
      <c r="AW23" s="460">
        <f t="shared" si="1"/>
        <v>0</v>
      </c>
      <c r="AX23" s="461"/>
      <c r="AY23" s="462"/>
      <c r="AZ23" s="463"/>
      <c r="BA23" s="463"/>
      <c r="BB23" s="463"/>
      <c r="BC23" s="463"/>
      <c r="BD23" s="464"/>
    </row>
    <row r="24" spans="1:56" ht="39.950000000000003" customHeight="1" x14ac:dyDescent="0.15">
      <c r="A24" s="272"/>
      <c r="B24" s="287">
        <f t="shared" si="2"/>
        <v>12</v>
      </c>
      <c r="C24" s="450"/>
      <c r="D24" s="451"/>
      <c r="E24" s="452"/>
      <c r="F24" s="453"/>
      <c r="G24" s="452"/>
      <c r="H24" s="454"/>
      <c r="I24" s="454"/>
      <c r="J24" s="454"/>
      <c r="K24" s="453"/>
      <c r="L24" s="455"/>
      <c r="M24" s="456"/>
      <c r="N24" s="456"/>
      <c r="O24" s="457"/>
      <c r="P24" s="288"/>
      <c r="Q24" s="289"/>
      <c r="R24" s="289"/>
      <c r="S24" s="289"/>
      <c r="T24" s="289"/>
      <c r="U24" s="289"/>
      <c r="V24" s="290"/>
      <c r="W24" s="288"/>
      <c r="X24" s="289"/>
      <c r="Y24" s="289"/>
      <c r="Z24" s="289"/>
      <c r="AA24" s="289"/>
      <c r="AB24" s="289"/>
      <c r="AC24" s="290"/>
      <c r="AD24" s="288"/>
      <c r="AE24" s="289"/>
      <c r="AF24" s="289"/>
      <c r="AG24" s="289"/>
      <c r="AH24" s="289"/>
      <c r="AI24" s="289"/>
      <c r="AJ24" s="290"/>
      <c r="AK24" s="288"/>
      <c r="AL24" s="289"/>
      <c r="AM24" s="289"/>
      <c r="AN24" s="289"/>
      <c r="AO24" s="289"/>
      <c r="AP24" s="289"/>
      <c r="AQ24" s="290"/>
      <c r="AR24" s="288"/>
      <c r="AS24" s="289"/>
      <c r="AT24" s="290"/>
      <c r="AU24" s="458">
        <f t="shared" si="3"/>
        <v>0</v>
      </c>
      <c r="AV24" s="459"/>
      <c r="AW24" s="460">
        <f t="shared" si="1"/>
        <v>0</v>
      </c>
      <c r="AX24" s="461"/>
      <c r="AY24" s="462"/>
      <c r="AZ24" s="463"/>
      <c r="BA24" s="463"/>
      <c r="BB24" s="463"/>
      <c r="BC24" s="463"/>
      <c r="BD24" s="464"/>
    </row>
    <row r="25" spans="1:56" ht="39.950000000000003" customHeight="1" x14ac:dyDescent="0.15">
      <c r="A25" s="272"/>
      <c r="B25" s="287">
        <f t="shared" si="2"/>
        <v>13</v>
      </c>
      <c r="C25" s="450"/>
      <c r="D25" s="451"/>
      <c r="E25" s="452"/>
      <c r="F25" s="453"/>
      <c r="G25" s="452"/>
      <c r="H25" s="454"/>
      <c r="I25" s="454"/>
      <c r="J25" s="454"/>
      <c r="K25" s="453"/>
      <c r="L25" s="455"/>
      <c r="M25" s="456"/>
      <c r="N25" s="456"/>
      <c r="O25" s="457"/>
      <c r="P25" s="288"/>
      <c r="Q25" s="289"/>
      <c r="R25" s="289"/>
      <c r="S25" s="289"/>
      <c r="T25" s="289"/>
      <c r="U25" s="289"/>
      <c r="V25" s="290"/>
      <c r="W25" s="288"/>
      <c r="X25" s="289"/>
      <c r="Y25" s="289"/>
      <c r="Z25" s="289"/>
      <c r="AA25" s="289"/>
      <c r="AB25" s="289"/>
      <c r="AC25" s="290"/>
      <c r="AD25" s="288"/>
      <c r="AE25" s="289"/>
      <c r="AF25" s="289"/>
      <c r="AG25" s="289"/>
      <c r="AH25" s="289"/>
      <c r="AI25" s="289"/>
      <c r="AJ25" s="290"/>
      <c r="AK25" s="288"/>
      <c r="AL25" s="289"/>
      <c r="AM25" s="289"/>
      <c r="AN25" s="289"/>
      <c r="AO25" s="289"/>
      <c r="AP25" s="289"/>
      <c r="AQ25" s="290"/>
      <c r="AR25" s="288"/>
      <c r="AS25" s="289"/>
      <c r="AT25" s="290"/>
      <c r="AU25" s="458">
        <f t="shared" si="3"/>
        <v>0</v>
      </c>
      <c r="AV25" s="459"/>
      <c r="AW25" s="460">
        <f t="shared" si="1"/>
        <v>0</v>
      </c>
      <c r="AX25" s="461"/>
      <c r="AY25" s="462"/>
      <c r="AZ25" s="463"/>
      <c r="BA25" s="463"/>
      <c r="BB25" s="463"/>
      <c r="BC25" s="463"/>
      <c r="BD25" s="464"/>
    </row>
    <row r="26" spans="1:56" ht="39.950000000000003" customHeight="1" x14ac:dyDescent="0.15">
      <c r="A26" s="272"/>
      <c r="B26" s="287">
        <f t="shared" si="2"/>
        <v>14</v>
      </c>
      <c r="C26" s="450"/>
      <c r="D26" s="451"/>
      <c r="E26" s="452"/>
      <c r="F26" s="453"/>
      <c r="G26" s="452"/>
      <c r="H26" s="454"/>
      <c r="I26" s="454"/>
      <c r="J26" s="454"/>
      <c r="K26" s="453"/>
      <c r="L26" s="455"/>
      <c r="M26" s="456"/>
      <c r="N26" s="456"/>
      <c r="O26" s="457"/>
      <c r="P26" s="288"/>
      <c r="Q26" s="289"/>
      <c r="R26" s="289"/>
      <c r="S26" s="289"/>
      <c r="T26" s="289"/>
      <c r="U26" s="289"/>
      <c r="V26" s="290"/>
      <c r="W26" s="288"/>
      <c r="X26" s="289"/>
      <c r="Y26" s="289"/>
      <c r="Z26" s="289"/>
      <c r="AA26" s="289"/>
      <c r="AB26" s="289"/>
      <c r="AC26" s="290"/>
      <c r="AD26" s="288"/>
      <c r="AE26" s="289"/>
      <c r="AF26" s="289"/>
      <c r="AG26" s="289"/>
      <c r="AH26" s="289"/>
      <c r="AI26" s="289"/>
      <c r="AJ26" s="290"/>
      <c r="AK26" s="288"/>
      <c r="AL26" s="289"/>
      <c r="AM26" s="289"/>
      <c r="AN26" s="289"/>
      <c r="AO26" s="289"/>
      <c r="AP26" s="289"/>
      <c r="AQ26" s="290"/>
      <c r="AR26" s="288"/>
      <c r="AS26" s="289"/>
      <c r="AT26" s="290"/>
      <c r="AU26" s="458">
        <f t="shared" si="3"/>
        <v>0</v>
      </c>
      <c r="AV26" s="459"/>
      <c r="AW26" s="460">
        <f t="shared" si="1"/>
        <v>0</v>
      </c>
      <c r="AX26" s="461"/>
      <c r="AY26" s="462"/>
      <c r="AZ26" s="463"/>
      <c r="BA26" s="463"/>
      <c r="BB26" s="463"/>
      <c r="BC26" s="463"/>
      <c r="BD26" s="464"/>
    </row>
    <row r="27" spans="1:56" ht="39.950000000000003" customHeight="1" x14ac:dyDescent="0.15">
      <c r="A27" s="272"/>
      <c r="B27" s="287">
        <f t="shared" si="2"/>
        <v>15</v>
      </c>
      <c r="C27" s="450"/>
      <c r="D27" s="451"/>
      <c r="E27" s="452"/>
      <c r="F27" s="453"/>
      <c r="G27" s="452"/>
      <c r="H27" s="454"/>
      <c r="I27" s="454"/>
      <c r="J27" s="454"/>
      <c r="K27" s="453"/>
      <c r="L27" s="455"/>
      <c r="M27" s="456"/>
      <c r="N27" s="456"/>
      <c r="O27" s="457"/>
      <c r="P27" s="288"/>
      <c r="Q27" s="289"/>
      <c r="R27" s="289"/>
      <c r="S27" s="289"/>
      <c r="T27" s="289"/>
      <c r="U27" s="289"/>
      <c r="V27" s="290"/>
      <c r="W27" s="288"/>
      <c r="X27" s="289"/>
      <c r="Y27" s="289"/>
      <c r="Z27" s="289"/>
      <c r="AA27" s="289"/>
      <c r="AB27" s="289"/>
      <c r="AC27" s="290"/>
      <c r="AD27" s="288"/>
      <c r="AE27" s="289"/>
      <c r="AF27" s="289"/>
      <c r="AG27" s="289"/>
      <c r="AH27" s="289"/>
      <c r="AI27" s="289"/>
      <c r="AJ27" s="290"/>
      <c r="AK27" s="288"/>
      <c r="AL27" s="289"/>
      <c r="AM27" s="289"/>
      <c r="AN27" s="289"/>
      <c r="AO27" s="289"/>
      <c r="AP27" s="289"/>
      <c r="AQ27" s="290"/>
      <c r="AR27" s="288"/>
      <c r="AS27" s="289"/>
      <c r="AT27" s="290"/>
      <c r="AU27" s="458">
        <f t="shared" si="3"/>
        <v>0</v>
      </c>
      <c r="AV27" s="459"/>
      <c r="AW27" s="460">
        <f t="shared" si="1"/>
        <v>0</v>
      </c>
      <c r="AX27" s="461"/>
      <c r="AY27" s="462"/>
      <c r="AZ27" s="463"/>
      <c r="BA27" s="463"/>
      <c r="BB27" s="463"/>
      <c r="BC27" s="463"/>
      <c r="BD27" s="464"/>
    </row>
    <row r="28" spans="1:56" ht="39.950000000000003" customHeight="1" x14ac:dyDescent="0.15">
      <c r="A28" s="272"/>
      <c r="B28" s="287">
        <f t="shared" si="2"/>
        <v>16</v>
      </c>
      <c r="C28" s="450"/>
      <c r="D28" s="451"/>
      <c r="E28" s="452"/>
      <c r="F28" s="453"/>
      <c r="G28" s="452"/>
      <c r="H28" s="454"/>
      <c r="I28" s="454"/>
      <c r="J28" s="454"/>
      <c r="K28" s="453"/>
      <c r="L28" s="455"/>
      <c r="M28" s="456"/>
      <c r="N28" s="456"/>
      <c r="O28" s="457"/>
      <c r="P28" s="288"/>
      <c r="Q28" s="289"/>
      <c r="R28" s="289"/>
      <c r="S28" s="289"/>
      <c r="T28" s="289"/>
      <c r="U28" s="289"/>
      <c r="V28" s="290"/>
      <c r="W28" s="288"/>
      <c r="X28" s="289"/>
      <c r="Y28" s="289"/>
      <c r="Z28" s="289"/>
      <c r="AA28" s="289"/>
      <c r="AB28" s="289"/>
      <c r="AC28" s="290"/>
      <c r="AD28" s="288"/>
      <c r="AE28" s="289"/>
      <c r="AF28" s="289"/>
      <c r="AG28" s="289"/>
      <c r="AH28" s="289"/>
      <c r="AI28" s="289"/>
      <c r="AJ28" s="290"/>
      <c r="AK28" s="288"/>
      <c r="AL28" s="289"/>
      <c r="AM28" s="289"/>
      <c r="AN28" s="289"/>
      <c r="AO28" s="289"/>
      <c r="AP28" s="289"/>
      <c r="AQ28" s="290"/>
      <c r="AR28" s="288"/>
      <c r="AS28" s="289"/>
      <c r="AT28" s="290"/>
      <c r="AU28" s="458">
        <f t="shared" si="3"/>
        <v>0</v>
      </c>
      <c r="AV28" s="459"/>
      <c r="AW28" s="460">
        <f t="shared" si="1"/>
        <v>0</v>
      </c>
      <c r="AX28" s="461"/>
      <c r="AY28" s="462"/>
      <c r="AZ28" s="463"/>
      <c r="BA28" s="463"/>
      <c r="BB28" s="463"/>
      <c r="BC28" s="463"/>
      <c r="BD28" s="464"/>
    </row>
    <row r="29" spans="1:56" ht="39.950000000000003" customHeight="1" x14ac:dyDescent="0.15">
      <c r="A29" s="272"/>
      <c r="B29" s="287">
        <f t="shared" si="2"/>
        <v>17</v>
      </c>
      <c r="C29" s="450"/>
      <c r="D29" s="451"/>
      <c r="E29" s="452"/>
      <c r="F29" s="453"/>
      <c r="G29" s="452"/>
      <c r="H29" s="454"/>
      <c r="I29" s="454"/>
      <c r="J29" s="454"/>
      <c r="K29" s="453"/>
      <c r="L29" s="455"/>
      <c r="M29" s="456"/>
      <c r="N29" s="456"/>
      <c r="O29" s="457"/>
      <c r="P29" s="288"/>
      <c r="Q29" s="289"/>
      <c r="R29" s="289"/>
      <c r="S29" s="289"/>
      <c r="T29" s="289"/>
      <c r="U29" s="289"/>
      <c r="V29" s="290"/>
      <c r="W29" s="288"/>
      <c r="X29" s="289"/>
      <c r="Y29" s="289"/>
      <c r="Z29" s="289"/>
      <c r="AA29" s="289"/>
      <c r="AB29" s="289"/>
      <c r="AC29" s="290"/>
      <c r="AD29" s="288"/>
      <c r="AE29" s="289"/>
      <c r="AF29" s="289"/>
      <c r="AG29" s="289"/>
      <c r="AH29" s="289"/>
      <c r="AI29" s="289"/>
      <c r="AJ29" s="290"/>
      <c r="AK29" s="288"/>
      <c r="AL29" s="289"/>
      <c r="AM29" s="289"/>
      <c r="AN29" s="289"/>
      <c r="AO29" s="289"/>
      <c r="AP29" s="289"/>
      <c r="AQ29" s="290"/>
      <c r="AR29" s="288"/>
      <c r="AS29" s="289"/>
      <c r="AT29" s="290"/>
      <c r="AU29" s="458">
        <f t="shared" si="3"/>
        <v>0</v>
      </c>
      <c r="AV29" s="459"/>
      <c r="AW29" s="460">
        <f t="shared" si="1"/>
        <v>0</v>
      </c>
      <c r="AX29" s="461"/>
      <c r="AY29" s="462"/>
      <c r="AZ29" s="463"/>
      <c r="BA29" s="463"/>
      <c r="BB29" s="463"/>
      <c r="BC29" s="463"/>
      <c r="BD29" s="464"/>
    </row>
    <row r="30" spans="1:56" ht="39.950000000000003" customHeight="1" x14ac:dyDescent="0.15">
      <c r="A30" s="272"/>
      <c r="B30" s="287">
        <f t="shared" si="2"/>
        <v>18</v>
      </c>
      <c r="C30" s="450"/>
      <c r="D30" s="451"/>
      <c r="E30" s="452"/>
      <c r="F30" s="453"/>
      <c r="G30" s="452"/>
      <c r="H30" s="454"/>
      <c r="I30" s="454"/>
      <c r="J30" s="454"/>
      <c r="K30" s="453"/>
      <c r="L30" s="455"/>
      <c r="M30" s="456"/>
      <c r="N30" s="456"/>
      <c r="O30" s="457"/>
      <c r="P30" s="288"/>
      <c r="Q30" s="289"/>
      <c r="R30" s="289"/>
      <c r="S30" s="289"/>
      <c r="T30" s="289"/>
      <c r="U30" s="289"/>
      <c r="V30" s="290"/>
      <c r="W30" s="288"/>
      <c r="X30" s="289"/>
      <c r="Y30" s="289"/>
      <c r="Z30" s="289"/>
      <c r="AA30" s="289"/>
      <c r="AB30" s="289"/>
      <c r="AC30" s="290"/>
      <c r="AD30" s="288"/>
      <c r="AE30" s="289"/>
      <c r="AF30" s="289"/>
      <c r="AG30" s="289"/>
      <c r="AH30" s="289"/>
      <c r="AI30" s="289"/>
      <c r="AJ30" s="290"/>
      <c r="AK30" s="288"/>
      <c r="AL30" s="289"/>
      <c r="AM30" s="289"/>
      <c r="AN30" s="289"/>
      <c r="AO30" s="289"/>
      <c r="AP30" s="289"/>
      <c r="AQ30" s="290"/>
      <c r="AR30" s="288"/>
      <c r="AS30" s="289"/>
      <c r="AT30" s="290"/>
      <c r="AU30" s="458">
        <f t="shared" si="3"/>
        <v>0</v>
      </c>
      <c r="AV30" s="459"/>
      <c r="AW30" s="460">
        <f t="shared" si="1"/>
        <v>0</v>
      </c>
      <c r="AX30" s="461"/>
      <c r="AY30" s="462"/>
      <c r="AZ30" s="463"/>
      <c r="BA30" s="463"/>
      <c r="BB30" s="463"/>
      <c r="BC30" s="463"/>
      <c r="BD30" s="464"/>
    </row>
    <row r="31" spans="1:56" ht="39.950000000000003" customHeight="1" x14ac:dyDescent="0.15">
      <c r="A31" s="272"/>
      <c r="B31" s="287">
        <f t="shared" si="2"/>
        <v>19</v>
      </c>
      <c r="C31" s="450"/>
      <c r="D31" s="451"/>
      <c r="E31" s="452"/>
      <c r="F31" s="453"/>
      <c r="G31" s="452"/>
      <c r="H31" s="454"/>
      <c r="I31" s="454"/>
      <c r="J31" s="454"/>
      <c r="K31" s="453"/>
      <c r="L31" s="455"/>
      <c r="M31" s="456"/>
      <c r="N31" s="456"/>
      <c r="O31" s="457"/>
      <c r="P31" s="288"/>
      <c r="Q31" s="289"/>
      <c r="R31" s="289"/>
      <c r="S31" s="289"/>
      <c r="T31" s="289"/>
      <c r="U31" s="289"/>
      <c r="V31" s="290"/>
      <c r="W31" s="288"/>
      <c r="X31" s="289"/>
      <c r="Y31" s="289"/>
      <c r="Z31" s="289"/>
      <c r="AA31" s="289"/>
      <c r="AB31" s="289"/>
      <c r="AC31" s="290"/>
      <c r="AD31" s="288"/>
      <c r="AE31" s="289"/>
      <c r="AF31" s="289"/>
      <c r="AG31" s="289"/>
      <c r="AH31" s="289"/>
      <c r="AI31" s="289"/>
      <c r="AJ31" s="290"/>
      <c r="AK31" s="288"/>
      <c r="AL31" s="289"/>
      <c r="AM31" s="289"/>
      <c r="AN31" s="289"/>
      <c r="AO31" s="289"/>
      <c r="AP31" s="289"/>
      <c r="AQ31" s="290"/>
      <c r="AR31" s="288"/>
      <c r="AS31" s="289"/>
      <c r="AT31" s="290"/>
      <c r="AU31" s="458">
        <f t="shared" si="3"/>
        <v>0</v>
      </c>
      <c r="AV31" s="459"/>
      <c r="AW31" s="460">
        <f t="shared" si="1"/>
        <v>0</v>
      </c>
      <c r="AX31" s="461"/>
      <c r="AY31" s="462"/>
      <c r="AZ31" s="463"/>
      <c r="BA31" s="463"/>
      <c r="BB31" s="463"/>
      <c r="BC31" s="463"/>
      <c r="BD31" s="464"/>
    </row>
    <row r="32" spans="1:56" ht="39.950000000000003" customHeight="1" x14ac:dyDescent="0.15">
      <c r="A32" s="272"/>
      <c r="B32" s="287">
        <f t="shared" si="2"/>
        <v>20</v>
      </c>
      <c r="C32" s="450"/>
      <c r="D32" s="451"/>
      <c r="E32" s="452"/>
      <c r="F32" s="453"/>
      <c r="G32" s="452"/>
      <c r="H32" s="454"/>
      <c r="I32" s="454"/>
      <c r="J32" s="454"/>
      <c r="K32" s="453"/>
      <c r="L32" s="455"/>
      <c r="M32" s="456"/>
      <c r="N32" s="456"/>
      <c r="O32" s="457"/>
      <c r="P32" s="288"/>
      <c r="Q32" s="289"/>
      <c r="R32" s="289"/>
      <c r="S32" s="289"/>
      <c r="T32" s="289"/>
      <c r="U32" s="289"/>
      <c r="V32" s="290"/>
      <c r="W32" s="288"/>
      <c r="X32" s="289"/>
      <c r="Y32" s="289"/>
      <c r="Z32" s="289"/>
      <c r="AA32" s="289"/>
      <c r="AB32" s="289"/>
      <c r="AC32" s="290"/>
      <c r="AD32" s="288"/>
      <c r="AE32" s="289"/>
      <c r="AF32" s="289"/>
      <c r="AG32" s="289"/>
      <c r="AH32" s="289"/>
      <c r="AI32" s="289"/>
      <c r="AJ32" s="290"/>
      <c r="AK32" s="288"/>
      <c r="AL32" s="289"/>
      <c r="AM32" s="289"/>
      <c r="AN32" s="289"/>
      <c r="AO32" s="289"/>
      <c r="AP32" s="289"/>
      <c r="AQ32" s="290"/>
      <c r="AR32" s="288"/>
      <c r="AS32" s="289"/>
      <c r="AT32" s="290"/>
      <c r="AU32" s="458">
        <f t="shared" si="3"/>
        <v>0</v>
      </c>
      <c r="AV32" s="459"/>
      <c r="AW32" s="460">
        <f t="shared" si="1"/>
        <v>0</v>
      </c>
      <c r="AX32" s="461"/>
      <c r="AY32" s="462"/>
      <c r="AZ32" s="463"/>
      <c r="BA32" s="463"/>
      <c r="BB32" s="463"/>
      <c r="BC32" s="463"/>
      <c r="BD32" s="464"/>
    </row>
    <row r="33" spans="1:56" ht="39.950000000000003" customHeight="1" x14ac:dyDescent="0.15">
      <c r="A33" s="272"/>
      <c r="B33" s="287">
        <f t="shared" si="2"/>
        <v>21</v>
      </c>
      <c r="C33" s="450"/>
      <c r="D33" s="451"/>
      <c r="E33" s="452"/>
      <c r="F33" s="453"/>
      <c r="G33" s="452"/>
      <c r="H33" s="454"/>
      <c r="I33" s="454"/>
      <c r="J33" s="454"/>
      <c r="K33" s="453"/>
      <c r="L33" s="455"/>
      <c r="M33" s="456"/>
      <c r="N33" s="456"/>
      <c r="O33" s="457"/>
      <c r="P33" s="288"/>
      <c r="Q33" s="289"/>
      <c r="R33" s="289"/>
      <c r="S33" s="289"/>
      <c r="T33" s="289"/>
      <c r="U33" s="289"/>
      <c r="V33" s="290"/>
      <c r="W33" s="288"/>
      <c r="X33" s="289"/>
      <c r="Y33" s="289"/>
      <c r="Z33" s="289"/>
      <c r="AA33" s="289"/>
      <c r="AB33" s="289"/>
      <c r="AC33" s="290"/>
      <c r="AD33" s="288"/>
      <c r="AE33" s="289"/>
      <c r="AF33" s="289"/>
      <c r="AG33" s="289"/>
      <c r="AH33" s="289"/>
      <c r="AI33" s="289"/>
      <c r="AJ33" s="290"/>
      <c r="AK33" s="288"/>
      <c r="AL33" s="289"/>
      <c r="AM33" s="289"/>
      <c r="AN33" s="289"/>
      <c r="AO33" s="289"/>
      <c r="AP33" s="289"/>
      <c r="AQ33" s="290"/>
      <c r="AR33" s="288"/>
      <c r="AS33" s="289"/>
      <c r="AT33" s="290"/>
      <c r="AU33" s="458">
        <f t="shared" si="3"/>
        <v>0</v>
      </c>
      <c r="AV33" s="459"/>
      <c r="AW33" s="460">
        <f t="shared" si="1"/>
        <v>0</v>
      </c>
      <c r="AX33" s="461"/>
      <c r="AY33" s="462"/>
      <c r="AZ33" s="463"/>
      <c r="BA33" s="463"/>
      <c r="BB33" s="463"/>
      <c r="BC33" s="463"/>
      <c r="BD33" s="464"/>
    </row>
    <row r="34" spans="1:56" ht="39.950000000000003" customHeight="1" x14ac:dyDescent="0.15">
      <c r="A34" s="272"/>
      <c r="B34" s="287">
        <f t="shared" si="2"/>
        <v>22</v>
      </c>
      <c r="C34" s="450"/>
      <c r="D34" s="451"/>
      <c r="E34" s="452"/>
      <c r="F34" s="453"/>
      <c r="G34" s="452"/>
      <c r="H34" s="454"/>
      <c r="I34" s="454"/>
      <c r="J34" s="454"/>
      <c r="K34" s="453"/>
      <c r="L34" s="455"/>
      <c r="M34" s="456"/>
      <c r="N34" s="456"/>
      <c r="O34" s="457"/>
      <c r="P34" s="288"/>
      <c r="Q34" s="289"/>
      <c r="R34" s="289"/>
      <c r="S34" s="289"/>
      <c r="T34" s="289"/>
      <c r="U34" s="289"/>
      <c r="V34" s="290"/>
      <c r="W34" s="288"/>
      <c r="X34" s="289"/>
      <c r="Y34" s="289"/>
      <c r="Z34" s="289"/>
      <c r="AA34" s="289"/>
      <c r="AB34" s="289"/>
      <c r="AC34" s="290"/>
      <c r="AD34" s="288"/>
      <c r="AE34" s="289"/>
      <c r="AF34" s="289"/>
      <c r="AG34" s="289"/>
      <c r="AH34" s="289"/>
      <c r="AI34" s="289"/>
      <c r="AJ34" s="290"/>
      <c r="AK34" s="288"/>
      <c r="AL34" s="289"/>
      <c r="AM34" s="289"/>
      <c r="AN34" s="289"/>
      <c r="AO34" s="289"/>
      <c r="AP34" s="289"/>
      <c r="AQ34" s="290"/>
      <c r="AR34" s="288"/>
      <c r="AS34" s="289"/>
      <c r="AT34" s="290"/>
      <c r="AU34" s="458">
        <f t="shared" si="3"/>
        <v>0</v>
      </c>
      <c r="AV34" s="459"/>
      <c r="AW34" s="460">
        <f t="shared" si="1"/>
        <v>0</v>
      </c>
      <c r="AX34" s="461"/>
      <c r="AY34" s="462"/>
      <c r="AZ34" s="463"/>
      <c r="BA34" s="463"/>
      <c r="BB34" s="463"/>
      <c r="BC34" s="463"/>
      <c r="BD34" s="464"/>
    </row>
    <row r="35" spans="1:56" ht="39.950000000000003" customHeight="1" x14ac:dyDescent="0.15">
      <c r="A35" s="272"/>
      <c r="B35" s="287">
        <f t="shared" si="2"/>
        <v>23</v>
      </c>
      <c r="C35" s="450"/>
      <c r="D35" s="451"/>
      <c r="E35" s="452"/>
      <c r="F35" s="453"/>
      <c r="G35" s="452"/>
      <c r="H35" s="454"/>
      <c r="I35" s="454"/>
      <c r="J35" s="454"/>
      <c r="K35" s="453"/>
      <c r="L35" s="455"/>
      <c r="M35" s="456"/>
      <c r="N35" s="456"/>
      <c r="O35" s="457"/>
      <c r="P35" s="288"/>
      <c r="Q35" s="289"/>
      <c r="R35" s="289"/>
      <c r="S35" s="289"/>
      <c r="T35" s="289"/>
      <c r="U35" s="289"/>
      <c r="V35" s="290"/>
      <c r="W35" s="288"/>
      <c r="X35" s="289"/>
      <c r="Y35" s="289"/>
      <c r="Z35" s="289"/>
      <c r="AA35" s="289"/>
      <c r="AB35" s="289"/>
      <c r="AC35" s="290"/>
      <c r="AD35" s="288"/>
      <c r="AE35" s="289"/>
      <c r="AF35" s="289"/>
      <c r="AG35" s="289"/>
      <c r="AH35" s="289"/>
      <c r="AI35" s="289"/>
      <c r="AJ35" s="290"/>
      <c r="AK35" s="288"/>
      <c r="AL35" s="289"/>
      <c r="AM35" s="289"/>
      <c r="AN35" s="289"/>
      <c r="AO35" s="289"/>
      <c r="AP35" s="289"/>
      <c r="AQ35" s="290"/>
      <c r="AR35" s="288"/>
      <c r="AS35" s="289"/>
      <c r="AT35" s="290"/>
      <c r="AU35" s="458">
        <f t="shared" si="3"/>
        <v>0</v>
      </c>
      <c r="AV35" s="459"/>
      <c r="AW35" s="460">
        <f t="shared" si="1"/>
        <v>0</v>
      </c>
      <c r="AX35" s="461"/>
      <c r="AY35" s="462"/>
      <c r="AZ35" s="463"/>
      <c r="BA35" s="463"/>
      <c r="BB35" s="463"/>
      <c r="BC35" s="463"/>
      <c r="BD35" s="464"/>
    </row>
    <row r="36" spans="1:56" ht="39.950000000000003" customHeight="1" x14ac:dyDescent="0.15">
      <c r="A36" s="272"/>
      <c r="B36" s="287">
        <f t="shared" si="2"/>
        <v>24</v>
      </c>
      <c r="C36" s="450"/>
      <c r="D36" s="451"/>
      <c r="E36" s="452"/>
      <c r="F36" s="453"/>
      <c r="G36" s="452"/>
      <c r="H36" s="454"/>
      <c r="I36" s="454"/>
      <c r="J36" s="454"/>
      <c r="K36" s="453"/>
      <c r="L36" s="455"/>
      <c r="M36" s="456"/>
      <c r="N36" s="456"/>
      <c r="O36" s="457"/>
      <c r="P36" s="288"/>
      <c r="Q36" s="289"/>
      <c r="R36" s="289"/>
      <c r="S36" s="289"/>
      <c r="T36" s="289"/>
      <c r="U36" s="289"/>
      <c r="V36" s="290"/>
      <c r="W36" s="288"/>
      <c r="X36" s="289"/>
      <c r="Y36" s="289"/>
      <c r="Z36" s="289"/>
      <c r="AA36" s="289"/>
      <c r="AB36" s="289"/>
      <c r="AC36" s="290"/>
      <c r="AD36" s="288"/>
      <c r="AE36" s="289"/>
      <c r="AF36" s="289"/>
      <c r="AG36" s="289"/>
      <c r="AH36" s="289"/>
      <c r="AI36" s="289"/>
      <c r="AJ36" s="290"/>
      <c r="AK36" s="288"/>
      <c r="AL36" s="289"/>
      <c r="AM36" s="289"/>
      <c r="AN36" s="289"/>
      <c r="AO36" s="289"/>
      <c r="AP36" s="289"/>
      <c r="AQ36" s="290"/>
      <c r="AR36" s="288"/>
      <c r="AS36" s="289"/>
      <c r="AT36" s="290"/>
      <c r="AU36" s="458">
        <f t="shared" si="3"/>
        <v>0</v>
      </c>
      <c r="AV36" s="459"/>
      <c r="AW36" s="460">
        <f t="shared" si="1"/>
        <v>0</v>
      </c>
      <c r="AX36" s="461"/>
      <c r="AY36" s="462"/>
      <c r="AZ36" s="463"/>
      <c r="BA36" s="463"/>
      <c r="BB36" s="463"/>
      <c r="BC36" s="463"/>
      <c r="BD36" s="464"/>
    </row>
    <row r="37" spans="1:56" ht="39.950000000000003" customHeight="1" x14ac:dyDescent="0.15">
      <c r="A37" s="272"/>
      <c r="B37" s="287">
        <f t="shared" si="2"/>
        <v>25</v>
      </c>
      <c r="C37" s="450"/>
      <c r="D37" s="451"/>
      <c r="E37" s="452"/>
      <c r="F37" s="453"/>
      <c r="G37" s="452"/>
      <c r="H37" s="454"/>
      <c r="I37" s="454"/>
      <c r="J37" s="454"/>
      <c r="K37" s="453"/>
      <c r="L37" s="455"/>
      <c r="M37" s="456"/>
      <c r="N37" s="456"/>
      <c r="O37" s="457"/>
      <c r="P37" s="288"/>
      <c r="Q37" s="289"/>
      <c r="R37" s="289"/>
      <c r="S37" s="289"/>
      <c r="T37" s="289"/>
      <c r="U37" s="289"/>
      <c r="V37" s="290"/>
      <c r="W37" s="288"/>
      <c r="X37" s="289"/>
      <c r="Y37" s="289"/>
      <c r="Z37" s="289"/>
      <c r="AA37" s="289"/>
      <c r="AB37" s="289"/>
      <c r="AC37" s="290"/>
      <c r="AD37" s="288"/>
      <c r="AE37" s="289"/>
      <c r="AF37" s="289"/>
      <c r="AG37" s="289"/>
      <c r="AH37" s="289"/>
      <c r="AI37" s="289"/>
      <c r="AJ37" s="290"/>
      <c r="AK37" s="288"/>
      <c r="AL37" s="289"/>
      <c r="AM37" s="289"/>
      <c r="AN37" s="289"/>
      <c r="AO37" s="289"/>
      <c r="AP37" s="289"/>
      <c r="AQ37" s="290"/>
      <c r="AR37" s="288"/>
      <c r="AS37" s="289"/>
      <c r="AT37" s="290"/>
      <c r="AU37" s="458">
        <f t="shared" si="3"/>
        <v>0</v>
      </c>
      <c r="AV37" s="459"/>
      <c r="AW37" s="460">
        <f t="shared" si="1"/>
        <v>0</v>
      </c>
      <c r="AX37" s="461"/>
      <c r="AY37" s="462"/>
      <c r="AZ37" s="463"/>
      <c r="BA37" s="463"/>
      <c r="BB37" s="463"/>
      <c r="BC37" s="463"/>
      <c r="BD37" s="464"/>
    </row>
    <row r="38" spans="1:56" ht="39.950000000000003" customHeight="1" x14ac:dyDescent="0.15">
      <c r="A38" s="272"/>
      <c r="B38" s="287">
        <f t="shared" si="2"/>
        <v>26</v>
      </c>
      <c r="C38" s="450"/>
      <c r="D38" s="451"/>
      <c r="E38" s="452"/>
      <c r="F38" s="453"/>
      <c r="G38" s="452"/>
      <c r="H38" s="454"/>
      <c r="I38" s="454"/>
      <c r="J38" s="454"/>
      <c r="K38" s="453"/>
      <c r="L38" s="455"/>
      <c r="M38" s="456"/>
      <c r="N38" s="456"/>
      <c r="O38" s="457"/>
      <c r="P38" s="288"/>
      <c r="Q38" s="289"/>
      <c r="R38" s="289"/>
      <c r="S38" s="289"/>
      <c r="T38" s="289"/>
      <c r="U38" s="289"/>
      <c r="V38" s="290"/>
      <c r="W38" s="288"/>
      <c r="X38" s="289"/>
      <c r="Y38" s="289"/>
      <c r="Z38" s="289"/>
      <c r="AA38" s="289"/>
      <c r="AB38" s="289"/>
      <c r="AC38" s="290"/>
      <c r="AD38" s="288"/>
      <c r="AE38" s="289"/>
      <c r="AF38" s="289"/>
      <c r="AG38" s="289"/>
      <c r="AH38" s="289"/>
      <c r="AI38" s="289"/>
      <c r="AJ38" s="290"/>
      <c r="AK38" s="288"/>
      <c r="AL38" s="289"/>
      <c r="AM38" s="289"/>
      <c r="AN38" s="289"/>
      <c r="AO38" s="289"/>
      <c r="AP38" s="289"/>
      <c r="AQ38" s="290"/>
      <c r="AR38" s="288"/>
      <c r="AS38" s="289"/>
      <c r="AT38" s="290"/>
      <c r="AU38" s="458">
        <f t="shared" si="3"/>
        <v>0</v>
      </c>
      <c r="AV38" s="459"/>
      <c r="AW38" s="460">
        <f t="shared" si="1"/>
        <v>0</v>
      </c>
      <c r="AX38" s="461"/>
      <c r="AY38" s="462"/>
      <c r="AZ38" s="463"/>
      <c r="BA38" s="463"/>
      <c r="BB38" s="463"/>
      <c r="BC38" s="463"/>
      <c r="BD38" s="464"/>
    </row>
    <row r="39" spans="1:56" ht="39.950000000000003" customHeight="1" x14ac:dyDescent="0.15">
      <c r="A39" s="272"/>
      <c r="B39" s="287">
        <f t="shared" si="2"/>
        <v>27</v>
      </c>
      <c r="C39" s="450"/>
      <c r="D39" s="451"/>
      <c r="E39" s="452"/>
      <c r="F39" s="453"/>
      <c r="G39" s="452"/>
      <c r="H39" s="454"/>
      <c r="I39" s="454"/>
      <c r="J39" s="454"/>
      <c r="K39" s="453"/>
      <c r="L39" s="455"/>
      <c r="M39" s="456"/>
      <c r="N39" s="456"/>
      <c r="O39" s="457"/>
      <c r="P39" s="288"/>
      <c r="Q39" s="289"/>
      <c r="R39" s="289"/>
      <c r="S39" s="289"/>
      <c r="T39" s="289"/>
      <c r="U39" s="289"/>
      <c r="V39" s="290"/>
      <c r="W39" s="288"/>
      <c r="X39" s="289"/>
      <c r="Y39" s="289"/>
      <c r="Z39" s="289"/>
      <c r="AA39" s="289"/>
      <c r="AB39" s="289"/>
      <c r="AC39" s="290"/>
      <c r="AD39" s="288"/>
      <c r="AE39" s="289"/>
      <c r="AF39" s="289"/>
      <c r="AG39" s="289"/>
      <c r="AH39" s="289"/>
      <c r="AI39" s="289"/>
      <c r="AJ39" s="290"/>
      <c r="AK39" s="288"/>
      <c r="AL39" s="289"/>
      <c r="AM39" s="289"/>
      <c r="AN39" s="289"/>
      <c r="AO39" s="289"/>
      <c r="AP39" s="289"/>
      <c r="AQ39" s="290"/>
      <c r="AR39" s="288"/>
      <c r="AS39" s="289"/>
      <c r="AT39" s="290"/>
      <c r="AU39" s="458">
        <f t="shared" si="3"/>
        <v>0</v>
      </c>
      <c r="AV39" s="459"/>
      <c r="AW39" s="460">
        <f t="shared" si="1"/>
        <v>0</v>
      </c>
      <c r="AX39" s="461"/>
      <c r="AY39" s="462"/>
      <c r="AZ39" s="463"/>
      <c r="BA39" s="463"/>
      <c r="BB39" s="463"/>
      <c r="BC39" s="463"/>
      <c r="BD39" s="464"/>
    </row>
    <row r="40" spans="1:56" ht="39.950000000000003" customHeight="1" x14ac:dyDescent="0.15">
      <c r="A40" s="272"/>
      <c r="B40" s="287">
        <f t="shared" si="2"/>
        <v>28</v>
      </c>
      <c r="C40" s="450"/>
      <c r="D40" s="451"/>
      <c r="E40" s="452"/>
      <c r="F40" s="453"/>
      <c r="G40" s="452"/>
      <c r="H40" s="454"/>
      <c r="I40" s="454"/>
      <c r="J40" s="454"/>
      <c r="K40" s="453"/>
      <c r="L40" s="455"/>
      <c r="M40" s="456"/>
      <c r="N40" s="456"/>
      <c r="O40" s="457"/>
      <c r="P40" s="316"/>
      <c r="Q40" s="317"/>
      <c r="R40" s="317"/>
      <c r="S40" s="317"/>
      <c r="T40" s="317"/>
      <c r="U40" s="317"/>
      <c r="V40" s="318"/>
      <c r="W40" s="316"/>
      <c r="X40" s="317"/>
      <c r="Y40" s="317"/>
      <c r="Z40" s="317"/>
      <c r="AA40" s="317"/>
      <c r="AB40" s="317"/>
      <c r="AC40" s="318"/>
      <c r="AD40" s="316"/>
      <c r="AE40" s="317"/>
      <c r="AF40" s="317"/>
      <c r="AG40" s="317"/>
      <c r="AH40" s="317"/>
      <c r="AI40" s="317"/>
      <c r="AJ40" s="318"/>
      <c r="AK40" s="316"/>
      <c r="AL40" s="317"/>
      <c r="AM40" s="317"/>
      <c r="AN40" s="317"/>
      <c r="AO40" s="317"/>
      <c r="AP40" s="317"/>
      <c r="AQ40" s="318"/>
      <c r="AR40" s="316"/>
      <c r="AS40" s="317"/>
      <c r="AT40" s="318"/>
      <c r="AU40" s="458">
        <f t="shared" si="3"/>
        <v>0</v>
      </c>
      <c r="AV40" s="459"/>
      <c r="AW40" s="460">
        <f t="shared" si="1"/>
        <v>0</v>
      </c>
      <c r="AX40" s="461"/>
      <c r="AY40" s="462"/>
      <c r="AZ40" s="463"/>
      <c r="BA40" s="463"/>
      <c r="BB40" s="463"/>
      <c r="BC40" s="463"/>
      <c r="BD40" s="464"/>
    </row>
    <row r="41" spans="1:56" ht="39.950000000000003" customHeight="1" x14ac:dyDescent="0.15">
      <c r="A41" s="272"/>
      <c r="B41" s="287">
        <f t="shared" si="2"/>
        <v>29</v>
      </c>
      <c r="C41" s="450"/>
      <c r="D41" s="451"/>
      <c r="E41" s="452"/>
      <c r="F41" s="453"/>
      <c r="G41" s="452"/>
      <c r="H41" s="454"/>
      <c r="I41" s="454"/>
      <c r="J41" s="454"/>
      <c r="K41" s="453"/>
      <c r="L41" s="455"/>
      <c r="M41" s="456"/>
      <c r="N41" s="456"/>
      <c r="O41" s="457"/>
      <c r="P41" s="288"/>
      <c r="Q41" s="289"/>
      <c r="R41" s="289"/>
      <c r="S41" s="289"/>
      <c r="T41" s="289"/>
      <c r="U41" s="289"/>
      <c r="V41" s="290"/>
      <c r="W41" s="288"/>
      <c r="X41" s="289"/>
      <c r="Y41" s="289"/>
      <c r="Z41" s="289"/>
      <c r="AA41" s="289"/>
      <c r="AB41" s="289"/>
      <c r="AC41" s="290"/>
      <c r="AD41" s="288"/>
      <c r="AE41" s="289"/>
      <c r="AF41" s="289"/>
      <c r="AG41" s="289"/>
      <c r="AH41" s="289"/>
      <c r="AI41" s="289"/>
      <c r="AJ41" s="290"/>
      <c r="AK41" s="288"/>
      <c r="AL41" s="289"/>
      <c r="AM41" s="289"/>
      <c r="AN41" s="289"/>
      <c r="AO41" s="289"/>
      <c r="AP41" s="289"/>
      <c r="AQ41" s="290"/>
      <c r="AR41" s="288"/>
      <c r="AS41" s="289"/>
      <c r="AT41" s="290"/>
      <c r="AU41" s="458">
        <f t="shared" si="3"/>
        <v>0</v>
      </c>
      <c r="AV41" s="459"/>
      <c r="AW41" s="460">
        <f t="shared" si="1"/>
        <v>0</v>
      </c>
      <c r="AX41" s="461"/>
      <c r="AY41" s="462"/>
      <c r="AZ41" s="463"/>
      <c r="BA41" s="463"/>
      <c r="BB41" s="463"/>
      <c r="BC41" s="463"/>
      <c r="BD41" s="464"/>
    </row>
    <row r="42" spans="1:56" ht="39.950000000000003" customHeight="1" x14ac:dyDescent="0.15">
      <c r="A42" s="272"/>
      <c r="B42" s="287">
        <f t="shared" si="2"/>
        <v>30</v>
      </c>
      <c r="C42" s="450"/>
      <c r="D42" s="451"/>
      <c r="E42" s="452"/>
      <c r="F42" s="453"/>
      <c r="G42" s="452"/>
      <c r="H42" s="454"/>
      <c r="I42" s="454"/>
      <c r="J42" s="454"/>
      <c r="K42" s="453"/>
      <c r="L42" s="455"/>
      <c r="M42" s="456"/>
      <c r="N42" s="456"/>
      <c r="O42" s="457"/>
      <c r="P42" s="288"/>
      <c r="Q42" s="289"/>
      <c r="R42" s="289"/>
      <c r="S42" s="289"/>
      <c r="T42" s="289"/>
      <c r="U42" s="289"/>
      <c r="V42" s="290"/>
      <c r="W42" s="288"/>
      <c r="X42" s="289"/>
      <c r="Y42" s="289"/>
      <c r="Z42" s="289"/>
      <c r="AA42" s="289"/>
      <c r="AB42" s="289"/>
      <c r="AC42" s="290"/>
      <c r="AD42" s="288"/>
      <c r="AE42" s="289"/>
      <c r="AF42" s="289"/>
      <c r="AG42" s="289"/>
      <c r="AH42" s="289"/>
      <c r="AI42" s="289"/>
      <c r="AJ42" s="290"/>
      <c r="AK42" s="288"/>
      <c r="AL42" s="289"/>
      <c r="AM42" s="289"/>
      <c r="AN42" s="289"/>
      <c r="AO42" s="289"/>
      <c r="AP42" s="289"/>
      <c r="AQ42" s="290"/>
      <c r="AR42" s="288"/>
      <c r="AS42" s="289"/>
      <c r="AT42" s="290"/>
      <c r="AU42" s="458">
        <f t="shared" si="3"/>
        <v>0</v>
      </c>
      <c r="AV42" s="459"/>
      <c r="AW42" s="460">
        <f t="shared" si="1"/>
        <v>0</v>
      </c>
      <c r="AX42" s="461"/>
      <c r="AY42" s="462"/>
      <c r="AZ42" s="463"/>
      <c r="BA42" s="463"/>
      <c r="BB42" s="463"/>
      <c r="BC42" s="463"/>
      <c r="BD42" s="464"/>
    </row>
    <row r="43" spans="1:56" ht="39.950000000000003" customHeight="1" x14ac:dyDescent="0.15">
      <c r="A43" s="272"/>
      <c r="B43" s="287">
        <f t="shared" si="2"/>
        <v>31</v>
      </c>
      <c r="C43" s="450"/>
      <c r="D43" s="451"/>
      <c r="E43" s="452"/>
      <c r="F43" s="453"/>
      <c r="G43" s="452"/>
      <c r="H43" s="454"/>
      <c r="I43" s="454"/>
      <c r="J43" s="454"/>
      <c r="K43" s="453"/>
      <c r="L43" s="455"/>
      <c r="M43" s="456"/>
      <c r="N43" s="456"/>
      <c r="O43" s="457"/>
      <c r="P43" s="288"/>
      <c r="Q43" s="289"/>
      <c r="R43" s="289"/>
      <c r="S43" s="289"/>
      <c r="T43" s="289"/>
      <c r="U43" s="289"/>
      <c r="V43" s="290"/>
      <c r="W43" s="288"/>
      <c r="X43" s="289"/>
      <c r="Y43" s="289"/>
      <c r="Z43" s="289"/>
      <c r="AA43" s="289"/>
      <c r="AB43" s="289"/>
      <c r="AC43" s="290"/>
      <c r="AD43" s="288"/>
      <c r="AE43" s="289"/>
      <c r="AF43" s="289"/>
      <c r="AG43" s="289"/>
      <c r="AH43" s="289"/>
      <c r="AI43" s="289"/>
      <c r="AJ43" s="290"/>
      <c r="AK43" s="288"/>
      <c r="AL43" s="289"/>
      <c r="AM43" s="289"/>
      <c r="AN43" s="289"/>
      <c r="AO43" s="289"/>
      <c r="AP43" s="289"/>
      <c r="AQ43" s="290"/>
      <c r="AR43" s="288"/>
      <c r="AS43" s="289"/>
      <c r="AT43" s="290"/>
      <c r="AU43" s="458">
        <f t="shared" si="3"/>
        <v>0</v>
      </c>
      <c r="AV43" s="459"/>
      <c r="AW43" s="460">
        <f t="shared" si="1"/>
        <v>0</v>
      </c>
      <c r="AX43" s="461"/>
      <c r="AY43" s="462"/>
      <c r="AZ43" s="463"/>
      <c r="BA43" s="463"/>
      <c r="BB43" s="463"/>
      <c r="BC43" s="463"/>
      <c r="BD43" s="464"/>
    </row>
    <row r="44" spans="1:56" ht="39.950000000000003" customHeight="1" x14ac:dyDescent="0.15">
      <c r="A44" s="272"/>
      <c r="B44" s="287">
        <f t="shared" si="2"/>
        <v>32</v>
      </c>
      <c r="C44" s="450"/>
      <c r="D44" s="451"/>
      <c r="E44" s="452"/>
      <c r="F44" s="453"/>
      <c r="G44" s="452"/>
      <c r="H44" s="454"/>
      <c r="I44" s="454"/>
      <c r="J44" s="454"/>
      <c r="K44" s="453"/>
      <c r="L44" s="455"/>
      <c r="M44" s="456"/>
      <c r="N44" s="456"/>
      <c r="O44" s="457"/>
      <c r="P44" s="288"/>
      <c r="Q44" s="289"/>
      <c r="R44" s="289"/>
      <c r="S44" s="289"/>
      <c r="T44" s="289"/>
      <c r="U44" s="289"/>
      <c r="V44" s="290"/>
      <c r="W44" s="288"/>
      <c r="X44" s="289"/>
      <c r="Y44" s="289"/>
      <c r="Z44" s="289"/>
      <c r="AA44" s="289"/>
      <c r="AB44" s="289"/>
      <c r="AC44" s="290"/>
      <c r="AD44" s="288"/>
      <c r="AE44" s="289"/>
      <c r="AF44" s="289"/>
      <c r="AG44" s="289"/>
      <c r="AH44" s="289"/>
      <c r="AI44" s="289"/>
      <c r="AJ44" s="290"/>
      <c r="AK44" s="288"/>
      <c r="AL44" s="289"/>
      <c r="AM44" s="289"/>
      <c r="AN44" s="289"/>
      <c r="AO44" s="289"/>
      <c r="AP44" s="289"/>
      <c r="AQ44" s="290"/>
      <c r="AR44" s="288"/>
      <c r="AS44" s="289"/>
      <c r="AT44" s="290"/>
      <c r="AU44" s="458">
        <f t="shared" si="3"/>
        <v>0</v>
      </c>
      <c r="AV44" s="459"/>
      <c r="AW44" s="460">
        <f t="shared" si="1"/>
        <v>0</v>
      </c>
      <c r="AX44" s="461"/>
      <c r="AY44" s="462"/>
      <c r="AZ44" s="463"/>
      <c r="BA44" s="463"/>
      <c r="BB44" s="463"/>
      <c r="BC44" s="463"/>
      <c r="BD44" s="464"/>
    </row>
    <row r="45" spans="1:56" ht="39.950000000000003" customHeight="1" x14ac:dyDescent="0.15">
      <c r="A45" s="272"/>
      <c r="B45" s="287">
        <f t="shared" si="2"/>
        <v>33</v>
      </c>
      <c r="C45" s="450"/>
      <c r="D45" s="451"/>
      <c r="E45" s="452"/>
      <c r="F45" s="453"/>
      <c r="G45" s="452"/>
      <c r="H45" s="454"/>
      <c r="I45" s="454"/>
      <c r="J45" s="454"/>
      <c r="K45" s="453"/>
      <c r="L45" s="455"/>
      <c r="M45" s="456"/>
      <c r="N45" s="456"/>
      <c r="O45" s="457"/>
      <c r="P45" s="288"/>
      <c r="Q45" s="289"/>
      <c r="R45" s="289"/>
      <c r="S45" s="289"/>
      <c r="T45" s="289"/>
      <c r="U45" s="289"/>
      <c r="V45" s="290"/>
      <c r="W45" s="288"/>
      <c r="X45" s="289"/>
      <c r="Y45" s="289"/>
      <c r="Z45" s="289"/>
      <c r="AA45" s="289"/>
      <c r="AB45" s="289"/>
      <c r="AC45" s="290"/>
      <c r="AD45" s="288"/>
      <c r="AE45" s="289"/>
      <c r="AF45" s="289"/>
      <c r="AG45" s="289"/>
      <c r="AH45" s="289"/>
      <c r="AI45" s="289"/>
      <c r="AJ45" s="290"/>
      <c r="AK45" s="288"/>
      <c r="AL45" s="289"/>
      <c r="AM45" s="289"/>
      <c r="AN45" s="289"/>
      <c r="AO45" s="289"/>
      <c r="AP45" s="289"/>
      <c r="AQ45" s="290"/>
      <c r="AR45" s="288"/>
      <c r="AS45" s="289"/>
      <c r="AT45" s="290"/>
      <c r="AU45" s="458">
        <f t="shared" si="3"/>
        <v>0</v>
      </c>
      <c r="AV45" s="459"/>
      <c r="AW45" s="460">
        <f t="shared" si="1"/>
        <v>0</v>
      </c>
      <c r="AX45" s="461"/>
      <c r="AY45" s="462"/>
      <c r="AZ45" s="463"/>
      <c r="BA45" s="463"/>
      <c r="BB45" s="463"/>
      <c r="BC45" s="463"/>
      <c r="BD45" s="464"/>
    </row>
    <row r="46" spans="1:56" ht="39.950000000000003" customHeight="1" x14ac:dyDescent="0.15">
      <c r="A46" s="272"/>
      <c r="B46" s="287">
        <f t="shared" si="2"/>
        <v>34</v>
      </c>
      <c r="C46" s="450"/>
      <c r="D46" s="451"/>
      <c r="E46" s="452"/>
      <c r="F46" s="453"/>
      <c r="G46" s="452"/>
      <c r="H46" s="454"/>
      <c r="I46" s="454"/>
      <c r="J46" s="454"/>
      <c r="K46" s="453"/>
      <c r="L46" s="455"/>
      <c r="M46" s="456"/>
      <c r="N46" s="456"/>
      <c r="O46" s="457"/>
      <c r="P46" s="288"/>
      <c r="Q46" s="289"/>
      <c r="R46" s="289"/>
      <c r="S46" s="289"/>
      <c r="T46" s="289"/>
      <c r="U46" s="289"/>
      <c r="V46" s="290"/>
      <c r="W46" s="288"/>
      <c r="X46" s="289"/>
      <c r="Y46" s="289"/>
      <c r="Z46" s="289"/>
      <c r="AA46" s="289"/>
      <c r="AB46" s="289"/>
      <c r="AC46" s="290"/>
      <c r="AD46" s="288"/>
      <c r="AE46" s="289"/>
      <c r="AF46" s="289"/>
      <c r="AG46" s="289"/>
      <c r="AH46" s="289"/>
      <c r="AI46" s="289"/>
      <c r="AJ46" s="290"/>
      <c r="AK46" s="288"/>
      <c r="AL46" s="289"/>
      <c r="AM46" s="289"/>
      <c r="AN46" s="289"/>
      <c r="AO46" s="289"/>
      <c r="AP46" s="289"/>
      <c r="AQ46" s="290"/>
      <c r="AR46" s="288"/>
      <c r="AS46" s="289"/>
      <c r="AT46" s="290"/>
      <c r="AU46" s="458">
        <f t="shared" si="3"/>
        <v>0</v>
      </c>
      <c r="AV46" s="459"/>
      <c r="AW46" s="460">
        <f t="shared" si="1"/>
        <v>0</v>
      </c>
      <c r="AX46" s="461"/>
      <c r="AY46" s="462"/>
      <c r="AZ46" s="463"/>
      <c r="BA46" s="463"/>
      <c r="BB46" s="463"/>
      <c r="BC46" s="463"/>
      <c r="BD46" s="464"/>
    </row>
    <row r="47" spans="1:56" ht="39.950000000000003" customHeight="1" x14ac:dyDescent="0.15">
      <c r="A47" s="272"/>
      <c r="B47" s="287">
        <f t="shared" si="2"/>
        <v>35</v>
      </c>
      <c r="C47" s="450"/>
      <c r="D47" s="451"/>
      <c r="E47" s="452"/>
      <c r="F47" s="453"/>
      <c r="G47" s="452"/>
      <c r="H47" s="454"/>
      <c r="I47" s="454"/>
      <c r="J47" s="454"/>
      <c r="K47" s="453"/>
      <c r="L47" s="455"/>
      <c r="M47" s="456"/>
      <c r="N47" s="456"/>
      <c r="O47" s="457"/>
      <c r="P47" s="288"/>
      <c r="Q47" s="289"/>
      <c r="R47" s="289"/>
      <c r="S47" s="289"/>
      <c r="T47" s="289"/>
      <c r="U47" s="289"/>
      <c r="V47" s="290"/>
      <c r="W47" s="288"/>
      <c r="X47" s="289"/>
      <c r="Y47" s="289"/>
      <c r="Z47" s="289"/>
      <c r="AA47" s="289"/>
      <c r="AB47" s="289"/>
      <c r="AC47" s="290"/>
      <c r="AD47" s="288"/>
      <c r="AE47" s="289"/>
      <c r="AF47" s="289"/>
      <c r="AG47" s="289"/>
      <c r="AH47" s="289"/>
      <c r="AI47" s="289"/>
      <c r="AJ47" s="290"/>
      <c r="AK47" s="288"/>
      <c r="AL47" s="289"/>
      <c r="AM47" s="289"/>
      <c r="AN47" s="289"/>
      <c r="AO47" s="289"/>
      <c r="AP47" s="289"/>
      <c r="AQ47" s="290"/>
      <c r="AR47" s="288"/>
      <c r="AS47" s="289"/>
      <c r="AT47" s="290"/>
      <c r="AU47" s="458">
        <f t="shared" si="3"/>
        <v>0</v>
      </c>
      <c r="AV47" s="459"/>
      <c r="AW47" s="460">
        <f t="shared" si="1"/>
        <v>0</v>
      </c>
      <c r="AX47" s="461"/>
      <c r="AY47" s="462"/>
      <c r="AZ47" s="463"/>
      <c r="BA47" s="463"/>
      <c r="BB47" s="463"/>
      <c r="BC47" s="463"/>
      <c r="BD47" s="464"/>
    </row>
    <row r="48" spans="1:56" ht="39.950000000000003" customHeight="1" x14ac:dyDescent="0.15">
      <c r="A48" s="272"/>
      <c r="B48" s="287">
        <f t="shared" si="2"/>
        <v>36</v>
      </c>
      <c r="C48" s="450"/>
      <c r="D48" s="451"/>
      <c r="E48" s="452"/>
      <c r="F48" s="453"/>
      <c r="G48" s="452"/>
      <c r="H48" s="454"/>
      <c r="I48" s="454"/>
      <c r="J48" s="454"/>
      <c r="K48" s="453"/>
      <c r="L48" s="455"/>
      <c r="M48" s="456"/>
      <c r="N48" s="456"/>
      <c r="O48" s="457"/>
      <c r="P48" s="288"/>
      <c r="Q48" s="289"/>
      <c r="R48" s="289"/>
      <c r="S48" s="289"/>
      <c r="T48" s="289"/>
      <c r="U48" s="289"/>
      <c r="V48" s="290"/>
      <c r="W48" s="288"/>
      <c r="X48" s="289"/>
      <c r="Y48" s="289"/>
      <c r="Z48" s="289"/>
      <c r="AA48" s="289"/>
      <c r="AB48" s="289"/>
      <c r="AC48" s="290"/>
      <c r="AD48" s="288"/>
      <c r="AE48" s="289"/>
      <c r="AF48" s="289"/>
      <c r="AG48" s="289"/>
      <c r="AH48" s="289"/>
      <c r="AI48" s="289"/>
      <c r="AJ48" s="290"/>
      <c r="AK48" s="288"/>
      <c r="AL48" s="289"/>
      <c r="AM48" s="289"/>
      <c r="AN48" s="289"/>
      <c r="AO48" s="289"/>
      <c r="AP48" s="289"/>
      <c r="AQ48" s="290"/>
      <c r="AR48" s="288"/>
      <c r="AS48" s="289"/>
      <c r="AT48" s="290"/>
      <c r="AU48" s="458">
        <f t="shared" si="3"/>
        <v>0</v>
      </c>
      <c r="AV48" s="459"/>
      <c r="AW48" s="460">
        <f t="shared" si="1"/>
        <v>0</v>
      </c>
      <c r="AX48" s="461"/>
      <c r="AY48" s="462"/>
      <c r="AZ48" s="463"/>
      <c r="BA48" s="463"/>
      <c r="BB48" s="463"/>
      <c r="BC48" s="463"/>
      <c r="BD48" s="464"/>
    </row>
    <row r="49" spans="1:56" ht="39.950000000000003" customHeight="1" x14ac:dyDescent="0.15">
      <c r="A49" s="272"/>
      <c r="B49" s="287">
        <f t="shared" si="2"/>
        <v>37</v>
      </c>
      <c r="C49" s="450"/>
      <c r="D49" s="451"/>
      <c r="E49" s="452"/>
      <c r="F49" s="453"/>
      <c r="G49" s="452"/>
      <c r="H49" s="454"/>
      <c r="I49" s="454"/>
      <c r="J49" s="454"/>
      <c r="K49" s="453"/>
      <c r="L49" s="455"/>
      <c r="M49" s="456"/>
      <c r="N49" s="456"/>
      <c r="O49" s="457"/>
      <c r="P49" s="288"/>
      <c r="Q49" s="289"/>
      <c r="R49" s="289"/>
      <c r="S49" s="289"/>
      <c r="T49" s="289"/>
      <c r="U49" s="289"/>
      <c r="V49" s="290"/>
      <c r="W49" s="288"/>
      <c r="X49" s="289"/>
      <c r="Y49" s="289"/>
      <c r="Z49" s="289"/>
      <c r="AA49" s="289"/>
      <c r="AB49" s="289"/>
      <c r="AC49" s="290"/>
      <c r="AD49" s="288"/>
      <c r="AE49" s="289"/>
      <c r="AF49" s="289"/>
      <c r="AG49" s="289"/>
      <c r="AH49" s="289"/>
      <c r="AI49" s="289"/>
      <c r="AJ49" s="290"/>
      <c r="AK49" s="288"/>
      <c r="AL49" s="289"/>
      <c r="AM49" s="289"/>
      <c r="AN49" s="289"/>
      <c r="AO49" s="289"/>
      <c r="AP49" s="289"/>
      <c r="AQ49" s="290"/>
      <c r="AR49" s="288"/>
      <c r="AS49" s="289"/>
      <c r="AT49" s="290"/>
      <c r="AU49" s="458">
        <f t="shared" si="3"/>
        <v>0</v>
      </c>
      <c r="AV49" s="459"/>
      <c r="AW49" s="460">
        <f t="shared" si="1"/>
        <v>0</v>
      </c>
      <c r="AX49" s="461"/>
      <c r="AY49" s="462"/>
      <c r="AZ49" s="463"/>
      <c r="BA49" s="463"/>
      <c r="BB49" s="463"/>
      <c r="BC49" s="463"/>
      <c r="BD49" s="464"/>
    </row>
    <row r="50" spans="1:56" ht="39.950000000000003" customHeight="1" x14ac:dyDescent="0.15">
      <c r="A50" s="272"/>
      <c r="B50" s="287">
        <f t="shared" si="2"/>
        <v>38</v>
      </c>
      <c r="C50" s="450"/>
      <c r="D50" s="451"/>
      <c r="E50" s="452"/>
      <c r="F50" s="453"/>
      <c r="G50" s="452"/>
      <c r="H50" s="454"/>
      <c r="I50" s="454"/>
      <c r="J50" s="454"/>
      <c r="K50" s="453"/>
      <c r="L50" s="455"/>
      <c r="M50" s="456"/>
      <c r="N50" s="456"/>
      <c r="O50" s="457"/>
      <c r="P50" s="288"/>
      <c r="Q50" s="289"/>
      <c r="R50" s="289"/>
      <c r="S50" s="289"/>
      <c r="T50" s="289"/>
      <c r="U50" s="289"/>
      <c r="V50" s="290"/>
      <c r="W50" s="288"/>
      <c r="X50" s="289"/>
      <c r="Y50" s="289"/>
      <c r="Z50" s="289"/>
      <c r="AA50" s="289"/>
      <c r="AB50" s="289"/>
      <c r="AC50" s="290"/>
      <c r="AD50" s="288"/>
      <c r="AE50" s="289"/>
      <c r="AF50" s="289"/>
      <c r="AG50" s="289"/>
      <c r="AH50" s="289"/>
      <c r="AI50" s="289"/>
      <c r="AJ50" s="290"/>
      <c r="AK50" s="288"/>
      <c r="AL50" s="289"/>
      <c r="AM50" s="289"/>
      <c r="AN50" s="289"/>
      <c r="AO50" s="289"/>
      <c r="AP50" s="289"/>
      <c r="AQ50" s="290"/>
      <c r="AR50" s="288"/>
      <c r="AS50" s="289"/>
      <c r="AT50" s="290"/>
      <c r="AU50" s="458">
        <f t="shared" si="3"/>
        <v>0</v>
      </c>
      <c r="AV50" s="459"/>
      <c r="AW50" s="460">
        <f t="shared" si="1"/>
        <v>0</v>
      </c>
      <c r="AX50" s="461"/>
      <c r="AY50" s="462"/>
      <c r="AZ50" s="463"/>
      <c r="BA50" s="463"/>
      <c r="BB50" s="463"/>
      <c r="BC50" s="463"/>
      <c r="BD50" s="464"/>
    </row>
    <row r="51" spans="1:56" ht="39.950000000000003" customHeight="1" x14ac:dyDescent="0.15">
      <c r="A51" s="272"/>
      <c r="B51" s="287">
        <f t="shared" si="2"/>
        <v>39</v>
      </c>
      <c r="C51" s="450"/>
      <c r="D51" s="451"/>
      <c r="E51" s="452"/>
      <c r="F51" s="453"/>
      <c r="G51" s="452"/>
      <c r="H51" s="454"/>
      <c r="I51" s="454"/>
      <c r="J51" s="454"/>
      <c r="K51" s="453"/>
      <c r="L51" s="455"/>
      <c r="M51" s="456"/>
      <c r="N51" s="456"/>
      <c r="O51" s="457"/>
      <c r="P51" s="288"/>
      <c r="Q51" s="289"/>
      <c r="R51" s="289"/>
      <c r="S51" s="289"/>
      <c r="T51" s="289"/>
      <c r="U51" s="289"/>
      <c r="V51" s="290"/>
      <c r="W51" s="288"/>
      <c r="X51" s="289"/>
      <c r="Y51" s="289"/>
      <c r="Z51" s="289"/>
      <c r="AA51" s="289"/>
      <c r="AB51" s="289"/>
      <c r="AC51" s="290"/>
      <c r="AD51" s="288"/>
      <c r="AE51" s="289"/>
      <c r="AF51" s="289"/>
      <c r="AG51" s="289"/>
      <c r="AH51" s="289"/>
      <c r="AI51" s="289"/>
      <c r="AJ51" s="290"/>
      <c r="AK51" s="288"/>
      <c r="AL51" s="289"/>
      <c r="AM51" s="289"/>
      <c r="AN51" s="289"/>
      <c r="AO51" s="289"/>
      <c r="AP51" s="289"/>
      <c r="AQ51" s="290"/>
      <c r="AR51" s="288"/>
      <c r="AS51" s="289"/>
      <c r="AT51" s="290"/>
      <c r="AU51" s="458">
        <f t="shared" si="3"/>
        <v>0</v>
      </c>
      <c r="AV51" s="459"/>
      <c r="AW51" s="460">
        <f t="shared" si="1"/>
        <v>0</v>
      </c>
      <c r="AX51" s="461"/>
      <c r="AY51" s="462"/>
      <c r="AZ51" s="463"/>
      <c r="BA51" s="463"/>
      <c r="BB51" s="463"/>
      <c r="BC51" s="463"/>
      <c r="BD51" s="464"/>
    </row>
    <row r="52" spans="1:56" ht="39.950000000000003" customHeight="1" x14ac:dyDescent="0.15">
      <c r="A52" s="272"/>
      <c r="B52" s="287">
        <f t="shared" si="2"/>
        <v>40</v>
      </c>
      <c r="C52" s="450"/>
      <c r="D52" s="451"/>
      <c r="E52" s="452"/>
      <c r="F52" s="453"/>
      <c r="G52" s="452"/>
      <c r="H52" s="454"/>
      <c r="I52" s="454"/>
      <c r="J52" s="454"/>
      <c r="K52" s="453"/>
      <c r="L52" s="455"/>
      <c r="M52" s="456"/>
      <c r="N52" s="456"/>
      <c r="O52" s="457"/>
      <c r="P52" s="288"/>
      <c r="Q52" s="289"/>
      <c r="R52" s="289"/>
      <c r="S52" s="289"/>
      <c r="T52" s="289"/>
      <c r="U52" s="289"/>
      <c r="V52" s="290"/>
      <c r="W52" s="288"/>
      <c r="X52" s="289"/>
      <c r="Y52" s="289"/>
      <c r="Z52" s="289"/>
      <c r="AA52" s="289"/>
      <c r="AB52" s="289"/>
      <c r="AC52" s="290"/>
      <c r="AD52" s="288"/>
      <c r="AE52" s="289"/>
      <c r="AF52" s="289"/>
      <c r="AG52" s="289"/>
      <c r="AH52" s="289"/>
      <c r="AI52" s="289"/>
      <c r="AJ52" s="290"/>
      <c r="AK52" s="288"/>
      <c r="AL52" s="289"/>
      <c r="AM52" s="289"/>
      <c r="AN52" s="289"/>
      <c r="AO52" s="289"/>
      <c r="AP52" s="289"/>
      <c r="AQ52" s="290"/>
      <c r="AR52" s="288"/>
      <c r="AS52" s="289"/>
      <c r="AT52" s="290"/>
      <c r="AU52" s="458">
        <f t="shared" si="3"/>
        <v>0</v>
      </c>
      <c r="AV52" s="459"/>
      <c r="AW52" s="460">
        <f t="shared" si="1"/>
        <v>0</v>
      </c>
      <c r="AX52" s="461"/>
      <c r="AY52" s="462"/>
      <c r="AZ52" s="463"/>
      <c r="BA52" s="463"/>
      <c r="BB52" s="463"/>
      <c r="BC52" s="463"/>
      <c r="BD52" s="464"/>
    </row>
    <row r="53" spans="1:56" ht="39.950000000000003" customHeight="1" x14ac:dyDescent="0.15">
      <c r="A53" s="272"/>
      <c r="B53" s="287">
        <f t="shared" si="2"/>
        <v>41</v>
      </c>
      <c r="C53" s="450"/>
      <c r="D53" s="451"/>
      <c r="E53" s="452"/>
      <c r="F53" s="453"/>
      <c r="G53" s="452"/>
      <c r="H53" s="454"/>
      <c r="I53" s="454"/>
      <c r="J53" s="454"/>
      <c r="K53" s="453"/>
      <c r="L53" s="455"/>
      <c r="M53" s="456"/>
      <c r="N53" s="456"/>
      <c r="O53" s="457"/>
      <c r="P53" s="288"/>
      <c r="Q53" s="289"/>
      <c r="R53" s="289"/>
      <c r="S53" s="289"/>
      <c r="T53" s="289"/>
      <c r="U53" s="289"/>
      <c r="V53" s="290"/>
      <c r="W53" s="288"/>
      <c r="X53" s="289"/>
      <c r="Y53" s="289"/>
      <c r="Z53" s="289"/>
      <c r="AA53" s="289"/>
      <c r="AB53" s="289"/>
      <c r="AC53" s="290"/>
      <c r="AD53" s="288"/>
      <c r="AE53" s="289"/>
      <c r="AF53" s="289"/>
      <c r="AG53" s="289"/>
      <c r="AH53" s="289"/>
      <c r="AI53" s="289"/>
      <c r="AJ53" s="290"/>
      <c r="AK53" s="288"/>
      <c r="AL53" s="289"/>
      <c r="AM53" s="289"/>
      <c r="AN53" s="289"/>
      <c r="AO53" s="289"/>
      <c r="AP53" s="289"/>
      <c r="AQ53" s="290"/>
      <c r="AR53" s="288"/>
      <c r="AS53" s="289"/>
      <c r="AT53" s="290"/>
      <c r="AU53" s="458">
        <f t="shared" si="3"/>
        <v>0</v>
      </c>
      <c r="AV53" s="459"/>
      <c r="AW53" s="460">
        <f t="shared" si="1"/>
        <v>0</v>
      </c>
      <c r="AX53" s="461"/>
      <c r="AY53" s="462"/>
      <c r="AZ53" s="463"/>
      <c r="BA53" s="463"/>
      <c r="BB53" s="463"/>
      <c r="BC53" s="463"/>
      <c r="BD53" s="464"/>
    </row>
    <row r="54" spans="1:56" ht="39.950000000000003" customHeight="1" x14ac:dyDescent="0.15">
      <c r="A54" s="272"/>
      <c r="B54" s="287">
        <f t="shared" si="2"/>
        <v>42</v>
      </c>
      <c r="C54" s="450"/>
      <c r="D54" s="451"/>
      <c r="E54" s="452"/>
      <c r="F54" s="453"/>
      <c r="G54" s="452"/>
      <c r="H54" s="454"/>
      <c r="I54" s="454"/>
      <c r="J54" s="454"/>
      <c r="K54" s="453"/>
      <c r="L54" s="455"/>
      <c r="M54" s="456"/>
      <c r="N54" s="456"/>
      <c r="O54" s="457"/>
      <c r="P54" s="288"/>
      <c r="Q54" s="289"/>
      <c r="R54" s="289"/>
      <c r="S54" s="289"/>
      <c r="T54" s="289"/>
      <c r="U54" s="289"/>
      <c r="V54" s="290"/>
      <c r="W54" s="288"/>
      <c r="X54" s="289"/>
      <c r="Y54" s="289"/>
      <c r="Z54" s="289"/>
      <c r="AA54" s="289"/>
      <c r="AB54" s="289"/>
      <c r="AC54" s="290"/>
      <c r="AD54" s="288"/>
      <c r="AE54" s="289"/>
      <c r="AF54" s="289"/>
      <c r="AG54" s="289"/>
      <c r="AH54" s="289"/>
      <c r="AI54" s="289"/>
      <c r="AJ54" s="290"/>
      <c r="AK54" s="288"/>
      <c r="AL54" s="289"/>
      <c r="AM54" s="289"/>
      <c r="AN54" s="289"/>
      <c r="AO54" s="289"/>
      <c r="AP54" s="289"/>
      <c r="AQ54" s="290"/>
      <c r="AR54" s="288"/>
      <c r="AS54" s="289"/>
      <c r="AT54" s="290"/>
      <c r="AU54" s="458">
        <f t="shared" si="3"/>
        <v>0</v>
      </c>
      <c r="AV54" s="459"/>
      <c r="AW54" s="460">
        <f t="shared" si="1"/>
        <v>0</v>
      </c>
      <c r="AX54" s="461"/>
      <c r="AY54" s="462"/>
      <c r="AZ54" s="463"/>
      <c r="BA54" s="463"/>
      <c r="BB54" s="463"/>
      <c r="BC54" s="463"/>
      <c r="BD54" s="464"/>
    </row>
    <row r="55" spans="1:56" ht="39.950000000000003" customHeight="1" x14ac:dyDescent="0.15">
      <c r="A55" s="272"/>
      <c r="B55" s="287">
        <f t="shared" si="2"/>
        <v>43</v>
      </c>
      <c r="C55" s="450"/>
      <c r="D55" s="451"/>
      <c r="E55" s="452"/>
      <c r="F55" s="453"/>
      <c r="G55" s="452"/>
      <c r="H55" s="454"/>
      <c r="I55" s="454"/>
      <c r="J55" s="454"/>
      <c r="K55" s="453"/>
      <c r="L55" s="455"/>
      <c r="M55" s="456"/>
      <c r="N55" s="456"/>
      <c r="O55" s="457"/>
      <c r="P55" s="288"/>
      <c r="Q55" s="289"/>
      <c r="R55" s="289"/>
      <c r="S55" s="289"/>
      <c r="T55" s="289"/>
      <c r="U55" s="289"/>
      <c r="V55" s="290"/>
      <c r="W55" s="288"/>
      <c r="X55" s="289"/>
      <c r="Y55" s="289"/>
      <c r="Z55" s="289"/>
      <c r="AA55" s="289"/>
      <c r="AB55" s="289"/>
      <c r="AC55" s="290"/>
      <c r="AD55" s="288"/>
      <c r="AE55" s="289"/>
      <c r="AF55" s="289"/>
      <c r="AG55" s="289"/>
      <c r="AH55" s="289"/>
      <c r="AI55" s="289"/>
      <c r="AJ55" s="290"/>
      <c r="AK55" s="288"/>
      <c r="AL55" s="289"/>
      <c r="AM55" s="289"/>
      <c r="AN55" s="289"/>
      <c r="AO55" s="289"/>
      <c r="AP55" s="289"/>
      <c r="AQ55" s="290"/>
      <c r="AR55" s="288"/>
      <c r="AS55" s="289"/>
      <c r="AT55" s="290"/>
      <c r="AU55" s="458">
        <f t="shared" si="3"/>
        <v>0</v>
      </c>
      <c r="AV55" s="459"/>
      <c r="AW55" s="460">
        <f t="shared" si="1"/>
        <v>0</v>
      </c>
      <c r="AX55" s="461"/>
      <c r="AY55" s="462"/>
      <c r="AZ55" s="463"/>
      <c r="BA55" s="463"/>
      <c r="BB55" s="463"/>
      <c r="BC55" s="463"/>
      <c r="BD55" s="464"/>
    </row>
    <row r="56" spans="1:56" ht="39.950000000000003" customHeight="1" x14ac:dyDescent="0.15">
      <c r="A56" s="272"/>
      <c r="B56" s="287">
        <f t="shared" si="2"/>
        <v>44</v>
      </c>
      <c r="C56" s="450"/>
      <c r="D56" s="451"/>
      <c r="E56" s="452"/>
      <c r="F56" s="453"/>
      <c r="G56" s="452"/>
      <c r="H56" s="454"/>
      <c r="I56" s="454"/>
      <c r="J56" s="454"/>
      <c r="K56" s="453"/>
      <c r="L56" s="455"/>
      <c r="M56" s="456"/>
      <c r="N56" s="456"/>
      <c r="O56" s="457"/>
      <c r="P56" s="288"/>
      <c r="Q56" s="289"/>
      <c r="R56" s="289"/>
      <c r="S56" s="289"/>
      <c r="T56" s="289"/>
      <c r="U56" s="289"/>
      <c r="V56" s="290"/>
      <c r="W56" s="288"/>
      <c r="X56" s="289"/>
      <c r="Y56" s="289"/>
      <c r="Z56" s="289"/>
      <c r="AA56" s="289"/>
      <c r="AB56" s="289"/>
      <c r="AC56" s="290"/>
      <c r="AD56" s="288"/>
      <c r="AE56" s="289"/>
      <c r="AF56" s="289"/>
      <c r="AG56" s="289"/>
      <c r="AH56" s="289"/>
      <c r="AI56" s="289"/>
      <c r="AJ56" s="290"/>
      <c r="AK56" s="288"/>
      <c r="AL56" s="289"/>
      <c r="AM56" s="289"/>
      <c r="AN56" s="289"/>
      <c r="AO56" s="289"/>
      <c r="AP56" s="289"/>
      <c r="AQ56" s="290"/>
      <c r="AR56" s="288"/>
      <c r="AS56" s="289"/>
      <c r="AT56" s="290"/>
      <c r="AU56" s="458">
        <f t="shared" si="3"/>
        <v>0</v>
      </c>
      <c r="AV56" s="459"/>
      <c r="AW56" s="460">
        <f t="shared" si="1"/>
        <v>0</v>
      </c>
      <c r="AX56" s="461"/>
      <c r="AY56" s="462"/>
      <c r="AZ56" s="463"/>
      <c r="BA56" s="463"/>
      <c r="BB56" s="463"/>
      <c r="BC56" s="463"/>
      <c r="BD56" s="464"/>
    </row>
    <row r="57" spans="1:56" ht="39.950000000000003" customHeight="1" x14ac:dyDescent="0.15">
      <c r="A57" s="272"/>
      <c r="B57" s="287">
        <f t="shared" si="2"/>
        <v>45</v>
      </c>
      <c r="C57" s="450"/>
      <c r="D57" s="451"/>
      <c r="E57" s="452"/>
      <c r="F57" s="453"/>
      <c r="G57" s="452"/>
      <c r="H57" s="454"/>
      <c r="I57" s="454"/>
      <c r="J57" s="454"/>
      <c r="K57" s="453"/>
      <c r="L57" s="455"/>
      <c r="M57" s="456"/>
      <c r="N57" s="456"/>
      <c r="O57" s="457"/>
      <c r="P57" s="288"/>
      <c r="Q57" s="289"/>
      <c r="R57" s="289"/>
      <c r="S57" s="289"/>
      <c r="T57" s="289"/>
      <c r="U57" s="289"/>
      <c r="V57" s="290"/>
      <c r="W57" s="288"/>
      <c r="X57" s="289"/>
      <c r="Y57" s="289"/>
      <c r="Z57" s="289"/>
      <c r="AA57" s="289"/>
      <c r="AB57" s="289"/>
      <c r="AC57" s="290"/>
      <c r="AD57" s="288"/>
      <c r="AE57" s="289"/>
      <c r="AF57" s="289"/>
      <c r="AG57" s="289"/>
      <c r="AH57" s="289"/>
      <c r="AI57" s="289"/>
      <c r="AJ57" s="290"/>
      <c r="AK57" s="288"/>
      <c r="AL57" s="289"/>
      <c r="AM57" s="289"/>
      <c r="AN57" s="289"/>
      <c r="AO57" s="289"/>
      <c r="AP57" s="289"/>
      <c r="AQ57" s="290"/>
      <c r="AR57" s="288"/>
      <c r="AS57" s="289"/>
      <c r="AT57" s="290"/>
      <c r="AU57" s="458">
        <f t="shared" si="3"/>
        <v>0</v>
      </c>
      <c r="AV57" s="459"/>
      <c r="AW57" s="460">
        <f t="shared" si="1"/>
        <v>0</v>
      </c>
      <c r="AX57" s="461"/>
      <c r="AY57" s="462"/>
      <c r="AZ57" s="463"/>
      <c r="BA57" s="463"/>
      <c r="BB57" s="463"/>
      <c r="BC57" s="463"/>
      <c r="BD57" s="464"/>
    </row>
    <row r="58" spans="1:56" ht="39.950000000000003" customHeight="1" x14ac:dyDescent="0.15">
      <c r="A58" s="272"/>
      <c r="B58" s="287">
        <f t="shared" si="2"/>
        <v>46</v>
      </c>
      <c r="C58" s="450"/>
      <c r="D58" s="451"/>
      <c r="E58" s="452"/>
      <c r="F58" s="453"/>
      <c r="G58" s="452"/>
      <c r="H58" s="454"/>
      <c r="I58" s="454"/>
      <c r="J58" s="454"/>
      <c r="K58" s="453"/>
      <c r="L58" s="455"/>
      <c r="M58" s="456"/>
      <c r="N58" s="456"/>
      <c r="O58" s="457"/>
      <c r="P58" s="288"/>
      <c r="Q58" s="289"/>
      <c r="R58" s="289"/>
      <c r="S58" s="289"/>
      <c r="T58" s="289"/>
      <c r="U58" s="289"/>
      <c r="V58" s="290"/>
      <c r="W58" s="288"/>
      <c r="X58" s="289"/>
      <c r="Y58" s="289"/>
      <c r="Z58" s="289"/>
      <c r="AA58" s="289"/>
      <c r="AB58" s="289"/>
      <c r="AC58" s="290"/>
      <c r="AD58" s="288"/>
      <c r="AE58" s="289"/>
      <c r="AF58" s="289"/>
      <c r="AG58" s="289"/>
      <c r="AH58" s="289"/>
      <c r="AI58" s="289"/>
      <c r="AJ58" s="290"/>
      <c r="AK58" s="288"/>
      <c r="AL58" s="289"/>
      <c r="AM58" s="289"/>
      <c r="AN58" s="289"/>
      <c r="AO58" s="289"/>
      <c r="AP58" s="289"/>
      <c r="AQ58" s="290"/>
      <c r="AR58" s="288"/>
      <c r="AS58" s="289"/>
      <c r="AT58" s="290"/>
      <c r="AU58" s="458">
        <f t="shared" si="3"/>
        <v>0</v>
      </c>
      <c r="AV58" s="459"/>
      <c r="AW58" s="460">
        <f t="shared" si="1"/>
        <v>0</v>
      </c>
      <c r="AX58" s="461"/>
      <c r="AY58" s="462"/>
      <c r="AZ58" s="463"/>
      <c r="BA58" s="463"/>
      <c r="BB58" s="463"/>
      <c r="BC58" s="463"/>
      <c r="BD58" s="464"/>
    </row>
    <row r="59" spans="1:56" ht="39.950000000000003" customHeight="1" x14ac:dyDescent="0.15">
      <c r="A59" s="272"/>
      <c r="B59" s="287">
        <f t="shared" si="2"/>
        <v>47</v>
      </c>
      <c r="C59" s="450"/>
      <c r="D59" s="451"/>
      <c r="E59" s="452"/>
      <c r="F59" s="453"/>
      <c r="G59" s="452"/>
      <c r="H59" s="454"/>
      <c r="I59" s="454"/>
      <c r="J59" s="454"/>
      <c r="K59" s="453"/>
      <c r="L59" s="455"/>
      <c r="M59" s="456"/>
      <c r="N59" s="456"/>
      <c r="O59" s="457"/>
      <c r="P59" s="288"/>
      <c r="Q59" s="289"/>
      <c r="R59" s="289"/>
      <c r="S59" s="289"/>
      <c r="T59" s="289"/>
      <c r="U59" s="289"/>
      <c r="V59" s="290"/>
      <c r="W59" s="288"/>
      <c r="X59" s="289"/>
      <c r="Y59" s="289"/>
      <c r="Z59" s="289"/>
      <c r="AA59" s="289"/>
      <c r="AB59" s="289"/>
      <c r="AC59" s="290"/>
      <c r="AD59" s="288"/>
      <c r="AE59" s="289"/>
      <c r="AF59" s="289"/>
      <c r="AG59" s="289"/>
      <c r="AH59" s="289"/>
      <c r="AI59" s="289"/>
      <c r="AJ59" s="290"/>
      <c r="AK59" s="288"/>
      <c r="AL59" s="289"/>
      <c r="AM59" s="289"/>
      <c r="AN59" s="289"/>
      <c r="AO59" s="289"/>
      <c r="AP59" s="289"/>
      <c r="AQ59" s="290"/>
      <c r="AR59" s="288"/>
      <c r="AS59" s="289"/>
      <c r="AT59" s="290"/>
      <c r="AU59" s="458">
        <f t="shared" si="3"/>
        <v>0</v>
      </c>
      <c r="AV59" s="459"/>
      <c r="AW59" s="460">
        <f t="shared" si="1"/>
        <v>0</v>
      </c>
      <c r="AX59" s="461"/>
      <c r="AY59" s="462"/>
      <c r="AZ59" s="463"/>
      <c r="BA59" s="463"/>
      <c r="BB59" s="463"/>
      <c r="BC59" s="463"/>
      <c r="BD59" s="464"/>
    </row>
    <row r="60" spans="1:56" ht="39.950000000000003" customHeight="1" x14ac:dyDescent="0.15">
      <c r="A60" s="272"/>
      <c r="B60" s="287">
        <f t="shared" si="2"/>
        <v>48</v>
      </c>
      <c r="C60" s="450"/>
      <c r="D60" s="451"/>
      <c r="E60" s="452"/>
      <c r="F60" s="453"/>
      <c r="G60" s="452"/>
      <c r="H60" s="454"/>
      <c r="I60" s="454"/>
      <c r="J60" s="454"/>
      <c r="K60" s="453"/>
      <c r="L60" s="455"/>
      <c r="M60" s="456"/>
      <c r="N60" s="456"/>
      <c r="O60" s="457"/>
      <c r="P60" s="288"/>
      <c r="Q60" s="289"/>
      <c r="R60" s="289"/>
      <c r="S60" s="289"/>
      <c r="T60" s="289"/>
      <c r="U60" s="289"/>
      <c r="V60" s="290"/>
      <c r="W60" s="288"/>
      <c r="X60" s="289"/>
      <c r="Y60" s="289"/>
      <c r="Z60" s="289"/>
      <c r="AA60" s="289"/>
      <c r="AB60" s="289"/>
      <c r="AC60" s="290"/>
      <c r="AD60" s="288"/>
      <c r="AE60" s="289"/>
      <c r="AF60" s="289"/>
      <c r="AG60" s="289"/>
      <c r="AH60" s="289"/>
      <c r="AI60" s="289"/>
      <c r="AJ60" s="290"/>
      <c r="AK60" s="288"/>
      <c r="AL60" s="289"/>
      <c r="AM60" s="289"/>
      <c r="AN60" s="289"/>
      <c r="AO60" s="289"/>
      <c r="AP60" s="289"/>
      <c r="AQ60" s="290"/>
      <c r="AR60" s="288"/>
      <c r="AS60" s="289"/>
      <c r="AT60" s="290"/>
      <c r="AU60" s="458">
        <f t="shared" si="3"/>
        <v>0</v>
      </c>
      <c r="AV60" s="459"/>
      <c r="AW60" s="460">
        <f t="shared" si="1"/>
        <v>0</v>
      </c>
      <c r="AX60" s="461"/>
      <c r="AY60" s="462"/>
      <c r="AZ60" s="463"/>
      <c r="BA60" s="463"/>
      <c r="BB60" s="463"/>
      <c r="BC60" s="463"/>
      <c r="BD60" s="464"/>
    </row>
    <row r="61" spans="1:56" ht="39.950000000000003" customHeight="1" x14ac:dyDescent="0.15">
      <c r="A61" s="272"/>
      <c r="B61" s="287">
        <f t="shared" si="2"/>
        <v>49</v>
      </c>
      <c r="C61" s="450"/>
      <c r="D61" s="451"/>
      <c r="E61" s="452"/>
      <c r="F61" s="453"/>
      <c r="G61" s="452"/>
      <c r="H61" s="454"/>
      <c r="I61" s="454"/>
      <c r="J61" s="454"/>
      <c r="K61" s="453"/>
      <c r="L61" s="455"/>
      <c r="M61" s="456"/>
      <c r="N61" s="456"/>
      <c r="O61" s="457"/>
      <c r="P61" s="288"/>
      <c r="Q61" s="289"/>
      <c r="R61" s="289"/>
      <c r="S61" s="289"/>
      <c r="T61" s="289"/>
      <c r="U61" s="289"/>
      <c r="V61" s="290"/>
      <c r="W61" s="288"/>
      <c r="X61" s="289"/>
      <c r="Y61" s="289"/>
      <c r="Z61" s="289"/>
      <c r="AA61" s="289"/>
      <c r="AB61" s="289"/>
      <c r="AC61" s="290"/>
      <c r="AD61" s="288"/>
      <c r="AE61" s="289"/>
      <c r="AF61" s="289"/>
      <c r="AG61" s="289"/>
      <c r="AH61" s="289"/>
      <c r="AI61" s="289"/>
      <c r="AJ61" s="290"/>
      <c r="AK61" s="288"/>
      <c r="AL61" s="289"/>
      <c r="AM61" s="289"/>
      <c r="AN61" s="289"/>
      <c r="AO61" s="289"/>
      <c r="AP61" s="289"/>
      <c r="AQ61" s="290"/>
      <c r="AR61" s="288"/>
      <c r="AS61" s="289"/>
      <c r="AT61" s="290"/>
      <c r="AU61" s="458">
        <f t="shared" si="3"/>
        <v>0</v>
      </c>
      <c r="AV61" s="459"/>
      <c r="AW61" s="460">
        <f t="shared" si="1"/>
        <v>0</v>
      </c>
      <c r="AX61" s="461"/>
      <c r="AY61" s="462"/>
      <c r="AZ61" s="463"/>
      <c r="BA61" s="463"/>
      <c r="BB61" s="463"/>
      <c r="BC61" s="463"/>
      <c r="BD61" s="464"/>
    </row>
    <row r="62" spans="1:56" ht="39.950000000000003" customHeight="1" x14ac:dyDescent="0.15">
      <c r="A62" s="272"/>
      <c r="B62" s="287">
        <f t="shared" si="2"/>
        <v>50</v>
      </c>
      <c r="C62" s="450"/>
      <c r="D62" s="451"/>
      <c r="E62" s="452"/>
      <c r="F62" s="453"/>
      <c r="G62" s="452"/>
      <c r="H62" s="454"/>
      <c r="I62" s="454"/>
      <c r="J62" s="454"/>
      <c r="K62" s="453"/>
      <c r="L62" s="455"/>
      <c r="M62" s="456"/>
      <c r="N62" s="456"/>
      <c r="O62" s="457"/>
      <c r="P62" s="288"/>
      <c r="Q62" s="289"/>
      <c r="R62" s="289"/>
      <c r="S62" s="289"/>
      <c r="T62" s="289"/>
      <c r="U62" s="289"/>
      <c r="V62" s="290"/>
      <c r="W62" s="288"/>
      <c r="X62" s="289"/>
      <c r="Y62" s="289"/>
      <c r="Z62" s="289"/>
      <c r="AA62" s="289"/>
      <c r="AB62" s="289"/>
      <c r="AC62" s="290"/>
      <c r="AD62" s="288"/>
      <c r="AE62" s="289"/>
      <c r="AF62" s="289"/>
      <c r="AG62" s="289"/>
      <c r="AH62" s="289"/>
      <c r="AI62" s="289"/>
      <c r="AJ62" s="290"/>
      <c r="AK62" s="288"/>
      <c r="AL62" s="289"/>
      <c r="AM62" s="289"/>
      <c r="AN62" s="289"/>
      <c r="AO62" s="289"/>
      <c r="AP62" s="289"/>
      <c r="AQ62" s="290"/>
      <c r="AR62" s="288"/>
      <c r="AS62" s="289"/>
      <c r="AT62" s="290"/>
      <c r="AU62" s="458">
        <f t="shared" si="3"/>
        <v>0</v>
      </c>
      <c r="AV62" s="459"/>
      <c r="AW62" s="460">
        <f t="shared" si="1"/>
        <v>0</v>
      </c>
      <c r="AX62" s="461"/>
      <c r="AY62" s="462"/>
      <c r="AZ62" s="463"/>
      <c r="BA62" s="463"/>
      <c r="BB62" s="463"/>
      <c r="BC62" s="463"/>
      <c r="BD62" s="464"/>
    </row>
    <row r="63" spans="1:56" ht="39.950000000000003" customHeight="1" x14ac:dyDescent="0.15">
      <c r="A63" s="272"/>
      <c r="B63" s="287">
        <f t="shared" si="2"/>
        <v>51</v>
      </c>
      <c r="C63" s="450"/>
      <c r="D63" s="451"/>
      <c r="E63" s="452"/>
      <c r="F63" s="453"/>
      <c r="G63" s="452"/>
      <c r="H63" s="454"/>
      <c r="I63" s="454"/>
      <c r="J63" s="454"/>
      <c r="K63" s="453"/>
      <c r="L63" s="455"/>
      <c r="M63" s="456"/>
      <c r="N63" s="456"/>
      <c r="O63" s="457"/>
      <c r="P63" s="288"/>
      <c r="Q63" s="289"/>
      <c r="R63" s="289"/>
      <c r="S63" s="289"/>
      <c r="T63" s="289"/>
      <c r="U63" s="289"/>
      <c r="V63" s="290"/>
      <c r="W63" s="288"/>
      <c r="X63" s="289"/>
      <c r="Y63" s="289"/>
      <c r="Z63" s="289"/>
      <c r="AA63" s="289"/>
      <c r="AB63" s="289"/>
      <c r="AC63" s="290"/>
      <c r="AD63" s="288"/>
      <c r="AE63" s="289"/>
      <c r="AF63" s="289"/>
      <c r="AG63" s="289"/>
      <c r="AH63" s="289"/>
      <c r="AI63" s="289"/>
      <c r="AJ63" s="290"/>
      <c r="AK63" s="288"/>
      <c r="AL63" s="289"/>
      <c r="AM63" s="289"/>
      <c r="AN63" s="289"/>
      <c r="AO63" s="289"/>
      <c r="AP63" s="289"/>
      <c r="AQ63" s="290"/>
      <c r="AR63" s="288"/>
      <c r="AS63" s="289"/>
      <c r="AT63" s="290"/>
      <c r="AU63" s="458">
        <f t="shared" si="3"/>
        <v>0</v>
      </c>
      <c r="AV63" s="459"/>
      <c r="AW63" s="460">
        <f t="shared" si="1"/>
        <v>0</v>
      </c>
      <c r="AX63" s="461"/>
      <c r="AY63" s="462"/>
      <c r="AZ63" s="463"/>
      <c r="BA63" s="463"/>
      <c r="BB63" s="463"/>
      <c r="BC63" s="463"/>
      <c r="BD63" s="464"/>
    </row>
    <row r="64" spans="1:56" ht="39.950000000000003" customHeight="1" x14ac:dyDescent="0.15">
      <c r="A64" s="272"/>
      <c r="B64" s="287">
        <f t="shared" si="2"/>
        <v>52</v>
      </c>
      <c r="C64" s="450"/>
      <c r="D64" s="451"/>
      <c r="E64" s="452"/>
      <c r="F64" s="453"/>
      <c r="G64" s="452"/>
      <c r="H64" s="454"/>
      <c r="I64" s="454"/>
      <c r="J64" s="454"/>
      <c r="K64" s="453"/>
      <c r="L64" s="455"/>
      <c r="M64" s="456"/>
      <c r="N64" s="456"/>
      <c r="O64" s="457"/>
      <c r="P64" s="288"/>
      <c r="Q64" s="289"/>
      <c r="R64" s="289"/>
      <c r="S64" s="289"/>
      <c r="T64" s="289"/>
      <c r="U64" s="289"/>
      <c r="V64" s="290"/>
      <c r="W64" s="288"/>
      <c r="X64" s="289"/>
      <c r="Y64" s="289"/>
      <c r="Z64" s="289"/>
      <c r="AA64" s="289"/>
      <c r="AB64" s="289"/>
      <c r="AC64" s="290"/>
      <c r="AD64" s="288"/>
      <c r="AE64" s="289"/>
      <c r="AF64" s="289"/>
      <c r="AG64" s="289"/>
      <c r="AH64" s="289"/>
      <c r="AI64" s="289"/>
      <c r="AJ64" s="290"/>
      <c r="AK64" s="288"/>
      <c r="AL64" s="289"/>
      <c r="AM64" s="289"/>
      <c r="AN64" s="289"/>
      <c r="AO64" s="289"/>
      <c r="AP64" s="289"/>
      <c r="AQ64" s="290"/>
      <c r="AR64" s="288"/>
      <c r="AS64" s="289"/>
      <c r="AT64" s="290"/>
      <c r="AU64" s="458">
        <f t="shared" si="3"/>
        <v>0</v>
      </c>
      <c r="AV64" s="459"/>
      <c r="AW64" s="460">
        <f t="shared" si="1"/>
        <v>0</v>
      </c>
      <c r="AX64" s="461"/>
      <c r="AY64" s="462"/>
      <c r="AZ64" s="463"/>
      <c r="BA64" s="463"/>
      <c r="BB64" s="463"/>
      <c r="BC64" s="463"/>
      <c r="BD64" s="464"/>
    </row>
    <row r="65" spans="1:56" ht="39.950000000000003" customHeight="1" x14ac:dyDescent="0.15">
      <c r="A65" s="272"/>
      <c r="B65" s="287">
        <f t="shared" si="2"/>
        <v>53</v>
      </c>
      <c r="C65" s="450"/>
      <c r="D65" s="451"/>
      <c r="E65" s="452"/>
      <c r="F65" s="453"/>
      <c r="G65" s="452"/>
      <c r="H65" s="454"/>
      <c r="I65" s="454"/>
      <c r="J65" s="454"/>
      <c r="K65" s="453"/>
      <c r="L65" s="455"/>
      <c r="M65" s="456"/>
      <c r="N65" s="456"/>
      <c r="O65" s="457"/>
      <c r="P65" s="288"/>
      <c r="Q65" s="289"/>
      <c r="R65" s="289"/>
      <c r="S65" s="289"/>
      <c r="T65" s="289"/>
      <c r="U65" s="289"/>
      <c r="V65" s="290"/>
      <c r="W65" s="288"/>
      <c r="X65" s="289"/>
      <c r="Y65" s="289"/>
      <c r="Z65" s="289"/>
      <c r="AA65" s="289"/>
      <c r="AB65" s="289"/>
      <c r="AC65" s="290"/>
      <c r="AD65" s="288"/>
      <c r="AE65" s="289"/>
      <c r="AF65" s="289"/>
      <c r="AG65" s="289"/>
      <c r="AH65" s="289"/>
      <c r="AI65" s="289"/>
      <c r="AJ65" s="290"/>
      <c r="AK65" s="288"/>
      <c r="AL65" s="289"/>
      <c r="AM65" s="289"/>
      <c r="AN65" s="289"/>
      <c r="AO65" s="289"/>
      <c r="AP65" s="289"/>
      <c r="AQ65" s="290"/>
      <c r="AR65" s="288"/>
      <c r="AS65" s="289"/>
      <c r="AT65" s="290"/>
      <c r="AU65" s="458">
        <f t="shared" si="3"/>
        <v>0</v>
      </c>
      <c r="AV65" s="459"/>
      <c r="AW65" s="460">
        <f t="shared" si="1"/>
        <v>0</v>
      </c>
      <c r="AX65" s="461"/>
      <c r="AY65" s="462"/>
      <c r="AZ65" s="463"/>
      <c r="BA65" s="463"/>
      <c r="BB65" s="463"/>
      <c r="BC65" s="463"/>
      <c r="BD65" s="464"/>
    </row>
    <row r="66" spans="1:56" ht="39.950000000000003" customHeight="1" x14ac:dyDescent="0.15">
      <c r="A66" s="272"/>
      <c r="B66" s="287">
        <f t="shared" si="2"/>
        <v>54</v>
      </c>
      <c r="C66" s="450"/>
      <c r="D66" s="451"/>
      <c r="E66" s="452"/>
      <c r="F66" s="453"/>
      <c r="G66" s="452"/>
      <c r="H66" s="454"/>
      <c r="I66" s="454"/>
      <c r="J66" s="454"/>
      <c r="K66" s="453"/>
      <c r="L66" s="455"/>
      <c r="M66" s="456"/>
      <c r="N66" s="456"/>
      <c r="O66" s="457"/>
      <c r="P66" s="288"/>
      <c r="Q66" s="289"/>
      <c r="R66" s="289"/>
      <c r="S66" s="289"/>
      <c r="T66" s="289"/>
      <c r="U66" s="289"/>
      <c r="V66" s="290"/>
      <c r="W66" s="288"/>
      <c r="X66" s="289"/>
      <c r="Y66" s="289"/>
      <c r="Z66" s="289"/>
      <c r="AA66" s="289"/>
      <c r="AB66" s="289"/>
      <c r="AC66" s="290"/>
      <c r="AD66" s="288"/>
      <c r="AE66" s="289"/>
      <c r="AF66" s="289"/>
      <c r="AG66" s="289"/>
      <c r="AH66" s="289"/>
      <c r="AI66" s="289"/>
      <c r="AJ66" s="290"/>
      <c r="AK66" s="288"/>
      <c r="AL66" s="289"/>
      <c r="AM66" s="289"/>
      <c r="AN66" s="289"/>
      <c r="AO66" s="289"/>
      <c r="AP66" s="289"/>
      <c r="AQ66" s="290"/>
      <c r="AR66" s="288"/>
      <c r="AS66" s="289"/>
      <c r="AT66" s="290"/>
      <c r="AU66" s="458">
        <f t="shared" si="3"/>
        <v>0</v>
      </c>
      <c r="AV66" s="459"/>
      <c r="AW66" s="460">
        <f t="shared" si="1"/>
        <v>0</v>
      </c>
      <c r="AX66" s="461"/>
      <c r="AY66" s="462"/>
      <c r="AZ66" s="463"/>
      <c r="BA66" s="463"/>
      <c r="BB66" s="463"/>
      <c r="BC66" s="463"/>
      <c r="BD66" s="464"/>
    </row>
    <row r="67" spans="1:56" ht="39.950000000000003" customHeight="1" x14ac:dyDescent="0.15">
      <c r="A67" s="272"/>
      <c r="B67" s="287">
        <f t="shared" si="2"/>
        <v>55</v>
      </c>
      <c r="C67" s="450"/>
      <c r="D67" s="451"/>
      <c r="E67" s="452"/>
      <c r="F67" s="453"/>
      <c r="G67" s="452"/>
      <c r="H67" s="454"/>
      <c r="I67" s="454"/>
      <c r="J67" s="454"/>
      <c r="K67" s="453"/>
      <c r="L67" s="455"/>
      <c r="M67" s="456"/>
      <c r="N67" s="456"/>
      <c r="O67" s="457"/>
      <c r="P67" s="288"/>
      <c r="Q67" s="289"/>
      <c r="R67" s="289"/>
      <c r="S67" s="289"/>
      <c r="T67" s="289"/>
      <c r="U67" s="289"/>
      <c r="V67" s="290"/>
      <c r="W67" s="288"/>
      <c r="X67" s="289"/>
      <c r="Y67" s="289"/>
      <c r="Z67" s="289"/>
      <c r="AA67" s="289"/>
      <c r="AB67" s="289"/>
      <c r="AC67" s="290"/>
      <c r="AD67" s="288"/>
      <c r="AE67" s="289"/>
      <c r="AF67" s="289"/>
      <c r="AG67" s="289"/>
      <c r="AH67" s="289"/>
      <c r="AI67" s="289"/>
      <c r="AJ67" s="290"/>
      <c r="AK67" s="288"/>
      <c r="AL67" s="289"/>
      <c r="AM67" s="289"/>
      <c r="AN67" s="289"/>
      <c r="AO67" s="289"/>
      <c r="AP67" s="289"/>
      <c r="AQ67" s="290"/>
      <c r="AR67" s="288"/>
      <c r="AS67" s="289"/>
      <c r="AT67" s="290"/>
      <c r="AU67" s="458">
        <f t="shared" si="3"/>
        <v>0</v>
      </c>
      <c r="AV67" s="459"/>
      <c r="AW67" s="460">
        <f t="shared" si="1"/>
        <v>0</v>
      </c>
      <c r="AX67" s="461"/>
      <c r="AY67" s="462"/>
      <c r="AZ67" s="463"/>
      <c r="BA67" s="463"/>
      <c r="BB67" s="463"/>
      <c r="BC67" s="463"/>
      <c r="BD67" s="464"/>
    </row>
    <row r="68" spans="1:56" ht="39.950000000000003" customHeight="1" x14ac:dyDescent="0.15">
      <c r="A68" s="272"/>
      <c r="B68" s="287">
        <f t="shared" si="2"/>
        <v>56</v>
      </c>
      <c r="C68" s="450"/>
      <c r="D68" s="451"/>
      <c r="E68" s="452"/>
      <c r="F68" s="453"/>
      <c r="G68" s="452"/>
      <c r="H68" s="454"/>
      <c r="I68" s="454"/>
      <c r="J68" s="454"/>
      <c r="K68" s="453"/>
      <c r="L68" s="455"/>
      <c r="M68" s="456"/>
      <c r="N68" s="456"/>
      <c r="O68" s="457"/>
      <c r="P68" s="316"/>
      <c r="Q68" s="317"/>
      <c r="R68" s="317"/>
      <c r="S68" s="317"/>
      <c r="T68" s="317"/>
      <c r="U68" s="317"/>
      <c r="V68" s="318"/>
      <c r="W68" s="316"/>
      <c r="X68" s="317"/>
      <c r="Y68" s="317"/>
      <c r="Z68" s="317"/>
      <c r="AA68" s="317"/>
      <c r="AB68" s="317"/>
      <c r="AC68" s="318"/>
      <c r="AD68" s="316"/>
      <c r="AE68" s="317"/>
      <c r="AF68" s="317"/>
      <c r="AG68" s="317"/>
      <c r="AH68" s="317"/>
      <c r="AI68" s="317"/>
      <c r="AJ68" s="318"/>
      <c r="AK68" s="316"/>
      <c r="AL68" s="317"/>
      <c r="AM68" s="317"/>
      <c r="AN68" s="317"/>
      <c r="AO68" s="317"/>
      <c r="AP68" s="317"/>
      <c r="AQ68" s="318"/>
      <c r="AR68" s="316"/>
      <c r="AS68" s="317"/>
      <c r="AT68" s="318"/>
      <c r="AU68" s="458">
        <f t="shared" si="3"/>
        <v>0</v>
      </c>
      <c r="AV68" s="459"/>
      <c r="AW68" s="460">
        <f t="shared" si="1"/>
        <v>0</v>
      </c>
      <c r="AX68" s="461"/>
      <c r="AY68" s="462"/>
      <c r="AZ68" s="463"/>
      <c r="BA68" s="463"/>
      <c r="BB68" s="463"/>
      <c r="BC68" s="463"/>
      <c r="BD68" s="464"/>
    </row>
    <row r="69" spans="1:56" ht="39.950000000000003" customHeight="1" x14ac:dyDescent="0.15">
      <c r="A69" s="272"/>
      <c r="B69" s="287">
        <f t="shared" si="2"/>
        <v>57</v>
      </c>
      <c r="C69" s="450"/>
      <c r="D69" s="451"/>
      <c r="E69" s="452"/>
      <c r="F69" s="453"/>
      <c r="G69" s="452"/>
      <c r="H69" s="454"/>
      <c r="I69" s="454"/>
      <c r="J69" s="454"/>
      <c r="K69" s="453"/>
      <c r="L69" s="455"/>
      <c r="M69" s="456"/>
      <c r="N69" s="456"/>
      <c r="O69" s="457"/>
      <c r="P69" s="288"/>
      <c r="Q69" s="289"/>
      <c r="R69" s="289"/>
      <c r="S69" s="289"/>
      <c r="T69" s="289"/>
      <c r="U69" s="289"/>
      <c r="V69" s="290"/>
      <c r="W69" s="288"/>
      <c r="X69" s="289"/>
      <c r="Y69" s="289"/>
      <c r="Z69" s="289"/>
      <c r="AA69" s="289"/>
      <c r="AB69" s="289"/>
      <c r="AC69" s="290"/>
      <c r="AD69" s="288"/>
      <c r="AE69" s="289"/>
      <c r="AF69" s="289"/>
      <c r="AG69" s="289"/>
      <c r="AH69" s="289"/>
      <c r="AI69" s="289"/>
      <c r="AJ69" s="290"/>
      <c r="AK69" s="288"/>
      <c r="AL69" s="289"/>
      <c r="AM69" s="289"/>
      <c r="AN69" s="289"/>
      <c r="AO69" s="289"/>
      <c r="AP69" s="289"/>
      <c r="AQ69" s="290"/>
      <c r="AR69" s="288"/>
      <c r="AS69" s="289"/>
      <c r="AT69" s="290"/>
      <c r="AU69" s="458">
        <f t="shared" si="3"/>
        <v>0</v>
      </c>
      <c r="AV69" s="459"/>
      <c r="AW69" s="460">
        <f t="shared" si="1"/>
        <v>0</v>
      </c>
      <c r="AX69" s="461"/>
      <c r="AY69" s="462"/>
      <c r="AZ69" s="463"/>
      <c r="BA69" s="463"/>
      <c r="BB69" s="463"/>
      <c r="BC69" s="463"/>
      <c r="BD69" s="464"/>
    </row>
    <row r="70" spans="1:56" ht="39.950000000000003" customHeight="1" x14ac:dyDescent="0.15">
      <c r="A70" s="272"/>
      <c r="B70" s="287">
        <f t="shared" si="2"/>
        <v>58</v>
      </c>
      <c r="C70" s="450"/>
      <c r="D70" s="451"/>
      <c r="E70" s="452"/>
      <c r="F70" s="453"/>
      <c r="G70" s="452"/>
      <c r="H70" s="454"/>
      <c r="I70" s="454"/>
      <c r="J70" s="454"/>
      <c r="K70" s="453"/>
      <c r="L70" s="455"/>
      <c r="M70" s="456"/>
      <c r="N70" s="456"/>
      <c r="O70" s="457"/>
      <c r="P70" s="288"/>
      <c r="Q70" s="289"/>
      <c r="R70" s="289"/>
      <c r="S70" s="289"/>
      <c r="T70" s="289"/>
      <c r="U70" s="289"/>
      <c r="V70" s="290"/>
      <c r="W70" s="288"/>
      <c r="X70" s="289"/>
      <c r="Y70" s="289"/>
      <c r="Z70" s="289"/>
      <c r="AA70" s="289"/>
      <c r="AB70" s="289"/>
      <c r="AC70" s="290"/>
      <c r="AD70" s="288"/>
      <c r="AE70" s="289"/>
      <c r="AF70" s="289"/>
      <c r="AG70" s="289"/>
      <c r="AH70" s="289"/>
      <c r="AI70" s="289"/>
      <c r="AJ70" s="290"/>
      <c r="AK70" s="288"/>
      <c r="AL70" s="289"/>
      <c r="AM70" s="289"/>
      <c r="AN70" s="289"/>
      <c r="AO70" s="289"/>
      <c r="AP70" s="289"/>
      <c r="AQ70" s="290"/>
      <c r="AR70" s="288"/>
      <c r="AS70" s="289"/>
      <c r="AT70" s="290"/>
      <c r="AU70" s="458">
        <f t="shared" si="3"/>
        <v>0</v>
      </c>
      <c r="AV70" s="459"/>
      <c r="AW70" s="460">
        <f t="shared" si="1"/>
        <v>0</v>
      </c>
      <c r="AX70" s="461"/>
      <c r="AY70" s="462"/>
      <c r="AZ70" s="463"/>
      <c r="BA70" s="463"/>
      <c r="BB70" s="463"/>
      <c r="BC70" s="463"/>
      <c r="BD70" s="464"/>
    </row>
    <row r="71" spans="1:56" ht="39.950000000000003" customHeight="1" x14ac:dyDescent="0.15">
      <c r="A71" s="272"/>
      <c r="B71" s="287">
        <f t="shared" si="2"/>
        <v>59</v>
      </c>
      <c r="C71" s="450"/>
      <c r="D71" s="451"/>
      <c r="E71" s="452"/>
      <c r="F71" s="453"/>
      <c r="G71" s="452"/>
      <c r="H71" s="454"/>
      <c r="I71" s="454"/>
      <c r="J71" s="454"/>
      <c r="K71" s="453"/>
      <c r="L71" s="455"/>
      <c r="M71" s="456"/>
      <c r="N71" s="456"/>
      <c r="O71" s="457"/>
      <c r="P71" s="288"/>
      <c r="Q71" s="289"/>
      <c r="R71" s="289"/>
      <c r="S71" s="289"/>
      <c r="T71" s="289"/>
      <c r="U71" s="289"/>
      <c r="V71" s="290"/>
      <c r="W71" s="288"/>
      <c r="X71" s="289"/>
      <c r="Y71" s="289"/>
      <c r="Z71" s="289"/>
      <c r="AA71" s="289"/>
      <c r="AB71" s="289"/>
      <c r="AC71" s="290"/>
      <c r="AD71" s="288"/>
      <c r="AE71" s="289"/>
      <c r="AF71" s="289"/>
      <c r="AG71" s="289"/>
      <c r="AH71" s="289"/>
      <c r="AI71" s="289"/>
      <c r="AJ71" s="290"/>
      <c r="AK71" s="288"/>
      <c r="AL71" s="289"/>
      <c r="AM71" s="289"/>
      <c r="AN71" s="289"/>
      <c r="AO71" s="289"/>
      <c r="AP71" s="289"/>
      <c r="AQ71" s="290"/>
      <c r="AR71" s="288"/>
      <c r="AS71" s="289"/>
      <c r="AT71" s="290"/>
      <c r="AU71" s="458">
        <f t="shared" si="3"/>
        <v>0</v>
      </c>
      <c r="AV71" s="459"/>
      <c r="AW71" s="460">
        <f t="shared" si="1"/>
        <v>0</v>
      </c>
      <c r="AX71" s="461"/>
      <c r="AY71" s="462"/>
      <c r="AZ71" s="463"/>
      <c r="BA71" s="463"/>
      <c r="BB71" s="463"/>
      <c r="BC71" s="463"/>
      <c r="BD71" s="464"/>
    </row>
    <row r="72" spans="1:56" ht="39.950000000000003" customHeight="1" x14ac:dyDescent="0.15">
      <c r="A72" s="272"/>
      <c r="B72" s="287">
        <f t="shared" si="2"/>
        <v>60</v>
      </c>
      <c r="C72" s="450"/>
      <c r="D72" s="451"/>
      <c r="E72" s="452"/>
      <c r="F72" s="453"/>
      <c r="G72" s="452"/>
      <c r="H72" s="454"/>
      <c r="I72" s="454"/>
      <c r="J72" s="454"/>
      <c r="K72" s="453"/>
      <c r="L72" s="455"/>
      <c r="M72" s="456"/>
      <c r="N72" s="456"/>
      <c r="O72" s="457"/>
      <c r="P72" s="288"/>
      <c r="Q72" s="289"/>
      <c r="R72" s="289"/>
      <c r="S72" s="289"/>
      <c r="T72" s="289"/>
      <c r="U72" s="289"/>
      <c r="V72" s="290"/>
      <c r="W72" s="288"/>
      <c r="X72" s="289"/>
      <c r="Y72" s="289"/>
      <c r="Z72" s="289"/>
      <c r="AA72" s="289"/>
      <c r="AB72" s="289"/>
      <c r="AC72" s="290"/>
      <c r="AD72" s="288"/>
      <c r="AE72" s="289"/>
      <c r="AF72" s="289"/>
      <c r="AG72" s="289"/>
      <c r="AH72" s="289"/>
      <c r="AI72" s="289"/>
      <c r="AJ72" s="290"/>
      <c r="AK72" s="288"/>
      <c r="AL72" s="289"/>
      <c r="AM72" s="289"/>
      <c r="AN72" s="289"/>
      <c r="AO72" s="289"/>
      <c r="AP72" s="289"/>
      <c r="AQ72" s="290"/>
      <c r="AR72" s="288"/>
      <c r="AS72" s="289"/>
      <c r="AT72" s="290"/>
      <c r="AU72" s="458">
        <f t="shared" si="3"/>
        <v>0</v>
      </c>
      <c r="AV72" s="459"/>
      <c r="AW72" s="460">
        <f t="shared" si="1"/>
        <v>0</v>
      </c>
      <c r="AX72" s="461"/>
      <c r="AY72" s="462"/>
      <c r="AZ72" s="463"/>
      <c r="BA72" s="463"/>
      <c r="BB72" s="463"/>
      <c r="BC72" s="463"/>
      <c r="BD72" s="464"/>
    </row>
    <row r="73" spans="1:56" ht="39.950000000000003" customHeight="1" x14ac:dyDescent="0.15">
      <c r="A73" s="272"/>
      <c r="B73" s="287">
        <f t="shared" si="2"/>
        <v>61</v>
      </c>
      <c r="C73" s="450"/>
      <c r="D73" s="451"/>
      <c r="E73" s="452"/>
      <c r="F73" s="453"/>
      <c r="G73" s="452"/>
      <c r="H73" s="454"/>
      <c r="I73" s="454"/>
      <c r="J73" s="454"/>
      <c r="K73" s="453"/>
      <c r="L73" s="455"/>
      <c r="M73" s="456"/>
      <c r="N73" s="456"/>
      <c r="O73" s="457"/>
      <c r="P73" s="288"/>
      <c r="Q73" s="289"/>
      <c r="R73" s="289"/>
      <c r="S73" s="289"/>
      <c r="T73" s="289"/>
      <c r="U73" s="289"/>
      <c r="V73" s="290"/>
      <c r="W73" s="288"/>
      <c r="X73" s="289"/>
      <c r="Y73" s="289"/>
      <c r="Z73" s="289"/>
      <c r="AA73" s="289"/>
      <c r="AB73" s="289"/>
      <c r="AC73" s="290"/>
      <c r="AD73" s="288"/>
      <c r="AE73" s="289"/>
      <c r="AF73" s="289"/>
      <c r="AG73" s="289"/>
      <c r="AH73" s="289"/>
      <c r="AI73" s="289"/>
      <c r="AJ73" s="290"/>
      <c r="AK73" s="288"/>
      <c r="AL73" s="289"/>
      <c r="AM73" s="289"/>
      <c r="AN73" s="289"/>
      <c r="AO73" s="289"/>
      <c r="AP73" s="289"/>
      <c r="AQ73" s="290"/>
      <c r="AR73" s="288"/>
      <c r="AS73" s="289"/>
      <c r="AT73" s="290"/>
      <c r="AU73" s="458">
        <f t="shared" si="3"/>
        <v>0</v>
      </c>
      <c r="AV73" s="459"/>
      <c r="AW73" s="460">
        <f t="shared" si="1"/>
        <v>0</v>
      </c>
      <c r="AX73" s="461"/>
      <c r="AY73" s="462"/>
      <c r="AZ73" s="463"/>
      <c r="BA73" s="463"/>
      <c r="BB73" s="463"/>
      <c r="BC73" s="463"/>
      <c r="BD73" s="464"/>
    </row>
    <row r="74" spans="1:56" ht="39.950000000000003" customHeight="1" x14ac:dyDescent="0.15">
      <c r="A74" s="272"/>
      <c r="B74" s="287">
        <f t="shared" si="2"/>
        <v>62</v>
      </c>
      <c r="C74" s="450"/>
      <c r="D74" s="451"/>
      <c r="E74" s="452"/>
      <c r="F74" s="453"/>
      <c r="G74" s="452"/>
      <c r="H74" s="454"/>
      <c r="I74" s="454"/>
      <c r="J74" s="454"/>
      <c r="K74" s="453"/>
      <c r="L74" s="455"/>
      <c r="M74" s="456"/>
      <c r="N74" s="456"/>
      <c r="O74" s="457"/>
      <c r="P74" s="288"/>
      <c r="Q74" s="289"/>
      <c r="R74" s="289"/>
      <c r="S74" s="289"/>
      <c r="T74" s="289"/>
      <c r="U74" s="289"/>
      <c r="V74" s="290"/>
      <c r="W74" s="288"/>
      <c r="X74" s="289"/>
      <c r="Y74" s="289"/>
      <c r="Z74" s="289"/>
      <c r="AA74" s="289"/>
      <c r="AB74" s="289"/>
      <c r="AC74" s="290"/>
      <c r="AD74" s="288"/>
      <c r="AE74" s="289"/>
      <c r="AF74" s="289"/>
      <c r="AG74" s="289"/>
      <c r="AH74" s="289"/>
      <c r="AI74" s="289"/>
      <c r="AJ74" s="290"/>
      <c r="AK74" s="288"/>
      <c r="AL74" s="289"/>
      <c r="AM74" s="289"/>
      <c r="AN74" s="289"/>
      <c r="AO74" s="289"/>
      <c r="AP74" s="289"/>
      <c r="AQ74" s="290"/>
      <c r="AR74" s="288"/>
      <c r="AS74" s="289"/>
      <c r="AT74" s="290"/>
      <c r="AU74" s="458">
        <f t="shared" si="3"/>
        <v>0</v>
      </c>
      <c r="AV74" s="459"/>
      <c r="AW74" s="460">
        <f t="shared" si="1"/>
        <v>0</v>
      </c>
      <c r="AX74" s="461"/>
      <c r="AY74" s="462"/>
      <c r="AZ74" s="463"/>
      <c r="BA74" s="463"/>
      <c r="BB74" s="463"/>
      <c r="BC74" s="463"/>
      <c r="BD74" s="464"/>
    </row>
    <row r="75" spans="1:56" ht="39.950000000000003" customHeight="1" x14ac:dyDescent="0.15">
      <c r="A75" s="272"/>
      <c r="B75" s="287">
        <f t="shared" si="2"/>
        <v>63</v>
      </c>
      <c r="C75" s="450"/>
      <c r="D75" s="451"/>
      <c r="E75" s="452"/>
      <c r="F75" s="453"/>
      <c r="G75" s="452"/>
      <c r="H75" s="454"/>
      <c r="I75" s="454"/>
      <c r="J75" s="454"/>
      <c r="K75" s="453"/>
      <c r="L75" s="455"/>
      <c r="M75" s="456"/>
      <c r="N75" s="456"/>
      <c r="O75" s="457"/>
      <c r="P75" s="288"/>
      <c r="Q75" s="289"/>
      <c r="R75" s="289"/>
      <c r="S75" s="289"/>
      <c r="T75" s="289"/>
      <c r="U75" s="289"/>
      <c r="V75" s="290"/>
      <c r="W75" s="288"/>
      <c r="X75" s="289"/>
      <c r="Y75" s="289"/>
      <c r="Z75" s="289"/>
      <c r="AA75" s="289"/>
      <c r="AB75" s="289"/>
      <c r="AC75" s="290"/>
      <c r="AD75" s="288"/>
      <c r="AE75" s="289"/>
      <c r="AF75" s="289"/>
      <c r="AG75" s="289"/>
      <c r="AH75" s="289"/>
      <c r="AI75" s="289"/>
      <c r="AJ75" s="290"/>
      <c r="AK75" s="288"/>
      <c r="AL75" s="289"/>
      <c r="AM75" s="289"/>
      <c r="AN75" s="289"/>
      <c r="AO75" s="289"/>
      <c r="AP75" s="289"/>
      <c r="AQ75" s="290"/>
      <c r="AR75" s="288"/>
      <c r="AS75" s="289"/>
      <c r="AT75" s="290"/>
      <c r="AU75" s="458">
        <f t="shared" si="3"/>
        <v>0</v>
      </c>
      <c r="AV75" s="459"/>
      <c r="AW75" s="460">
        <f t="shared" si="1"/>
        <v>0</v>
      </c>
      <c r="AX75" s="461"/>
      <c r="AY75" s="462"/>
      <c r="AZ75" s="463"/>
      <c r="BA75" s="463"/>
      <c r="BB75" s="463"/>
      <c r="BC75" s="463"/>
      <c r="BD75" s="464"/>
    </row>
    <row r="76" spans="1:56" ht="39.950000000000003" customHeight="1" x14ac:dyDescent="0.15">
      <c r="A76" s="272"/>
      <c r="B76" s="287">
        <f t="shared" si="2"/>
        <v>64</v>
      </c>
      <c r="C76" s="450"/>
      <c r="D76" s="451"/>
      <c r="E76" s="452"/>
      <c r="F76" s="453"/>
      <c r="G76" s="452"/>
      <c r="H76" s="454"/>
      <c r="I76" s="454"/>
      <c r="J76" s="454"/>
      <c r="K76" s="453"/>
      <c r="L76" s="455"/>
      <c r="M76" s="456"/>
      <c r="N76" s="456"/>
      <c r="O76" s="457"/>
      <c r="P76" s="288"/>
      <c r="Q76" s="289"/>
      <c r="R76" s="289"/>
      <c r="S76" s="289"/>
      <c r="T76" s="289"/>
      <c r="U76" s="289"/>
      <c r="V76" s="290"/>
      <c r="W76" s="288"/>
      <c r="X76" s="289"/>
      <c r="Y76" s="289"/>
      <c r="Z76" s="289"/>
      <c r="AA76" s="289"/>
      <c r="AB76" s="289"/>
      <c r="AC76" s="290"/>
      <c r="AD76" s="288"/>
      <c r="AE76" s="289"/>
      <c r="AF76" s="289"/>
      <c r="AG76" s="289"/>
      <c r="AH76" s="289"/>
      <c r="AI76" s="289"/>
      <c r="AJ76" s="290"/>
      <c r="AK76" s="288"/>
      <c r="AL76" s="289"/>
      <c r="AM76" s="289"/>
      <c r="AN76" s="289"/>
      <c r="AO76" s="289"/>
      <c r="AP76" s="289"/>
      <c r="AQ76" s="290"/>
      <c r="AR76" s="288"/>
      <c r="AS76" s="289"/>
      <c r="AT76" s="290"/>
      <c r="AU76" s="458">
        <f t="shared" si="3"/>
        <v>0</v>
      </c>
      <c r="AV76" s="459"/>
      <c r="AW76" s="460">
        <f t="shared" si="1"/>
        <v>0</v>
      </c>
      <c r="AX76" s="461"/>
      <c r="AY76" s="462"/>
      <c r="AZ76" s="463"/>
      <c r="BA76" s="463"/>
      <c r="BB76" s="463"/>
      <c r="BC76" s="463"/>
      <c r="BD76" s="464"/>
    </row>
    <row r="77" spans="1:56" ht="39.950000000000003" customHeight="1" x14ac:dyDescent="0.15">
      <c r="A77" s="272"/>
      <c r="B77" s="287">
        <f t="shared" si="2"/>
        <v>65</v>
      </c>
      <c r="C77" s="450"/>
      <c r="D77" s="451"/>
      <c r="E77" s="452"/>
      <c r="F77" s="453"/>
      <c r="G77" s="452"/>
      <c r="H77" s="454"/>
      <c r="I77" s="454"/>
      <c r="J77" s="454"/>
      <c r="K77" s="453"/>
      <c r="L77" s="455"/>
      <c r="M77" s="456"/>
      <c r="N77" s="456"/>
      <c r="O77" s="457"/>
      <c r="P77" s="288"/>
      <c r="Q77" s="289"/>
      <c r="R77" s="289"/>
      <c r="S77" s="289"/>
      <c r="T77" s="289"/>
      <c r="U77" s="289"/>
      <c r="V77" s="290"/>
      <c r="W77" s="288"/>
      <c r="X77" s="289"/>
      <c r="Y77" s="289"/>
      <c r="Z77" s="289"/>
      <c r="AA77" s="289"/>
      <c r="AB77" s="289"/>
      <c r="AC77" s="290"/>
      <c r="AD77" s="288"/>
      <c r="AE77" s="289"/>
      <c r="AF77" s="289"/>
      <c r="AG77" s="289"/>
      <c r="AH77" s="289"/>
      <c r="AI77" s="289"/>
      <c r="AJ77" s="290"/>
      <c r="AK77" s="288"/>
      <c r="AL77" s="289"/>
      <c r="AM77" s="289"/>
      <c r="AN77" s="289"/>
      <c r="AO77" s="289"/>
      <c r="AP77" s="289"/>
      <c r="AQ77" s="290"/>
      <c r="AR77" s="288"/>
      <c r="AS77" s="289"/>
      <c r="AT77" s="290"/>
      <c r="AU77" s="458">
        <f t="shared" si="3"/>
        <v>0</v>
      </c>
      <c r="AV77" s="459"/>
      <c r="AW77" s="460">
        <f t="shared" ref="AW77:AW112" si="4">IF($AZ$3="４週",AU77/4,IF($AZ$3="暦月",AU77/($AZ$6/7),""))</f>
        <v>0</v>
      </c>
      <c r="AX77" s="461"/>
      <c r="AY77" s="462"/>
      <c r="AZ77" s="463"/>
      <c r="BA77" s="463"/>
      <c r="BB77" s="463"/>
      <c r="BC77" s="463"/>
      <c r="BD77" s="464"/>
    </row>
    <row r="78" spans="1:56" ht="39.950000000000003" customHeight="1" x14ac:dyDescent="0.15">
      <c r="A78" s="272"/>
      <c r="B78" s="287">
        <f t="shared" ref="B78:B112" si="5">B77+1</f>
        <v>66</v>
      </c>
      <c r="C78" s="450"/>
      <c r="D78" s="451"/>
      <c r="E78" s="452"/>
      <c r="F78" s="453"/>
      <c r="G78" s="452"/>
      <c r="H78" s="454"/>
      <c r="I78" s="454"/>
      <c r="J78" s="454"/>
      <c r="K78" s="453"/>
      <c r="L78" s="455"/>
      <c r="M78" s="456"/>
      <c r="N78" s="456"/>
      <c r="O78" s="457"/>
      <c r="P78" s="288"/>
      <c r="Q78" s="289"/>
      <c r="R78" s="289"/>
      <c r="S78" s="289"/>
      <c r="T78" s="289"/>
      <c r="U78" s="289"/>
      <c r="V78" s="290"/>
      <c r="W78" s="288"/>
      <c r="X78" s="289"/>
      <c r="Y78" s="289"/>
      <c r="Z78" s="289"/>
      <c r="AA78" s="289"/>
      <c r="AB78" s="289"/>
      <c r="AC78" s="290"/>
      <c r="AD78" s="288"/>
      <c r="AE78" s="289"/>
      <c r="AF78" s="289"/>
      <c r="AG78" s="289"/>
      <c r="AH78" s="289"/>
      <c r="AI78" s="289"/>
      <c r="AJ78" s="290"/>
      <c r="AK78" s="288"/>
      <c r="AL78" s="289"/>
      <c r="AM78" s="289"/>
      <c r="AN78" s="289"/>
      <c r="AO78" s="289"/>
      <c r="AP78" s="289"/>
      <c r="AQ78" s="290"/>
      <c r="AR78" s="288"/>
      <c r="AS78" s="289"/>
      <c r="AT78" s="290"/>
      <c r="AU78" s="458">
        <f t="shared" si="3"/>
        <v>0</v>
      </c>
      <c r="AV78" s="459"/>
      <c r="AW78" s="460">
        <f t="shared" si="4"/>
        <v>0</v>
      </c>
      <c r="AX78" s="461"/>
      <c r="AY78" s="462"/>
      <c r="AZ78" s="463"/>
      <c r="BA78" s="463"/>
      <c r="BB78" s="463"/>
      <c r="BC78" s="463"/>
      <c r="BD78" s="464"/>
    </row>
    <row r="79" spans="1:56" ht="39.950000000000003" customHeight="1" x14ac:dyDescent="0.15">
      <c r="A79" s="272"/>
      <c r="B79" s="287">
        <f t="shared" si="5"/>
        <v>67</v>
      </c>
      <c r="C79" s="450"/>
      <c r="D79" s="451"/>
      <c r="E79" s="452"/>
      <c r="F79" s="453"/>
      <c r="G79" s="452"/>
      <c r="H79" s="454"/>
      <c r="I79" s="454"/>
      <c r="J79" s="454"/>
      <c r="K79" s="453"/>
      <c r="L79" s="455"/>
      <c r="M79" s="456"/>
      <c r="N79" s="456"/>
      <c r="O79" s="457"/>
      <c r="P79" s="288"/>
      <c r="Q79" s="289"/>
      <c r="R79" s="289"/>
      <c r="S79" s="289"/>
      <c r="T79" s="289"/>
      <c r="U79" s="289"/>
      <c r="V79" s="290"/>
      <c r="W79" s="288"/>
      <c r="X79" s="289"/>
      <c r="Y79" s="289"/>
      <c r="Z79" s="289"/>
      <c r="AA79" s="289"/>
      <c r="AB79" s="289"/>
      <c r="AC79" s="290"/>
      <c r="AD79" s="288"/>
      <c r="AE79" s="289"/>
      <c r="AF79" s="289"/>
      <c r="AG79" s="289"/>
      <c r="AH79" s="289"/>
      <c r="AI79" s="289"/>
      <c r="AJ79" s="290"/>
      <c r="AK79" s="288"/>
      <c r="AL79" s="289"/>
      <c r="AM79" s="289"/>
      <c r="AN79" s="289"/>
      <c r="AO79" s="289"/>
      <c r="AP79" s="289"/>
      <c r="AQ79" s="290"/>
      <c r="AR79" s="288"/>
      <c r="AS79" s="289"/>
      <c r="AT79" s="290"/>
      <c r="AU79" s="458">
        <f t="shared" si="3"/>
        <v>0</v>
      </c>
      <c r="AV79" s="459"/>
      <c r="AW79" s="460">
        <f t="shared" si="4"/>
        <v>0</v>
      </c>
      <c r="AX79" s="461"/>
      <c r="AY79" s="462"/>
      <c r="AZ79" s="463"/>
      <c r="BA79" s="463"/>
      <c r="BB79" s="463"/>
      <c r="BC79" s="463"/>
      <c r="BD79" s="464"/>
    </row>
    <row r="80" spans="1:56" ht="39.950000000000003" customHeight="1" x14ac:dyDescent="0.15">
      <c r="A80" s="272"/>
      <c r="B80" s="287">
        <f t="shared" si="5"/>
        <v>68</v>
      </c>
      <c r="C80" s="450"/>
      <c r="D80" s="451"/>
      <c r="E80" s="452"/>
      <c r="F80" s="453"/>
      <c r="G80" s="452"/>
      <c r="H80" s="454"/>
      <c r="I80" s="454"/>
      <c r="J80" s="454"/>
      <c r="K80" s="453"/>
      <c r="L80" s="455"/>
      <c r="M80" s="456"/>
      <c r="N80" s="456"/>
      <c r="O80" s="457"/>
      <c r="P80" s="288"/>
      <c r="Q80" s="289"/>
      <c r="R80" s="289"/>
      <c r="S80" s="289"/>
      <c r="T80" s="289"/>
      <c r="U80" s="289"/>
      <c r="V80" s="290"/>
      <c r="W80" s="288"/>
      <c r="X80" s="289"/>
      <c r="Y80" s="289"/>
      <c r="Z80" s="289"/>
      <c r="AA80" s="289"/>
      <c r="AB80" s="289"/>
      <c r="AC80" s="290"/>
      <c r="AD80" s="288"/>
      <c r="AE80" s="289"/>
      <c r="AF80" s="289"/>
      <c r="AG80" s="289"/>
      <c r="AH80" s="289"/>
      <c r="AI80" s="289"/>
      <c r="AJ80" s="290"/>
      <c r="AK80" s="288"/>
      <c r="AL80" s="289"/>
      <c r="AM80" s="289"/>
      <c r="AN80" s="289"/>
      <c r="AO80" s="289"/>
      <c r="AP80" s="289"/>
      <c r="AQ80" s="290"/>
      <c r="AR80" s="288"/>
      <c r="AS80" s="289"/>
      <c r="AT80" s="290"/>
      <c r="AU80" s="458">
        <f t="shared" si="3"/>
        <v>0</v>
      </c>
      <c r="AV80" s="459"/>
      <c r="AW80" s="460">
        <f t="shared" si="4"/>
        <v>0</v>
      </c>
      <c r="AX80" s="461"/>
      <c r="AY80" s="462"/>
      <c r="AZ80" s="463"/>
      <c r="BA80" s="463"/>
      <c r="BB80" s="463"/>
      <c r="BC80" s="463"/>
      <c r="BD80" s="464"/>
    </row>
    <row r="81" spans="1:56" ht="39.950000000000003" customHeight="1" x14ac:dyDescent="0.15">
      <c r="A81" s="272"/>
      <c r="B81" s="287">
        <f t="shared" si="5"/>
        <v>69</v>
      </c>
      <c r="C81" s="450"/>
      <c r="D81" s="451"/>
      <c r="E81" s="452"/>
      <c r="F81" s="453"/>
      <c r="G81" s="452"/>
      <c r="H81" s="454"/>
      <c r="I81" s="454"/>
      <c r="J81" s="454"/>
      <c r="K81" s="453"/>
      <c r="L81" s="455"/>
      <c r="M81" s="456"/>
      <c r="N81" s="456"/>
      <c r="O81" s="457"/>
      <c r="P81" s="288"/>
      <c r="Q81" s="289"/>
      <c r="R81" s="289"/>
      <c r="S81" s="289"/>
      <c r="T81" s="289"/>
      <c r="U81" s="289"/>
      <c r="V81" s="290"/>
      <c r="W81" s="288"/>
      <c r="X81" s="289"/>
      <c r="Y81" s="289"/>
      <c r="Z81" s="289"/>
      <c r="AA81" s="289"/>
      <c r="AB81" s="289"/>
      <c r="AC81" s="290"/>
      <c r="AD81" s="288"/>
      <c r="AE81" s="289"/>
      <c r="AF81" s="289"/>
      <c r="AG81" s="289"/>
      <c r="AH81" s="289"/>
      <c r="AI81" s="289"/>
      <c r="AJ81" s="290"/>
      <c r="AK81" s="288"/>
      <c r="AL81" s="289"/>
      <c r="AM81" s="289"/>
      <c r="AN81" s="289"/>
      <c r="AO81" s="289"/>
      <c r="AP81" s="289"/>
      <c r="AQ81" s="290"/>
      <c r="AR81" s="288"/>
      <c r="AS81" s="289"/>
      <c r="AT81" s="290"/>
      <c r="AU81" s="458">
        <f t="shared" si="3"/>
        <v>0</v>
      </c>
      <c r="AV81" s="459"/>
      <c r="AW81" s="460">
        <f t="shared" si="4"/>
        <v>0</v>
      </c>
      <c r="AX81" s="461"/>
      <c r="AY81" s="462"/>
      <c r="AZ81" s="463"/>
      <c r="BA81" s="463"/>
      <c r="BB81" s="463"/>
      <c r="BC81" s="463"/>
      <c r="BD81" s="464"/>
    </row>
    <row r="82" spans="1:56" ht="39.950000000000003" customHeight="1" x14ac:dyDescent="0.15">
      <c r="A82" s="272"/>
      <c r="B82" s="287">
        <f t="shared" si="5"/>
        <v>70</v>
      </c>
      <c r="C82" s="450"/>
      <c r="D82" s="451"/>
      <c r="E82" s="452"/>
      <c r="F82" s="453"/>
      <c r="G82" s="452"/>
      <c r="H82" s="454"/>
      <c r="I82" s="454"/>
      <c r="J82" s="454"/>
      <c r="K82" s="453"/>
      <c r="L82" s="455"/>
      <c r="M82" s="456"/>
      <c r="N82" s="456"/>
      <c r="O82" s="457"/>
      <c r="P82" s="288"/>
      <c r="Q82" s="289"/>
      <c r="R82" s="289"/>
      <c r="S82" s="289"/>
      <c r="T82" s="289"/>
      <c r="U82" s="289"/>
      <c r="V82" s="290"/>
      <c r="W82" s="288"/>
      <c r="X82" s="289"/>
      <c r="Y82" s="289"/>
      <c r="Z82" s="289"/>
      <c r="AA82" s="289"/>
      <c r="AB82" s="289"/>
      <c r="AC82" s="290"/>
      <c r="AD82" s="288"/>
      <c r="AE82" s="289"/>
      <c r="AF82" s="289"/>
      <c r="AG82" s="289"/>
      <c r="AH82" s="289"/>
      <c r="AI82" s="289"/>
      <c r="AJ82" s="290"/>
      <c r="AK82" s="288"/>
      <c r="AL82" s="289"/>
      <c r="AM82" s="289"/>
      <c r="AN82" s="289"/>
      <c r="AO82" s="289"/>
      <c r="AP82" s="289"/>
      <c r="AQ82" s="290"/>
      <c r="AR82" s="288"/>
      <c r="AS82" s="289"/>
      <c r="AT82" s="290"/>
      <c r="AU82" s="458">
        <f t="shared" si="3"/>
        <v>0</v>
      </c>
      <c r="AV82" s="459"/>
      <c r="AW82" s="460">
        <f t="shared" si="4"/>
        <v>0</v>
      </c>
      <c r="AX82" s="461"/>
      <c r="AY82" s="462"/>
      <c r="AZ82" s="463"/>
      <c r="BA82" s="463"/>
      <c r="BB82" s="463"/>
      <c r="BC82" s="463"/>
      <c r="BD82" s="464"/>
    </row>
    <row r="83" spans="1:56" ht="39.950000000000003" customHeight="1" x14ac:dyDescent="0.15">
      <c r="A83" s="272"/>
      <c r="B83" s="287">
        <f t="shared" si="5"/>
        <v>71</v>
      </c>
      <c r="C83" s="450"/>
      <c r="D83" s="451"/>
      <c r="E83" s="452"/>
      <c r="F83" s="453"/>
      <c r="G83" s="452"/>
      <c r="H83" s="454"/>
      <c r="I83" s="454"/>
      <c r="J83" s="454"/>
      <c r="K83" s="453"/>
      <c r="L83" s="455"/>
      <c r="M83" s="456"/>
      <c r="N83" s="456"/>
      <c r="O83" s="457"/>
      <c r="P83" s="288"/>
      <c r="Q83" s="289"/>
      <c r="R83" s="289"/>
      <c r="S83" s="289"/>
      <c r="T83" s="289"/>
      <c r="U83" s="289"/>
      <c r="V83" s="290"/>
      <c r="W83" s="288"/>
      <c r="X83" s="289"/>
      <c r="Y83" s="289"/>
      <c r="Z83" s="289"/>
      <c r="AA83" s="289"/>
      <c r="AB83" s="289"/>
      <c r="AC83" s="290"/>
      <c r="AD83" s="288"/>
      <c r="AE83" s="289"/>
      <c r="AF83" s="289"/>
      <c r="AG83" s="289"/>
      <c r="AH83" s="289"/>
      <c r="AI83" s="289"/>
      <c r="AJ83" s="290"/>
      <c r="AK83" s="288"/>
      <c r="AL83" s="289"/>
      <c r="AM83" s="289"/>
      <c r="AN83" s="289"/>
      <c r="AO83" s="289"/>
      <c r="AP83" s="289"/>
      <c r="AQ83" s="290"/>
      <c r="AR83" s="288"/>
      <c r="AS83" s="289"/>
      <c r="AT83" s="290"/>
      <c r="AU83" s="458">
        <f t="shared" si="3"/>
        <v>0</v>
      </c>
      <c r="AV83" s="459"/>
      <c r="AW83" s="460">
        <f t="shared" si="4"/>
        <v>0</v>
      </c>
      <c r="AX83" s="461"/>
      <c r="AY83" s="462"/>
      <c r="AZ83" s="463"/>
      <c r="BA83" s="463"/>
      <c r="BB83" s="463"/>
      <c r="BC83" s="463"/>
      <c r="BD83" s="464"/>
    </row>
    <row r="84" spans="1:56" ht="39.950000000000003" customHeight="1" x14ac:dyDescent="0.15">
      <c r="A84" s="272"/>
      <c r="B84" s="287">
        <f t="shared" si="5"/>
        <v>72</v>
      </c>
      <c r="C84" s="450"/>
      <c r="D84" s="451"/>
      <c r="E84" s="452"/>
      <c r="F84" s="453"/>
      <c r="G84" s="452"/>
      <c r="H84" s="454"/>
      <c r="I84" s="454"/>
      <c r="J84" s="454"/>
      <c r="K84" s="453"/>
      <c r="L84" s="455"/>
      <c r="M84" s="456"/>
      <c r="N84" s="456"/>
      <c r="O84" s="457"/>
      <c r="P84" s="288"/>
      <c r="Q84" s="289"/>
      <c r="R84" s="289"/>
      <c r="S84" s="289"/>
      <c r="T84" s="289"/>
      <c r="U84" s="289"/>
      <c r="V84" s="290"/>
      <c r="W84" s="288"/>
      <c r="X84" s="289"/>
      <c r="Y84" s="289"/>
      <c r="Z84" s="289"/>
      <c r="AA84" s="289"/>
      <c r="AB84" s="289"/>
      <c r="AC84" s="290"/>
      <c r="AD84" s="288"/>
      <c r="AE84" s="289"/>
      <c r="AF84" s="289"/>
      <c r="AG84" s="289"/>
      <c r="AH84" s="289"/>
      <c r="AI84" s="289"/>
      <c r="AJ84" s="290"/>
      <c r="AK84" s="288"/>
      <c r="AL84" s="289"/>
      <c r="AM84" s="289"/>
      <c r="AN84" s="289"/>
      <c r="AO84" s="289"/>
      <c r="AP84" s="289"/>
      <c r="AQ84" s="290"/>
      <c r="AR84" s="288"/>
      <c r="AS84" s="289"/>
      <c r="AT84" s="290"/>
      <c r="AU84" s="458">
        <f t="shared" si="3"/>
        <v>0</v>
      </c>
      <c r="AV84" s="459"/>
      <c r="AW84" s="460">
        <f t="shared" si="4"/>
        <v>0</v>
      </c>
      <c r="AX84" s="461"/>
      <c r="AY84" s="462"/>
      <c r="AZ84" s="463"/>
      <c r="BA84" s="463"/>
      <c r="BB84" s="463"/>
      <c r="BC84" s="463"/>
      <c r="BD84" s="464"/>
    </row>
    <row r="85" spans="1:56" ht="39.950000000000003" customHeight="1" x14ac:dyDescent="0.15">
      <c r="A85" s="272"/>
      <c r="B85" s="287">
        <f t="shared" si="5"/>
        <v>73</v>
      </c>
      <c r="C85" s="450"/>
      <c r="D85" s="451"/>
      <c r="E85" s="452"/>
      <c r="F85" s="453"/>
      <c r="G85" s="452"/>
      <c r="H85" s="454"/>
      <c r="I85" s="454"/>
      <c r="J85" s="454"/>
      <c r="K85" s="453"/>
      <c r="L85" s="455"/>
      <c r="M85" s="456"/>
      <c r="N85" s="456"/>
      <c r="O85" s="457"/>
      <c r="P85" s="288"/>
      <c r="Q85" s="289"/>
      <c r="R85" s="289"/>
      <c r="S85" s="289"/>
      <c r="T85" s="289"/>
      <c r="U85" s="289"/>
      <c r="V85" s="290"/>
      <c r="W85" s="288"/>
      <c r="X85" s="289"/>
      <c r="Y85" s="289"/>
      <c r="Z85" s="289"/>
      <c r="AA85" s="289"/>
      <c r="AB85" s="289"/>
      <c r="AC85" s="290"/>
      <c r="AD85" s="288"/>
      <c r="AE85" s="289"/>
      <c r="AF85" s="289"/>
      <c r="AG85" s="289"/>
      <c r="AH85" s="289"/>
      <c r="AI85" s="289"/>
      <c r="AJ85" s="290"/>
      <c r="AK85" s="288"/>
      <c r="AL85" s="289"/>
      <c r="AM85" s="289"/>
      <c r="AN85" s="289"/>
      <c r="AO85" s="289"/>
      <c r="AP85" s="289"/>
      <c r="AQ85" s="290"/>
      <c r="AR85" s="288"/>
      <c r="AS85" s="289"/>
      <c r="AT85" s="290"/>
      <c r="AU85" s="458">
        <f t="shared" si="3"/>
        <v>0</v>
      </c>
      <c r="AV85" s="459"/>
      <c r="AW85" s="460">
        <f t="shared" si="4"/>
        <v>0</v>
      </c>
      <c r="AX85" s="461"/>
      <c r="AY85" s="462"/>
      <c r="AZ85" s="463"/>
      <c r="BA85" s="463"/>
      <c r="BB85" s="463"/>
      <c r="BC85" s="463"/>
      <c r="BD85" s="464"/>
    </row>
    <row r="86" spans="1:56" ht="39.950000000000003" customHeight="1" x14ac:dyDescent="0.15">
      <c r="A86" s="272"/>
      <c r="B86" s="287">
        <f t="shared" si="5"/>
        <v>74</v>
      </c>
      <c r="C86" s="450"/>
      <c r="D86" s="451"/>
      <c r="E86" s="452"/>
      <c r="F86" s="453"/>
      <c r="G86" s="452"/>
      <c r="H86" s="454"/>
      <c r="I86" s="454"/>
      <c r="J86" s="454"/>
      <c r="K86" s="453"/>
      <c r="L86" s="455"/>
      <c r="M86" s="456"/>
      <c r="N86" s="456"/>
      <c r="O86" s="457"/>
      <c r="P86" s="288"/>
      <c r="Q86" s="289"/>
      <c r="R86" s="289"/>
      <c r="S86" s="289"/>
      <c r="T86" s="289"/>
      <c r="U86" s="289"/>
      <c r="V86" s="290"/>
      <c r="W86" s="288"/>
      <c r="X86" s="289"/>
      <c r="Y86" s="289"/>
      <c r="Z86" s="289"/>
      <c r="AA86" s="289"/>
      <c r="AB86" s="289"/>
      <c r="AC86" s="290"/>
      <c r="AD86" s="288"/>
      <c r="AE86" s="289"/>
      <c r="AF86" s="289"/>
      <c r="AG86" s="289"/>
      <c r="AH86" s="289"/>
      <c r="AI86" s="289"/>
      <c r="AJ86" s="290"/>
      <c r="AK86" s="288"/>
      <c r="AL86" s="289"/>
      <c r="AM86" s="289"/>
      <c r="AN86" s="289"/>
      <c r="AO86" s="289"/>
      <c r="AP86" s="289"/>
      <c r="AQ86" s="290"/>
      <c r="AR86" s="288"/>
      <c r="AS86" s="289"/>
      <c r="AT86" s="290"/>
      <c r="AU86" s="458">
        <f t="shared" si="3"/>
        <v>0</v>
      </c>
      <c r="AV86" s="459"/>
      <c r="AW86" s="460">
        <f t="shared" si="4"/>
        <v>0</v>
      </c>
      <c r="AX86" s="461"/>
      <c r="AY86" s="462"/>
      <c r="AZ86" s="463"/>
      <c r="BA86" s="463"/>
      <c r="BB86" s="463"/>
      <c r="BC86" s="463"/>
      <c r="BD86" s="464"/>
    </row>
    <row r="87" spans="1:56" ht="39.950000000000003" customHeight="1" x14ac:dyDescent="0.15">
      <c r="A87" s="272"/>
      <c r="B87" s="287">
        <f t="shared" si="5"/>
        <v>75</v>
      </c>
      <c r="C87" s="450"/>
      <c r="D87" s="451"/>
      <c r="E87" s="452"/>
      <c r="F87" s="453"/>
      <c r="G87" s="452"/>
      <c r="H87" s="454"/>
      <c r="I87" s="454"/>
      <c r="J87" s="454"/>
      <c r="K87" s="453"/>
      <c r="L87" s="455"/>
      <c r="M87" s="456"/>
      <c r="N87" s="456"/>
      <c r="O87" s="457"/>
      <c r="P87" s="288"/>
      <c r="Q87" s="289"/>
      <c r="R87" s="289"/>
      <c r="S87" s="289"/>
      <c r="T87" s="289"/>
      <c r="U87" s="289"/>
      <c r="V87" s="290"/>
      <c r="W87" s="288"/>
      <c r="X87" s="289"/>
      <c r="Y87" s="289"/>
      <c r="Z87" s="289"/>
      <c r="AA87" s="289"/>
      <c r="AB87" s="289"/>
      <c r="AC87" s="290"/>
      <c r="AD87" s="288"/>
      <c r="AE87" s="289"/>
      <c r="AF87" s="289"/>
      <c r="AG87" s="289"/>
      <c r="AH87" s="289"/>
      <c r="AI87" s="289"/>
      <c r="AJ87" s="290"/>
      <c r="AK87" s="288"/>
      <c r="AL87" s="289"/>
      <c r="AM87" s="289"/>
      <c r="AN87" s="289"/>
      <c r="AO87" s="289"/>
      <c r="AP87" s="289"/>
      <c r="AQ87" s="290"/>
      <c r="AR87" s="288"/>
      <c r="AS87" s="289"/>
      <c r="AT87" s="290"/>
      <c r="AU87" s="458">
        <f t="shared" si="3"/>
        <v>0</v>
      </c>
      <c r="AV87" s="459"/>
      <c r="AW87" s="460">
        <f t="shared" si="4"/>
        <v>0</v>
      </c>
      <c r="AX87" s="461"/>
      <c r="AY87" s="462"/>
      <c r="AZ87" s="463"/>
      <c r="BA87" s="463"/>
      <c r="BB87" s="463"/>
      <c r="BC87" s="463"/>
      <c r="BD87" s="464"/>
    </row>
    <row r="88" spans="1:56" ht="39.950000000000003" customHeight="1" x14ac:dyDescent="0.15">
      <c r="A88" s="272"/>
      <c r="B88" s="287">
        <f t="shared" si="5"/>
        <v>76</v>
      </c>
      <c r="C88" s="450"/>
      <c r="D88" s="451"/>
      <c r="E88" s="452"/>
      <c r="F88" s="453"/>
      <c r="G88" s="452"/>
      <c r="H88" s="454"/>
      <c r="I88" s="454"/>
      <c r="J88" s="454"/>
      <c r="K88" s="453"/>
      <c r="L88" s="455"/>
      <c r="M88" s="456"/>
      <c r="N88" s="456"/>
      <c r="O88" s="457"/>
      <c r="P88" s="288"/>
      <c r="Q88" s="289"/>
      <c r="R88" s="289"/>
      <c r="S88" s="289"/>
      <c r="T88" s="289"/>
      <c r="U88" s="289"/>
      <c r="V88" s="290"/>
      <c r="W88" s="288"/>
      <c r="X88" s="289"/>
      <c r="Y88" s="289"/>
      <c r="Z88" s="289"/>
      <c r="AA88" s="289"/>
      <c r="AB88" s="289"/>
      <c r="AC88" s="290"/>
      <c r="AD88" s="288"/>
      <c r="AE88" s="289"/>
      <c r="AF88" s="289"/>
      <c r="AG88" s="289"/>
      <c r="AH88" s="289"/>
      <c r="AI88" s="289"/>
      <c r="AJ88" s="290"/>
      <c r="AK88" s="288"/>
      <c r="AL88" s="289"/>
      <c r="AM88" s="289"/>
      <c r="AN88" s="289"/>
      <c r="AO88" s="289"/>
      <c r="AP88" s="289"/>
      <c r="AQ88" s="290"/>
      <c r="AR88" s="288"/>
      <c r="AS88" s="289"/>
      <c r="AT88" s="290"/>
      <c r="AU88" s="458">
        <f t="shared" si="3"/>
        <v>0</v>
      </c>
      <c r="AV88" s="459"/>
      <c r="AW88" s="460">
        <f t="shared" si="4"/>
        <v>0</v>
      </c>
      <c r="AX88" s="461"/>
      <c r="AY88" s="462"/>
      <c r="AZ88" s="463"/>
      <c r="BA88" s="463"/>
      <c r="BB88" s="463"/>
      <c r="BC88" s="463"/>
      <c r="BD88" s="464"/>
    </row>
    <row r="89" spans="1:56" ht="39.950000000000003" customHeight="1" x14ac:dyDescent="0.15">
      <c r="A89" s="272"/>
      <c r="B89" s="287">
        <f t="shared" si="5"/>
        <v>77</v>
      </c>
      <c r="C89" s="450"/>
      <c r="D89" s="451"/>
      <c r="E89" s="452"/>
      <c r="F89" s="453"/>
      <c r="G89" s="452"/>
      <c r="H89" s="454"/>
      <c r="I89" s="454"/>
      <c r="J89" s="454"/>
      <c r="K89" s="453"/>
      <c r="L89" s="455"/>
      <c r="M89" s="456"/>
      <c r="N89" s="456"/>
      <c r="O89" s="457"/>
      <c r="P89" s="288"/>
      <c r="Q89" s="289"/>
      <c r="R89" s="289"/>
      <c r="S89" s="289"/>
      <c r="T89" s="289"/>
      <c r="U89" s="289"/>
      <c r="V89" s="290"/>
      <c r="W89" s="288"/>
      <c r="X89" s="289"/>
      <c r="Y89" s="289"/>
      <c r="Z89" s="289"/>
      <c r="AA89" s="289"/>
      <c r="AB89" s="289"/>
      <c r="AC89" s="290"/>
      <c r="AD89" s="288"/>
      <c r="AE89" s="289"/>
      <c r="AF89" s="289"/>
      <c r="AG89" s="289"/>
      <c r="AH89" s="289"/>
      <c r="AI89" s="289"/>
      <c r="AJ89" s="290"/>
      <c r="AK89" s="288"/>
      <c r="AL89" s="289"/>
      <c r="AM89" s="289"/>
      <c r="AN89" s="289"/>
      <c r="AO89" s="289"/>
      <c r="AP89" s="289"/>
      <c r="AQ89" s="290"/>
      <c r="AR89" s="288"/>
      <c r="AS89" s="289"/>
      <c r="AT89" s="290"/>
      <c r="AU89" s="458">
        <f t="shared" si="3"/>
        <v>0</v>
      </c>
      <c r="AV89" s="459"/>
      <c r="AW89" s="460">
        <f t="shared" si="4"/>
        <v>0</v>
      </c>
      <c r="AX89" s="461"/>
      <c r="AY89" s="462"/>
      <c r="AZ89" s="463"/>
      <c r="BA89" s="463"/>
      <c r="BB89" s="463"/>
      <c r="BC89" s="463"/>
      <c r="BD89" s="464"/>
    </row>
    <row r="90" spans="1:56" ht="39.950000000000003" customHeight="1" x14ac:dyDescent="0.15">
      <c r="A90" s="272"/>
      <c r="B90" s="287">
        <f t="shared" si="5"/>
        <v>78</v>
      </c>
      <c r="C90" s="450"/>
      <c r="D90" s="451"/>
      <c r="E90" s="452"/>
      <c r="F90" s="453"/>
      <c r="G90" s="452"/>
      <c r="H90" s="454"/>
      <c r="I90" s="454"/>
      <c r="J90" s="454"/>
      <c r="K90" s="453"/>
      <c r="L90" s="455"/>
      <c r="M90" s="456"/>
      <c r="N90" s="456"/>
      <c r="O90" s="457"/>
      <c r="P90" s="288"/>
      <c r="Q90" s="289"/>
      <c r="R90" s="289"/>
      <c r="S90" s="289"/>
      <c r="T90" s="289"/>
      <c r="U90" s="289"/>
      <c r="V90" s="290"/>
      <c r="W90" s="288"/>
      <c r="X90" s="289"/>
      <c r="Y90" s="289"/>
      <c r="Z90" s="289"/>
      <c r="AA90" s="289"/>
      <c r="AB90" s="289"/>
      <c r="AC90" s="290"/>
      <c r="AD90" s="288"/>
      <c r="AE90" s="289"/>
      <c r="AF90" s="289"/>
      <c r="AG90" s="289"/>
      <c r="AH90" s="289"/>
      <c r="AI90" s="289"/>
      <c r="AJ90" s="290"/>
      <c r="AK90" s="288"/>
      <c r="AL90" s="289"/>
      <c r="AM90" s="289"/>
      <c r="AN90" s="289"/>
      <c r="AO90" s="289"/>
      <c r="AP90" s="289"/>
      <c r="AQ90" s="290"/>
      <c r="AR90" s="288"/>
      <c r="AS90" s="289"/>
      <c r="AT90" s="290"/>
      <c r="AU90" s="458">
        <f t="shared" si="3"/>
        <v>0</v>
      </c>
      <c r="AV90" s="459"/>
      <c r="AW90" s="460">
        <f t="shared" si="4"/>
        <v>0</v>
      </c>
      <c r="AX90" s="461"/>
      <c r="AY90" s="462"/>
      <c r="AZ90" s="463"/>
      <c r="BA90" s="463"/>
      <c r="BB90" s="463"/>
      <c r="BC90" s="463"/>
      <c r="BD90" s="464"/>
    </row>
    <row r="91" spans="1:56" ht="39.950000000000003" customHeight="1" x14ac:dyDescent="0.15">
      <c r="A91" s="272"/>
      <c r="B91" s="287">
        <f t="shared" si="5"/>
        <v>79</v>
      </c>
      <c r="C91" s="450"/>
      <c r="D91" s="451"/>
      <c r="E91" s="452"/>
      <c r="F91" s="453"/>
      <c r="G91" s="452"/>
      <c r="H91" s="454"/>
      <c r="I91" s="454"/>
      <c r="J91" s="454"/>
      <c r="K91" s="453"/>
      <c r="L91" s="455"/>
      <c r="M91" s="456"/>
      <c r="N91" s="456"/>
      <c r="O91" s="457"/>
      <c r="P91" s="288"/>
      <c r="Q91" s="289"/>
      <c r="R91" s="289"/>
      <c r="S91" s="289"/>
      <c r="T91" s="289"/>
      <c r="U91" s="289"/>
      <c r="V91" s="290"/>
      <c r="W91" s="288"/>
      <c r="X91" s="289"/>
      <c r="Y91" s="289"/>
      <c r="Z91" s="289"/>
      <c r="AA91" s="289"/>
      <c r="AB91" s="289"/>
      <c r="AC91" s="290"/>
      <c r="AD91" s="288"/>
      <c r="AE91" s="289"/>
      <c r="AF91" s="289"/>
      <c r="AG91" s="289"/>
      <c r="AH91" s="289"/>
      <c r="AI91" s="289"/>
      <c r="AJ91" s="290"/>
      <c r="AK91" s="288"/>
      <c r="AL91" s="289"/>
      <c r="AM91" s="289"/>
      <c r="AN91" s="289"/>
      <c r="AO91" s="289"/>
      <c r="AP91" s="289"/>
      <c r="AQ91" s="290"/>
      <c r="AR91" s="288"/>
      <c r="AS91" s="289"/>
      <c r="AT91" s="290"/>
      <c r="AU91" s="458">
        <f t="shared" si="3"/>
        <v>0</v>
      </c>
      <c r="AV91" s="459"/>
      <c r="AW91" s="460">
        <f t="shared" si="4"/>
        <v>0</v>
      </c>
      <c r="AX91" s="461"/>
      <c r="AY91" s="462"/>
      <c r="AZ91" s="463"/>
      <c r="BA91" s="463"/>
      <c r="BB91" s="463"/>
      <c r="BC91" s="463"/>
      <c r="BD91" s="464"/>
    </row>
    <row r="92" spans="1:56" ht="39.950000000000003" customHeight="1" x14ac:dyDescent="0.15">
      <c r="A92" s="272"/>
      <c r="B92" s="287">
        <f t="shared" si="5"/>
        <v>80</v>
      </c>
      <c r="C92" s="450"/>
      <c r="D92" s="451"/>
      <c r="E92" s="452"/>
      <c r="F92" s="453"/>
      <c r="G92" s="452"/>
      <c r="H92" s="454"/>
      <c r="I92" s="454"/>
      <c r="J92" s="454"/>
      <c r="K92" s="453"/>
      <c r="L92" s="455"/>
      <c r="M92" s="456"/>
      <c r="N92" s="456"/>
      <c r="O92" s="457"/>
      <c r="P92" s="288"/>
      <c r="Q92" s="289"/>
      <c r="R92" s="289"/>
      <c r="S92" s="289"/>
      <c r="T92" s="289"/>
      <c r="U92" s="289"/>
      <c r="V92" s="290"/>
      <c r="W92" s="288"/>
      <c r="X92" s="289"/>
      <c r="Y92" s="289"/>
      <c r="Z92" s="289"/>
      <c r="AA92" s="289"/>
      <c r="AB92" s="289"/>
      <c r="AC92" s="290"/>
      <c r="AD92" s="288"/>
      <c r="AE92" s="289"/>
      <c r="AF92" s="289"/>
      <c r="AG92" s="289"/>
      <c r="AH92" s="289"/>
      <c r="AI92" s="289"/>
      <c r="AJ92" s="290"/>
      <c r="AK92" s="288"/>
      <c r="AL92" s="289"/>
      <c r="AM92" s="289"/>
      <c r="AN92" s="289"/>
      <c r="AO92" s="289"/>
      <c r="AP92" s="289"/>
      <c r="AQ92" s="290"/>
      <c r="AR92" s="288"/>
      <c r="AS92" s="289"/>
      <c r="AT92" s="290"/>
      <c r="AU92" s="458">
        <f t="shared" si="3"/>
        <v>0</v>
      </c>
      <c r="AV92" s="459"/>
      <c r="AW92" s="460">
        <f t="shared" si="4"/>
        <v>0</v>
      </c>
      <c r="AX92" s="461"/>
      <c r="AY92" s="462"/>
      <c r="AZ92" s="463"/>
      <c r="BA92" s="463"/>
      <c r="BB92" s="463"/>
      <c r="BC92" s="463"/>
      <c r="BD92" s="464"/>
    </row>
    <row r="93" spans="1:56" ht="39.950000000000003" customHeight="1" x14ac:dyDescent="0.15">
      <c r="A93" s="272"/>
      <c r="B93" s="287">
        <f t="shared" si="5"/>
        <v>81</v>
      </c>
      <c r="C93" s="450"/>
      <c r="D93" s="451"/>
      <c r="E93" s="452"/>
      <c r="F93" s="453"/>
      <c r="G93" s="452"/>
      <c r="H93" s="454"/>
      <c r="I93" s="454"/>
      <c r="J93" s="454"/>
      <c r="K93" s="453"/>
      <c r="L93" s="455"/>
      <c r="M93" s="456"/>
      <c r="N93" s="456"/>
      <c r="O93" s="457"/>
      <c r="P93" s="288"/>
      <c r="Q93" s="289"/>
      <c r="R93" s="289"/>
      <c r="S93" s="289"/>
      <c r="T93" s="289"/>
      <c r="U93" s="289"/>
      <c r="V93" s="290"/>
      <c r="W93" s="288"/>
      <c r="X93" s="289"/>
      <c r="Y93" s="289"/>
      <c r="Z93" s="289"/>
      <c r="AA93" s="289"/>
      <c r="AB93" s="289"/>
      <c r="AC93" s="290"/>
      <c r="AD93" s="288"/>
      <c r="AE93" s="289"/>
      <c r="AF93" s="289"/>
      <c r="AG93" s="289"/>
      <c r="AH93" s="289"/>
      <c r="AI93" s="289"/>
      <c r="AJ93" s="290"/>
      <c r="AK93" s="288"/>
      <c r="AL93" s="289"/>
      <c r="AM93" s="289"/>
      <c r="AN93" s="289"/>
      <c r="AO93" s="289"/>
      <c r="AP93" s="289"/>
      <c r="AQ93" s="290"/>
      <c r="AR93" s="288"/>
      <c r="AS93" s="289"/>
      <c r="AT93" s="290"/>
      <c r="AU93" s="458">
        <f t="shared" si="3"/>
        <v>0</v>
      </c>
      <c r="AV93" s="459"/>
      <c r="AW93" s="460">
        <f t="shared" si="4"/>
        <v>0</v>
      </c>
      <c r="AX93" s="461"/>
      <c r="AY93" s="462"/>
      <c r="AZ93" s="463"/>
      <c r="BA93" s="463"/>
      <c r="BB93" s="463"/>
      <c r="BC93" s="463"/>
      <c r="BD93" s="464"/>
    </row>
    <row r="94" spans="1:56" ht="39.950000000000003" customHeight="1" x14ac:dyDescent="0.15">
      <c r="A94" s="272"/>
      <c r="B94" s="287">
        <f t="shared" si="5"/>
        <v>82</v>
      </c>
      <c r="C94" s="450"/>
      <c r="D94" s="451"/>
      <c r="E94" s="452"/>
      <c r="F94" s="453"/>
      <c r="G94" s="452"/>
      <c r="H94" s="454"/>
      <c r="I94" s="454"/>
      <c r="J94" s="454"/>
      <c r="K94" s="453"/>
      <c r="L94" s="455"/>
      <c r="M94" s="456"/>
      <c r="N94" s="456"/>
      <c r="O94" s="457"/>
      <c r="P94" s="288"/>
      <c r="Q94" s="289"/>
      <c r="R94" s="289"/>
      <c r="S94" s="289"/>
      <c r="T94" s="289"/>
      <c r="U94" s="289"/>
      <c r="V94" s="290"/>
      <c r="W94" s="288"/>
      <c r="X94" s="289"/>
      <c r="Y94" s="289"/>
      <c r="Z94" s="289"/>
      <c r="AA94" s="289"/>
      <c r="AB94" s="289"/>
      <c r="AC94" s="290"/>
      <c r="AD94" s="288"/>
      <c r="AE94" s="289"/>
      <c r="AF94" s="289"/>
      <c r="AG94" s="289"/>
      <c r="AH94" s="289"/>
      <c r="AI94" s="289"/>
      <c r="AJ94" s="290"/>
      <c r="AK94" s="288"/>
      <c r="AL94" s="289"/>
      <c r="AM94" s="289"/>
      <c r="AN94" s="289"/>
      <c r="AO94" s="289"/>
      <c r="AP94" s="289"/>
      <c r="AQ94" s="290"/>
      <c r="AR94" s="288"/>
      <c r="AS94" s="289"/>
      <c r="AT94" s="290"/>
      <c r="AU94" s="458">
        <f t="shared" si="3"/>
        <v>0</v>
      </c>
      <c r="AV94" s="459"/>
      <c r="AW94" s="460">
        <f t="shared" si="4"/>
        <v>0</v>
      </c>
      <c r="AX94" s="461"/>
      <c r="AY94" s="462"/>
      <c r="AZ94" s="463"/>
      <c r="BA94" s="463"/>
      <c r="BB94" s="463"/>
      <c r="BC94" s="463"/>
      <c r="BD94" s="464"/>
    </row>
    <row r="95" spans="1:56" ht="39.950000000000003" customHeight="1" x14ac:dyDescent="0.15">
      <c r="A95" s="272"/>
      <c r="B95" s="287">
        <f t="shared" si="5"/>
        <v>83</v>
      </c>
      <c r="C95" s="450"/>
      <c r="D95" s="451"/>
      <c r="E95" s="452"/>
      <c r="F95" s="453"/>
      <c r="G95" s="452"/>
      <c r="H95" s="454"/>
      <c r="I95" s="454"/>
      <c r="J95" s="454"/>
      <c r="K95" s="453"/>
      <c r="L95" s="455"/>
      <c r="M95" s="456"/>
      <c r="N95" s="456"/>
      <c r="O95" s="457"/>
      <c r="P95" s="288"/>
      <c r="Q95" s="289"/>
      <c r="R95" s="289"/>
      <c r="S95" s="289"/>
      <c r="T95" s="289"/>
      <c r="U95" s="289"/>
      <c r="V95" s="290"/>
      <c r="W95" s="288"/>
      <c r="X95" s="289"/>
      <c r="Y95" s="289"/>
      <c r="Z95" s="289"/>
      <c r="AA95" s="289"/>
      <c r="AB95" s="289"/>
      <c r="AC95" s="290"/>
      <c r="AD95" s="288"/>
      <c r="AE95" s="289"/>
      <c r="AF95" s="289"/>
      <c r="AG95" s="289"/>
      <c r="AH95" s="289"/>
      <c r="AI95" s="289"/>
      <c r="AJ95" s="290"/>
      <c r="AK95" s="288"/>
      <c r="AL95" s="289"/>
      <c r="AM95" s="289"/>
      <c r="AN95" s="289"/>
      <c r="AO95" s="289"/>
      <c r="AP95" s="289"/>
      <c r="AQ95" s="290"/>
      <c r="AR95" s="288"/>
      <c r="AS95" s="289"/>
      <c r="AT95" s="290"/>
      <c r="AU95" s="458">
        <f t="shared" ref="AU95:AU111" si="6">IF($AZ$3="４週",SUM(P95:AQ95),IF($AZ$3="暦月",SUM(P95:AT95),""))</f>
        <v>0</v>
      </c>
      <c r="AV95" s="459"/>
      <c r="AW95" s="460">
        <f t="shared" si="4"/>
        <v>0</v>
      </c>
      <c r="AX95" s="461"/>
      <c r="AY95" s="462"/>
      <c r="AZ95" s="463"/>
      <c r="BA95" s="463"/>
      <c r="BB95" s="463"/>
      <c r="BC95" s="463"/>
      <c r="BD95" s="464"/>
    </row>
    <row r="96" spans="1:56" ht="39.950000000000003" customHeight="1" x14ac:dyDescent="0.15">
      <c r="A96" s="272"/>
      <c r="B96" s="287">
        <f t="shared" si="5"/>
        <v>84</v>
      </c>
      <c r="C96" s="450"/>
      <c r="D96" s="451"/>
      <c r="E96" s="452"/>
      <c r="F96" s="453"/>
      <c r="G96" s="452"/>
      <c r="H96" s="454"/>
      <c r="I96" s="454"/>
      <c r="J96" s="454"/>
      <c r="K96" s="453"/>
      <c r="L96" s="455"/>
      <c r="M96" s="456"/>
      <c r="N96" s="456"/>
      <c r="O96" s="457"/>
      <c r="P96" s="316"/>
      <c r="Q96" s="317"/>
      <c r="R96" s="317"/>
      <c r="S96" s="317"/>
      <c r="T96" s="317"/>
      <c r="U96" s="317"/>
      <c r="V96" s="318"/>
      <c r="W96" s="316"/>
      <c r="X96" s="317"/>
      <c r="Y96" s="317"/>
      <c r="Z96" s="317"/>
      <c r="AA96" s="317"/>
      <c r="AB96" s="317"/>
      <c r="AC96" s="318"/>
      <c r="AD96" s="316"/>
      <c r="AE96" s="317"/>
      <c r="AF96" s="317"/>
      <c r="AG96" s="317"/>
      <c r="AH96" s="317"/>
      <c r="AI96" s="317"/>
      <c r="AJ96" s="318"/>
      <c r="AK96" s="316"/>
      <c r="AL96" s="317"/>
      <c r="AM96" s="317"/>
      <c r="AN96" s="317"/>
      <c r="AO96" s="317"/>
      <c r="AP96" s="317"/>
      <c r="AQ96" s="318"/>
      <c r="AR96" s="316"/>
      <c r="AS96" s="317"/>
      <c r="AT96" s="318"/>
      <c r="AU96" s="458">
        <f t="shared" si="6"/>
        <v>0</v>
      </c>
      <c r="AV96" s="459"/>
      <c r="AW96" s="460">
        <f t="shared" si="4"/>
        <v>0</v>
      </c>
      <c r="AX96" s="461"/>
      <c r="AY96" s="462"/>
      <c r="AZ96" s="463"/>
      <c r="BA96" s="463"/>
      <c r="BB96" s="463"/>
      <c r="BC96" s="463"/>
      <c r="BD96" s="464"/>
    </row>
    <row r="97" spans="1:56" ht="39.950000000000003" customHeight="1" x14ac:dyDescent="0.15">
      <c r="A97" s="272"/>
      <c r="B97" s="287">
        <f t="shared" si="5"/>
        <v>85</v>
      </c>
      <c r="C97" s="450"/>
      <c r="D97" s="451"/>
      <c r="E97" s="452"/>
      <c r="F97" s="453"/>
      <c r="G97" s="452"/>
      <c r="H97" s="454"/>
      <c r="I97" s="454"/>
      <c r="J97" s="454"/>
      <c r="K97" s="453"/>
      <c r="L97" s="455"/>
      <c r="M97" s="456"/>
      <c r="N97" s="456"/>
      <c r="O97" s="457"/>
      <c r="P97" s="288"/>
      <c r="Q97" s="289"/>
      <c r="R97" s="289"/>
      <c r="S97" s="289"/>
      <c r="T97" s="289"/>
      <c r="U97" s="289"/>
      <c r="V97" s="290"/>
      <c r="W97" s="288"/>
      <c r="X97" s="289"/>
      <c r="Y97" s="289"/>
      <c r="Z97" s="289"/>
      <c r="AA97" s="289"/>
      <c r="AB97" s="289"/>
      <c r="AC97" s="290"/>
      <c r="AD97" s="288"/>
      <c r="AE97" s="289"/>
      <c r="AF97" s="289"/>
      <c r="AG97" s="289"/>
      <c r="AH97" s="289"/>
      <c r="AI97" s="289"/>
      <c r="AJ97" s="290"/>
      <c r="AK97" s="288"/>
      <c r="AL97" s="289"/>
      <c r="AM97" s="289"/>
      <c r="AN97" s="289"/>
      <c r="AO97" s="289"/>
      <c r="AP97" s="289"/>
      <c r="AQ97" s="290"/>
      <c r="AR97" s="288"/>
      <c r="AS97" s="289"/>
      <c r="AT97" s="290"/>
      <c r="AU97" s="458">
        <f t="shared" si="6"/>
        <v>0</v>
      </c>
      <c r="AV97" s="459"/>
      <c r="AW97" s="460">
        <f t="shared" si="4"/>
        <v>0</v>
      </c>
      <c r="AX97" s="461"/>
      <c r="AY97" s="462"/>
      <c r="AZ97" s="463"/>
      <c r="BA97" s="463"/>
      <c r="BB97" s="463"/>
      <c r="BC97" s="463"/>
      <c r="BD97" s="464"/>
    </row>
    <row r="98" spans="1:56" ht="39.950000000000003" customHeight="1" x14ac:dyDescent="0.15">
      <c r="A98" s="272"/>
      <c r="B98" s="287">
        <f t="shared" si="5"/>
        <v>86</v>
      </c>
      <c r="C98" s="450"/>
      <c r="D98" s="451"/>
      <c r="E98" s="452"/>
      <c r="F98" s="453"/>
      <c r="G98" s="452"/>
      <c r="H98" s="454"/>
      <c r="I98" s="454"/>
      <c r="J98" s="454"/>
      <c r="K98" s="453"/>
      <c r="L98" s="455"/>
      <c r="M98" s="456"/>
      <c r="N98" s="456"/>
      <c r="O98" s="457"/>
      <c r="P98" s="288"/>
      <c r="Q98" s="289"/>
      <c r="R98" s="289"/>
      <c r="S98" s="289"/>
      <c r="T98" s="289"/>
      <c r="U98" s="289"/>
      <c r="V98" s="290"/>
      <c r="W98" s="288"/>
      <c r="X98" s="289"/>
      <c r="Y98" s="289"/>
      <c r="Z98" s="289"/>
      <c r="AA98" s="289"/>
      <c r="AB98" s="289"/>
      <c r="AC98" s="290"/>
      <c r="AD98" s="288"/>
      <c r="AE98" s="289"/>
      <c r="AF98" s="289"/>
      <c r="AG98" s="289"/>
      <c r="AH98" s="289"/>
      <c r="AI98" s="289"/>
      <c r="AJ98" s="290"/>
      <c r="AK98" s="288"/>
      <c r="AL98" s="289"/>
      <c r="AM98" s="289"/>
      <c r="AN98" s="289"/>
      <c r="AO98" s="289"/>
      <c r="AP98" s="289"/>
      <c r="AQ98" s="290"/>
      <c r="AR98" s="288"/>
      <c r="AS98" s="289"/>
      <c r="AT98" s="290"/>
      <c r="AU98" s="458">
        <f t="shared" si="6"/>
        <v>0</v>
      </c>
      <c r="AV98" s="459"/>
      <c r="AW98" s="460">
        <f t="shared" si="4"/>
        <v>0</v>
      </c>
      <c r="AX98" s="461"/>
      <c r="AY98" s="462"/>
      <c r="AZ98" s="463"/>
      <c r="BA98" s="463"/>
      <c r="BB98" s="463"/>
      <c r="BC98" s="463"/>
      <c r="BD98" s="464"/>
    </row>
    <row r="99" spans="1:56" ht="39.950000000000003" customHeight="1" x14ac:dyDescent="0.15">
      <c r="A99" s="272"/>
      <c r="B99" s="287">
        <f t="shared" si="5"/>
        <v>87</v>
      </c>
      <c r="C99" s="450"/>
      <c r="D99" s="451"/>
      <c r="E99" s="452"/>
      <c r="F99" s="453"/>
      <c r="G99" s="452"/>
      <c r="H99" s="454"/>
      <c r="I99" s="454"/>
      <c r="J99" s="454"/>
      <c r="K99" s="453"/>
      <c r="L99" s="455"/>
      <c r="M99" s="456"/>
      <c r="N99" s="456"/>
      <c r="O99" s="457"/>
      <c r="P99" s="288"/>
      <c r="Q99" s="289"/>
      <c r="R99" s="289"/>
      <c r="S99" s="289"/>
      <c r="T99" s="289"/>
      <c r="U99" s="289"/>
      <c r="V99" s="290"/>
      <c r="W99" s="288"/>
      <c r="X99" s="289"/>
      <c r="Y99" s="289"/>
      <c r="Z99" s="289"/>
      <c r="AA99" s="289"/>
      <c r="AB99" s="289"/>
      <c r="AC99" s="290"/>
      <c r="AD99" s="288"/>
      <c r="AE99" s="289"/>
      <c r="AF99" s="289"/>
      <c r="AG99" s="289"/>
      <c r="AH99" s="289"/>
      <c r="AI99" s="289"/>
      <c r="AJ99" s="290"/>
      <c r="AK99" s="288"/>
      <c r="AL99" s="289"/>
      <c r="AM99" s="289"/>
      <c r="AN99" s="289"/>
      <c r="AO99" s="289"/>
      <c r="AP99" s="289"/>
      <c r="AQ99" s="290"/>
      <c r="AR99" s="288"/>
      <c r="AS99" s="289"/>
      <c r="AT99" s="290"/>
      <c r="AU99" s="458">
        <f t="shared" si="6"/>
        <v>0</v>
      </c>
      <c r="AV99" s="459"/>
      <c r="AW99" s="460">
        <f t="shared" si="4"/>
        <v>0</v>
      </c>
      <c r="AX99" s="461"/>
      <c r="AY99" s="462"/>
      <c r="AZ99" s="463"/>
      <c r="BA99" s="463"/>
      <c r="BB99" s="463"/>
      <c r="BC99" s="463"/>
      <c r="BD99" s="464"/>
    </row>
    <row r="100" spans="1:56" ht="39.950000000000003" customHeight="1" x14ac:dyDescent="0.15">
      <c r="A100" s="272"/>
      <c r="B100" s="287">
        <f t="shared" si="5"/>
        <v>88</v>
      </c>
      <c r="C100" s="450"/>
      <c r="D100" s="451"/>
      <c r="E100" s="452"/>
      <c r="F100" s="453"/>
      <c r="G100" s="452"/>
      <c r="H100" s="454"/>
      <c r="I100" s="454"/>
      <c r="J100" s="454"/>
      <c r="K100" s="453"/>
      <c r="L100" s="455"/>
      <c r="M100" s="456"/>
      <c r="N100" s="456"/>
      <c r="O100" s="457"/>
      <c r="P100" s="288"/>
      <c r="Q100" s="289"/>
      <c r="R100" s="289"/>
      <c r="S100" s="289"/>
      <c r="T100" s="289"/>
      <c r="U100" s="289"/>
      <c r="V100" s="290"/>
      <c r="W100" s="288"/>
      <c r="X100" s="289"/>
      <c r="Y100" s="289"/>
      <c r="Z100" s="289"/>
      <c r="AA100" s="289"/>
      <c r="AB100" s="289"/>
      <c r="AC100" s="290"/>
      <c r="AD100" s="288"/>
      <c r="AE100" s="289"/>
      <c r="AF100" s="289"/>
      <c r="AG100" s="289"/>
      <c r="AH100" s="289"/>
      <c r="AI100" s="289"/>
      <c r="AJ100" s="290"/>
      <c r="AK100" s="288"/>
      <c r="AL100" s="289"/>
      <c r="AM100" s="289"/>
      <c r="AN100" s="289"/>
      <c r="AO100" s="289"/>
      <c r="AP100" s="289"/>
      <c r="AQ100" s="290"/>
      <c r="AR100" s="288"/>
      <c r="AS100" s="289"/>
      <c r="AT100" s="290"/>
      <c r="AU100" s="458">
        <f t="shared" si="6"/>
        <v>0</v>
      </c>
      <c r="AV100" s="459"/>
      <c r="AW100" s="460">
        <f t="shared" si="4"/>
        <v>0</v>
      </c>
      <c r="AX100" s="461"/>
      <c r="AY100" s="462"/>
      <c r="AZ100" s="463"/>
      <c r="BA100" s="463"/>
      <c r="BB100" s="463"/>
      <c r="BC100" s="463"/>
      <c r="BD100" s="464"/>
    </row>
    <row r="101" spans="1:56" ht="39.950000000000003" customHeight="1" x14ac:dyDescent="0.15">
      <c r="A101" s="272"/>
      <c r="B101" s="287">
        <f t="shared" si="5"/>
        <v>89</v>
      </c>
      <c r="C101" s="450"/>
      <c r="D101" s="451"/>
      <c r="E101" s="452"/>
      <c r="F101" s="453"/>
      <c r="G101" s="452"/>
      <c r="H101" s="454"/>
      <c r="I101" s="454"/>
      <c r="J101" s="454"/>
      <c r="K101" s="453"/>
      <c r="L101" s="455"/>
      <c r="M101" s="456"/>
      <c r="N101" s="456"/>
      <c r="O101" s="457"/>
      <c r="P101" s="288"/>
      <c r="Q101" s="289"/>
      <c r="R101" s="289"/>
      <c r="S101" s="289"/>
      <c r="T101" s="289"/>
      <c r="U101" s="289"/>
      <c r="V101" s="290"/>
      <c r="W101" s="288"/>
      <c r="X101" s="289"/>
      <c r="Y101" s="289"/>
      <c r="Z101" s="289"/>
      <c r="AA101" s="289"/>
      <c r="AB101" s="289"/>
      <c r="AC101" s="290"/>
      <c r="AD101" s="288"/>
      <c r="AE101" s="289"/>
      <c r="AF101" s="289"/>
      <c r="AG101" s="289"/>
      <c r="AH101" s="289"/>
      <c r="AI101" s="289"/>
      <c r="AJ101" s="290"/>
      <c r="AK101" s="288"/>
      <c r="AL101" s="289"/>
      <c r="AM101" s="289"/>
      <c r="AN101" s="289"/>
      <c r="AO101" s="289"/>
      <c r="AP101" s="289"/>
      <c r="AQ101" s="290"/>
      <c r="AR101" s="288"/>
      <c r="AS101" s="289"/>
      <c r="AT101" s="290"/>
      <c r="AU101" s="458">
        <f t="shared" si="6"/>
        <v>0</v>
      </c>
      <c r="AV101" s="459"/>
      <c r="AW101" s="460">
        <f t="shared" si="4"/>
        <v>0</v>
      </c>
      <c r="AX101" s="461"/>
      <c r="AY101" s="462"/>
      <c r="AZ101" s="463"/>
      <c r="BA101" s="463"/>
      <c r="BB101" s="463"/>
      <c r="BC101" s="463"/>
      <c r="BD101" s="464"/>
    </row>
    <row r="102" spans="1:56" ht="39.950000000000003" customHeight="1" x14ac:dyDescent="0.15">
      <c r="A102" s="272"/>
      <c r="B102" s="287">
        <f t="shared" si="5"/>
        <v>90</v>
      </c>
      <c r="C102" s="450"/>
      <c r="D102" s="451"/>
      <c r="E102" s="452"/>
      <c r="F102" s="453"/>
      <c r="G102" s="452"/>
      <c r="H102" s="454"/>
      <c r="I102" s="454"/>
      <c r="J102" s="454"/>
      <c r="K102" s="453"/>
      <c r="L102" s="455"/>
      <c r="M102" s="456"/>
      <c r="N102" s="456"/>
      <c r="O102" s="457"/>
      <c r="P102" s="288"/>
      <c r="Q102" s="289"/>
      <c r="R102" s="289"/>
      <c r="S102" s="289"/>
      <c r="T102" s="289"/>
      <c r="U102" s="289"/>
      <c r="V102" s="290"/>
      <c r="W102" s="288"/>
      <c r="X102" s="289"/>
      <c r="Y102" s="289"/>
      <c r="Z102" s="289"/>
      <c r="AA102" s="289"/>
      <c r="AB102" s="289"/>
      <c r="AC102" s="290"/>
      <c r="AD102" s="288"/>
      <c r="AE102" s="289"/>
      <c r="AF102" s="289"/>
      <c r="AG102" s="289"/>
      <c r="AH102" s="289"/>
      <c r="AI102" s="289"/>
      <c r="AJ102" s="290"/>
      <c r="AK102" s="288"/>
      <c r="AL102" s="289"/>
      <c r="AM102" s="289"/>
      <c r="AN102" s="289"/>
      <c r="AO102" s="289"/>
      <c r="AP102" s="289"/>
      <c r="AQ102" s="290"/>
      <c r="AR102" s="288"/>
      <c r="AS102" s="289"/>
      <c r="AT102" s="290"/>
      <c r="AU102" s="458">
        <f t="shared" si="6"/>
        <v>0</v>
      </c>
      <c r="AV102" s="459"/>
      <c r="AW102" s="460">
        <f t="shared" si="4"/>
        <v>0</v>
      </c>
      <c r="AX102" s="461"/>
      <c r="AY102" s="462"/>
      <c r="AZ102" s="463"/>
      <c r="BA102" s="463"/>
      <c r="BB102" s="463"/>
      <c r="BC102" s="463"/>
      <c r="BD102" s="464"/>
    </row>
    <row r="103" spans="1:56" ht="39.950000000000003" customHeight="1" x14ac:dyDescent="0.15">
      <c r="A103" s="272"/>
      <c r="B103" s="287">
        <f t="shared" si="5"/>
        <v>91</v>
      </c>
      <c r="C103" s="450"/>
      <c r="D103" s="451"/>
      <c r="E103" s="452"/>
      <c r="F103" s="453"/>
      <c r="G103" s="452"/>
      <c r="H103" s="454"/>
      <c r="I103" s="454"/>
      <c r="J103" s="454"/>
      <c r="K103" s="453"/>
      <c r="L103" s="455"/>
      <c r="M103" s="456"/>
      <c r="N103" s="456"/>
      <c r="O103" s="457"/>
      <c r="P103" s="288"/>
      <c r="Q103" s="289"/>
      <c r="R103" s="289"/>
      <c r="S103" s="289"/>
      <c r="T103" s="289"/>
      <c r="U103" s="289"/>
      <c r="V103" s="290"/>
      <c r="W103" s="288"/>
      <c r="X103" s="289"/>
      <c r="Y103" s="289"/>
      <c r="Z103" s="289"/>
      <c r="AA103" s="289"/>
      <c r="AB103" s="289"/>
      <c r="AC103" s="290"/>
      <c r="AD103" s="288"/>
      <c r="AE103" s="289"/>
      <c r="AF103" s="289"/>
      <c r="AG103" s="289"/>
      <c r="AH103" s="289"/>
      <c r="AI103" s="289"/>
      <c r="AJ103" s="290"/>
      <c r="AK103" s="288"/>
      <c r="AL103" s="289"/>
      <c r="AM103" s="289"/>
      <c r="AN103" s="289"/>
      <c r="AO103" s="289"/>
      <c r="AP103" s="289"/>
      <c r="AQ103" s="290"/>
      <c r="AR103" s="288"/>
      <c r="AS103" s="289"/>
      <c r="AT103" s="290"/>
      <c r="AU103" s="458">
        <f t="shared" si="6"/>
        <v>0</v>
      </c>
      <c r="AV103" s="459"/>
      <c r="AW103" s="460">
        <f t="shared" si="4"/>
        <v>0</v>
      </c>
      <c r="AX103" s="461"/>
      <c r="AY103" s="462"/>
      <c r="AZ103" s="463"/>
      <c r="BA103" s="463"/>
      <c r="BB103" s="463"/>
      <c r="BC103" s="463"/>
      <c r="BD103" s="464"/>
    </row>
    <row r="104" spans="1:56" ht="39.950000000000003" customHeight="1" x14ac:dyDescent="0.15">
      <c r="A104" s="272"/>
      <c r="B104" s="287">
        <f t="shared" si="5"/>
        <v>92</v>
      </c>
      <c r="C104" s="450"/>
      <c r="D104" s="451"/>
      <c r="E104" s="452"/>
      <c r="F104" s="453"/>
      <c r="G104" s="452"/>
      <c r="H104" s="454"/>
      <c r="I104" s="454"/>
      <c r="J104" s="454"/>
      <c r="K104" s="453"/>
      <c r="L104" s="455"/>
      <c r="M104" s="456"/>
      <c r="N104" s="456"/>
      <c r="O104" s="457"/>
      <c r="P104" s="288"/>
      <c r="Q104" s="289"/>
      <c r="R104" s="289"/>
      <c r="S104" s="289"/>
      <c r="T104" s="289"/>
      <c r="U104" s="289"/>
      <c r="V104" s="290"/>
      <c r="W104" s="288"/>
      <c r="X104" s="289"/>
      <c r="Y104" s="289"/>
      <c r="Z104" s="289"/>
      <c r="AA104" s="289"/>
      <c r="AB104" s="289"/>
      <c r="AC104" s="290"/>
      <c r="AD104" s="288"/>
      <c r="AE104" s="289"/>
      <c r="AF104" s="289"/>
      <c r="AG104" s="289"/>
      <c r="AH104" s="289"/>
      <c r="AI104" s="289"/>
      <c r="AJ104" s="290"/>
      <c r="AK104" s="288"/>
      <c r="AL104" s="289"/>
      <c r="AM104" s="289"/>
      <c r="AN104" s="289"/>
      <c r="AO104" s="289"/>
      <c r="AP104" s="289"/>
      <c r="AQ104" s="290"/>
      <c r="AR104" s="288"/>
      <c r="AS104" s="289"/>
      <c r="AT104" s="290"/>
      <c r="AU104" s="458">
        <f t="shared" si="6"/>
        <v>0</v>
      </c>
      <c r="AV104" s="459"/>
      <c r="AW104" s="460">
        <f t="shared" si="4"/>
        <v>0</v>
      </c>
      <c r="AX104" s="461"/>
      <c r="AY104" s="462"/>
      <c r="AZ104" s="463"/>
      <c r="BA104" s="463"/>
      <c r="BB104" s="463"/>
      <c r="BC104" s="463"/>
      <c r="BD104" s="464"/>
    </row>
    <row r="105" spans="1:56" ht="39.950000000000003" customHeight="1" x14ac:dyDescent="0.15">
      <c r="A105" s="272"/>
      <c r="B105" s="287">
        <f t="shared" si="5"/>
        <v>93</v>
      </c>
      <c r="C105" s="450"/>
      <c r="D105" s="451"/>
      <c r="E105" s="452"/>
      <c r="F105" s="453"/>
      <c r="G105" s="452"/>
      <c r="H105" s="454"/>
      <c r="I105" s="454"/>
      <c r="J105" s="454"/>
      <c r="K105" s="453"/>
      <c r="L105" s="455"/>
      <c r="M105" s="456"/>
      <c r="N105" s="456"/>
      <c r="O105" s="457"/>
      <c r="P105" s="288"/>
      <c r="Q105" s="289"/>
      <c r="R105" s="289"/>
      <c r="S105" s="289"/>
      <c r="T105" s="289"/>
      <c r="U105" s="289"/>
      <c r="V105" s="290"/>
      <c r="W105" s="288"/>
      <c r="X105" s="289"/>
      <c r="Y105" s="289"/>
      <c r="Z105" s="289"/>
      <c r="AA105" s="289"/>
      <c r="AB105" s="289"/>
      <c r="AC105" s="290"/>
      <c r="AD105" s="288"/>
      <c r="AE105" s="289"/>
      <c r="AF105" s="289"/>
      <c r="AG105" s="289"/>
      <c r="AH105" s="289"/>
      <c r="AI105" s="289"/>
      <c r="AJ105" s="290"/>
      <c r="AK105" s="288"/>
      <c r="AL105" s="289"/>
      <c r="AM105" s="289"/>
      <c r="AN105" s="289"/>
      <c r="AO105" s="289"/>
      <c r="AP105" s="289"/>
      <c r="AQ105" s="290"/>
      <c r="AR105" s="288"/>
      <c r="AS105" s="289"/>
      <c r="AT105" s="290"/>
      <c r="AU105" s="458">
        <f t="shared" si="6"/>
        <v>0</v>
      </c>
      <c r="AV105" s="459"/>
      <c r="AW105" s="460">
        <f t="shared" si="4"/>
        <v>0</v>
      </c>
      <c r="AX105" s="461"/>
      <c r="AY105" s="462"/>
      <c r="AZ105" s="463"/>
      <c r="BA105" s="463"/>
      <c r="BB105" s="463"/>
      <c r="BC105" s="463"/>
      <c r="BD105" s="464"/>
    </row>
    <row r="106" spans="1:56" ht="39.950000000000003" customHeight="1" x14ac:dyDescent="0.15">
      <c r="A106" s="272"/>
      <c r="B106" s="287">
        <f t="shared" si="5"/>
        <v>94</v>
      </c>
      <c r="C106" s="450"/>
      <c r="D106" s="451"/>
      <c r="E106" s="452"/>
      <c r="F106" s="453"/>
      <c r="G106" s="452"/>
      <c r="H106" s="454"/>
      <c r="I106" s="454"/>
      <c r="J106" s="454"/>
      <c r="K106" s="453"/>
      <c r="L106" s="455"/>
      <c r="M106" s="456"/>
      <c r="N106" s="456"/>
      <c r="O106" s="457"/>
      <c r="P106" s="288"/>
      <c r="Q106" s="289"/>
      <c r="R106" s="289"/>
      <c r="S106" s="289"/>
      <c r="T106" s="289"/>
      <c r="U106" s="289"/>
      <c r="V106" s="290"/>
      <c r="W106" s="288"/>
      <c r="X106" s="289"/>
      <c r="Y106" s="289"/>
      <c r="Z106" s="289"/>
      <c r="AA106" s="289"/>
      <c r="AB106" s="289"/>
      <c r="AC106" s="290"/>
      <c r="AD106" s="288"/>
      <c r="AE106" s="289"/>
      <c r="AF106" s="289"/>
      <c r="AG106" s="289"/>
      <c r="AH106" s="289"/>
      <c r="AI106" s="289"/>
      <c r="AJ106" s="290"/>
      <c r="AK106" s="288"/>
      <c r="AL106" s="289"/>
      <c r="AM106" s="289"/>
      <c r="AN106" s="289"/>
      <c r="AO106" s="289"/>
      <c r="AP106" s="289"/>
      <c r="AQ106" s="290"/>
      <c r="AR106" s="288"/>
      <c r="AS106" s="289"/>
      <c r="AT106" s="290"/>
      <c r="AU106" s="458">
        <f t="shared" si="6"/>
        <v>0</v>
      </c>
      <c r="AV106" s="459"/>
      <c r="AW106" s="460">
        <f t="shared" si="4"/>
        <v>0</v>
      </c>
      <c r="AX106" s="461"/>
      <c r="AY106" s="462"/>
      <c r="AZ106" s="463"/>
      <c r="BA106" s="463"/>
      <c r="BB106" s="463"/>
      <c r="BC106" s="463"/>
      <c r="BD106" s="464"/>
    </row>
    <row r="107" spans="1:56" ht="39.950000000000003" customHeight="1" x14ac:dyDescent="0.15">
      <c r="A107" s="272"/>
      <c r="B107" s="287">
        <f t="shared" si="5"/>
        <v>95</v>
      </c>
      <c r="C107" s="450"/>
      <c r="D107" s="451"/>
      <c r="E107" s="452"/>
      <c r="F107" s="453"/>
      <c r="G107" s="452"/>
      <c r="H107" s="454"/>
      <c r="I107" s="454"/>
      <c r="J107" s="454"/>
      <c r="K107" s="453"/>
      <c r="L107" s="455"/>
      <c r="M107" s="456"/>
      <c r="N107" s="456"/>
      <c r="O107" s="457"/>
      <c r="P107" s="288"/>
      <c r="Q107" s="289"/>
      <c r="R107" s="289"/>
      <c r="S107" s="289"/>
      <c r="T107" s="289"/>
      <c r="U107" s="289"/>
      <c r="V107" s="290"/>
      <c r="W107" s="288"/>
      <c r="X107" s="289"/>
      <c r="Y107" s="289"/>
      <c r="Z107" s="289"/>
      <c r="AA107" s="289"/>
      <c r="AB107" s="289"/>
      <c r="AC107" s="290"/>
      <c r="AD107" s="288"/>
      <c r="AE107" s="289"/>
      <c r="AF107" s="289"/>
      <c r="AG107" s="289"/>
      <c r="AH107" s="289"/>
      <c r="AI107" s="289"/>
      <c r="AJ107" s="290"/>
      <c r="AK107" s="288"/>
      <c r="AL107" s="289"/>
      <c r="AM107" s="289"/>
      <c r="AN107" s="289"/>
      <c r="AO107" s="289"/>
      <c r="AP107" s="289"/>
      <c r="AQ107" s="290"/>
      <c r="AR107" s="288"/>
      <c r="AS107" s="289"/>
      <c r="AT107" s="290"/>
      <c r="AU107" s="458">
        <f t="shared" si="6"/>
        <v>0</v>
      </c>
      <c r="AV107" s="459"/>
      <c r="AW107" s="460">
        <f t="shared" si="4"/>
        <v>0</v>
      </c>
      <c r="AX107" s="461"/>
      <c r="AY107" s="462"/>
      <c r="AZ107" s="463"/>
      <c r="BA107" s="463"/>
      <c r="BB107" s="463"/>
      <c r="BC107" s="463"/>
      <c r="BD107" s="464"/>
    </row>
    <row r="108" spans="1:56" ht="39.950000000000003" customHeight="1" x14ac:dyDescent="0.15">
      <c r="A108" s="272"/>
      <c r="B108" s="287">
        <f t="shared" si="5"/>
        <v>96</v>
      </c>
      <c r="C108" s="450"/>
      <c r="D108" s="451"/>
      <c r="E108" s="452"/>
      <c r="F108" s="453"/>
      <c r="G108" s="452"/>
      <c r="H108" s="454"/>
      <c r="I108" s="454"/>
      <c r="J108" s="454"/>
      <c r="K108" s="453"/>
      <c r="L108" s="455"/>
      <c r="M108" s="456"/>
      <c r="N108" s="456"/>
      <c r="O108" s="457"/>
      <c r="P108" s="288"/>
      <c r="Q108" s="289"/>
      <c r="R108" s="289"/>
      <c r="S108" s="289"/>
      <c r="T108" s="289"/>
      <c r="U108" s="289"/>
      <c r="V108" s="290"/>
      <c r="W108" s="288"/>
      <c r="X108" s="289"/>
      <c r="Y108" s="289"/>
      <c r="Z108" s="289"/>
      <c r="AA108" s="289"/>
      <c r="AB108" s="289"/>
      <c r="AC108" s="290"/>
      <c r="AD108" s="288"/>
      <c r="AE108" s="289"/>
      <c r="AF108" s="289"/>
      <c r="AG108" s="289"/>
      <c r="AH108" s="289"/>
      <c r="AI108" s="289"/>
      <c r="AJ108" s="290"/>
      <c r="AK108" s="288"/>
      <c r="AL108" s="289"/>
      <c r="AM108" s="289"/>
      <c r="AN108" s="289"/>
      <c r="AO108" s="289"/>
      <c r="AP108" s="289"/>
      <c r="AQ108" s="290"/>
      <c r="AR108" s="288"/>
      <c r="AS108" s="289"/>
      <c r="AT108" s="290"/>
      <c r="AU108" s="458">
        <f t="shared" si="6"/>
        <v>0</v>
      </c>
      <c r="AV108" s="459"/>
      <c r="AW108" s="460">
        <f t="shared" si="4"/>
        <v>0</v>
      </c>
      <c r="AX108" s="461"/>
      <c r="AY108" s="462"/>
      <c r="AZ108" s="463"/>
      <c r="BA108" s="463"/>
      <c r="BB108" s="463"/>
      <c r="BC108" s="463"/>
      <c r="BD108" s="464"/>
    </row>
    <row r="109" spans="1:56" ht="39.950000000000003" customHeight="1" x14ac:dyDescent="0.15">
      <c r="A109" s="272"/>
      <c r="B109" s="287">
        <f t="shared" si="5"/>
        <v>97</v>
      </c>
      <c r="C109" s="450"/>
      <c r="D109" s="451"/>
      <c r="E109" s="452"/>
      <c r="F109" s="453"/>
      <c r="G109" s="452"/>
      <c r="H109" s="454"/>
      <c r="I109" s="454"/>
      <c r="J109" s="454"/>
      <c r="K109" s="453"/>
      <c r="L109" s="455"/>
      <c r="M109" s="456"/>
      <c r="N109" s="456"/>
      <c r="O109" s="457"/>
      <c r="P109" s="288"/>
      <c r="Q109" s="289"/>
      <c r="R109" s="289"/>
      <c r="S109" s="289"/>
      <c r="T109" s="289"/>
      <c r="U109" s="289"/>
      <c r="V109" s="290"/>
      <c r="W109" s="288"/>
      <c r="X109" s="289"/>
      <c r="Y109" s="289"/>
      <c r="Z109" s="289"/>
      <c r="AA109" s="289"/>
      <c r="AB109" s="289"/>
      <c r="AC109" s="290"/>
      <c r="AD109" s="288"/>
      <c r="AE109" s="289"/>
      <c r="AF109" s="289"/>
      <c r="AG109" s="289"/>
      <c r="AH109" s="289"/>
      <c r="AI109" s="289"/>
      <c r="AJ109" s="290"/>
      <c r="AK109" s="288"/>
      <c r="AL109" s="289"/>
      <c r="AM109" s="289"/>
      <c r="AN109" s="289"/>
      <c r="AO109" s="289"/>
      <c r="AP109" s="289"/>
      <c r="AQ109" s="290"/>
      <c r="AR109" s="288"/>
      <c r="AS109" s="289"/>
      <c r="AT109" s="290"/>
      <c r="AU109" s="458">
        <f t="shared" si="6"/>
        <v>0</v>
      </c>
      <c r="AV109" s="459"/>
      <c r="AW109" s="460">
        <f t="shared" si="4"/>
        <v>0</v>
      </c>
      <c r="AX109" s="461"/>
      <c r="AY109" s="462"/>
      <c r="AZ109" s="463"/>
      <c r="BA109" s="463"/>
      <c r="BB109" s="463"/>
      <c r="BC109" s="463"/>
      <c r="BD109" s="464"/>
    </row>
    <row r="110" spans="1:56" ht="39.950000000000003" customHeight="1" x14ac:dyDescent="0.15">
      <c r="A110" s="272"/>
      <c r="B110" s="287">
        <f t="shared" si="5"/>
        <v>98</v>
      </c>
      <c r="C110" s="450"/>
      <c r="D110" s="451"/>
      <c r="E110" s="452"/>
      <c r="F110" s="453"/>
      <c r="G110" s="452"/>
      <c r="H110" s="454"/>
      <c r="I110" s="454"/>
      <c r="J110" s="454"/>
      <c r="K110" s="453"/>
      <c r="L110" s="455"/>
      <c r="M110" s="456"/>
      <c r="N110" s="456"/>
      <c r="O110" s="457"/>
      <c r="P110" s="288"/>
      <c r="Q110" s="289"/>
      <c r="R110" s="289"/>
      <c r="S110" s="289"/>
      <c r="T110" s="289"/>
      <c r="U110" s="289"/>
      <c r="V110" s="290"/>
      <c r="W110" s="288"/>
      <c r="X110" s="289"/>
      <c r="Y110" s="289"/>
      <c r="Z110" s="289"/>
      <c r="AA110" s="289"/>
      <c r="AB110" s="289"/>
      <c r="AC110" s="290"/>
      <c r="AD110" s="288"/>
      <c r="AE110" s="289"/>
      <c r="AF110" s="289"/>
      <c r="AG110" s="289"/>
      <c r="AH110" s="289"/>
      <c r="AI110" s="289"/>
      <c r="AJ110" s="290"/>
      <c r="AK110" s="288"/>
      <c r="AL110" s="289"/>
      <c r="AM110" s="289"/>
      <c r="AN110" s="289"/>
      <c r="AO110" s="289"/>
      <c r="AP110" s="289"/>
      <c r="AQ110" s="290"/>
      <c r="AR110" s="288"/>
      <c r="AS110" s="289"/>
      <c r="AT110" s="290"/>
      <c r="AU110" s="458">
        <f t="shared" si="6"/>
        <v>0</v>
      </c>
      <c r="AV110" s="459"/>
      <c r="AW110" s="460">
        <f t="shared" si="4"/>
        <v>0</v>
      </c>
      <c r="AX110" s="461"/>
      <c r="AY110" s="462"/>
      <c r="AZ110" s="463"/>
      <c r="BA110" s="463"/>
      <c r="BB110" s="463"/>
      <c r="BC110" s="463"/>
      <c r="BD110" s="464"/>
    </row>
    <row r="111" spans="1:56" ht="39.950000000000003" customHeight="1" x14ac:dyDescent="0.15">
      <c r="A111" s="272"/>
      <c r="B111" s="287">
        <f t="shared" si="5"/>
        <v>99</v>
      </c>
      <c r="C111" s="450"/>
      <c r="D111" s="451"/>
      <c r="E111" s="452"/>
      <c r="F111" s="453"/>
      <c r="G111" s="452"/>
      <c r="H111" s="454"/>
      <c r="I111" s="454"/>
      <c r="J111" s="454"/>
      <c r="K111" s="453"/>
      <c r="L111" s="455"/>
      <c r="M111" s="456"/>
      <c r="N111" s="456"/>
      <c r="O111" s="457"/>
      <c r="P111" s="288"/>
      <c r="Q111" s="289"/>
      <c r="R111" s="289"/>
      <c r="S111" s="289"/>
      <c r="T111" s="289"/>
      <c r="U111" s="289"/>
      <c r="V111" s="290"/>
      <c r="W111" s="288"/>
      <c r="X111" s="289"/>
      <c r="Y111" s="289"/>
      <c r="Z111" s="289"/>
      <c r="AA111" s="289"/>
      <c r="AB111" s="289"/>
      <c r="AC111" s="290"/>
      <c r="AD111" s="288"/>
      <c r="AE111" s="289"/>
      <c r="AF111" s="289"/>
      <c r="AG111" s="289"/>
      <c r="AH111" s="289"/>
      <c r="AI111" s="289"/>
      <c r="AJ111" s="290"/>
      <c r="AK111" s="288"/>
      <c r="AL111" s="289"/>
      <c r="AM111" s="289"/>
      <c r="AN111" s="289"/>
      <c r="AO111" s="289"/>
      <c r="AP111" s="289"/>
      <c r="AQ111" s="290"/>
      <c r="AR111" s="288"/>
      <c r="AS111" s="289"/>
      <c r="AT111" s="290"/>
      <c r="AU111" s="458">
        <f t="shared" si="6"/>
        <v>0</v>
      </c>
      <c r="AV111" s="459"/>
      <c r="AW111" s="460">
        <f t="shared" si="4"/>
        <v>0</v>
      </c>
      <c r="AX111" s="461"/>
      <c r="AY111" s="462"/>
      <c r="AZ111" s="463"/>
      <c r="BA111" s="463"/>
      <c r="BB111" s="463"/>
      <c r="BC111" s="463"/>
      <c r="BD111" s="464"/>
    </row>
    <row r="112" spans="1:56" ht="39.950000000000003" customHeight="1" thickBot="1" x14ac:dyDescent="0.2">
      <c r="A112" s="272"/>
      <c r="B112" s="320">
        <f t="shared" si="5"/>
        <v>100</v>
      </c>
      <c r="C112" s="477"/>
      <c r="D112" s="478"/>
      <c r="E112" s="479"/>
      <c r="F112" s="480"/>
      <c r="G112" s="479"/>
      <c r="H112" s="481"/>
      <c r="I112" s="481"/>
      <c r="J112" s="481"/>
      <c r="K112" s="480"/>
      <c r="L112" s="482"/>
      <c r="M112" s="483"/>
      <c r="N112" s="483"/>
      <c r="O112" s="484"/>
      <c r="P112" s="291"/>
      <c r="Q112" s="292"/>
      <c r="R112" s="292"/>
      <c r="S112" s="292"/>
      <c r="T112" s="292"/>
      <c r="U112" s="292"/>
      <c r="V112" s="293"/>
      <c r="W112" s="291"/>
      <c r="X112" s="292"/>
      <c r="Y112" s="292"/>
      <c r="Z112" s="292"/>
      <c r="AA112" s="292"/>
      <c r="AB112" s="292"/>
      <c r="AC112" s="293"/>
      <c r="AD112" s="291"/>
      <c r="AE112" s="292"/>
      <c r="AF112" s="292"/>
      <c r="AG112" s="292"/>
      <c r="AH112" s="292"/>
      <c r="AI112" s="292"/>
      <c r="AJ112" s="293"/>
      <c r="AK112" s="291"/>
      <c r="AL112" s="292"/>
      <c r="AM112" s="292"/>
      <c r="AN112" s="292"/>
      <c r="AO112" s="292"/>
      <c r="AP112" s="292"/>
      <c r="AQ112" s="293"/>
      <c r="AR112" s="291"/>
      <c r="AS112" s="292"/>
      <c r="AT112" s="293"/>
      <c r="AU112" s="485">
        <f t="shared" si="3"/>
        <v>0</v>
      </c>
      <c r="AV112" s="486"/>
      <c r="AW112" s="487">
        <f t="shared" si="4"/>
        <v>0</v>
      </c>
      <c r="AX112" s="488"/>
      <c r="AY112" s="489"/>
      <c r="AZ112" s="490"/>
      <c r="BA112" s="490"/>
      <c r="BB112" s="490"/>
      <c r="BC112" s="490"/>
      <c r="BD112" s="491"/>
    </row>
    <row r="113" spans="1:56" ht="20.25" customHeight="1" x14ac:dyDescent="0.15">
      <c r="A113" s="272"/>
      <c r="B113" s="268"/>
      <c r="C113" s="247"/>
      <c r="D113" s="319"/>
      <c r="E113" s="319"/>
      <c r="F113" s="294"/>
      <c r="G113" s="294"/>
      <c r="H113" s="294"/>
      <c r="I113" s="294"/>
      <c r="J113" s="294"/>
      <c r="K113" s="294"/>
      <c r="L113" s="294"/>
      <c r="M113" s="294"/>
      <c r="N113" s="294"/>
      <c r="O113" s="294"/>
      <c r="P113" s="294"/>
      <c r="Q113" s="294"/>
      <c r="R113" s="294"/>
      <c r="S113" s="294"/>
      <c r="T113" s="294"/>
      <c r="U113" s="294"/>
      <c r="V113" s="294"/>
      <c r="W113" s="294"/>
      <c r="X113" s="294"/>
      <c r="Y113" s="294"/>
      <c r="Z113" s="294"/>
      <c r="AA113" s="294"/>
      <c r="AB113" s="294"/>
      <c r="AC113" s="295"/>
      <c r="AD113" s="294"/>
      <c r="AE113" s="294"/>
      <c r="AF113" s="294"/>
      <c r="AG113" s="294"/>
      <c r="AH113" s="294"/>
      <c r="AI113" s="294"/>
      <c r="AJ113" s="294"/>
      <c r="AK113" s="294"/>
      <c r="AL113" s="294"/>
      <c r="AM113" s="294"/>
      <c r="AN113" s="294"/>
      <c r="AO113" s="294"/>
      <c r="AP113" s="294"/>
      <c r="AQ113" s="294"/>
      <c r="AR113" s="294"/>
      <c r="AS113" s="294"/>
      <c r="AT113" s="294"/>
      <c r="AU113" s="294"/>
      <c r="AV113" s="268"/>
      <c r="AW113" s="268"/>
      <c r="AX113" s="272"/>
      <c r="AY113" s="272"/>
      <c r="AZ113" s="272"/>
      <c r="BA113" s="272"/>
      <c r="BB113" s="272"/>
      <c r="BC113" s="272"/>
      <c r="BD113" s="272"/>
    </row>
    <row r="114" spans="1:56" ht="20.25" customHeight="1" x14ac:dyDescent="0.15">
      <c r="A114" s="272"/>
      <c r="B114" s="294" t="s">
        <v>921</v>
      </c>
      <c r="C114" s="294"/>
      <c r="D114" s="294"/>
      <c r="E114" s="294"/>
      <c r="F114" s="294"/>
      <c r="G114" s="294"/>
      <c r="H114" s="294"/>
      <c r="I114" s="294"/>
      <c r="J114" s="294"/>
      <c r="K114" s="294"/>
      <c r="L114" s="295"/>
      <c r="M114" s="294"/>
      <c r="N114" s="294"/>
      <c r="O114" s="294"/>
      <c r="P114" s="294"/>
      <c r="Q114" s="294"/>
      <c r="R114" s="294"/>
      <c r="S114" s="294"/>
      <c r="T114" s="294" t="s">
        <v>890</v>
      </c>
      <c r="U114" s="294"/>
      <c r="V114" s="294"/>
      <c r="W114" s="294"/>
      <c r="X114" s="294"/>
      <c r="Y114" s="294"/>
      <c r="Z114" s="296"/>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row>
    <row r="115" spans="1:56" ht="20.25" customHeight="1" x14ac:dyDescent="0.15">
      <c r="A115" s="272"/>
      <c r="B115" s="294"/>
      <c r="C115" s="501" t="s">
        <v>729</v>
      </c>
      <c r="D115" s="501"/>
      <c r="E115" s="501" t="s">
        <v>891</v>
      </c>
      <c r="F115" s="501"/>
      <c r="G115" s="501"/>
      <c r="H115" s="501"/>
      <c r="I115" s="294"/>
      <c r="J115" s="503" t="s">
        <v>892</v>
      </c>
      <c r="K115" s="503"/>
      <c r="L115" s="503"/>
      <c r="M115" s="503"/>
      <c r="N115" s="268"/>
      <c r="O115" s="268"/>
      <c r="P115" s="297" t="s">
        <v>893</v>
      </c>
      <c r="Q115" s="297"/>
      <c r="R115" s="294"/>
      <c r="S115" s="294"/>
      <c r="T115" s="492" t="s">
        <v>894</v>
      </c>
      <c r="U115" s="494"/>
      <c r="V115" s="492" t="s">
        <v>895</v>
      </c>
      <c r="W115" s="493"/>
      <c r="X115" s="493"/>
      <c r="Y115" s="494"/>
      <c r="Z115" s="296"/>
      <c r="AA115" s="274"/>
      <c r="AB115" s="274"/>
      <c r="AC115" s="274"/>
      <c r="AD115" s="274"/>
      <c r="AE115" s="274"/>
      <c r="AF115" s="274"/>
      <c r="AG115" s="274"/>
      <c r="AH115" s="274"/>
      <c r="AI115" s="274"/>
      <c r="AJ115" s="274"/>
      <c r="AK115" s="274"/>
      <c r="AL115" s="274"/>
      <c r="AM115" s="274"/>
      <c r="AN115" s="274"/>
      <c r="AO115" s="274"/>
      <c r="AP115" s="274"/>
      <c r="AQ115" s="274"/>
      <c r="AR115" s="274"/>
      <c r="AS115" s="274"/>
      <c r="AT115" s="274"/>
      <c r="AU115" s="274"/>
      <c r="AV115" s="274"/>
      <c r="AW115" s="274"/>
      <c r="AX115" s="274"/>
      <c r="AY115" s="274"/>
      <c r="AZ115" s="274"/>
      <c r="BA115" s="274"/>
      <c r="BB115" s="274"/>
      <c r="BC115" s="274"/>
      <c r="BD115" s="274"/>
    </row>
    <row r="116" spans="1:56" ht="20.25" customHeight="1" x14ac:dyDescent="0.15">
      <c r="A116" s="272"/>
      <c r="B116" s="294"/>
      <c r="C116" s="502"/>
      <c r="D116" s="502"/>
      <c r="E116" s="502" t="s">
        <v>896</v>
      </c>
      <c r="F116" s="502"/>
      <c r="G116" s="502" t="s">
        <v>897</v>
      </c>
      <c r="H116" s="502"/>
      <c r="I116" s="294"/>
      <c r="J116" s="502" t="s">
        <v>896</v>
      </c>
      <c r="K116" s="502"/>
      <c r="L116" s="502" t="s">
        <v>897</v>
      </c>
      <c r="M116" s="502"/>
      <c r="N116" s="268"/>
      <c r="O116" s="268"/>
      <c r="P116" s="297" t="s">
        <v>898</v>
      </c>
      <c r="Q116" s="297"/>
      <c r="R116" s="294"/>
      <c r="S116" s="294"/>
      <c r="T116" s="492" t="s">
        <v>899</v>
      </c>
      <c r="U116" s="494"/>
      <c r="V116" s="492" t="s">
        <v>900</v>
      </c>
      <c r="W116" s="493"/>
      <c r="X116" s="493"/>
      <c r="Y116" s="494"/>
      <c r="Z116" s="298"/>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4"/>
    </row>
    <row r="117" spans="1:56" ht="20.25" customHeight="1" x14ac:dyDescent="0.15">
      <c r="A117" s="272"/>
      <c r="B117" s="294"/>
      <c r="C117" s="492" t="s">
        <v>899</v>
      </c>
      <c r="D117" s="494"/>
      <c r="E117" s="495">
        <f>SUMIFS($AU$13:$AV$112,$C$13:$D$112,"福祉用具専門相談員",$E$13:$F$112,"A")</f>
        <v>0</v>
      </c>
      <c r="F117" s="496"/>
      <c r="G117" s="497">
        <f>SUMIFS($AW$13:$AX$112,$C$13:$D$112,"福祉用具専門相談員",$E$13:$F$112,"A")</f>
        <v>0</v>
      </c>
      <c r="H117" s="498"/>
      <c r="I117" s="299"/>
      <c r="J117" s="499">
        <v>0</v>
      </c>
      <c r="K117" s="500"/>
      <c r="L117" s="499">
        <v>0</v>
      </c>
      <c r="M117" s="500"/>
      <c r="N117" s="300"/>
      <c r="O117" s="300"/>
      <c r="P117" s="499">
        <v>0</v>
      </c>
      <c r="Q117" s="500"/>
      <c r="R117" s="294"/>
      <c r="S117" s="294"/>
      <c r="T117" s="492" t="s">
        <v>901</v>
      </c>
      <c r="U117" s="494"/>
      <c r="V117" s="492" t="s">
        <v>902</v>
      </c>
      <c r="W117" s="493"/>
      <c r="X117" s="493"/>
      <c r="Y117" s="494"/>
      <c r="Z117" s="301"/>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4"/>
      <c r="AZ117" s="274"/>
      <c r="BA117" s="274"/>
      <c r="BB117" s="274"/>
      <c r="BC117" s="274"/>
      <c r="BD117" s="274"/>
    </row>
    <row r="118" spans="1:56" ht="20.25" customHeight="1" x14ac:dyDescent="0.15">
      <c r="A118" s="272"/>
      <c r="B118" s="294"/>
      <c r="C118" s="492" t="s">
        <v>901</v>
      </c>
      <c r="D118" s="494"/>
      <c r="E118" s="495">
        <f>SUMIFS($AU$13:$AV$112,$C$13:$D$112,"福祉用具専門相談員",$E$13:$F$112,"B")</f>
        <v>0</v>
      </c>
      <c r="F118" s="496"/>
      <c r="G118" s="497">
        <f>SUMIFS($AW$13:$AX$112,$C$13:$D$112,"福祉用具専門相談員",$E$13:$F$112,"B")</f>
        <v>0</v>
      </c>
      <c r="H118" s="498"/>
      <c r="I118" s="299"/>
      <c r="J118" s="499">
        <v>0</v>
      </c>
      <c r="K118" s="500"/>
      <c r="L118" s="499">
        <v>0</v>
      </c>
      <c r="M118" s="500"/>
      <c r="N118" s="300"/>
      <c r="O118" s="300"/>
      <c r="P118" s="499">
        <v>0</v>
      </c>
      <c r="Q118" s="500"/>
      <c r="R118" s="294"/>
      <c r="S118" s="294"/>
      <c r="T118" s="492" t="s">
        <v>903</v>
      </c>
      <c r="U118" s="494"/>
      <c r="V118" s="492" t="s">
        <v>904</v>
      </c>
      <c r="W118" s="493"/>
      <c r="X118" s="493"/>
      <c r="Y118" s="494"/>
      <c r="Z118" s="301"/>
      <c r="AA118" s="274"/>
      <c r="AB118" s="274"/>
      <c r="AC118" s="274"/>
      <c r="AD118" s="274"/>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4"/>
      <c r="AZ118" s="274"/>
      <c r="BA118" s="274"/>
      <c r="BB118" s="274"/>
      <c r="BC118" s="274"/>
      <c r="BD118" s="274"/>
    </row>
    <row r="119" spans="1:56" ht="20.25" customHeight="1" x14ac:dyDescent="0.15">
      <c r="A119" s="272"/>
      <c r="B119" s="294"/>
      <c r="C119" s="492" t="s">
        <v>903</v>
      </c>
      <c r="D119" s="494"/>
      <c r="E119" s="495">
        <f>SUMIFS($AU$13:$AV$112,$C$13:$D$112,"福祉用具専門相談員",$E$13:$F$112,"C")</f>
        <v>0</v>
      </c>
      <c r="F119" s="496"/>
      <c r="G119" s="497">
        <f>SUMIFS($AW$13:$AX$112,$C$13:$D$112,"福祉用具専門相談員",$E$13:$F$112,"C")</f>
        <v>0</v>
      </c>
      <c r="H119" s="498"/>
      <c r="I119" s="299"/>
      <c r="J119" s="499">
        <v>0</v>
      </c>
      <c r="K119" s="500"/>
      <c r="L119" s="504">
        <v>0</v>
      </c>
      <c r="M119" s="505"/>
      <c r="N119" s="300"/>
      <c r="O119" s="300"/>
      <c r="P119" s="495" t="s">
        <v>905</v>
      </c>
      <c r="Q119" s="496"/>
      <c r="R119" s="294"/>
      <c r="S119" s="294"/>
      <c r="T119" s="492" t="s">
        <v>906</v>
      </c>
      <c r="U119" s="494"/>
      <c r="V119" s="492" t="s">
        <v>907</v>
      </c>
      <c r="W119" s="493"/>
      <c r="X119" s="493"/>
      <c r="Y119" s="494"/>
      <c r="Z119" s="302"/>
      <c r="AA119" s="274"/>
      <c r="AB119" s="274"/>
      <c r="AC119" s="274"/>
      <c r="AD119" s="274"/>
      <c r="AE119" s="274"/>
      <c r="AF119" s="274"/>
      <c r="AG119" s="274"/>
      <c r="AH119" s="274"/>
      <c r="AI119" s="274"/>
      <c r="AJ119" s="274"/>
      <c r="AK119" s="274"/>
      <c r="AL119" s="274"/>
      <c r="AM119" s="274"/>
      <c r="AN119" s="274"/>
      <c r="AO119" s="274"/>
      <c r="AP119" s="274"/>
      <c r="AQ119" s="274"/>
      <c r="AR119" s="274"/>
      <c r="AS119" s="274"/>
      <c r="AT119" s="274"/>
      <c r="AU119" s="274"/>
      <c r="AV119" s="274"/>
      <c r="AW119" s="274"/>
      <c r="AX119" s="274"/>
      <c r="AY119" s="274"/>
      <c r="AZ119" s="274"/>
      <c r="BA119" s="274"/>
      <c r="BB119" s="274"/>
      <c r="BC119" s="274"/>
      <c r="BD119" s="274"/>
    </row>
    <row r="120" spans="1:56" ht="20.25" customHeight="1" x14ac:dyDescent="0.15">
      <c r="A120" s="272"/>
      <c r="B120" s="294"/>
      <c r="C120" s="492" t="s">
        <v>906</v>
      </c>
      <c r="D120" s="494"/>
      <c r="E120" s="495">
        <f>SUMIFS($AU$13:$AV$112,$C$13:$D$112,"福祉用具専門相談員",$E$13:$F$112,"D")</f>
        <v>0</v>
      </c>
      <c r="F120" s="496"/>
      <c r="G120" s="497">
        <f>SUMIFS($AW$13:$AX$112,$C$13:$D$112,"福祉用具専門相談員",$E$13:$F$112,"D")</f>
        <v>0</v>
      </c>
      <c r="H120" s="498"/>
      <c r="I120" s="299"/>
      <c r="J120" s="499">
        <v>0</v>
      </c>
      <c r="K120" s="500"/>
      <c r="L120" s="504">
        <v>0</v>
      </c>
      <c r="M120" s="505"/>
      <c r="N120" s="300"/>
      <c r="O120" s="300"/>
      <c r="P120" s="495" t="s">
        <v>905</v>
      </c>
      <c r="Q120" s="496"/>
      <c r="R120" s="294"/>
      <c r="S120" s="294"/>
      <c r="T120" s="294"/>
      <c r="U120" s="507"/>
      <c r="V120" s="507"/>
      <c r="W120" s="508"/>
      <c r="X120" s="508"/>
      <c r="Y120" s="303"/>
      <c r="Z120" s="303"/>
      <c r="AA120" s="274"/>
      <c r="AB120" s="274"/>
      <c r="AC120" s="274"/>
      <c r="AD120" s="274"/>
      <c r="AE120" s="274"/>
      <c r="AF120" s="274"/>
      <c r="AG120" s="274"/>
      <c r="AH120" s="274"/>
      <c r="AI120" s="274"/>
      <c r="AJ120" s="274"/>
      <c r="AK120" s="274"/>
      <c r="AL120" s="274"/>
      <c r="AM120" s="274"/>
      <c r="AN120" s="274"/>
      <c r="AO120" s="274"/>
      <c r="AP120" s="274"/>
      <c r="AQ120" s="274"/>
      <c r="AR120" s="274"/>
      <c r="AS120" s="274"/>
      <c r="AT120" s="274"/>
      <c r="AU120" s="274"/>
      <c r="AV120" s="274"/>
      <c r="AW120" s="274"/>
      <c r="AX120" s="274"/>
      <c r="AY120" s="274"/>
      <c r="AZ120" s="274"/>
      <c r="BA120" s="274"/>
      <c r="BB120" s="274"/>
      <c r="BC120" s="274"/>
      <c r="BD120" s="274"/>
    </row>
    <row r="121" spans="1:56" ht="20.25" customHeight="1" x14ac:dyDescent="0.15">
      <c r="A121" s="272"/>
      <c r="B121" s="294"/>
      <c r="C121" s="492" t="s">
        <v>908</v>
      </c>
      <c r="D121" s="494"/>
      <c r="E121" s="495">
        <f>SUM(E117:F120)</f>
        <v>0</v>
      </c>
      <c r="F121" s="496"/>
      <c r="G121" s="497">
        <f>SUM(G117:H120)</f>
        <v>0</v>
      </c>
      <c r="H121" s="498"/>
      <c r="I121" s="299"/>
      <c r="J121" s="495">
        <f>SUM(J117:K120)</f>
        <v>0</v>
      </c>
      <c r="K121" s="496"/>
      <c r="L121" s="495">
        <f>SUM(L117:M120)</f>
        <v>0</v>
      </c>
      <c r="M121" s="496"/>
      <c r="N121" s="300"/>
      <c r="O121" s="300"/>
      <c r="P121" s="495">
        <f>SUM(P117:Q118)</f>
        <v>0</v>
      </c>
      <c r="Q121" s="496"/>
      <c r="R121" s="294"/>
      <c r="S121" s="294"/>
      <c r="T121" s="294"/>
      <c r="U121" s="507"/>
      <c r="V121" s="507"/>
      <c r="W121" s="508"/>
      <c r="X121" s="508"/>
      <c r="Y121" s="304"/>
      <c r="Z121" s="304"/>
      <c r="AA121" s="274"/>
      <c r="AB121" s="274"/>
      <c r="AC121" s="274"/>
      <c r="AD121" s="274"/>
      <c r="AE121" s="274"/>
      <c r="AF121" s="274"/>
      <c r="AG121" s="274"/>
      <c r="AH121" s="274"/>
      <c r="AI121" s="274"/>
      <c r="AJ121" s="274"/>
      <c r="AK121" s="274"/>
      <c r="AL121" s="274"/>
      <c r="AM121" s="274"/>
      <c r="AN121" s="274"/>
      <c r="AO121" s="274"/>
      <c r="AP121" s="274"/>
      <c r="AQ121" s="274"/>
      <c r="AR121" s="274"/>
      <c r="AS121" s="274"/>
      <c r="AT121" s="274"/>
      <c r="AU121" s="274"/>
      <c r="AV121" s="274"/>
      <c r="AW121" s="274"/>
      <c r="AX121" s="274"/>
      <c r="AY121" s="274"/>
      <c r="AZ121" s="274"/>
      <c r="BA121" s="274"/>
      <c r="BB121" s="274"/>
      <c r="BC121" s="274"/>
      <c r="BD121" s="274"/>
    </row>
    <row r="122" spans="1:56" ht="20.25" customHeight="1" x14ac:dyDescent="0.15">
      <c r="A122" s="272"/>
      <c r="B122" s="294"/>
      <c r="C122" s="294"/>
      <c r="D122" s="294"/>
      <c r="E122" s="294"/>
      <c r="F122" s="294"/>
      <c r="G122" s="294"/>
      <c r="H122" s="294"/>
      <c r="I122" s="294"/>
      <c r="J122" s="294"/>
      <c r="K122" s="294"/>
      <c r="L122" s="295"/>
      <c r="M122" s="294"/>
      <c r="N122" s="294"/>
      <c r="O122" s="294"/>
      <c r="P122" s="294"/>
      <c r="Q122" s="294"/>
      <c r="R122" s="294"/>
      <c r="S122" s="294"/>
      <c r="T122" s="294"/>
      <c r="U122" s="296"/>
      <c r="V122" s="296"/>
      <c r="W122" s="296"/>
      <c r="X122" s="296"/>
      <c r="Y122" s="296"/>
      <c r="Z122" s="296"/>
      <c r="AA122" s="274"/>
      <c r="AB122" s="274"/>
      <c r="AC122" s="274"/>
      <c r="AD122" s="274"/>
      <c r="AE122" s="274"/>
      <c r="AF122" s="274"/>
      <c r="AG122" s="274"/>
      <c r="AH122" s="274"/>
      <c r="AI122" s="274"/>
      <c r="AJ122" s="274"/>
      <c r="AK122" s="274"/>
      <c r="AL122" s="274"/>
      <c r="AM122" s="274"/>
      <c r="AN122" s="274"/>
      <c r="AO122" s="274"/>
      <c r="AP122" s="274"/>
      <c r="AQ122" s="274"/>
      <c r="AR122" s="274"/>
      <c r="AS122" s="274"/>
      <c r="AT122" s="274"/>
      <c r="AU122" s="274"/>
      <c r="AV122" s="274"/>
      <c r="AW122" s="274"/>
      <c r="AX122" s="274"/>
      <c r="AY122" s="274"/>
      <c r="AZ122" s="274"/>
      <c r="BA122" s="274"/>
      <c r="BB122" s="274"/>
      <c r="BC122" s="274"/>
      <c r="BD122" s="274"/>
    </row>
    <row r="123" spans="1:56" ht="20.25" customHeight="1" x14ac:dyDescent="0.15">
      <c r="A123" s="272"/>
      <c r="B123" s="294"/>
      <c r="C123" s="295" t="s">
        <v>909</v>
      </c>
      <c r="D123" s="294"/>
      <c r="E123" s="294"/>
      <c r="F123" s="294"/>
      <c r="G123" s="294"/>
      <c r="H123" s="294"/>
      <c r="I123" s="305" t="s">
        <v>910</v>
      </c>
      <c r="J123" s="515" t="s">
        <v>911</v>
      </c>
      <c r="K123" s="516"/>
      <c r="L123" s="306"/>
      <c r="M123" s="305"/>
      <c r="N123" s="294"/>
      <c r="O123" s="294"/>
      <c r="P123" s="294"/>
      <c r="Q123" s="294"/>
      <c r="R123" s="294"/>
      <c r="S123" s="294"/>
      <c r="T123" s="294"/>
      <c r="U123" s="307"/>
      <c r="V123" s="296"/>
      <c r="W123" s="296"/>
      <c r="X123" s="296"/>
      <c r="Y123" s="296"/>
      <c r="Z123" s="296"/>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4"/>
      <c r="AY123" s="274"/>
      <c r="AZ123" s="274"/>
      <c r="BA123" s="274"/>
      <c r="BB123" s="274"/>
      <c r="BC123" s="274"/>
      <c r="BD123" s="274"/>
    </row>
    <row r="124" spans="1:56" ht="20.25" customHeight="1" x14ac:dyDescent="0.15">
      <c r="A124" s="272"/>
      <c r="B124" s="294"/>
      <c r="C124" s="294" t="s">
        <v>912</v>
      </c>
      <c r="D124" s="294"/>
      <c r="E124" s="294"/>
      <c r="F124" s="294"/>
      <c r="G124" s="294"/>
      <c r="H124" s="294" t="s">
        <v>913</v>
      </c>
      <c r="I124" s="294"/>
      <c r="J124" s="294"/>
      <c r="K124" s="294"/>
      <c r="L124" s="295"/>
      <c r="M124" s="294"/>
      <c r="N124" s="294"/>
      <c r="O124" s="294"/>
      <c r="P124" s="294"/>
      <c r="Q124" s="294"/>
      <c r="R124" s="294"/>
      <c r="S124" s="294"/>
      <c r="T124" s="294"/>
      <c r="U124" s="296"/>
      <c r="V124" s="296"/>
      <c r="W124" s="296"/>
      <c r="X124" s="296"/>
      <c r="Y124" s="296"/>
      <c r="Z124" s="296"/>
      <c r="AA124" s="274"/>
      <c r="AB124" s="274"/>
      <c r="AC124" s="274"/>
      <c r="AD124" s="274"/>
      <c r="AE124" s="274"/>
      <c r="AF124" s="274"/>
      <c r="AG124" s="274"/>
      <c r="AH124" s="274"/>
      <c r="AI124" s="274"/>
      <c r="AJ124" s="274"/>
      <c r="AK124" s="274"/>
      <c r="AL124" s="274"/>
      <c r="AM124" s="274"/>
      <c r="AN124" s="274"/>
      <c r="AO124" s="274"/>
      <c r="AP124" s="274"/>
      <c r="AQ124" s="274"/>
      <c r="AR124" s="274"/>
      <c r="AS124" s="274"/>
      <c r="AT124" s="274"/>
      <c r="AU124" s="274"/>
      <c r="AV124" s="274"/>
      <c r="AW124" s="274"/>
      <c r="AX124" s="274"/>
      <c r="AY124" s="274"/>
      <c r="AZ124" s="274"/>
      <c r="BA124" s="274"/>
      <c r="BB124" s="274"/>
      <c r="BC124" s="274"/>
      <c r="BD124" s="274"/>
    </row>
    <row r="125" spans="1:56" ht="20.25" customHeight="1" x14ac:dyDescent="0.15">
      <c r="A125" s="272"/>
      <c r="B125" s="294"/>
      <c r="C125" s="294" t="str">
        <f>IF($J$123="週","対象時間数（週平均）","対象時間数（当月合計）")</f>
        <v>対象時間数（週平均）</v>
      </c>
      <c r="D125" s="294"/>
      <c r="E125" s="294"/>
      <c r="F125" s="294"/>
      <c r="G125" s="294"/>
      <c r="H125" s="294" t="str">
        <f>IF($J$123="週","週に勤務すべき時間数","当月に勤務すべき時間数")</f>
        <v>週に勤務すべき時間数</v>
      </c>
      <c r="I125" s="294"/>
      <c r="J125" s="294"/>
      <c r="K125" s="294"/>
      <c r="L125" s="295"/>
      <c r="M125" s="502" t="s">
        <v>730</v>
      </c>
      <c r="N125" s="502"/>
      <c r="O125" s="502"/>
      <c r="P125" s="502"/>
      <c r="Q125" s="294"/>
      <c r="R125" s="294"/>
      <c r="S125" s="294"/>
      <c r="T125" s="294"/>
      <c r="U125" s="296"/>
      <c r="V125" s="296"/>
      <c r="W125" s="296"/>
      <c r="X125" s="296"/>
      <c r="Y125" s="296"/>
      <c r="Z125" s="296"/>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4"/>
      <c r="AZ125" s="274"/>
      <c r="BA125" s="274"/>
      <c r="BB125" s="274"/>
      <c r="BC125" s="274"/>
      <c r="BD125" s="274"/>
    </row>
    <row r="126" spans="1:56" ht="20.25" customHeight="1" x14ac:dyDescent="0.15">
      <c r="A126" s="272"/>
      <c r="B126" s="294"/>
      <c r="C126" s="517">
        <f>IF($J$123="週",L121,J121)</f>
        <v>0</v>
      </c>
      <c r="D126" s="518"/>
      <c r="E126" s="518"/>
      <c r="F126" s="519"/>
      <c r="G126" s="308" t="s">
        <v>914</v>
      </c>
      <c r="H126" s="492">
        <f>IF($J$123="週",$AV$5,$AZ$5)</f>
        <v>40</v>
      </c>
      <c r="I126" s="493"/>
      <c r="J126" s="493"/>
      <c r="K126" s="494"/>
      <c r="L126" s="308" t="s">
        <v>915</v>
      </c>
      <c r="M126" s="509">
        <f>ROUNDDOWN(C126/H126,1)</f>
        <v>0</v>
      </c>
      <c r="N126" s="510"/>
      <c r="O126" s="510"/>
      <c r="P126" s="511"/>
      <c r="Q126" s="294"/>
      <c r="R126" s="294"/>
      <c r="S126" s="294"/>
      <c r="T126" s="294"/>
      <c r="U126" s="506"/>
      <c r="V126" s="506"/>
      <c r="W126" s="506"/>
      <c r="X126" s="506"/>
      <c r="Y126" s="301"/>
      <c r="Z126" s="296"/>
      <c r="AA126" s="274"/>
      <c r="AB126" s="274"/>
      <c r="AC126" s="274"/>
      <c r="AD126" s="274"/>
      <c r="AE126" s="274"/>
      <c r="AF126" s="274"/>
      <c r="AG126" s="274"/>
      <c r="AH126" s="274"/>
      <c r="AI126" s="274"/>
      <c r="AJ126" s="274"/>
      <c r="AK126" s="274"/>
      <c r="AL126" s="274"/>
      <c r="AM126" s="274"/>
      <c r="AN126" s="274"/>
      <c r="AO126" s="274"/>
      <c r="AP126" s="274"/>
      <c r="AQ126" s="274"/>
      <c r="AR126" s="274"/>
      <c r="AS126" s="274"/>
      <c r="AT126" s="274"/>
      <c r="AU126" s="274"/>
      <c r="AV126" s="274"/>
      <c r="AW126" s="274"/>
      <c r="AX126" s="274"/>
      <c r="AY126" s="274"/>
      <c r="AZ126" s="274"/>
      <c r="BA126" s="274"/>
      <c r="BB126" s="274"/>
      <c r="BC126" s="274"/>
      <c r="BD126" s="274"/>
    </row>
    <row r="127" spans="1:56" ht="20.25" customHeight="1" x14ac:dyDescent="0.15">
      <c r="A127" s="272"/>
      <c r="B127" s="294"/>
      <c r="C127" s="294"/>
      <c r="D127" s="294"/>
      <c r="E127" s="294"/>
      <c r="F127" s="294"/>
      <c r="G127" s="294"/>
      <c r="H127" s="294"/>
      <c r="I127" s="294"/>
      <c r="J127" s="294"/>
      <c r="K127" s="294"/>
      <c r="L127" s="295"/>
      <c r="M127" s="294" t="s">
        <v>916</v>
      </c>
      <c r="N127" s="294"/>
      <c r="O127" s="294"/>
      <c r="P127" s="294"/>
      <c r="Q127" s="294"/>
      <c r="R127" s="294"/>
      <c r="S127" s="294"/>
      <c r="T127" s="294"/>
      <c r="U127" s="296"/>
      <c r="V127" s="296"/>
      <c r="W127" s="296"/>
      <c r="X127" s="296"/>
      <c r="Y127" s="296"/>
      <c r="Z127" s="296"/>
      <c r="AA127" s="274"/>
      <c r="AB127" s="274"/>
      <c r="AC127" s="274"/>
      <c r="AD127" s="274"/>
      <c r="AE127" s="274"/>
      <c r="AF127" s="274"/>
      <c r="AG127" s="274"/>
      <c r="AH127" s="274"/>
      <c r="AI127" s="274"/>
      <c r="AJ127" s="274"/>
      <c r="AK127" s="274"/>
      <c r="AL127" s="274"/>
      <c r="AM127" s="274"/>
      <c r="AN127" s="274"/>
      <c r="AO127" s="274"/>
      <c r="AP127" s="274"/>
      <c r="AQ127" s="274"/>
      <c r="AR127" s="274"/>
      <c r="AS127" s="274"/>
      <c r="AT127" s="274"/>
      <c r="AU127" s="274"/>
      <c r="AV127" s="274"/>
      <c r="AW127" s="274"/>
      <c r="AX127" s="274"/>
      <c r="AY127" s="274"/>
      <c r="AZ127" s="274"/>
      <c r="BA127" s="274"/>
      <c r="BB127" s="274"/>
      <c r="BC127" s="274"/>
      <c r="BD127" s="274"/>
    </row>
    <row r="128" spans="1:56" ht="20.25" customHeight="1" x14ac:dyDescent="0.15">
      <c r="A128" s="272"/>
      <c r="B128" s="294"/>
      <c r="C128" s="294" t="s">
        <v>917</v>
      </c>
      <c r="D128" s="294"/>
      <c r="E128" s="294"/>
      <c r="F128" s="294"/>
      <c r="G128" s="294"/>
      <c r="H128" s="294"/>
      <c r="I128" s="294"/>
      <c r="J128" s="294"/>
      <c r="K128" s="294"/>
      <c r="L128" s="295"/>
      <c r="M128" s="294"/>
      <c r="N128" s="294"/>
      <c r="O128" s="294"/>
      <c r="P128" s="294"/>
      <c r="Q128" s="294"/>
      <c r="R128" s="294"/>
      <c r="S128" s="294"/>
      <c r="T128" s="294"/>
      <c r="U128" s="294"/>
      <c r="V128" s="309"/>
      <c r="W128" s="310"/>
      <c r="X128" s="310"/>
      <c r="Y128" s="294"/>
      <c r="Z128" s="294"/>
      <c r="AA128" s="274"/>
      <c r="AB128" s="274"/>
      <c r="AC128" s="274"/>
      <c r="AD128" s="274"/>
      <c r="AE128" s="274"/>
      <c r="AF128" s="274"/>
      <c r="AG128" s="274"/>
      <c r="AH128" s="274"/>
      <c r="AI128" s="274"/>
      <c r="AJ128" s="274"/>
      <c r="AK128" s="274"/>
      <c r="AL128" s="274"/>
      <c r="AM128" s="274"/>
      <c r="AN128" s="274"/>
      <c r="AO128" s="274"/>
      <c r="AP128" s="274"/>
      <c r="AQ128" s="274"/>
      <c r="AR128" s="274"/>
      <c r="AS128" s="274"/>
      <c r="AT128" s="274"/>
      <c r="AU128" s="274"/>
      <c r="AV128" s="274"/>
      <c r="AW128" s="274"/>
      <c r="AX128" s="274"/>
      <c r="AY128" s="274"/>
      <c r="AZ128" s="274"/>
      <c r="BA128" s="274"/>
      <c r="BB128" s="274"/>
      <c r="BC128" s="274"/>
      <c r="BD128" s="274"/>
    </row>
    <row r="129" spans="1:58" ht="20.25" customHeight="1" x14ac:dyDescent="0.15">
      <c r="A129" s="272"/>
      <c r="B129" s="294"/>
      <c r="C129" s="294" t="s">
        <v>893</v>
      </c>
      <c r="D129" s="294"/>
      <c r="E129" s="294"/>
      <c r="F129" s="294"/>
      <c r="G129" s="294"/>
      <c r="H129" s="294"/>
      <c r="I129" s="294"/>
      <c r="J129" s="294"/>
      <c r="K129" s="294"/>
      <c r="L129" s="295"/>
      <c r="M129" s="308"/>
      <c r="N129" s="308"/>
      <c r="O129" s="308"/>
      <c r="P129" s="308"/>
      <c r="Q129" s="294"/>
      <c r="R129" s="294"/>
      <c r="S129" s="294"/>
      <c r="T129" s="294"/>
      <c r="U129" s="294"/>
      <c r="V129" s="309"/>
      <c r="W129" s="310"/>
      <c r="X129" s="310"/>
      <c r="Y129" s="294"/>
      <c r="Z129" s="294"/>
      <c r="AA129" s="274"/>
      <c r="AB129" s="274"/>
      <c r="AC129" s="274"/>
      <c r="AD129" s="274"/>
      <c r="AE129" s="274"/>
      <c r="AF129" s="274"/>
      <c r="AG129" s="274"/>
      <c r="AH129" s="274"/>
      <c r="AI129" s="274"/>
      <c r="AJ129" s="274"/>
      <c r="AK129" s="274"/>
      <c r="AL129" s="274"/>
      <c r="AM129" s="274"/>
      <c r="AN129" s="274"/>
      <c r="AO129" s="274"/>
      <c r="AP129" s="274"/>
      <c r="AQ129" s="274"/>
      <c r="AR129" s="274"/>
      <c r="AS129" s="274"/>
      <c r="AT129" s="274"/>
      <c r="AU129" s="274"/>
      <c r="AV129" s="274"/>
      <c r="AW129" s="274"/>
      <c r="AX129" s="274"/>
      <c r="AY129" s="274"/>
      <c r="AZ129" s="274"/>
      <c r="BA129" s="274"/>
      <c r="BB129" s="274"/>
      <c r="BC129" s="274"/>
      <c r="BD129" s="274"/>
    </row>
    <row r="130" spans="1:58" ht="20.25" customHeight="1" x14ac:dyDescent="0.15">
      <c r="A130" s="272"/>
      <c r="B130" s="294"/>
      <c r="C130" s="268" t="s">
        <v>918</v>
      </c>
      <c r="D130" s="268"/>
      <c r="E130" s="268"/>
      <c r="F130" s="268"/>
      <c r="G130" s="268"/>
      <c r="H130" s="294" t="s">
        <v>919</v>
      </c>
      <c r="I130" s="268"/>
      <c r="J130" s="268"/>
      <c r="K130" s="268"/>
      <c r="L130" s="268"/>
      <c r="M130" s="502" t="s">
        <v>908</v>
      </c>
      <c r="N130" s="502"/>
      <c r="O130" s="502"/>
      <c r="P130" s="502"/>
      <c r="Q130" s="294"/>
      <c r="R130" s="294"/>
      <c r="S130" s="294"/>
      <c r="T130" s="294"/>
      <c r="U130" s="294"/>
      <c r="V130" s="309"/>
      <c r="W130" s="310"/>
      <c r="X130" s="310"/>
      <c r="Y130" s="294"/>
      <c r="Z130" s="294"/>
      <c r="AA130" s="274"/>
      <c r="AB130" s="274"/>
      <c r="AC130" s="274"/>
      <c r="AD130" s="274"/>
      <c r="AE130" s="274"/>
      <c r="AF130" s="274"/>
      <c r="AG130" s="274"/>
      <c r="AH130" s="274"/>
      <c r="AI130" s="274"/>
      <c r="AJ130" s="274"/>
      <c r="AK130" s="274"/>
      <c r="AL130" s="274"/>
      <c r="AM130" s="274"/>
      <c r="AN130" s="274"/>
      <c r="AO130" s="274"/>
      <c r="AP130" s="274"/>
      <c r="AQ130" s="274"/>
      <c r="AR130" s="274"/>
      <c r="AS130" s="274"/>
      <c r="AT130" s="274"/>
      <c r="AU130" s="274"/>
      <c r="AV130" s="274"/>
      <c r="AW130" s="274"/>
      <c r="AX130" s="274"/>
      <c r="AY130" s="274"/>
      <c r="AZ130" s="274"/>
      <c r="BA130" s="274"/>
      <c r="BB130" s="274"/>
      <c r="BC130" s="274"/>
      <c r="BD130" s="274"/>
    </row>
    <row r="131" spans="1:58" ht="20.25" customHeight="1" x14ac:dyDescent="0.15">
      <c r="A131" s="272"/>
      <c r="B131" s="294"/>
      <c r="C131" s="492">
        <f>P121</f>
        <v>0</v>
      </c>
      <c r="D131" s="493"/>
      <c r="E131" s="493"/>
      <c r="F131" s="494"/>
      <c r="G131" s="308" t="s">
        <v>920</v>
      </c>
      <c r="H131" s="509">
        <f>M126</f>
        <v>0</v>
      </c>
      <c r="I131" s="510"/>
      <c r="J131" s="510"/>
      <c r="K131" s="511"/>
      <c r="L131" s="308" t="s">
        <v>915</v>
      </c>
      <c r="M131" s="512">
        <f>ROUNDDOWN(C131+H131,1)</f>
        <v>0</v>
      </c>
      <c r="N131" s="513"/>
      <c r="O131" s="513"/>
      <c r="P131" s="514"/>
      <c r="Q131" s="294"/>
      <c r="R131" s="294"/>
      <c r="S131" s="294"/>
      <c r="T131" s="294"/>
      <c r="U131" s="294"/>
      <c r="V131" s="309"/>
      <c r="W131" s="310"/>
      <c r="X131" s="310"/>
      <c r="Y131" s="294"/>
      <c r="Z131" s="29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c r="AY131" s="274"/>
      <c r="AZ131" s="274"/>
      <c r="BA131" s="274"/>
      <c r="BB131" s="274"/>
      <c r="BC131" s="274"/>
      <c r="BD131" s="274"/>
    </row>
    <row r="132" spans="1:58" ht="20.25" customHeight="1" x14ac:dyDescent="0.15">
      <c r="A132" s="272"/>
      <c r="B132" s="294"/>
      <c r="C132" s="294"/>
      <c r="D132" s="294"/>
      <c r="E132" s="294"/>
      <c r="F132" s="294"/>
      <c r="G132" s="294"/>
      <c r="H132" s="294"/>
      <c r="I132" s="294"/>
      <c r="J132" s="294"/>
      <c r="K132" s="294"/>
      <c r="L132" s="294"/>
      <c r="M132" s="294"/>
      <c r="N132" s="295"/>
      <c r="O132" s="294"/>
      <c r="P132" s="294"/>
      <c r="Q132" s="294"/>
      <c r="R132" s="294"/>
      <c r="S132" s="294"/>
      <c r="T132" s="294"/>
      <c r="U132" s="294"/>
      <c r="V132" s="309"/>
      <c r="W132" s="310"/>
      <c r="X132" s="310"/>
      <c r="Y132" s="294"/>
      <c r="Z132" s="294"/>
      <c r="AA132" s="274"/>
      <c r="AB132" s="274"/>
      <c r="AC132" s="274"/>
      <c r="AD132" s="274"/>
      <c r="AE132" s="274"/>
      <c r="AF132" s="274"/>
      <c r="AG132" s="274"/>
      <c r="AH132" s="274"/>
      <c r="AI132" s="274"/>
      <c r="AJ132" s="274"/>
      <c r="AK132" s="274"/>
      <c r="AL132" s="274"/>
      <c r="AM132" s="274"/>
      <c r="AN132" s="274"/>
      <c r="AO132" s="274"/>
      <c r="AP132" s="274"/>
      <c r="AQ132" s="274"/>
      <c r="AR132" s="274"/>
      <c r="AS132" s="274"/>
      <c r="AT132" s="274"/>
      <c r="AU132" s="274"/>
      <c r="AV132" s="274"/>
      <c r="AW132" s="274"/>
      <c r="AX132" s="274"/>
      <c r="AY132" s="274"/>
      <c r="AZ132" s="274"/>
      <c r="BA132" s="274"/>
      <c r="BB132" s="274"/>
      <c r="BC132" s="274"/>
      <c r="BD132" s="274"/>
    </row>
    <row r="133" spans="1:58" ht="20.25" customHeight="1" x14ac:dyDescent="0.15">
      <c r="C133" s="311"/>
      <c r="D133" s="311"/>
      <c r="E133" s="312"/>
      <c r="F133" s="312"/>
      <c r="G133" s="312"/>
      <c r="H133" s="312"/>
      <c r="I133" s="312"/>
      <c r="J133" s="312"/>
      <c r="K133" s="312"/>
      <c r="L133" s="312"/>
      <c r="M133" s="312"/>
      <c r="N133" s="312"/>
      <c r="O133" s="312"/>
      <c r="P133" s="312"/>
      <c r="Q133" s="312"/>
      <c r="R133" s="312"/>
      <c r="S133" s="312"/>
      <c r="T133" s="311"/>
      <c r="U133" s="312"/>
      <c r="V133" s="312"/>
      <c r="W133" s="312"/>
      <c r="X133" s="312"/>
      <c r="Y133" s="312"/>
      <c r="Z133" s="312"/>
      <c r="AA133" s="312"/>
      <c r="AB133" s="312"/>
      <c r="AC133" s="312"/>
      <c r="AD133" s="312"/>
      <c r="AE133" s="312"/>
      <c r="AF133" s="312"/>
      <c r="AJ133" s="313"/>
      <c r="AK133" s="314"/>
      <c r="AL133" s="314"/>
      <c r="AM133" s="312"/>
      <c r="AN133" s="312"/>
      <c r="AO133" s="312"/>
      <c r="AP133" s="312"/>
      <c r="AQ133" s="312"/>
      <c r="AR133" s="312"/>
      <c r="AS133" s="312"/>
      <c r="AT133" s="312"/>
      <c r="AU133" s="312"/>
      <c r="AV133" s="312"/>
      <c r="AW133" s="312"/>
      <c r="AX133" s="312"/>
      <c r="AY133" s="312"/>
      <c r="AZ133" s="312"/>
      <c r="BA133" s="312"/>
      <c r="BB133" s="312"/>
      <c r="BC133" s="312"/>
      <c r="BD133" s="312"/>
      <c r="BE133" s="314"/>
    </row>
    <row r="134" spans="1:58" ht="20.25" customHeight="1" x14ac:dyDescent="0.15">
      <c r="A134" s="312"/>
      <c r="B134" s="312"/>
      <c r="C134" s="311" t="s">
        <v>951</v>
      </c>
      <c r="D134" s="311"/>
      <c r="E134" s="312"/>
      <c r="F134" s="312"/>
      <c r="G134" s="312"/>
      <c r="H134" s="312"/>
      <c r="I134" s="312"/>
      <c r="J134" s="312"/>
      <c r="K134" s="312" t="s">
        <v>960</v>
      </c>
      <c r="L134" s="312" t="s">
        <v>961</v>
      </c>
      <c r="M134" s="312"/>
      <c r="N134" s="312"/>
      <c r="O134" s="312"/>
      <c r="P134" s="312"/>
      <c r="Q134" s="312"/>
      <c r="R134" s="312"/>
      <c r="S134" s="312"/>
      <c r="T134" s="312"/>
      <c r="U134" s="311"/>
      <c r="V134" s="312"/>
      <c r="W134" s="312"/>
      <c r="X134" s="312"/>
      <c r="Y134" s="312"/>
      <c r="Z134" s="312"/>
      <c r="AA134" s="312"/>
      <c r="AB134" s="312"/>
      <c r="AC134" s="312"/>
      <c r="AD134" s="312"/>
      <c r="AE134" s="312"/>
      <c r="AF134" s="312"/>
      <c r="AG134" s="312"/>
      <c r="AK134" s="313"/>
      <c r="AL134" s="314"/>
      <c r="AM134" s="314"/>
      <c r="AN134" s="312"/>
      <c r="AO134" s="312"/>
      <c r="AP134" s="312"/>
      <c r="AQ134" s="312"/>
      <c r="AR134" s="312"/>
      <c r="AS134" s="312"/>
      <c r="AT134" s="312"/>
      <c r="AU134" s="312"/>
      <c r="AV134" s="312"/>
      <c r="AW134" s="312"/>
      <c r="AX134" s="312"/>
      <c r="AY134" s="312"/>
      <c r="AZ134" s="312"/>
      <c r="BA134" s="312"/>
      <c r="BB134" s="312"/>
      <c r="BC134" s="312"/>
      <c r="BD134" s="312"/>
      <c r="BE134" s="312"/>
      <c r="BF134" s="314"/>
    </row>
    <row r="135" spans="1:58" ht="20.25" customHeight="1" x14ac:dyDescent="0.15">
      <c r="A135" s="312"/>
      <c r="B135" s="312"/>
      <c r="C135" s="312" t="s">
        <v>952</v>
      </c>
      <c r="D135" s="311"/>
      <c r="E135" s="312"/>
      <c r="F135" s="312"/>
      <c r="G135" s="312"/>
      <c r="H135" s="312"/>
      <c r="I135" s="312"/>
      <c r="J135" s="312"/>
      <c r="K135" s="312"/>
      <c r="L135" s="312"/>
      <c r="M135" s="312"/>
      <c r="N135" s="312"/>
      <c r="O135" s="312"/>
      <c r="P135" s="312"/>
      <c r="Q135" s="312"/>
      <c r="R135" s="312"/>
      <c r="S135" s="312"/>
      <c r="T135" s="312"/>
      <c r="U135" s="311"/>
      <c r="V135" s="312"/>
      <c r="W135" s="312"/>
      <c r="X135" s="312"/>
      <c r="Y135" s="312"/>
      <c r="Z135" s="312"/>
      <c r="AA135" s="312"/>
      <c r="AB135" s="312"/>
      <c r="AC135" s="312"/>
      <c r="AD135" s="312"/>
      <c r="AE135" s="312"/>
      <c r="AF135" s="312"/>
      <c r="AG135" s="312"/>
      <c r="AK135" s="313"/>
      <c r="AL135" s="314"/>
      <c r="AM135" s="314"/>
      <c r="AN135" s="312"/>
      <c r="AO135" s="312"/>
      <c r="AP135" s="312"/>
      <c r="AQ135" s="312"/>
      <c r="AR135" s="312"/>
      <c r="AS135" s="312"/>
      <c r="AT135" s="312"/>
      <c r="AU135" s="312"/>
      <c r="AV135" s="312"/>
      <c r="AW135" s="312"/>
      <c r="AX135" s="312"/>
      <c r="AY135" s="312"/>
      <c r="AZ135" s="312"/>
      <c r="BA135" s="312"/>
      <c r="BB135" s="312"/>
      <c r="BC135" s="312"/>
      <c r="BD135" s="312"/>
      <c r="BE135" s="312"/>
      <c r="BF135" s="314"/>
    </row>
    <row r="136" spans="1:58" ht="20.25" customHeight="1" x14ac:dyDescent="0.15">
      <c r="A136" s="312"/>
      <c r="B136" s="312"/>
      <c r="C136" s="311" t="s">
        <v>953</v>
      </c>
      <c r="D136" s="311"/>
      <c r="E136" s="312"/>
      <c r="F136" s="312"/>
      <c r="G136" s="312"/>
      <c r="H136" s="312"/>
      <c r="I136" s="312"/>
      <c r="J136" s="312"/>
      <c r="K136" s="312"/>
      <c r="L136" s="312"/>
      <c r="M136" s="312"/>
      <c r="N136" s="312"/>
      <c r="O136" s="312"/>
      <c r="P136" s="312"/>
      <c r="Q136" s="312"/>
      <c r="R136" s="312"/>
      <c r="S136" s="312"/>
      <c r="T136" s="312"/>
      <c r="U136" s="311"/>
      <c r="V136" s="312"/>
      <c r="W136" s="312"/>
      <c r="X136" s="312"/>
      <c r="Y136" s="312"/>
      <c r="Z136" s="312"/>
      <c r="AA136" s="312"/>
      <c r="AB136" s="312"/>
      <c r="AC136" s="312"/>
      <c r="AD136" s="312"/>
      <c r="AE136" s="312"/>
      <c r="AF136" s="312"/>
      <c r="AG136" s="312"/>
      <c r="AK136" s="313"/>
      <c r="AL136" s="314"/>
      <c r="AM136" s="314"/>
      <c r="AN136" s="312"/>
      <c r="AO136" s="312"/>
      <c r="AP136" s="312"/>
      <c r="AQ136" s="312"/>
      <c r="AR136" s="312"/>
      <c r="AS136" s="312"/>
      <c r="AT136" s="312"/>
      <c r="AU136" s="312"/>
      <c r="AV136" s="312"/>
      <c r="AW136" s="312"/>
      <c r="AX136" s="312"/>
      <c r="AY136" s="312"/>
      <c r="AZ136" s="312"/>
      <c r="BA136" s="312"/>
      <c r="BB136" s="312"/>
      <c r="BC136" s="312"/>
      <c r="BD136" s="312"/>
      <c r="BE136" s="312"/>
      <c r="BF136" s="314"/>
    </row>
    <row r="137" spans="1:58" ht="20.25" customHeight="1" x14ac:dyDescent="0.15">
      <c r="C137" s="313" t="s">
        <v>954</v>
      </c>
      <c r="D137" s="313"/>
      <c r="E137" s="313"/>
      <c r="F137" s="313"/>
      <c r="G137" s="313"/>
      <c r="H137" s="313"/>
      <c r="I137" s="313"/>
      <c r="J137" s="313"/>
      <c r="K137" s="313"/>
      <c r="L137" s="313"/>
      <c r="M137" s="313"/>
      <c r="N137" s="313"/>
      <c r="O137" s="313"/>
      <c r="P137" s="313"/>
      <c r="Q137" s="313"/>
      <c r="R137" s="313"/>
      <c r="S137" s="313"/>
      <c r="T137" s="313"/>
      <c r="U137" s="314"/>
      <c r="V137" s="314"/>
      <c r="W137" s="313"/>
      <c r="X137" s="313"/>
      <c r="Y137" s="313"/>
      <c r="Z137" s="313"/>
      <c r="AA137" s="313"/>
      <c r="AB137" s="313"/>
      <c r="AC137" s="313"/>
      <c r="AD137" s="313"/>
      <c r="AE137" s="313"/>
      <c r="AF137" s="313"/>
      <c r="AG137" s="313"/>
      <c r="AH137" s="313"/>
      <c r="AI137" s="313"/>
      <c r="AJ137" s="313"/>
      <c r="AK137" s="313"/>
      <c r="AL137" s="314"/>
      <c r="AM137" s="314"/>
      <c r="AN137" s="312"/>
      <c r="AO137" s="312"/>
      <c r="AP137" s="312"/>
      <c r="AQ137" s="312"/>
      <c r="AR137" s="312"/>
      <c r="AS137" s="312"/>
      <c r="AT137" s="312"/>
      <c r="AU137" s="312"/>
      <c r="AV137" s="312"/>
      <c r="AW137" s="312"/>
      <c r="AX137" s="312"/>
      <c r="AY137" s="312"/>
      <c r="AZ137" s="312"/>
      <c r="BA137" s="312"/>
      <c r="BB137" s="312"/>
      <c r="BC137" s="312"/>
      <c r="BD137" s="312"/>
      <c r="BE137" s="312"/>
      <c r="BF137" s="314"/>
    </row>
    <row r="138" spans="1:58" ht="20.25" customHeight="1" x14ac:dyDescent="0.15">
      <c r="C138" s="313" t="s">
        <v>955</v>
      </c>
      <c r="D138" s="313"/>
      <c r="E138" s="313"/>
      <c r="F138" s="313"/>
      <c r="G138" s="313"/>
      <c r="H138" s="313"/>
      <c r="I138" s="313"/>
      <c r="J138" s="313"/>
      <c r="K138" s="313"/>
      <c r="L138" s="313"/>
      <c r="M138" s="313"/>
      <c r="N138" s="313"/>
      <c r="O138" s="313"/>
      <c r="P138" s="313"/>
      <c r="Q138" s="313"/>
      <c r="R138" s="313"/>
      <c r="S138" s="313"/>
      <c r="T138" s="313"/>
      <c r="U138" s="314"/>
      <c r="V138" s="314"/>
      <c r="W138" s="313"/>
      <c r="X138" s="313"/>
      <c r="Y138" s="313"/>
      <c r="Z138" s="313"/>
      <c r="AA138" s="313"/>
      <c r="AB138" s="313"/>
      <c r="AC138" s="313"/>
      <c r="AD138" s="313"/>
      <c r="AE138" s="313"/>
      <c r="AF138" s="313"/>
      <c r="AG138" s="313"/>
      <c r="AH138" s="313"/>
      <c r="AI138" s="313"/>
      <c r="AJ138" s="313"/>
      <c r="AK138" s="313"/>
      <c r="AL138" s="314"/>
      <c r="AM138" s="314"/>
      <c r="AN138" s="312"/>
      <c r="AO138" s="312"/>
      <c r="AP138" s="312"/>
      <c r="AQ138" s="312"/>
      <c r="AR138" s="312"/>
      <c r="AS138" s="312"/>
      <c r="AT138" s="312"/>
      <c r="AU138" s="312"/>
      <c r="AV138" s="312"/>
      <c r="AW138" s="312"/>
      <c r="AX138" s="312"/>
      <c r="AY138" s="312"/>
      <c r="AZ138" s="312"/>
      <c r="BA138" s="312"/>
      <c r="BB138" s="312"/>
      <c r="BC138" s="312"/>
      <c r="BD138" s="312"/>
      <c r="BE138" s="312"/>
      <c r="BF138" s="314"/>
    </row>
    <row r="139" spans="1:58" ht="20.25" customHeight="1" x14ac:dyDescent="0.15">
      <c r="C139" s="277" t="s">
        <v>956</v>
      </c>
    </row>
    <row r="140" spans="1:58" ht="20.25" customHeight="1" x14ac:dyDescent="0.15">
      <c r="C140" s="277" t="s">
        <v>957</v>
      </c>
    </row>
    <row r="141" spans="1:58" ht="20.25" customHeight="1" x14ac:dyDescent="0.15">
      <c r="C141" s="277" t="s">
        <v>958</v>
      </c>
    </row>
    <row r="142" spans="1:58" ht="20.25" customHeight="1" x14ac:dyDescent="0.15">
      <c r="C142" s="277" t="s">
        <v>959</v>
      </c>
    </row>
  </sheetData>
  <sheetProtection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6"/>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0E80880F-DC37-48B3-B352-BF5291BDED82}">
      <formula1>"A, B, C, D"</formula1>
    </dataValidation>
    <dataValidation type="list" allowBlank="1" showInputMessage="1" showErrorMessage="1" sqref="AZ4:BC4" xr:uid="{CBB94D7F-0107-4A57-A9C3-5C79AB7A187D}">
      <formula1>"予定,実績,予定・実績"</formula1>
    </dataValidation>
    <dataValidation type="list" errorStyle="warning" allowBlank="1" showInputMessage="1" error="リストにない場合のみ、入力してください。" sqref="G13:K112" xr:uid="{D6D667C7-4691-4CBD-AD9E-5840F9868A63}">
      <formula1>$C$134:$C$142</formula1>
    </dataValidation>
    <dataValidation type="list" allowBlank="1" showInputMessage="1" sqref="C13:D112" xr:uid="{B672DB49-EDA0-45A8-A453-679E07A90110}">
      <formula1>$K$134:$L$134</formula1>
    </dataValidation>
    <dataValidation type="decimal" allowBlank="1" showInputMessage="1" showErrorMessage="1" error="入力可能範囲　32～40" sqref="AV5" xr:uid="{1A07FBE2-4918-40FF-ADDE-2BD38EF7F335}">
      <formula1>32</formula1>
      <formula2>40</formula2>
    </dataValidation>
    <dataValidation type="list" allowBlank="1" showInputMessage="1" showErrorMessage="1" sqref="J123:K123" xr:uid="{B68347C1-0571-43C8-B10A-A9852D035545}">
      <formula1>"週,暦月"</formula1>
    </dataValidation>
    <dataValidation type="list" allowBlank="1" showInputMessage="1" showErrorMessage="1" sqref="AZ3" xr:uid="{E914FC1B-86AE-42A8-9AAC-F0EE3CE6588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51C485CC-EAA5-4126-AB6A-AC6720DBCB4C}">
          <x14:formula1>
            <xm:f>'S:\施設12-監査\R6事業所監査\自己点検シート_最終\[福祉用具貸与・特定福祉用具販売 勤務表.xlsx]プルダウン・リスト'!#REF!</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5063-C921-4C1C-8257-89D7C911FBC4}">
  <dimension ref="A1:N11"/>
  <sheetViews>
    <sheetView zoomScaleNormal="100" workbookViewId="0"/>
  </sheetViews>
  <sheetFormatPr defaultColWidth="9" defaultRowHeight="13.5" x14ac:dyDescent="0.15"/>
  <cols>
    <col min="1" max="1" width="3" style="207" customWidth="1"/>
    <col min="2" max="2" width="5.125" style="207" customWidth="1"/>
    <col min="3" max="3" width="8.875" style="207" customWidth="1"/>
    <col min="4" max="4" width="10.25" style="207" customWidth="1"/>
    <col min="5" max="14" width="8.875" style="207" customWidth="1"/>
    <col min="15" max="16384" width="9" style="207"/>
  </cols>
  <sheetData>
    <row r="1" spans="1:14" ht="18" customHeight="1" x14ac:dyDescent="0.15">
      <c r="A1" s="204"/>
      <c r="B1" s="204"/>
      <c r="C1" s="205"/>
      <c r="D1" s="205"/>
      <c r="E1" s="205"/>
      <c r="F1" s="205"/>
      <c r="G1" s="205"/>
      <c r="H1" s="205"/>
      <c r="I1" s="206"/>
      <c r="J1" s="206"/>
      <c r="K1" s="206"/>
      <c r="L1" s="206"/>
      <c r="M1" s="206"/>
      <c r="N1" s="206"/>
    </row>
    <row r="2" spans="1:14" ht="14.25" x14ac:dyDescent="0.15">
      <c r="A2" s="520" t="s">
        <v>731</v>
      </c>
      <c r="B2" s="520"/>
      <c r="C2" s="520"/>
      <c r="D2" s="521"/>
      <c r="E2" s="521"/>
      <c r="F2" s="521"/>
      <c r="G2" s="521"/>
      <c r="H2" s="521"/>
      <c r="I2" s="206"/>
      <c r="J2" s="206"/>
      <c r="K2" s="206"/>
      <c r="L2" s="206"/>
      <c r="M2" s="206"/>
      <c r="N2" s="206"/>
    </row>
    <row r="3" spans="1:14" ht="17.100000000000001" customHeight="1" x14ac:dyDescent="0.15">
      <c r="A3" s="522" t="s">
        <v>732</v>
      </c>
      <c r="B3" s="522"/>
      <c r="C3" s="522"/>
      <c r="D3" s="522"/>
      <c r="E3" s="522"/>
      <c r="F3" s="522"/>
      <c r="G3" s="522"/>
      <c r="H3" s="206"/>
      <c r="I3" s="206"/>
      <c r="J3" s="206"/>
      <c r="K3" s="206"/>
      <c r="L3" s="206"/>
      <c r="M3" s="206"/>
      <c r="N3" s="206"/>
    </row>
    <row r="4" spans="1:14" ht="17.100000000000001" customHeight="1" thickBot="1" x14ac:dyDescent="0.2">
      <c r="A4" s="208" t="s">
        <v>733</v>
      </c>
      <c r="B4" s="208"/>
      <c r="C4" s="208"/>
      <c r="D4" s="208"/>
      <c r="E4" s="206"/>
      <c r="F4" s="206"/>
      <c r="G4" s="206"/>
      <c r="H4" s="206"/>
      <c r="I4" s="206"/>
      <c r="J4" s="206"/>
      <c r="K4" s="209" t="s">
        <v>734</v>
      </c>
      <c r="L4" s="206"/>
      <c r="M4" s="206"/>
      <c r="N4" s="206"/>
    </row>
    <row r="5" spans="1:14" ht="27" customHeight="1" x14ac:dyDescent="0.15">
      <c r="A5" s="523" t="s">
        <v>735</v>
      </c>
      <c r="B5" s="524"/>
      <c r="C5" s="529" t="s">
        <v>740</v>
      </c>
      <c r="D5" s="529" t="s">
        <v>740</v>
      </c>
      <c r="E5" s="529" t="s">
        <v>740</v>
      </c>
      <c r="F5" s="529" t="s">
        <v>740</v>
      </c>
      <c r="G5" s="529" t="s">
        <v>740</v>
      </c>
      <c r="H5" s="529" t="s">
        <v>740</v>
      </c>
      <c r="I5" s="529" t="s">
        <v>740</v>
      </c>
      <c r="J5" s="529" t="s">
        <v>740</v>
      </c>
      <c r="K5" s="529" t="s">
        <v>740</v>
      </c>
      <c r="L5" s="529" t="s">
        <v>740</v>
      </c>
      <c r="M5" s="529" t="s">
        <v>740</v>
      </c>
      <c r="N5" s="531" t="s">
        <v>740</v>
      </c>
    </row>
    <row r="6" spans="1:14" ht="27" customHeight="1" x14ac:dyDescent="0.15">
      <c r="A6" s="525"/>
      <c r="B6" s="526"/>
      <c r="C6" s="530"/>
      <c r="D6" s="530"/>
      <c r="E6" s="530"/>
      <c r="F6" s="530"/>
      <c r="G6" s="530"/>
      <c r="H6" s="530"/>
      <c r="I6" s="530"/>
      <c r="J6" s="530"/>
      <c r="K6" s="530"/>
      <c r="L6" s="530"/>
      <c r="M6" s="530"/>
      <c r="N6" s="532"/>
    </row>
    <row r="7" spans="1:14" ht="27" customHeight="1" x14ac:dyDescent="0.15">
      <c r="A7" s="525" t="s">
        <v>736</v>
      </c>
      <c r="B7" s="526"/>
      <c r="C7" s="210" t="s">
        <v>737</v>
      </c>
      <c r="D7" s="210" t="s">
        <v>737</v>
      </c>
      <c r="E7" s="210" t="s">
        <v>737</v>
      </c>
      <c r="F7" s="210" t="s">
        <v>737</v>
      </c>
      <c r="G7" s="210" t="s">
        <v>737</v>
      </c>
      <c r="H7" s="210" t="s">
        <v>737</v>
      </c>
      <c r="I7" s="210" t="s">
        <v>737</v>
      </c>
      <c r="J7" s="210" t="s">
        <v>737</v>
      </c>
      <c r="K7" s="210" t="s">
        <v>737</v>
      </c>
      <c r="L7" s="210" t="s">
        <v>737</v>
      </c>
      <c r="M7" s="210" t="s">
        <v>737</v>
      </c>
      <c r="N7" s="211" t="s">
        <v>737</v>
      </c>
    </row>
    <row r="8" spans="1:14" ht="27" customHeight="1" thickBot="1" x14ac:dyDescent="0.2">
      <c r="A8" s="527"/>
      <c r="B8" s="528"/>
      <c r="C8" s="212"/>
      <c r="D8" s="212"/>
      <c r="E8" s="212"/>
      <c r="F8" s="212"/>
      <c r="G8" s="212"/>
      <c r="H8" s="212"/>
      <c r="I8" s="212"/>
      <c r="J8" s="212"/>
      <c r="K8" s="212"/>
      <c r="L8" s="212"/>
      <c r="M8" s="212"/>
      <c r="N8" s="213"/>
    </row>
    <row r="9" spans="1:14" x14ac:dyDescent="0.15">
      <c r="A9" s="214" t="s">
        <v>738</v>
      </c>
      <c r="C9" s="215"/>
      <c r="D9" s="215"/>
      <c r="E9" s="215"/>
      <c r="F9" s="215"/>
      <c r="G9" s="215"/>
      <c r="H9" s="215"/>
      <c r="I9" s="215"/>
      <c r="J9" s="209"/>
      <c r="K9" s="209"/>
      <c r="L9" s="209"/>
      <c r="M9" s="209"/>
      <c r="N9" s="209"/>
    </row>
    <row r="10" spans="1:14" x14ac:dyDescent="0.15">
      <c r="A10" s="214" t="s">
        <v>739</v>
      </c>
      <c r="C10" s="215"/>
      <c r="D10" s="215"/>
      <c r="E10" s="215"/>
      <c r="F10" s="215"/>
      <c r="G10" s="215"/>
      <c r="H10" s="215"/>
      <c r="I10" s="215"/>
      <c r="J10" s="209"/>
      <c r="K10" s="209"/>
      <c r="L10" s="209"/>
      <c r="M10" s="209"/>
      <c r="N10" s="209"/>
    </row>
    <row r="11" spans="1:14" x14ac:dyDescent="0.15">
      <c r="A11" s="209"/>
      <c r="B11" s="215"/>
      <c r="C11" s="215"/>
      <c r="D11" s="215"/>
      <c r="E11" s="215"/>
      <c r="F11" s="215"/>
      <c r="G11" s="215"/>
      <c r="H11" s="215"/>
      <c r="I11" s="215"/>
      <c r="J11" s="209"/>
      <c r="K11" s="209"/>
      <c r="L11" s="209"/>
      <c r="M11" s="209"/>
      <c r="N11" s="209"/>
    </row>
  </sheetData>
  <sheetProtection selectLockedCells="1" selectUnlockedCells="1"/>
  <mergeCells count="17">
    <mergeCell ref="N5:N6"/>
    <mergeCell ref="I5:I6"/>
    <mergeCell ref="J5:J6"/>
    <mergeCell ref="K5:K6"/>
    <mergeCell ref="L5:L6"/>
    <mergeCell ref="M5:M6"/>
    <mergeCell ref="A2:C2"/>
    <mergeCell ref="D2:H2"/>
    <mergeCell ref="A3:G3"/>
    <mergeCell ref="A5:B6"/>
    <mergeCell ref="A7:B8"/>
    <mergeCell ref="C5:C6"/>
    <mergeCell ref="D5:D6"/>
    <mergeCell ref="E5:E6"/>
    <mergeCell ref="F5:F6"/>
    <mergeCell ref="G5:G6"/>
    <mergeCell ref="H5:H6"/>
  </mergeCells>
  <phoneticPr fontId="26"/>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福祉用具貸与</vt:lpstr>
      <vt:lpstr>①自己点検シート</vt:lpstr>
      <vt:lpstr>②勤務形態一覧表</vt:lpstr>
      <vt:lpstr>③利用者の状況</vt:lpstr>
      <vt:lpstr>①自己点検シート!Print_Area</vt:lpstr>
      <vt:lpstr>②勤務形態一覧表!Print_Area</vt:lpstr>
      <vt:lpstr>福祉用具貸与!Print_Area</vt:lpstr>
      <vt:lpstr>①自己点検シート!Print_Titles</vt:lpstr>
      <vt:lpstr>②勤務形態一覧表!Print_Titles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2024-07-22T00:34:18Z</dcterms:modified>
</cp:coreProperties>
</file>