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F3EEA8CA-E2C6-4F73-9FF1-7ACC27A2C36E}" xr6:coauthVersionLast="36" xr6:coauthVersionMax="36" xr10:uidLastSave="{00000000-0000-0000-0000-000000000000}"/>
  <bookViews>
    <workbookView xWindow="0" yWindow="0" windowWidth="20490" windowHeight="7455" xr2:uid="{00000000-000D-0000-FFFF-FFFF00000000}"/>
  </bookViews>
  <sheets>
    <sheet name="訪問看護" sheetId="24" r:id="rId1"/>
    <sheet name="①自己点検シート" sheetId="22" r:id="rId2"/>
    <sheet name="②勤務形態一覧表" sheetId="32" r:id="rId3"/>
    <sheet name="③利用者の状況" sheetId="27" r:id="rId4"/>
    <sheet name="プルダウン・リスト" sheetId="33" state="hidden" r:id="rId5"/>
  </sheets>
  <definedNames>
    <definedName name="_xlnm.Print_Area" localSheetId="1">①自己点検シート!$A$1:$H$1056</definedName>
    <definedName name="_xlnm.Print_Area" localSheetId="2">②勤務形態一覧表!$A$1:$BD$132</definedName>
    <definedName name="_xlnm.Print_Area" localSheetId="0">訪問看護!$A$1:$K$91</definedName>
    <definedName name="_xlnm.Print_Titles" localSheetId="1">①自己点検シート!$2:$4</definedName>
    <definedName name="_xlnm.Print_Titles" localSheetId="2">②勤務形態一覧表!$1:$12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workbook>
</file>

<file path=xl/calcChain.xml><?xml version="1.0" encoding="utf-8"?>
<calcChain xmlns="http://schemas.openxmlformats.org/spreadsheetml/2006/main">
  <c r="H126" i="32" l="1"/>
  <c r="H125" i="32"/>
  <c r="C125" i="32"/>
  <c r="P121" i="32"/>
  <c r="C131" i="32" s="1"/>
  <c r="L121" i="32"/>
  <c r="C126" i="32" s="1"/>
  <c r="M126" i="32" s="1"/>
  <c r="H131" i="32" s="1"/>
  <c r="J121" i="32"/>
  <c r="G120" i="32"/>
  <c r="E120" i="32"/>
  <c r="G119" i="32"/>
  <c r="E119" i="32"/>
  <c r="G118" i="32"/>
  <c r="E118" i="32"/>
  <c r="G117" i="32"/>
  <c r="E117" i="32"/>
  <c r="AU112" i="32"/>
  <c r="AW112" i="32" s="1"/>
  <c r="AU111" i="32"/>
  <c r="AW111" i="32" s="1"/>
  <c r="AW110" i="32"/>
  <c r="AU110" i="32"/>
  <c r="AU109" i="32"/>
  <c r="AW109" i="32" s="1"/>
  <c r="AU108" i="32"/>
  <c r="AW108" i="32" s="1"/>
  <c r="AU107" i="32"/>
  <c r="AW107" i="32" s="1"/>
  <c r="AW106" i="32"/>
  <c r="AU106" i="32"/>
  <c r="AU105" i="32"/>
  <c r="AW105" i="32" s="1"/>
  <c r="AU104" i="32"/>
  <c r="AW104" i="32" s="1"/>
  <c r="AU103" i="32"/>
  <c r="AW103" i="32" s="1"/>
  <c r="AW102" i="32"/>
  <c r="AU102" i="32"/>
  <c r="AU101" i="32"/>
  <c r="AW101" i="32" s="1"/>
  <c r="AU100" i="32"/>
  <c r="AW100" i="32" s="1"/>
  <c r="AU99" i="32"/>
  <c r="AW99" i="32" s="1"/>
  <c r="AW98" i="32"/>
  <c r="AU98" i="32"/>
  <c r="AU97" i="32"/>
  <c r="AW97" i="32" s="1"/>
  <c r="AU96" i="32"/>
  <c r="AW96" i="32" s="1"/>
  <c r="AU95" i="32"/>
  <c r="AW95" i="32" s="1"/>
  <c r="AW94" i="32"/>
  <c r="AU94" i="32"/>
  <c r="AU93" i="32"/>
  <c r="AW93" i="32" s="1"/>
  <c r="AU92" i="32"/>
  <c r="AW92" i="32" s="1"/>
  <c r="AU91" i="32"/>
  <c r="AW91" i="32" s="1"/>
  <c r="AW90" i="32"/>
  <c r="AU90" i="32"/>
  <c r="AU89" i="32"/>
  <c r="AW89" i="32" s="1"/>
  <c r="AU88" i="32"/>
  <c r="AW88" i="32" s="1"/>
  <c r="AU87" i="32"/>
  <c r="AW87" i="32" s="1"/>
  <c r="AW86" i="32"/>
  <c r="AU86" i="32"/>
  <c r="AU85" i="32"/>
  <c r="AW85" i="32" s="1"/>
  <c r="AU84" i="32"/>
  <c r="AW84" i="32" s="1"/>
  <c r="AU83" i="32"/>
  <c r="AW83" i="32" s="1"/>
  <c r="AW82" i="32"/>
  <c r="AU82" i="32"/>
  <c r="AU81" i="32"/>
  <c r="AW81" i="32" s="1"/>
  <c r="AU80" i="32"/>
  <c r="AW80" i="32" s="1"/>
  <c r="AU79" i="32"/>
  <c r="AW79" i="32" s="1"/>
  <c r="AW78" i="32"/>
  <c r="AU78" i="32"/>
  <c r="AU77" i="32"/>
  <c r="AW77" i="32" s="1"/>
  <c r="AU76" i="32"/>
  <c r="AW76" i="32" s="1"/>
  <c r="AU75" i="32"/>
  <c r="AW75" i="32" s="1"/>
  <c r="AW74" i="32"/>
  <c r="AU74" i="32"/>
  <c r="AU73" i="32"/>
  <c r="AW73" i="32" s="1"/>
  <c r="AU72" i="32"/>
  <c r="AW72" i="32" s="1"/>
  <c r="AU71" i="32"/>
  <c r="AW71" i="32" s="1"/>
  <c r="AW70" i="32"/>
  <c r="AU70" i="32"/>
  <c r="AU69" i="32"/>
  <c r="AW69" i="32" s="1"/>
  <c r="AU68" i="32"/>
  <c r="AW68" i="32" s="1"/>
  <c r="AU67" i="32"/>
  <c r="AW67" i="32" s="1"/>
  <c r="AW66" i="32"/>
  <c r="AU66" i="32"/>
  <c r="AW65" i="32"/>
  <c r="AU65" i="32"/>
  <c r="AU64" i="32"/>
  <c r="AW64" i="32" s="1"/>
  <c r="AU63" i="32"/>
  <c r="AW63" i="32" s="1"/>
  <c r="AW62" i="32"/>
  <c r="AU62" i="32"/>
  <c r="AW61" i="32"/>
  <c r="AU61" i="32"/>
  <c r="AU60" i="32"/>
  <c r="AW60" i="32" s="1"/>
  <c r="AU59" i="32"/>
  <c r="AW59" i="32" s="1"/>
  <c r="AW58" i="32"/>
  <c r="AU58" i="32"/>
  <c r="AW57" i="32"/>
  <c r="AU57" i="32"/>
  <c r="AU56" i="32"/>
  <c r="AW56" i="32" s="1"/>
  <c r="AU55" i="32"/>
  <c r="AW55" i="32" s="1"/>
  <c r="AW54" i="32"/>
  <c r="AU54" i="32"/>
  <c r="AW53" i="32"/>
  <c r="AU53" i="32"/>
  <c r="AU52" i="32"/>
  <c r="AW52" i="32" s="1"/>
  <c r="AU51" i="32"/>
  <c r="AW51" i="32" s="1"/>
  <c r="AW50" i="32"/>
  <c r="AU50" i="32"/>
  <c r="AW49" i="32"/>
  <c r="AU49" i="32"/>
  <c r="AU48" i="32"/>
  <c r="AW48" i="32" s="1"/>
  <c r="AU47" i="32"/>
  <c r="AW47" i="32" s="1"/>
  <c r="AW46" i="32"/>
  <c r="AU46" i="32"/>
  <c r="AW45" i="32"/>
  <c r="AU45" i="32"/>
  <c r="AU44" i="32"/>
  <c r="AW44" i="32" s="1"/>
  <c r="AU43" i="32"/>
  <c r="AW43" i="32" s="1"/>
  <c r="AW42" i="32"/>
  <c r="AU42" i="32"/>
  <c r="AW41" i="32"/>
  <c r="AU41" i="32"/>
  <c r="AU40" i="32"/>
  <c r="AW40" i="32" s="1"/>
  <c r="AU39" i="32"/>
  <c r="AW39" i="32" s="1"/>
  <c r="AW38" i="32"/>
  <c r="AU38" i="32"/>
  <c r="AW37" i="32"/>
  <c r="AU37" i="32"/>
  <c r="AU36" i="32"/>
  <c r="AW36" i="32" s="1"/>
  <c r="AU35" i="32"/>
  <c r="AW35" i="32" s="1"/>
  <c r="AW34" i="32"/>
  <c r="AU34" i="32"/>
  <c r="AW33" i="32"/>
  <c r="AU33" i="32"/>
  <c r="AU32" i="32"/>
  <c r="AW32" i="32" s="1"/>
  <c r="AU31" i="32"/>
  <c r="AW31" i="32" s="1"/>
  <c r="AW30" i="32"/>
  <c r="AU30" i="32"/>
  <c r="AW29" i="32"/>
  <c r="AU29" i="32"/>
  <c r="AU28" i="32"/>
  <c r="AW28" i="32" s="1"/>
  <c r="AU27" i="32"/>
  <c r="AW27" i="32" s="1"/>
  <c r="AW26" i="32"/>
  <c r="AU26" i="32"/>
  <c r="AW25" i="32"/>
  <c r="AU25" i="32"/>
  <c r="AU24" i="32"/>
  <c r="AW24" i="32" s="1"/>
  <c r="AU23" i="32"/>
  <c r="AW23" i="32" s="1"/>
  <c r="AW22" i="32"/>
  <c r="AU22" i="32"/>
  <c r="AW21" i="32"/>
  <c r="AU21" i="32"/>
  <c r="AU20" i="32"/>
  <c r="AW20" i="32" s="1"/>
  <c r="AU19" i="32"/>
  <c r="AW19" i="32" s="1"/>
  <c r="AW18" i="32"/>
  <c r="AU18" i="32"/>
  <c r="AW17" i="32"/>
  <c r="AU17" i="32"/>
  <c r="AU16" i="32"/>
  <c r="AW16" i="32" s="1"/>
  <c r="B16" i="32"/>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B78" i="32" s="1"/>
  <c r="B79" i="32" s="1"/>
  <c r="B80" i="32" s="1"/>
  <c r="B81" i="32" s="1"/>
  <c r="B82" i="32" s="1"/>
  <c r="B83" i="32" s="1"/>
  <c r="B84" i="32" s="1"/>
  <c r="B85" i="32" s="1"/>
  <c r="B86" i="32" s="1"/>
  <c r="B87" i="32" s="1"/>
  <c r="B88" i="32" s="1"/>
  <c r="B89" i="32" s="1"/>
  <c r="B90" i="32" s="1"/>
  <c r="B91" i="32" s="1"/>
  <c r="B92" i="32" s="1"/>
  <c r="B93" i="32" s="1"/>
  <c r="B94" i="32" s="1"/>
  <c r="B95" i="32" s="1"/>
  <c r="B96" i="32" s="1"/>
  <c r="B97" i="32" s="1"/>
  <c r="B98" i="32" s="1"/>
  <c r="B99" i="32" s="1"/>
  <c r="B100" i="32" s="1"/>
  <c r="B101" i="32" s="1"/>
  <c r="B102" i="32" s="1"/>
  <c r="B103" i="32" s="1"/>
  <c r="B104" i="32" s="1"/>
  <c r="B105" i="32" s="1"/>
  <c r="B106" i="32" s="1"/>
  <c r="B107" i="32" s="1"/>
  <c r="B108" i="32" s="1"/>
  <c r="B109" i="32" s="1"/>
  <c r="B110" i="32" s="1"/>
  <c r="B111" i="32" s="1"/>
  <c r="B112" i="32" s="1"/>
  <c r="AU15" i="32"/>
  <c r="AW15" i="32" s="1"/>
  <c r="B15" i="32"/>
  <c r="AW14" i="32"/>
  <c r="AU14" i="32"/>
  <c r="B14" i="32"/>
  <c r="AU13" i="32"/>
  <c r="AW13" i="32" s="1"/>
  <c r="AR12" i="32"/>
  <c r="AR11" i="32"/>
  <c r="AQ11" i="32"/>
  <c r="AQ12" i="32" s="1"/>
  <c r="AM11" i="32"/>
  <c r="AM12" i="32" s="1"/>
  <c r="AL11" i="32"/>
  <c r="AL12" i="32" s="1"/>
  <c r="AI11" i="32"/>
  <c r="AI12" i="32" s="1"/>
  <c r="AE11" i="32"/>
  <c r="AE12" i="32" s="1"/>
  <c r="AD11" i="32"/>
  <c r="AD12" i="32" s="1"/>
  <c r="AA11" i="32"/>
  <c r="AA12" i="32" s="1"/>
  <c r="W11" i="32"/>
  <c r="W12" i="32" s="1"/>
  <c r="V11" i="32"/>
  <c r="V12" i="32" s="1"/>
  <c r="S11" i="32"/>
  <c r="S12" i="32" s="1"/>
  <c r="AT10" i="32"/>
  <c r="AT11" i="32" s="1"/>
  <c r="AT12" i="32" s="1"/>
  <c r="AS10" i="32"/>
  <c r="AS11" i="32" s="1"/>
  <c r="AS12" i="32" s="1"/>
  <c r="AR10" i="32"/>
  <c r="AO10" i="32"/>
  <c r="AL10" i="32"/>
  <c r="AK10" i="32"/>
  <c r="AG10" i="32"/>
  <c r="AD10" i="32"/>
  <c r="AC10" i="32"/>
  <c r="Y10" i="32"/>
  <c r="V10" i="32"/>
  <c r="U10" i="32"/>
  <c r="Q10" i="32"/>
  <c r="AU8" i="32"/>
  <c r="AZ6" i="32"/>
  <c r="X2" i="32"/>
  <c r="E121" i="32" l="1"/>
  <c r="G121" i="32"/>
  <c r="AO11" i="32"/>
  <c r="AO12" i="32" s="1"/>
  <c r="AK11" i="32"/>
  <c r="AK12" i="32" s="1"/>
  <c r="AG11" i="32"/>
  <c r="AG12" i="32" s="1"/>
  <c r="AC11" i="32"/>
  <c r="AC12" i="32" s="1"/>
  <c r="Y11" i="32"/>
  <c r="Y12" i="32" s="1"/>
  <c r="U11" i="32"/>
  <c r="U12" i="32" s="1"/>
  <c r="Q11" i="32"/>
  <c r="Q12" i="32" s="1"/>
  <c r="AN10" i="32"/>
  <c r="AJ10" i="32"/>
  <c r="AF10" i="32"/>
  <c r="AB10" i="32"/>
  <c r="X10" i="32"/>
  <c r="T10" i="32"/>
  <c r="P10" i="32"/>
  <c r="AN11" i="32"/>
  <c r="AN12" i="32" s="1"/>
  <c r="AB11" i="32"/>
  <c r="AB12" i="32" s="1"/>
  <c r="P11" i="32"/>
  <c r="P12" i="32" s="1"/>
  <c r="AM10" i="32"/>
  <c r="AE10" i="32"/>
  <c r="AA10" i="32"/>
  <c r="W10" i="32"/>
  <c r="S10" i="32"/>
  <c r="AJ11" i="32"/>
  <c r="AJ12" i="32" s="1"/>
  <c r="AF11" i="32"/>
  <c r="AF12" i="32" s="1"/>
  <c r="X11" i="32"/>
  <c r="X12" i="32" s="1"/>
  <c r="T11" i="32"/>
  <c r="T12" i="32" s="1"/>
  <c r="AQ10" i="32"/>
  <c r="AI10" i="32"/>
  <c r="R10" i="32"/>
  <c r="Z10" i="32"/>
  <c r="AH10" i="32"/>
  <c r="AP10" i="32"/>
  <c r="R11" i="32"/>
  <c r="R12" i="32" s="1"/>
  <c r="Z11" i="32"/>
  <c r="Z12" i="32" s="1"/>
  <c r="AH11" i="32"/>
  <c r="AH12" i="32" s="1"/>
  <c r="AP11" i="32"/>
  <c r="AP12" i="32" s="1"/>
  <c r="M131" i="32"/>
  <c r="O8" i="27" l="1"/>
</calcChain>
</file>

<file path=xl/sharedStrings.xml><?xml version="1.0" encoding="utf-8"?>
<sst xmlns="http://schemas.openxmlformats.org/spreadsheetml/2006/main" count="1807" uniqueCount="1184">
  <si>
    <t>自　主　点　検　の　ポ　イ　ン　ト</t>
  </si>
  <si>
    <t>いる・いない</t>
    <phoneticPr fontId="6"/>
  </si>
  <si>
    <t>　</t>
    <phoneticPr fontId="6"/>
  </si>
  <si>
    <t>自主点検項目</t>
    <rPh sb="0" eb="2">
      <t>ジシュ</t>
    </rPh>
    <rPh sb="2" eb="4">
      <t>テンケン</t>
    </rPh>
    <rPh sb="4" eb="6">
      <t>コウモク</t>
    </rPh>
    <phoneticPr fontId="6"/>
  </si>
  <si>
    <t xml:space="preserve">
</t>
    <phoneticPr fontId="6"/>
  </si>
  <si>
    <t xml:space="preserve"> </t>
    <phoneticPr fontId="6"/>
  </si>
  <si>
    <t xml:space="preserve">
</t>
    <phoneticPr fontId="6"/>
  </si>
  <si>
    <t>はい・いいえ</t>
    <phoneticPr fontId="6"/>
  </si>
  <si>
    <t>　利用者が居宅サービス計画の変更を希望する場合は、当該利用者に係る居宅介護支援事業者への連絡その他の必要な援助を行っていますか。</t>
    <phoneticPr fontId="6"/>
  </si>
  <si>
    <t>　看護師等に、身分を証する書類（身分を明らかにする証書や名札等）を携行させ、初回訪問時及び利用者又はその家族から求められたときは、これを提示すべき旨を指導していますか。</t>
    <phoneticPr fontId="6"/>
  </si>
  <si>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</si>
  <si>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6"/>
  </si>
  <si>
    <t>　看護師等にその同居の家族である利用者に対する訪問看護の提供をさせていませんか。</t>
    <phoneticPr fontId="6"/>
  </si>
  <si>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</si>
  <si>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6"/>
  </si>
  <si>
    <t>　事業所について広告する場合においては、その内容が虚偽又は誇大な表現となっていませんか。</t>
    <phoneticPr fontId="6"/>
  </si>
  <si>
    <t>法第115条の32第1項、第2項</t>
    <phoneticPr fontId="6"/>
  </si>
  <si>
    <t>施行規則
第140条の39</t>
    <phoneticPr fontId="6"/>
  </si>
  <si>
    <t xml:space="preserve">
　</t>
    <phoneticPr fontId="6"/>
  </si>
  <si>
    <t xml:space="preserve">　訪問看護の基本方針
</t>
    <phoneticPr fontId="6"/>
  </si>
  <si>
    <t>　看護師等の員数</t>
    <phoneticPr fontId="6"/>
  </si>
  <si>
    <t>①</t>
  </si>
  <si>
    <t>※</t>
  </si>
  <si>
    <t>※</t>
    <phoneticPr fontId="6"/>
  </si>
  <si>
    <t>　管理者</t>
    <phoneticPr fontId="6"/>
  </si>
  <si>
    <t xml:space="preserve">　管理者は、保健師又は看護師ですか。
</t>
    <phoneticPr fontId="6"/>
  </si>
  <si>
    <t>②</t>
  </si>
  <si>
    <t>③</t>
  </si>
  <si>
    <t>③</t>
    <phoneticPr fontId="6"/>
  </si>
  <si>
    <t>　設備及び備品等</t>
    <phoneticPr fontId="6"/>
  </si>
  <si>
    <t>　当該訪問看護ステーションが健康保険法による指定を受けた訪問看護ステーションである場合には、両者を共用することは差し支えありません。</t>
    <phoneticPr fontId="6"/>
  </si>
  <si>
    <t>　内容及び手続の説明及び同意</t>
    <phoneticPr fontId="6"/>
  </si>
  <si>
    <t>　同意は、利用者及び訪問看護事業者双方の保護の立場から書面によって確認することが望ましいです。</t>
    <phoneticPr fontId="6"/>
  </si>
  <si>
    <t>　提供拒否の禁止</t>
    <phoneticPr fontId="6"/>
  </si>
  <si>
    <t>　サービス提供困難時の対応</t>
    <phoneticPr fontId="6"/>
  </si>
  <si>
    <t>　受給資格等の確認</t>
    <phoneticPr fontId="6"/>
  </si>
  <si>
    <t>　要介護認定の申請に係る援助</t>
    <phoneticPr fontId="6"/>
  </si>
  <si>
    <t>①</t>
    <phoneticPr fontId="6"/>
  </si>
  <si>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6"/>
  </si>
  <si>
    <t>　心身の状況等の把握</t>
    <phoneticPr fontId="6"/>
  </si>
  <si>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6"/>
  </si>
  <si>
    <t>　法定代理受領サービスの提供を受けるための援助</t>
    <phoneticPr fontId="6"/>
  </si>
  <si>
    <t>　居宅サービス計画に沿ったサービスの提供</t>
    <phoneticPr fontId="6"/>
  </si>
  <si>
    <t>　居宅サービス計画等の変更の援助</t>
    <phoneticPr fontId="6"/>
  </si>
  <si>
    <t>　身分を証する書類の携行</t>
    <phoneticPr fontId="6"/>
  </si>
  <si>
    <t>　サービスの提供の記録</t>
    <phoneticPr fontId="6"/>
  </si>
  <si>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6"/>
  </si>
  <si>
    <t>　記載すべき必要事項には、次にあげるものが考えられます。
ア　訪問看護の提供日
イ　サービスの内容
ウ　保険給付の額
エ　その他必要な事項</t>
    <phoneticPr fontId="6"/>
  </si>
  <si>
    <t>②</t>
    <phoneticPr fontId="6"/>
  </si>
  <si>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6"/>
  </si>
  <si>
    <t>④</t>
  </si>
  <si>
    <t>⑤</t>
  </si>
  <si>
    <t>⑥</t>
  </si>
  <si>
    <t xml:space="preserve">　保険給付の請求のための証明書の交付
</t>
    <phoneticPr fontId="6"/>
  </si>
  <si>
    <t>　訪問看護の基本取扱方針</t>
    <phoneticPr fontId="6"/>
  </si>
  <si>
    <t>④</t>
    <phoneticPr fontId="6"/>
  </si>
  <si>
    <t>⑤</t>
    <phoneticPr fontId="6"/>
  </si>
  <si>
    <t>　訪問看護の提供については、目標達成の度合いやその効果等について評価を行うとともに、訪問看護計画の修正を行うなど、その改善に努めてください。</t>
    <phoneticPr fontId="6"/>
  </si>
  <si>
    <t>　利用者の健康状態と経過、看護の目標や内容、具体的な方法その他療養上必要な事項について利用者及び家族に理解しやすいよう指導又は説明を行ってください。</t>
    <phoneticPr fontId="6"/>
  </si>
  <si>
    <t>　サービスの提供に当たっては、医学の進歩に沿った適切な看護技術をもって対応できるよう、新しい技術の習得等、研鑽を積んでください。</t>
    <phoneticPr fontId="6"/>
  </si>
  <si>
    <t>　特殊な看護等を行っていませんか。</t>
    <phoneticPr fontId="6"/>
  </si>
  <si>
    <t>　医学の立場を堅持し、広く一般に認められていない看護等については行ってはなりません。</t>
    <phoneticPr fontId="6"/>
  </si>
  <si>
    <t>⑥</t>
    <phoneticPr fontId="6"/>
  </si>
  <si>
    <t>⑦</t>
  </si>
  <si>
    <t>　サービスの提供の開始に際し、主治の医師による指示を文書（指示書）で受けていますか。</t>
    <phoneticPr fontId="6"/>
  </si>
  <si>
    <t>　看護師等が単独で行うことに十分留意するとともに慎重な状況判断等が要求されることを踏まえ、主治医との密接かつ適切な連携を図ってください。</t>
    <phoneticPr fontId="6"/>
  </si>
  <si>
    <t>　訪問看護計画書及び訪問看護報告書の作成</t>
    <phoneticPr fontId="6"/>
  </si>
  <si>
    <t>　看護師等は、既に居宅サービス計画等が作成されている場合は、当該計画の内容に沿って訪問看護計画書を作成していますか。</t>
    <phoneticPr fontId="6"/>
  </si>
  <si>
    <t xml:space="preserve">　看護師等は、訪問看護計画書の目標や内容等について利用者及びその家族に理解しやすい方法で説明を行うとともに、その実施状況や評価についても説明を行う必要があります。
</t>
    <phoneticPr fontId="6"/>
  </si>
  <si>
    <t>　看護師等は、訪問日、提供した看護内容等を記載した訪問看護報告書を作成していますか。</t>
    <phoneticPr fontId="6"/>
  </si>
  <si>
    <t xml:space="preserve">　管理者は、訪問看護計画書及び訪問看護報告書の作成に関し、必要な指導及び管理を行っていますか。
</t>
    <phoneticPr fontId="6"/>
  </si>
  <si>
    <t>　同居家族に対する訪問看護の禁止</t>
    <phoneticPr fontId="6"/>
  </si>
  <si>
    <t xml:space="preserve">　利用者に関する市町村への通知
</t>
    <phoneticPr fontId="6"/>
  </si>
  <si>
    <t>　利用者が次のいずれかに該当する場合は、遅滞なく、意見を付してその旨を市町村に通知していますか。</t>
    <phoneticPr fontId="6"/>
  </si>
  <si>
    <t>　緊急時等の対応</t>
    <phoneticPr fontId="6"/>
  </si>
  <si>
    <t xml:space="preserve">　管理者の責務
</t>
    <phoneticPr fontId="6"/>
  </si>
  <si>
    <t>　運営規程</t>
    <phoneticPr fontId="6"/>
  </si>
  <si>
    <t xml:space="preserve">　勤務体制の確保等
</t>
    <phoneticPr fontId="6"/>
  </si>
  <si>
    <t>　原則として月ごとの勤務表を作成し、看護師等については、日々の勤務時間、職務の内容、常勤・非常勤の別、管理者との兼務関係等を明確にしてください。</t>
    <phoneticPr fontId="6"/>
  </si>
  <si>
    <t>　当該事業所の看護師等によってサービスを提供していますか。</t>
    <phoneticPr fontId="6"/>
  </si>
  <si>
    <t>　看護師等は、労働者派遣法に規定する派遣労働者（紹介予定派遣に係る者を除く。）であってはなりません。</t>
    <phoneticPr fontId="6"/>
  </si>
  <si>
    <t>　当該事業所の看護師等とは、雇用契約その他の契約により、当該事業所の管理者の指揮命令下にある看護師等を指します。</t>
    <phoneticPr fontId="6"/>
  </si>
  <si>
    <t>　研修機関が実施する研修や当該事業所内の研修への参加の機会を計画的に確保してください。</t>
    <phoneticPr fontId="6"/>
  </si>
  <si>
    <t>　衛生管理等</t>
    <phoneticPr fontId="6"/>
  </si>
  <si>
    <t xml:space="preserve">　看護師等の清潔の保持及び健康状態について、必要な管理を行っていますか。
</t>
    <phoneticPr fontId="6"/>
  </si>
  <si>
    <t>　事業所の設備及び備品等について、衛生的な管理に努めていますか。　</t>
    <phoneticPr fontId="6"/>
  </si>
  <si>
    <t>　掲示</t>
    <phoneticPr fontId="6"/>
  </si>
  <si>
    <t>　秘密保持等</t>
    <phoneticPr fontId="6"/>
  </si>
  <si>
    <t>　秘密を保持すべき旨を就業規則に規定したり、誓約書等をとるなどの措置を講じてください。</t>
    <phoneticPr fontId="6"/>
  </si>
  <si>
    <t xml:space="preserve">　従業者であった者が、正当な理由がなく、その業務上知り得た利用者又はその家族の秘密を漏らすことがないよう、必要な措置を講じていますか。  </t>
    <phoneticPr fontId="6"/>
  </si>
  <si>
    <t>　広告</t>
    <phoneticPr fontId="6"/>
  </si>
  <si>
    <t>　居宅介護支援事業者に対する利益供与の禁止</t>
    <phoneticPr fontId="6"/>
  </si>
  <si>
    <t>　記録の整備については、台帳等を作成し記録するとともに、利用者個票等に個別の情報として記録することが望ましいです。</t>
    <phoneticPr fontId="6"/>
  </si>
  <si>
    <t>　事故発生時の対応</t>
    <phoneticPr fontId="6"/>
  </si>
  <si>
    <t>　上記①の事故の状況及び事故に際して採った処置について記録していますか。</t>
    <phoneticPr fontId="6"/>
  </si>
  <si>
    <t>　事故が生じた際にはその原因を解明し、再発生を防ぐための対策を講じていますか。</t>
    <phoneticPr fontId="6"/>
  </si>
  <si>
    <t>　会計の区分</t>
    <phoneticPr fontId="6"/>
  </si>
  <si>
    <t>　記録の整備</t>
    <phoneticPr fontId="6"/>
  </si>
  <si>
    <t>　従業者、設備、備品及び会計に関する諸記録を整備していますか。　</t>
    <phoneticPr fontId="6"/>
  </si>
  <si>
    <t>　当該加算を算定する利用者については、通常の事業の実施地域を越えて行う交通費の支払いを受けることはできません。</t>
    <phoneticPr fontId="6"/>
  </si>
  <si>
    <t>　ターミナルケア加算</t>
    <phoneticPr fontId="6"/>
  </si>
  <si>
    <t>　介護サービス情報の公表</t>
    <phoneticPr fontId="6"/>
  </si>
  <si>
    <t>　法令遵守等の業務管理体制の整備</t>
    <phoneticPr fontId="6"/>
  </si>
  <si>
    <t xml:space="preserve"> 　事業者が整備等する業務管理体制の内容
</t>
    <phoneticPr fontId="5"/>
  </si>
  <si>
    <t>　利用料等の受領</t>
    <phoneticPr fontId="6"/>
  </si>
  <si>
    <t>　訪問看護の具体的取扱方針</t>
    <phoneticPr fontId="6"/>
  </si>
  <si>
    <t xml:space="preserve">「個人情報の保護に関する法律」の概要 </t>
  </si>
  <si>
    <t xml:space="preserve">　利用目的をできる限り特定し、その利用目的の達成に必要な範囲内で個人情報を取り扱うこと
</t>
    <phoneticPr fontId="6"/>
  </si>
  <si>
    <t>　個人情報は適正な方法で取得し、取得時に本人に対して利用目的の通知又は公表をすること</t>
    <phoneticPr fontId="6"/>
  </si>
  <si>
    <t>　あらかじめ本人の同意を得なければ、第三者に個人データを提供してはならないこと</t>
    <phoneticPr fontId="6"/>
  </si>
  <si>
    <t>　苦情の処理に努め、そのための体制の整備をすること</t>
    <phoneticPr fontId="6"/>
  </si>
  <si>
    <t>　苦情処理</t>
    <phoneticPr fontId="6"/>
  </si>
  <si>
    <t>平11厚令37
第60条第4項</t>
    <phoneticPr fontId="6"/>
  </si>
  <si>
    <t>平11厚令37
第60条第5項</t>
    <phoneticPr fontId="6"/>
  </si>
  <si>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6"/>
  </si>
  <si>
    <t>平12厚告19
別表3の注14</t>
    <phoneticPr fontId="6"/>
  </si>
  <si>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6"/>
  </si>
  <si>
    <t>　看護・介護職員連携強化加算</t>
    <rPh sb="1" eb="3">
      <t>カンゴ</t>
    </rPh>
    <rPh sb="4" eb="6">
      <t>カイゴ</t>
    </rPh>
    <rPh sb="6" eb="8">
      <t>ショクイン</t>
    </rPh>
    <rPh sb="8" eb="10">
      <t>レンケイ</t>
    </rPh>
    <rPh sb="10" eb="12">
      <t>キョウカ</t>
    </rPh>
    <phoneticPr fontId="6"/>
  </si>
  <si>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6"/>
  </si>
  <si>
    <t>「根拠法令」の欄は、次を参照してください。</t>
  </si>
  <si>
    <t>「法」                  介護保険法（平成９年法律第１２３号）</t>
    <phoneticPr fontId="5"/>
  </si>
  <si>
    <t>介護保険法（平成９年法律第１２３号）</t>
    <phoneticPr fontId="5"/>
  </si>
  <si>
    <t>「施行規則」            介護保険法施行規則（平成１１年厚生省令第３６号）</t>
    <phoneticPr fontId="5"/>
  </si>
  <si>
    <t>介護保険法施行規則（平成１１年厚生省令第３６号）</t>
    <phoneticPr fontId="5"/>
  </si>
  <si>
    <t>「施行令」</t>
    <phoneticPr fontId="5"/>
  </si>
  <si>
    <t>介護保険法施行令（平成１０年政令第４１２号）</t>
  </si>
  <si>
    <t>「平１１厚令３７」</t>
    <phoneticPr fontId="5"/>
  </si>
  <si>
    <t>「平１１老企２５」</t>
    <phoneticPr fontId="5"/>
  </si>
  <si>
    <t>「平１２厚告１９」</t>
    <phoneticPr fontId="5"/>
  </si>
  <si>
    <t>「平１２老企３６」</t>
    <phoneticPr fontId="5"/>
  </si>
  <si>
    <t>「平１８厚労令３５」</t>
    <phoneticPr fontId="5"/>
  </si>
  <si>
    <t>指定介護予防サービスに要する費用の額の算定に関する基準
（平成１８年３月１４日厚生労働省告示第１２７号）</t>
    <phoneticPr fontId="5"/>
  </si>
  <si>
    <t>介護サービス事業者自主点検表　目次</t>
    <rPh sb="0" eb="2">
      <t>カイゴ</t>
    </rPh>
    <rPh sb="6" eb="9">
      <t>ジギョウシャ</t>
    </rPh>
    <rPh sb="9" eb="11">
      <t>ジシュ</t>
    </rPh>
    <rPh sb="11" eb="14">
      <t>テンケンヒョウ</t>
    </rPh>
    <rPh sb="15" eb="17">
      <t>モクジ</t>
    </rPh>
    <phoneticPr fontId="5"/>
  </si>
  <si>
    <t>基本方針</t>
    <rPh sb="0" eb="2">
      <t>キホン</t>
    </rPh>
    <rPh sb="2" eb="4">
      <t>ホウシン</t>
    </rPh>
    <phoneticPr fontId="5"/>
  </si>
  <si>
    <t>第２</t>
    <rPh sb="0" eb="1">
      <t>ダイ</t>
    </rPh>
    <phoneticPr fontId="5"/>
  </si>
  <si>
    <t>人員に関する基準</t>
    <rPh sb="0" eb="2">
      <t>ジンイン</t>
    </rPh>
    <rPh sb="3" eb="4">
      <t>カン</t>
    </rPh>
    <rPh sb="6" eb="8">
      <t>キジュン</t>
    </rPh>
    <phoneticPr fontId="5"/>
  </si>
  <si>
    <t>第３</t>
    <rPh sb="0" eb="1">
      <t>ダイ</t>
    </rPh>
    <phoneticPr fontId="5"/>
  </si>
  <si>
    <t>設備に関する基準</t>
    <rPh sb="0" eb="2">
      <t>セツビ</t>
    </rPh>
    <rPh sb="3" eb="4">
      <t>カン</t>
    </rPh>
    <rPh sb="6" eb="8">
      <t>キジュン</t>
    </rPh>
    <phoneticPr fontId="5"/>
  </si>
  <si>
    <t>第４</t>
    <rPh sb="0" eb="1">
      <t>ダイ</t>
    </rPh>
    <phoneticPr fontId="5"/>
  </si>
  <si>
    <t>運営に関する基準</t>
    <rPh sb="0" eb="2">
      <t>ウンエイ</t>
    </rPh>
    <rPh sb="3" eb="4">
      <t>カン</t>
    </rPh>
    <rPh sb="6" eb="8">
      <t>キジュン</t>
    </rPh>
    <phoneticPr fontId="5"/>
  </si>
  <si>
    <t>第５</t>
    <rPh sb="0" eb="1">
      <t>ダイ</t>
    </rPh>
    <phoneticPr fontId="5"/>
  </si>
  <si>
    <t>変更の届出等</t>
    <rPh sb="0" eb="2">
      <t>ヘンコウ</t>
    </rPh>
    <rPh sb="3" eb="5">
      <t>トドケデ</t>
    </rPh>
    <rPh sb="5" eb="6">
      <t>トウ</t>
    </rPh>
    <phoneticPr fontId="5"/>
  </si>
  <si>
    <t>第６</t>
    <rPh sb="0" eb="1">
      <t>ダイ</t>
    </rPh>
    <phoneticPr fontId="5"/>
  </si>
  <si>
    <t>介護給付費の算定及び取扱い</t>
    <rPh sb="0" eb="2">
      <t>カイゴ</t>
    </rPh>
    <rPh sb="2" eb="5">
      <t>キュウフヒ</t>
    </rPh>
    <rPh sb="6" eb="8">
      <t>サンテイ</t>
    </rPh>
    <rPh sb="8" eb="9">
      <t>オヨ</t>
    </rPh>
    <rPh sb="10" eb="12">
      <t>トリアツカ</t>
    </rPh>
    <phoneticPr fontId="5"/>
  </si>
  <si>
    <t>第７</t>
    <rPh sb="0" eb="1">
      <t>ダイ</t>
    </rPh>
    <phoneticPr fontId="5"/>
  </si>
  <si>
    <t>その他</t>
    <rPh sb="2" eb="3">
      <t>タ</t>
    </rPh>
    <phoneticPr fontId="5"/>
  </si>
  <si>
    <t>「平１２老企５５」</t>
    <phoneticPr fontId="7"/>
  </si>
  <si>
    <t>訪問看護計画書及び訪問看護報告書等の取扱について
（平成１２年３月３０日老企第５５号厚生省老人保健福祉局企画課長通知）</t>
    <phoneticPr fontId="7"/>
  </si>
  <si>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5"/>
  </si>
  <si>
    <t>※</t>
    <phoneticPr fontId="5"/>
  </si>
  <si>
    <t>　</t>
    <phoneticPr fontId="5"/>
  </si>
  <si>
    <t>「平２４厚労告１２０」</t>
    <rPh sb="5" eb="6">
      <t>ロウ</t>
    </rPh>
    <phoneticPr fontId="5"/>
  </si>
  <si>
    <t>厚生労働大臣が定める地域
（平成２４年３月１３日厚生労働省告示第１２０号）</t>
    <rPh sb="26" eb="28">
      <t>ロウドウ</t>
    </rPh>
    <phoneticPr fontId="5"/>
  </si>
  <si>
    <t xml:space="preserve">　介護予防訪問看護の基本方針
</t>
    <phoneticPr fontId="6"/>
  </si>
  <si>
    <t>　介護予防訪問看護の人員基準</t>
    <phoneticPr fontId="6"/>
  </si>
  <si>
    <t>　介護予防訪問看護の設備基準</t>
    <phoneticPr fontId="6"/>
  </si>
  <si>
    <t>　介護予防訪問看護の基本取扱方針</t>
    <phoneticPr fontId="6"/>
  </si>
  <si>
    <t>　介護予防訪問看護は、利用者の介護予防に資するよう、その目標を設定し、計画的に行っていますか。</t>
    <phoneticPr fontId="6"/>
  </si>
  <si>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6"/>
  </si>
  <si>
    <t>　提供された介護予防サービスについては、介護予防訪問看護計画に定める目標達成の度合いや利用者及びその家族の満足度等について常に評価を行うなど、その改善を図ってください。</t>
    <phoneticPr fontId="6"/>
  </si>
  <si>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6"/>
  </si>
  <si>
    <t>　介護予防訪問看護の具体的取扱方針</t>
    <phoneticPr fontId="6"/>
  </si>
  <si>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6"/>
  </si>
  <si>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6"/>
  </si>
  <si>
    <t>　介護予防訪問看護計画書は、既に介護予防サービス計画が作成されている場合は、当該計画の内容に沿って作成していますか。</t>
    <phoneticPr fontId="6"/>
  </si>
  <si>
    <t>　看護師等は、介護予防訪問看護計画書の作成に当たっては、その主要な事項について利用者又はその家族に対して説明し、利用者の同意を得ていますか。</t>
    <phoneticPr fontId="6"/>
  </si>
  <si>
    <t>　看護師等は、介護予防訪問看護計画書を作成した際には、当該介護予防訪問看護計画書を利用者に交付していますか。</t>
    <phoneticPr fontId="6"/>
  </si>
  <si>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6"/>
  </si>
  <si>
    <t xml:space="preserve">　サービスの提供に当たっては、医学の進歩に対応し、適切な看護技術をもってサービスの提供を行っていますか。
</t>
    <phoneticPr fontId="6"/>
  </si>
  <si>
    <t xml:space="preserve">　看護師等は、モニタリングの結果を踏まえ、必要に応じて介護予防訪問看護計画書の変更を行い、変更後の当該計画を主治の医師に提出していますか。
</t>
    <phoneticPr fontId="6"/>
  </si>
  <si>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6"/>
  </si>
  <si>
    <t>　居宅サービス計画が作成されている場合は、当該計画に沿った訪問看護を提供していますか。</t>
    <rPh sb="21" eb="23">
      <t>トウガイ</t>
    </rPh>
    <phoneticPr fontId="6"/>
  </si>
  <si>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6"/>
  </si>
  <si>
    <t>ア</t>
    <phoneticPr fontId="5"/>
  </si>
  <si>
    <t>イ</t>
    <phoneticPr fontId="5"/>
  </si>
  <si>
    <t>ウ</t>
    <phoneticPr fontId="5"/>
  </si>
  <si>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5"/>
  </si>
  <si>
    <t>　当該事業の目的、運営方針、利用料等が、訪問看護事業所の運営規程とは別に定められていること。</t>
    <rPh sb="20" eb="24">
      <t>ホウモンカンゴ</t>
    </rPh>
    <phoneticPr fontId="5"/>
  </si>
  <si>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6"/>
  </si>
  <si>
    <t xml:space="preserve">　看護師等の資質の向上のために研修の機会を確保していますか。
</t>
    <phoneticPr fontId="6"/>
  </si>
  <si>
    <t>法第75条第2項</t>
    <phoneticPr fontId="6"/>
  </si>
  <si>
    <t>施行規則
第131条第1項</t>
    <phoneticPr fontId="6"/>
  </si>
  <si>
    <t>法第75条第1項</t>
    <phoneticPr fontId="6"/>
  </si>
  <si>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6"/>
  </si>
  <si>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6"/>
  </si>
  <si>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6"/>
  </si>
  <si>
    <t>平12厚告19
別表3の注2</t>
    <phoneticPr fontId="6"/>
  </si>
  <si>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6"/>
  </si>
  <si>
    <t>　訪問の際、症状が重篤であった場合には、速やかに医師による診療を受けることができるよう必要な支援を行ってください。</t>
    <phoneticPr fontId="6"/>
  </si>
  <si>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6"/>
  </si>
  <si>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6"/>
  </si>
  <si>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6"/>
  </si>
  <si>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6"/>
  </si>
  <si>
    <t xml:space="preserve">法第115条の35
第1項
</t>
    <phoneticPr fontId="6"/>
  </si>
  <si>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6"/>
  </si>
  <si>
    <t>根拠法令</t>
    <rPh sb="0" eb="2">
      <t>コンキョ</t>
    </rPh>
    <rPh sb="2" eb="4">
      <t>ホウレイ</t>
    </rPh>
    <phoneticPr fontId="5"/>
  </si>
  <si>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5"/>
  </si>
  <si>
    <t>施行規則
第140条の44</t>
    <phoneticPr fontId="6"/>
  </si>
  <si>
    <t>第１</t>
    <rPh sb="0" eb="1">
      <t>ダイ</t>
    </rPh>
    <phoneticPr fontId="7"/>
  </si>
  <si>
    <t>一般原則</t>
    <rPh sb="0" eb="2">
      <t>イッパン</t>
    </rPh>
    <rPh sb="2" eb="4">
      <t>ゲンソク</t>
    </rPh>
    <phoneticPr fontId="7"/>
  </si>
  <si>
    <t>第８</t>
    <rPh sb="0" eb="1">
      <t>ダイ</t>
    </rPh>
    <phoneticPr fontId="5"/>
  </si>
  <si>
    <t>ア</t>
    <phoneticPr fontId="6"/>
  </si>
  <si>
    <t>イ</t>
    <phoneticPr fontId="6"/>
  </si>
  <si>
    <t>ウ</t>
    <phoneticPr fontId="6"/>
  </si>
  <si>
    <t>エ</t>
    <phoneticPr fontId="6"/>
  </si>
  <si>
    <t>オ</t>
    <phoneticPr fontId="6"/>
  </si>
  <si>
    <t>カ</t>
    <phoneticPr fontId="6"/>
  </si>
  <si>
    <t>第１　一般原則</t>
    <rPh sb="3" eb="5">
      <t>イッパン</t>
    </rPh>
    <rPh sb="5" eb="7">
      <t>ゲンソク</t>
    </rPh>
    <phoneticPr fontId="6"/>
  </si>
  <si>
    <t>第２　基本方針</t>
    <phoneticPr fontId="6"/>
  </si>
  <si>
    <t>第３　人員に関する基準</t>
    <phoneticPr fontId="6"/>
  </si>
  <si>
    <t>第４  設備に関する基準</t>
    <phoneticPr fontId="6"/>
  </si>
  <si>
    <t>第５　運営に関する基準</t>
    <phoneticPr fontId="6"/>
  </si>
  <si>
    <t>第６　変更の届出等</t>
    <phoneticPr fontId="6"/>
  </si>
  <si>
    <t>第８　その他</t>
    <phoneticPr fontId="6"/>
  </si>
  <si>
    <t>　利用者の意思及び人格を尊重して、常に利用者の立場に立ったサービスの提供に努めていますか。</t>
    <phoneticPr fontId="6"/>
  </si>
  <si>
    <t>　地域との結び付きを重視し、市町村、他の居宅サービス事業者その他の保健医療サービス及び福祉サービスを提供する者との連携に努めていますか。</t>
    <phoneticPr fontId="6"/>
  </si>
  <si>
    <t>「高齢者虐待防止法」</t>
    <phoneticPr fontId="7"/>
  </si>
  <si>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6"/>
  </si>
  <si>
    <t xml:space="preserve">　管理者は、適切な訪問看護を行うために必要な知識及び技能を有する者ですか。
</t>
    <rPh sb="14" eb="15">
      <t>オコナ</t>
    </rPh>
    <rPh sb="32" eb="33">
      <t>モノ</t>
    </rPh>
    <phoneticPr fontId="6"/>
  </si>
  <si>
    <t>　サービスの提供に当たっては、主治の医師との密接な連携及び訪問看護計画書に基づき、利用者の心身の機能の維持回復を図るよう妥当適切に行っていますか。</t>
    <rPh sb="35" eb="36">
      <t>ショ</t>
    </rPh>
    <phoneticPr fontId="6"/>
  </si>
  <si>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6"/>
  </si>
  <si>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6"/>
  </si>
  <si>
    <t>　サービス担当者会議等において、利用者の個人情報を用いる場合は利用者の同意を、利用者の家族の個人情報を用いる場合は当該家族の同意を、あらかじめ文書により得ていますか。</t>
    <phoneticPr fontId="6"/>
  </si>
  <si>
    <t>　この同意は、サービス提供開始時に利用者及びその家族から包括的な同意を得ておくことで足りるものです。</t>
    <phoneticPr fontId="6"/>
  </si>
  <si>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6"/>
  </si>
  <si>
    <t>　苦情がサービスの質の向上を図る上での重要な情報であるとの認識に立ち、苦情の内容を踏まえ、サービスの質の向上に向けた取組を自ら行ってください。</t>
    <phoneticPr fontId="6"/>
  </si>
  <si>
    <t xml:space="preserve">　市町村からの求めがあった場合には、上記③の改善の内容を市町村に報告していますか。
</t>
    <phoneticPr fontId="6"/>
  </si>
  <si>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6"/>
  </si>
  <si>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5"/>
  </si>
  <si>
    <t>指定介護予防サービス等の事業の人員、設備及び運営並びに指定介護予防サービス等に係る介護予防のための効果的な支援の方法に関する基準
（平成１８年３月１４日厚生労働省令第３５号）</t>
    <phoneticPr fontId="5"/>
  </si>
  <si>
    <t>指定居宅サービスに要する費用の額の算定に関する基準
（平成１２年２月１０日厚生省告示第１９号）</t>
    <phoneticPr fontId="5"/>
  </si>
  <si>
    <t>第７　介護給付費の算定及び取扱い</t>
    <phoneticPr fontId="6"/>
  </si>
  <si>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6"/>
  </si>
  <si>
    <t>　具体的には、従業者でなくなった後においてもこれらの秘密を保持すべき旨を、従業者との雇用時等に取り決め、例えば違約金についての定めをおくなどの措置を講じてください。</t>
    <phoneticPr fontId="6"/>
  </si>
  <si>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6"/>
  </si>
  <si>
    <t>　変更の届出等</t>
    <phoneticPr fontId="6"/>
  </si>
  <si>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6"/>
  </si>
  <si>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6"/>
  </si>
  <si>
    <t>「平１８-0317001号」</t>
    <rPh sb="12" eb="13">
      <t>ゴウ</t>
    </rPh>
    <phoneticPr fontId="7"/>
  </si>
  <si>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7"/>
  </si>
  <si>
    <t>「平１８厚労告１２７」</t>
    <phoneticPr fontId="5"/>
  </si>
  <si>
    <t>指定居宅サービス等の事業の人員、設備及び運営に関する基準
（平成１１年３月３１日厚生省令第３７号）</t>
    <rPh sb="8" eb="9">
      <t>トウ</t>
    </rPh>
    <phoneticPr fontId="5"/>
  </si>
  <si>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7"/>
  </si>
  <si>
    <t>　事業所ごとに専らその職務に従事する常勤の管理者を置いていますか。</t>
    <rPh sb="7" eb="8">
      <t>モッパ</t>
    </rPh>
    <rPh sb="11" eb="13">
      <t>ショクム</t>
    </rPh>
    <rPh sb="14" eb="16">
      <t>ジュウジ</t>
    </rPh>
    <rPh sb="18" eb="20">
      <t>ジョウキン</t>
    </rPh>
    <phoneticPr fontId="6"/>
  </si>
  <si>
    <t>　当該訪問看護ステーションが他の事業を行う場合、業務に支障のないときは、訪問看護を行うための区画が明確に特定されていれば足りるものとします。</t>
    <phoneticPr fontId="6"/>
  </si>
  <si>
    <t>　それぞれの事業の業務に支障がない場合は、同一敷地内にある他の事業所又は施設等に備え付けられた設備及び備品等を使用することができます。</t>
    <phoneticPr fontId="6"/>
  </si>
  <si>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6"/>
  </si>
  <si>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6"/>
  </si>
  <si>
    <t>　サービスを提供するに当たっては、居宅介護支援事業者その他保健医療サービス又は福祉サービスを提供する者との密接な連携に努めていますか。</t>
    <phoneticPr fontId="6"/>
  </si>
  <si>
    <t>　居宅介護支援事業者等との連携</t>
    <phoneticPr fontId="6"/>
  </si>
  <si>
    <t>　会計が訪問看護の事業の会計と区分されていること。</t>
    <rPh sb="4" eb="8">
      <t>ホウモンカンゴ</t>
    </rPh>
    <phoneticPr fontId="5"/>
  </si>
  <si>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6"/>
  </si>
  <si>
    <t>　訪問看護は、利用者の要介護状態の軽減又は悪化の防止に資するよう、療養上の目標を設定し、計画的に行っていますか。</t>
    <rPh sb="1" eb="3">
      <t>ホウモン</t>
    </rPh>
    <rPh sb="3" eb="5">
      <t>カンゴ</t>
    </rPh>
    <phoneticPr fontId="6"/>
  </si>
  <si>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6"/>
  </si>
  <si>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6"/>
  </si>
  <si>
    <t xml:space="preserve">　介護予防訪問看護事業者は、利用者がその有する能力を最大限活用することができるような方法によるサービス提供に努めていますか。
</t>
    <phoneticPr fontId="6"/>
  </si>
  <si>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6"/>
  </si>
  <si>
    <t>　サービスの提供に当たっては、懇切丁寧に行うことを旨とし、利用者又はその家族に対し、療養上必要な事項について、理解しやすいように指導又は説明を行っていますか。</t>
    <phoneticPr fontId="6"/>
  </si>
  <si>
    <t xml:space="preserve">　サービスの提供に当たっては、懇切丁寧に行うことを旨とし、利用者又はその家族に対し、療養上必要な事項について、理解しやすいように指導又は説明を行っていますか。
</t>
    <phoneticPr fontId="6"/>
  </si>
  <si>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6"/>
  </si>
  <si>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6"/>
  </si>
  <si>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6"/>
  </si>
  <si>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6"/>
  </si>
  <si>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6"/>
  </si>
  <si>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6"/>
  </si>
  <si>
    <t xml:space="preserve">　看護師等は、訪問看護計画書の作成に当たっては、その主要な事項について利用者又はその家族に対して説明し、利用者の同意を得ていますか。
</t>
    <rPh sb="35" eb="37">
      <t>リヨウ</t>
    </rPh>
    <phoneticPr fontId="6"/>
  </si>
  <si>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6"/>
  </si>
  <si>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6"/>
  </si>
  <si>
    <t>　個人データについては、正確かつ最新の内容に保つように努め、安全管理措置を講じ従業者及び委託先を監督すること</t>
    <phoneticPr fontId="6"/>
  </si>
  <si>
    <t>　原則として、前年度に介護サービスの対価として支払いを受けた金額が１００万円を超えるサービスが対象。</t>
    <phoneticPr fontId="6"/>
  </si>
  <si>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6"/>
  </si>
  <si>
    <t>　当該加算は、所定単位数の５％加算としていますが、この場合の所定単位数には緊急時訪問看護加算、特別管理加算及びターミナルケア加算を含みません。</t>
    <phoneticPr fontId="6"/>
  </si>
  <si>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6"/>
  </si>
  <si>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6"/>
  </si>
  <si>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5"/>
  </si>
  <si>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6"/>
  </si>
  <si>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6"/>
  </si>
  <si>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6"/>
  </si>
  <si>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6"/>
  </si>
  <si>
    <t>⑦</t>
    <phoneticPr fontId="6"/>
  </si>
  <si>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5"/>
  </si>
  <si>
    <t>いる・いない
該当なし</t>
    <rPh sb="7" eb="9">
      <t>ガイトウ</t>
    </rPh>
    <phoneticPr fontId="6"/>
  </si>
  <si>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6"/>
  </si>
  <si>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6"/>
  </si>
  <si>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6"/>
  </si>
  <si>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6"/>
  </si>
  <si>
    <t>「平２７厚労告９４」</t>
    <rPh sb="5" eb="6">
      <t>ロウ</t>
    </rPh>
    <phoneticPr fontId="5"/>
  </si>
  <si>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5"/>
  </si>
  <si>
    <t>「平２７厚労告９５」</t>
    <rPh sb="5" eb="6">
      <t>ロウ</t>
    </rPh>
    <phoneticPr fontId="5"/>
  </si>
  <si>
    <t>厚生労働大臣が定める基準
（平成２７年３月２３日厚生労働省告示第９５号）</t>
    <rPh sb="26" eb="28">
      <t>ロウドウ</t>
    </rPh>
    <rPh sb="31" eb="32">
      <t>ダイ</t>
    </rPh>
    <phoneticPr fontId="5"/>
  </si>
  <si>
    <t>「平２７厚労告９６」</t>
    <rPh sb="5" eb="6">
      <t>ロウ</t>
    </rPh>
    <phoneticPr fontId="5"/>
  </si>
  <si>
    <t>厚生労働大臣が定める施設基準
（平成２７年３月２３日厚生労働省告示第９６号）</t>
    <rPh sb="10" eb="12">
      <t>シセツ</t>
    </rPh>
    <rPh sb="28" eb="30">
      <t>ロウドウ</t>
    </rPh>
    <rPh sb="33" eb="34">
      <t>ダイ</t>
    </rPh>
    <phoneticPr fontId="5"/>
  </si>
  <si>
    <t>　厚生労働大臣が定める基準</t>
    <phoneticPr fontId="6"/>
  </si>
  <si>
    <t>　厚生労働大臣が定める基準</t>
    <phoneticPr fontId="6"/>
  </si>
  <si>
    <t>イ　利用者の身体的理由により１人の看護師等による
　訪問看護が困難と認められる場合</t>
    <phoneticPr fontId="6"/>
  </si>
  <si>
    <t>ロ　暴力行為、著しい迷惑行為、器物破損行為等が認
　められる場合</t>
    <phoneticPr fontId="6"/>
  </si>
  <si>
    <t>　厚生労働大臣が定める状態</t>
    <phoneticPr fontId="6"/>
  </si>
  <si>
    <t>　次のいずれかに該当する状態</t>
    <phoneticPr fontId="6"/>
  </si>
  <si>
    <t>ウ　人工肛門又は人工膀胱を設置している状態</t>
    <phoneticPr fontId="6"/>
  </si>
  <si>
    <t>エ　真皮を越える褥瘡の状態</t>
    <phoneticPr fontId="6"/>
  </si>
  <si>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6"/>
  </si>
  <si>
    <t>１</t>
    <phoneticPr fontId="6"/>
  </si>
  <si>
    <t>　厚生労働大臣が定める疾病等</t>
    <phoneticPr fontId="6"/>
  </si>
  <si>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6"/>
  </si>
  <si>
    <t>平27厚労告94
第四号</t>
    <rPh sb="10" eb="11">
      <t>シ</t>
    </rPh>
    <phoneticPr fontId="6"/>
  </si>
  <si>
    <t>平27厚労告94
第五号</t>
    <rPh sb="4" eb="5">
      <t>ロウ</t>
    </rPh>
    <rPh sb="9" eb="10">
      <t>ダイ</t>
    </rPh>
    <rPh sb="10" eb="11">
      <t>ゴ</t>
    </rPh>
    <rPh sb="11" eb="12">
      <t>ゴウ</t>
    </rPh>
    <phoneticPr fontId="6"/>
  </si>
  <si>
    <t>平27厚労告94
第六号</t>
    <rPh sb="10" eb="11">
      <t>ロク</t>
    </rPh>
    <phoneticPr fontId="6"/>
  </si>
  <si>
    <t xml:space="preserve">平27厚労告96
第三号
</t>
    <rPh sb="4" eb="5">
      <t>ロウ</t>
    </rPh>
    <rPh sb="9" eb="10">
      <t>ダイ</t>
    </rPh>
    <rPh sb="10" eb="11">
      <t>サン</t>
    </rPh>
    <rPh sb="11" eb="12">
      <t>ゴウ</t>
    </rPh>
    <phoneticPr fontId="6"/>
  </si>
  <si>
    <t>　厚生労働大臣が定める施設基準</t>
    <phoneticPr fontId="6"/>
  </si>
  <si>
    <t>７</t>
    <phoneticPr fontId="6"/>
  </si>
  <si>
    <t>平12厚告19
別表3の注7</t>
    <phoneticPr fontId="6"/>
  </si>
  <si>
    <t>平12厚告19
別表3の注9</t>
    <phoneticPr fontId="6"/>
  </si>
  <si>
    <r>
      <t>平12厚告19
別表3の注11</t>
    </r>
    <r>
      <rPr>
        <b/>
        <sz val="11"/>
        <color indexed="8"/>
        <rFont val="ＭＳ 明朝"/>
        <family val="1"/>
        <charset val="128"/>
      </rPr>
      <t/>
    </r>
    <phoneticPr fontId="6"/>
  </si>
  <si>
    <t>　厚生労働大臣が定める区分</t>
    <phoneticPr fontId="6"/>
  </si>
  <si>
    <t>平27厚労告94
第七号</t>
    <phoneticPr fontId="6"/>
  </si>
  <si>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6"/>
  </si>
  <si>
    <t>ロ　急性増悪その他当該利用者の主治の医師が一時的
　に頻回の訪問看護が必要であると認める状態</t>
    <rPh sb="2" eb="4">
      <t>キュウセイ</t>
    </rPh>
    <rPh sb="4" eb="5">
      <t>ゾウ</t>
    </rPh>
    <phoneticPr fontId="6"/>
  </si>
  <si>
    <t>平27厚労告94
第八号</t>
    <rPh sb="4" eb="5">
      <t>ロウ</t>
    </rPh>
    <rPh sb="9" eb="10">
      <t>ダイ</t>
    </rPh>
    <rPh sb="10" eb="11">
      <t>ハチ</t>
    </rPh>
    <rPh sb="11" eb="12">
      <t>ゴウ</t>
    </rPh>
    <phoneticPr fontId="6"/>
  </si>
  <si>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6"/>
  </si>
  <si>
    <t>　厚生労働大臣が定める基準</t>
    <phoneticPr fontId="6"/>
  </si>
  <si>
    <t>　</t>
    <phoneticPr fontId="6"/>
  </si>
  <si>
    <t>　サービス種類相互の算定関係</t>
    <phoneticPr fontId="6"/>
  </si>
  <si>
    <t>　サービス種類相互の算定関係
（介護予防）</t>
    <phoneticPr fontId="6"/>
  </si>
  <si>
    <t>２</t>
    <phoneticPr fontId="6"/>
  </si>
  <si>
    <t>９</t>
    <phoneticPr fontId="6"/>
  </si>
  <si>
    <t>８</t>
    <phoneticPr fontId="6"/>
  </si>
  <si>
    <t>６</t>
    <phoneticPr fontId="6"/>
  </si>
  <si>
    <t>５</t>
    <phoneticPr fontId="6"/>
  </si>
  <si>
    <t>４</t>
    <phoneticPr fontId="6"/>
  </si>
  <si>
    <t>３</t>
    <phoneticPr fontId="6"/>
  </si>
  <si>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6"/>
  </si>
  <si>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6"/>
  </si>
  <si>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6"/>
  </si>
  <si>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6"/>
  </si>
  <si>
    <t>　イ　人工肛門又は人工膀胱を設置している状態</t>
    <phoneticPr fontId="6"/>
  </si>
  <si>
    <t>　ウ　真皮を越える褥瘡の状態</t>
    <phoneticPr fontId="6"/>
  </si>
  <si>
    <t>　エ　点滴注射を週３日以上行う必要があると認めら
　　れる状態</t>
    <phoneticPr fontId="6"/>
  </si>
  <si>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6"/>
  </si>
  <si>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6"/>
  </si>
  <si>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6"/>
  </si>
  <si>
    <t>※</t>
    <phoneticPr fontId="5"/>
  </si>
  <si>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6"/>
  </si>
  <si>
    <t>イ　看護体制強化加算（Ⅰ）</t>
    <rPh sb="2" eb="4">
      <t>カンゴ</t>
    </rPh>
    <rPh sb="4" eb="6">
      <t>タイセイ</t>
    </rPh>
    <rPh sb="6" eb="8">
      <t>キョウカ</t>
    </rPh>
    <rPh sb="8" eb="10">
      <t>カサン</t>
    </rPh>
    <phoneticPr fontId="6"/>
  </si>
  <si>
    <t>ロ　看護体制強化加算（Ⅱ）</t>
    <rPh sb="2" eb="4">
      <t>カンゴ</t>
    </rPh>
    <rPh sb="4" eb="6">
      <t>タイセイ</t>
    </rPh>
    <rPh sb="6" eb="8">
      <t>キョウカ</t>
    </rPh>
    <rPh sb="8" eb="10">
      <t>カサン</t>
    </rPh>
    <phoneticPr fontId="6"/>
  </si>
  <si>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6"/>
  </si>
  <si>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6"/>
  </si>
  <si>
    <t>　当該加算については、保健師又は看護師が行う場合であっても、准看護師が行う場合であっても、同じ単位を算定するものとします。</t>
    <rPh sb="11" eb="14">
      <t>ホケンシ</t>
    </rPh>
    <rPh sb="14" eb="15">
      <t>マタ</t>
    </rPh>
    <phoneticPr fontId="6"/>
  </si>
  <si>
    <t>※</t>
    <phoneticPr fontId="6"/>
  </si>
  <si>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6"/>
  </si>
  <si>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6"/>
  </si>
  <si>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6"/>
  </si>
  <si>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6"/>
  </si>
  <si>
    <t>「平２１厚労告８３」</t>
    <phoneticPr fontId="5"/>
  </si>
  <si>
    <t>厚生労働大臣が定める中山間地域等の地域
（平成２１年３月１３日厚生労働省告示第８３号）</t>
    <phoneticPr fontId="5"/>
  </si>
  <si>
    <t>※</t>
    <phoneticPr fontId="6"/>
  </si>
  <si>
    <t>※</t>
    <phoneticPr fontId="6"/>
  </si>
  <si>
    <t>※</t>
    <phoneticPr fontId="6"/>
  </si>
  <si>
    <t>※</t>
    <phoneticPr fontId="6"/>
  </si>
  <si>
    <t>※</t>
    <phoneticPr fontId="6"/>
  </si>
  <si>
    <t>※</t>
    <phoneticPr fontId="6"/>
  </si>
  <si>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6"/>
  </si>
  <si>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6"/>
  </si>
  <si>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6"/>
  </si>
  <si>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6"/>
  </si>
  <si>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6"/>
  </si>
  <si>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6"/>
  </si>
  <si>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6"/>
  </si>
  <si>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6"/>
  </si>
  <si>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6"/>
  </si>
  <si>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6"/>
  </si>
  <si>
    <t>平成30年度介護報酬改定に関するQ&amp;A（平成30年3月23日）問21</t>
    <phoneticPr fontId="6"/>
  </si>
  <si>
    <t>③</t>
    <phoneticPr fontId="5"/>
  </si>
  <si>
    <t>④</t>
    <phoneticPr fontId="5"/>
  </si>
  <si>
    <t>平11老企25
第二の2の(2)</t>
    <phoneticPr fontId="6"/>
  </si>
  <si>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5"/>
  </si>
  <si>
    <t>事業主が講ずべき措置の具体的内容</t>
    <phoneticPr fontId="5"/>
  </si>
  <si>
    <t>事業主が講じることが望ましい取組について</t>
    <phoneticPr fontId="5"/>
  </si>
  <si>
    <t>業務継続計画の策定等</t>
    <phoneticPr fontId="5"/>
  </si>
  <si>
    <t>①</t>
    <phoneticPr fontId="5"/>
  </si>
  <si>
    <t>②</t>
    <phoneticPr fontId="5"/>
  </si>
  <si>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5"/>
  </si>
  <si>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5"/>
  </si>
  <si>
    <t>虐待の防止</t>
  </si>
  <si>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5"/>
  </si>
  <si>
    <t>・</t>
    <phoneticPr fontId="5"/>
  </si>
  <si>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5"/>
  </si>
  <si>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5"/>
  </si>
  <si>
    <t>虐待の防止のための対策を検討する委員会（第１号）</t>
    <phoneticPr fontId="5"/>
  </si>
  <si>
    <t>虐待の防止のための指針(第２号)</t>
    <phoneticPr fontId="5"/>
  </si>
  <si>
    <t>虐待の防止のための従業者に対する研修（第３号）</t>
    <phoneticPr fontId="5"/>
  </si>
  <si>
    <t>虐待の防止に関する措置を適切に実施するための担当者（第４号）</t>
    <phoneticPr fontId="5"/>
  </si>
  <si>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5"/>
  </si>
  <si>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6"/>
  </si>
  <si>
    <t>令和3年3月15日厚生労働省告示第73号　附則第3条第2項</t>
    <rPh sb="0" eb="2">
      <t>レイワ</t>
    </rPh>
    <rPh sb="3" eb="4">
      <t>ネン</t>
    </rPh>
    <rPh sb="5" eb="6">
      <t>ツキ</t>
    </rPh>
    <rPh sb="8" eb="9">
      <t>ニチ</t>
    </rPh>
    <rPh sb="9" eb="11">
      <t>コウセイ</t>
    </rPh>
    <rPh sb="11" eb="14">
      <t>ロウドウショウ</t>
    </rPh>
    <rPh sb="14" eb="16">
      <t>コクジ</t>
    </rPh>
    <rPh sb="16" eb="17">
      <t>ダイ</t>
    </rPh>
    <rPh sb="19" eb="20">
      <t>ゴウ</t>
    </rPh>
    <rPh sb="21" eb="23">
      <t>フソク</t>
    </rPh>
    <rPh sb="23" eb="24">
      <t>ダイ</t>
    </rPh>
    <rPh sb="25" eb="26">
      <t>ジョウ</t>
    </rPh>
    <rPh sb="26" eb="27">
      <t>ダイ</t>
    </rPh>
    <rPh sb="28" eb="29">
      <t>コウ</t>
    </rPh>
    <phoneticPr fontId="6"/>
  </si>
  <si>
    <t xml:space="preserve">平18-0317001号
第二の3(18)
</t>
    <rPh sb="11" eb="12">
      <t>ゴウ</t>
    </rPh>
    <rPh sb="14" eb="15">
      <t>ニ</t>
    </rPh>
    <phoneticPr fontId="6"/>
  </si>
  <si>
    <t xml:space="preserve">平18-0317001号
第二の3(19)
</t>
    <rPh sb="11" eb="12">
      <t>ゴウ</t>
    </rPh>
    <rPh sb="14" eb="15">
      <t>ニ</t>
    </rPh>
    <phoneticPr fontId="6"/>
  </si>
  <si>
    <t>平27厚労告95
第十号</t>
    <rPh sb="10" eb="11">
      <t>ジュウ</t>
    </rPh>
    <phoneticPr fontId="6"/>
  </si>
  <si>
    <t>イ　サービス提供体制強化加算（Ⅰ）
　　次に掲げる基準のいずれにも適合すること。
　　</t>
    <phoneticPr fontId="6"/>
  </si>
  <si>
    <t>ロ　サービス提供体制強化加算（Ⅱ）
　　次に掲げる基準のいずれにも適合すること。
　　</t>
    <phoneticPr fontId="6"/>
  </si>
  <si>
    <t>　勤続年数とは、各月の前月の末日時点における勤続年数をいうものとします。</t>
    <phoneticPr fontId="6"/>
  </si>
  <si>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6"/>
  </si>
  <si>
    <t>　看護師等が感染源となることを予防し、また看護師等を感染の危険から守るため、使い捨ての手袋等感染を予防するための備品等を備えるなど対策を講じてください。</t>
    <rPh sb="58" eb="59">
      <t>トウ</t>
    </rPh>
    <phoneticPr fontId="6"/>
  </si>
  <si>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5"/>
  </si>
  <si>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6"/>
  </si>
  <si>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5"/>
  </si>
  <si>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5"/>
  </si>
  <si>
    <t xml:space="preserve">　従業者が、正当な理由がなく、その業務上知り得た利用者又はその家族の秘密を漏らさないよう対策を講じていますか。
</t>
    <phoneticPr fontId="6"/>
  </si>
  <si>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5"/>
  </si>
  <si>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6"/>
  </si>
  <si>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5"/>
  </si>
  <si>
    <t>二　当該事業所における虐待の防止のための指針を整
　備すること。</t>
    <rPh sb="4" eb="7">
      <t>ジギョウショ</t>
    </rPh>
    <phoneticPr fontId="5"/>
  </si>
  <si>
    <t>三　当該事業所において、看護師等に対し、虐待の防
　止のための研修を定期的に実施すること。</t>
    <rPh sb="4" eb="7">
      <t>ジギョウショ</t>
    </rPh>
    <rPh sb="12" eb="15">
      <t>カンゴシ</t>
    </rPh>
    <rPh sb="15" eb="16">
      <t>トウ</t>
    </rPh>
    <rPh sb="17" eb="18">
      <t>タイ</t>
    </rPh>
    <phoneticPr fontId="5"/>
  </si>
  <si>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5"/>
  </si>
  <si>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5"/>
  </si>
  <si>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5"/>
  </si>
  <si>
    <t>　理学療法士、作業療法士及び言語聴覚士については、実情に応じた適当数を配置してください。
（配置しないことも可能です。）</t>
    <rPh sb="12" eb="13">
      <t>オヨ</t>
    </rPh>
    <phoneticPr fontId="6"/>
  </si>
  <si>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6"/>
  </si>
  <si>
    <t>電磁的記録等</t>
    <phoneticPr fontId="5"/>
  </si>
  <si>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5"/>
  </si>
  <si>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6"/>
  </si>
  <si>
    <t>高齢者虐待防止法第2条</t>
    <rPh sb="0" eb="3">
      <t>コウレイシャ</t>
    </rPh>
    <rPh sb="3" eb="5">
      <t>ギャクタイ</t>
    </rPh>
    <rPh sb="5" eb="8">
      <t>ボウシホウ</t>
    </rPh>
    <rPh sb="8" eb="9">
      <t>ダイ</t>
    </rPh>
    <rPh sb="10" eb="11">
      <t>ジョウ</t>
    </rPh>
    <phoneticPr fontId="5"/>
  </si>
  <si>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5"/>
  </si>
  <si>
    <t>39</t>
    <phoneticPr fontId="5"/>
  </si>
  <si>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5"/>
  </si>
  <si>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5"/>
  </si>
  <si>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6"/>
  </si>
  <si>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5"/>
  </si>
  <si>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6"/>
  </si>
  <si>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6"/>
  </si>
  <si>
    <t>　保険給付の対象となっているサービスと明確に区分されないあいまいな名目による費用の徴収は認められません。</t>
    <rPh sb="1" eb="3">
      <t>ホケン</t>
    </rPh>
    <rPh sb="6" eb="8">
      <t>タイショウ</t>
    </rPh>
    <phoneticPr fontId="6"/>
  </si>
  <si>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6"/>
  </si>
  <si>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6"/>
  </si>
  <si>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6"/>
  </si>
  <si>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6"/>
  </si>
  <si>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6"/>
  </si>
  <si>
    <t>準用(平11老企25第三の一の3(19)③)</t>
    <rPh sb="11" eb="12">
      <t>サン</t>
    </rPh>
    <rPh sb="13" eb="14">
      <t>イチ</t>
    </rPh>
    <phoneticPr fontId="6"/>
  </si>
  <si>
    <t>　「個人情報の保護に関する法律」及び「医療・介護関係事業者における個人情報の適切な取扱いのためのガイダンス」に基づき、利用者及びその家族の個人情報を適切に取り扱っていますか。</t>
    <phoneticPr fontId="6"/>
  </si>
  <si>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6"/>
  </si>
  <si>
    <t>　地域との連携等</t>
    <rPh sb="1" eb="3">
      <t>チイキ</t>
    </rPh>
    <rPh sb="5" eb="7">
      <t>レンケイ</t>
    </rPh>
    <rPh sb="7" eb="8">
      <t>トウ</t>
    </rPh>
    <phoneticPr fontId="6"/>
  </si>
  <si>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5"/>
  </si>
  <si>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6"/>
  </si>
  <si>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6"/>
  </si>
  <si>
    <t xml:space="preserve">　准看護師が訪問看護を行った場合は、所定単位数の１００分の９０に相当する単位数を算定していますか。
</t>
    <phoneticPr fontId="6"/>
  </si>
  <si>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6"/>
  </si>
  <si>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6"/>
  </si>
  <si>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6"/>
  </si>
  <si>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6"/>
  </si>
  <si>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6"/>
  </si>
  <si>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6"/>
  </si>
  <si>
    <t>平12厚告19
別表3の注3</t>
    <phoneticPr fontId="6"/>
  </si>
  <si>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6"/>
  </si>
  <si>
    <t>平12厚告19
別表3の注4</t>
    <phoneticPr fontId="6"/>
  </si>
  <si>
    <t>ハ　その他利用者の状況等から判断して、イ又はロに
　準ずると認められる場合</t>
    <phoneticPr fontId="6"/>
  </si>
  <si>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6"/>
  </si>
  <si>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6"/>
  </si>
  <si>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6"/>
  </si>
  <si>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6"/>
  </si>
  <si>
    <t>　特別管理加算については、利用者や居宅介護支援事業所が訪問看護事業所を選定する上で必要な情報として届け出てください。</t>
    <phoneticPr fontId="6"/>
  </si>
  <si>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6"/>
  </si>
  <si>
    <t>　特別管理加算は、１人の利用者に対し、１か所の事業所に限り算定できます。
　なお、２か所以上の事業所から訪問看護を利用する場合については、その分配は事業所相互の合議に委ねられます。</t>
    <phoneticPr fontId="6"/>
  </si>
  <si>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6"/>
  </si>
  <si>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6"/>
  </si>
  <si>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6"/>
  </si>
  <si>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6"/>
  </si>
  <si>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6"/>
  </si>
  <si>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6"/>
  </si>
  <si>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6"/>
  </si>
  <si>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6"/>
  </si>
  <si>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6"/>
  </si>
  <si>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6"/>
  </si>
  <si>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6"/>
  </si>
  <si>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6"/>
  </si>
  <si>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6"/>
  </si>
  <si>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6"/>
  </si>
  <si>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6"/>
  </si>
  <si>
    <t>　同一の事業所において、介護予防訪問看護を一体的に行っている場合においては、本加算の計算も一体的に行うこととします。</t>
    <phoneticPr fontId="6"/>
  </si>
  <si>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6"/>
  </si>
  <si>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6"/>
  </si>
  <si>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5"/>
  </si>
  <si>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6"/>
  </si>
  <si>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6"/>
  </si>
  <si>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5"/>
  </si>
  <si>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6"/>
  </si>
  <si>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5"/>
  </si>
  <si>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6"/>
  </si>
  <si>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6"/>
  </si>
  <si>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5"/>
  </si>
  <si>
    <t xml:space="preserve"> 正当な理由なくサービスの提供を拒んでいませんか。</t>
    <phoneticPr fontId="6"/>
  </si>
  <si>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6"/>
  </si>
  <si>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5"/>
  </si>
  <si>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6"/>
  </si>
  <si>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6"/>
  </si>
  <si>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5"/>
  </si>
  <si>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6"/>
  </si>
  <si>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</si>
  <si>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6"/>
  </si>
  <si>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6"/>
  </si>
  <si>
    <t>　個人情報については、安全管理の観点（第三者の目につかないようにする等）から、鍵のかかるロッカー
・キャビネット等への保管が望ましいです。</t>
    <phoneticPr fontId="6"/>
  </si>
  <si>
    <t>「医療・介護関係事業者における個人情報の適切な取扱いのためのガイダンス」より</t>
    <phoneticPr fontId="6"/>
  </si>
  <si>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5"/>
  </si>
  <si>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6"/>
  </si>
  <si>
    <t>策定済・未策定</t>
    <rPh sb="0" eb="2">
      <t>サクテイ</t>
    </rPh>
    <rPh sb="2" eb="3">
      <t>ズ</t>
    </rPh>
    <rPh sb="4" eb="5">
      <t>ミ</t>
    </rPh>
    <rPh sb="5" eb="7">
      <t>サクテイ</t>
    </rPh>
    <phoneticPr fontId="5"/>
  </si>
  <si>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5"/>
  </si>
  <si>
    <t>　以上の観点を踏まえ、虐待等の防止・早期発見に加え、虐待等が発生した場合はその再発を確実に防止するために次に掲げる事項を実施するものとします。
　</t>
    <phoneticPr fontId="6"/>
  </si>
  <si>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5"/>
  </si>
  <si>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6"/>
  </si>
  <si>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6"/>
  </si>
  <si>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6"/>
  </si>
  <si>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5"/>
  </si>
  <si>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</si>
  <si>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6"/>
  </si>
  <si>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5"/>
  </si>
  <si>
    <t>ア　電磁的記録による作成は、事業者等の使用に係る
  電子計算機に備えられたファイルに記録する方法ま
  たは磁気ディスク等をもって調製する方法によって
　ください。</t>
    <phoneticPr fontId="6"/>
  </si>
  <si>
    <t>ウ　その他、電磁的記録により行うことができるとさ
　れているものは、ア及びイに準じた方法によってく
　ださい。</t>
    <phoneticPr fontId="6"/>
  </si>
  <si>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6"/>
  </si>
  <si>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6"/>
  </si>
  <si>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6"/>
  </si>
  <si>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6"/>
  </si>
  <si>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6"/>
  </si>
  <si>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6"/>
  </si>
  <si>
    <t>　末期の悪性腫瘍その他厚生労働大臣が定める疾病等 （平27厚労告94第四号）の患者については、医療保険の給付の対象となるものであり、訪問看護費は算定しません。</t>
    <rPh sb="68" eb="70">
      <t>カンゴ</t>
    </rPh>
    <phoneticPr fontId="6"/>
  </si>
  <si>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6"/>
  </si>
  <si>
    <t>（1）特別管理加算（Ⅰ）</t>
    <phoneticPr fontId="6"/>
  </si>
  <si>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6"/>
  </si>
  <si>
    <t>（2）特別管理加算（Ⅱ）</t>
    <phoneticPr fontId="6"/>
  </si>
  <si>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6"/>
  </si>
  <si>
    <t xml:space="preserve">　①　イ（1） ①、②及び④に掲げる基準のいずれにも適合すること。
</t>
    <rPh sb="11" eb="12">
      <t>オヨ</t>
    </rPh>
    <phoneticPr fontId="6"/>
  </si>
  <si>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6"/>
  </si>
  <si>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6"/>
  </si>
  <si>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6"/>
  </si>
  <si>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6"/>
  </si>
  <si>
    <t>（1）上記のイ（1）から（3）までに掲げる基準のいずれにも適合すること。</t>
    <rPh sb="3" eb="5">
      <t>ジョウキ</t>
    </rPh>
    <rPh sb="18" eb="19">
      <t>カカ</t>
    </rPh>
    <rPh sb="21" eb="23">
      <t>キジュン</t>
    </rPh>
    <rPh sb="29" eb="31">
      <t>テキゴウ</t>
    </rPh>
    <phoneticPr fontId="6"/>
  </si>
  <si>
    <t>ア　電磁的方法による交付は、第５－１の電磁的方法
　による重要事項の提供に準じた方法によってくださ
　い。</t>
    <phoneticPr fontId="5"/>
  </si>
  <si>
    <t xml:space="preserve">イ　電磁的方法による同意は、例えば電子メールによ
　り利用者等が同意の意思表示をした場合等が考えら
　れます。
</t>
    <phoneticPr fontId="6"/>
  </si>
  <si>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6"/>
  </si>
  <si>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6"/>
  </si>
  <si>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6"/>
  </si>
  <si>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6"/>
  </si>
  <si>
    <t xml:space="preserve">　夜間（午後6時～午後10時）又は早朝（午前6時～午前8時）に訪問看護を行った場合は、１回につき所定単位数の１００分の２５に相当する単位数を所定単位数に加算していますか。
</t>
    <phoneticPr fontId="6"/>
  </si>
  <si>
    <t>　また、深夜（午後10時～午前6時）に訪問看護を行った場合は、１回につき所定単位数の１００分の５０に相当する単位数を所定単位数に加算していますか。</t>
    <phoneticPr fontId="6"/>
  </si>
  <si>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6"/>
  </si>
  <si>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6"/>
  </si>
  <si>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6"/>
  </si>
  <si>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6"/>
  </si>
  <si>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6"/>
  </si>
  <si>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6"/>
  </si>
  <si>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6"/>
  </si>
  <si>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6"/>
  </si>
  <si>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6"/>
  </si>
  <si>
    <t>　保有個人データについては、利用目的などを本人の知り得る状態に置き、本人の求めに応じて開示・訂正
・利用停止等を行うこと</t>
    <phoneticPr fontId="6"/>
  </si>
  <si>
    <t>四　前記一から三に掲げる措置を適切に実施するため
　の担当者を置くこと。</t>
    <rPh sb="0" eb="1">
      <t>ヨン</t>
    </rPh>
    <rPh sb="2" eb="4">
      <t>ゼンキ</t>
    </rPh>
    <rPh sb="4" eb="5">
      <t>イチ</t>
    </rPh>
    <phoneticPr fontId="5"/>
  </si>
  <si>
    <t>　事業の運営を行うために必要な広さを有する専用の事務室又は専用の区画を設けていますか。</t>
    <rPh sb="18" eb="19">
      <t>ユウ</t>
    </rPh>
    <phoneticPr fontId="6"/>
  </si>
  <si>
    <t>　事務室又は区画は、利用申込みの受付、相談等に対応するのに適切なスペースを確保していますか。</t>
    <phoneticPr fontId="6"/>
  </si>
  <si>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5"/>
  </si>
  <si>
    <t>　サービスの提供に要した費用につき、その支払を受ける際、当該支払をした利用者に対し、領収証を交付していますか。</t>
    <rPh sb="44" eb="45">
      <t>ショウ</t>
    </rPh>
    <phoneticPr fontId="6"/>
  </si>
  <si>
    <t xml:space="preserve">施行規則第65条
</t>
    <phoneticPr fontId="6"/>
  </si>
  <si>
    <t>　医学の進歩に対応し、適切な看護技術をもってサービスの提供を行っていますか。</t>
    <phoneticPr fontId="6"/>
  </si>
  <si>
    <t>　常に利用者の病状、心身の状況及びその置かれている環境の的確な把握に努め、利用者又はその家族に対し、適切な指導を行っていますか。</t>
    <phoneticPr fontId="6"/>
  </si>
  <si>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6"/>
  </si>
  <si>
    <t>　国民健康保険団体連合会からの求めがあった場合には、上記⑤の改善の内容を報告していますか。</t>
    <phoneticPr fontId="6"/>
  </si>
  <si>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6"/>
  </si>
  <si>
    <t>　事故が発生した場合の対応方法については、あらかじめ定めておくことが望ましいです。</t>
    <rPh sb="1" eb="3">
      <t>ジコ</t>
    </rPh>
    <phoneticPr fontId="6"/>
  </si>
  <si>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6"/>
  </si>
  <si>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5"/>
  </si>
  <si>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6"/>
  </si>
  <si>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6"/>
  </si>
  <si>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6"/>
  </si>
  <si>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6"/>
  </si>
  <si>
    <t>　訪問看護の提供に必要な設備及び備品等を確保し、特に、手指を洗浄するための設備等、感染症予防に必要な設備に配慮していますか。</t>
    <phoneticPr fontId="6"/>
  </si>
  <si>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6"/>
  </si>
  <si>
    <t xml:space="preserve">②　上記①に掲げる方法は、利用申込者又はその家族
　がファイルへの記録を出力することによる文書を作
　成することができるものでなければなりません。
</t>
    <rPh sb="2" eb="4">
      <t>ジョウキ</t>
    </rPh>
    <phoneticPr fontId="6"/>
  </si>
  <si>
    <t>③　上記①の「電子情報処理組織」とは、事業者の使
　用に係る電子計算機と、利用申込者又はその家族の
　使用に係る電子計算機とを電気通信回線で接続した
　電子情報処理組織をいいます。</t>
    <phoneticPr fontId="6"/>
  </si>
  <si>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5"/>
  </si>
  <si>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6"/>
  </si>
  <si>
    <t>　特に、要介護度や所得の多寡を理由にサービスの提供を拒否することはできません。</t>
    <rPh sb="1" eb="2">
      <t>トク</t>
    </rPh>
    <phoneticPr fontId="6"/>
  </si>
  <si>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6"/>
  </si>
  <si>
    <t>　被保険者証に、認定審査会の意見が記載されているときは、当該認定審査会の意見に配慮してサービスを提供するように努めていますか。　</t>
    <phoneticPr fontId="6"/>
  </si>
  <si>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6"/>
  </si>
  <si>
    <t>　サービスの提供に当たっては、サービス担当者会議等を通じて、利用者の心身の状況、病歴、その置かれている環境、他の保健医療サービス又は福祉サービスの利用状況等の把握に努めていますか。　</t>
    <phoneticPr fontId="6"/>
  </si>
  <si>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6"/>
  </si>
  <si>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6"/>
  </si>
  <si>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6"/>
  </si>
  <si>
    <t>　事業者は、自らその提供するサービスの質の評価を行い、常にその改善を図っていますか。</t>
    <rPh sb="1" eb="4">
      <t>ジギョウシャ</t>
    </rPh>
    <phoneticPr fontId="6"/>
  </si>
  <si>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6"/>
  </si>
  <si>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6"/>
  </si>
  <si>
    <t xml:space="preserve">　管理者は、当該事業所の従業者に「運営に関する基準」を遵守させるため必要な指揮命令を行っていますか。
</t>
    <rPh sb="6" eb="8">
      <t>トウガイ</t>
    </rPh>
    <rPh sb="8" eb="11">
      <t>ジギョウショ</t>
    </rPh>
    <phoneticPr fontId="6"/>
  </si>
  <si>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6"/>
  </si>
  <si>
    <t>　利用者に対し適切な訪問看護を提供できるよう、事業所ごとに看護師等の勤務の体制を定めていますか。</t>
    <rPh sb="10" eb="12">
      <t>ホウモン</t>
    </rPh>
    <rPh sb="12" eb="14">
      <t>カンゴ</t>
    </rPh>
    <phoneticPr fontId="6"/>
  </si>
  <si>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5"/>
  </si>
  <si>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5"/>
  </si>
  <si>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6"/>
  </si>
  <si>
    <t>　苦情を受け付けた場合には、当該苦情の受付日、その内容等を記録していますか。</t>
    <phoneticPr fontId="6"/>
  </si>
  <si>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6"/>
  </si>
  <si>
    <t>　利用者に対する訪問看護の提供により賠償すべき事故が発生した場合は、損害賠償を速やかに行っていますか。</t>
    <rPh sb="8" eb="10">
      <t>ホウモン</t>
    </rPh>
    <rPh sb="10" eb="12">
      <t>カンゴ</t>
    </rPh>
    <phoneticPr fontId="6"/>
  </si>
  <si>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5"/>
  </si>
  <si>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6"/>
  </si>
  <si>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6"/>
  </si>
  <si>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6"/>
  </si>
  <si>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5"/>
  </si>
  <si>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6"/>
  </si>
  <si>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6"/>
  </si>
  <si>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6"/>
  </si>
  <si>
    <t>　訪問看護を担当する医療機関においては、事業所ごとに、訪問看護に従事する看護師等を明確にしてください。</t>
    <phoneticPr fontId="6"/>
  </si>
  <si>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5"/>
  </si>
  <si>
    <t>平11老企25
第3の一の3(1)</t>
    <rPh sb="11" eb="12">
      <t>イチ</t>
    </rPh>
    <phoneticPr fontId="5"/>
  </si>
  <si>
    <t>平11老企25
第2の2の(1)</t>
    <phoneticPr fontId="6"/>
  </si>
  <si>
    <t>平11老企25
第2の2の(3)</t>
    <rPh sb="13" eb="14">
      <t>ニ</t>
    </rPh>
    <phoneticPr fontId="5"/>
  </si>
  <si>
    <t>平11老企25
第2の2の(4)</t>
    <rPh sb="11" eb="12">
      <t>ニ</t>
    </rPh>
    <phoneticPr fontId="5"/>
  </si>
  <si>
    <t>平11老企25
第3の三の1(1)①ロ</t>
    <rPh sb="11" eb="12">
      <t>サン</t>
    </rPh>
    <phoneticPr fontId="6"/>
  </si>
  <si>
    <t>平11老企25
第3の三の1(1)①ハ</t>
    <rPh sb="11" eb="12">
      <t>サン</t>
    </rPh>
    <phoneticPr fontId="6"/>
  </si>
  <si>
    <t>平11老企25
第3の三の1(2)③</t>
    <rPh sb="11" eb="12">
      <t>サン</t>
    </rPh>
    <phoneticPr fontId="6"/>
  </si>
  <si>
    <t>平11老企25
第3の三の1(2)④</t>
    <rPh sb="11" eb="12">
      <t>サン</t>
    </rPh>
    <phoneticPr fontId="6"/>
  </si>
  <si>
    <t>平11老企25
第3の三の2(1)①</t>
    <rPh sb="11" eb="12">
      <t>サン</t>
    </rPh>
    <phoneticPr fontId="6"/>
  </si>
  <si>
    <t>平11老企25
第3の三の2(1)②</t>
    <rPh sb="11" eb="12">
      <t>サン</t>
    </rPh>
    <phoneticPr fontId="6"/>
  </si>
  <si>
    <t>平11老企25
第3の三の2(1)③</t>
    <rPh sb="11" eb="12">
      <t>サン</t>
    </rPh>
    <phoneticPr fontId="6"/>
  </si>
  <si>
    <t>準用(平11老企25 第3の一の3
(2)）</t>
    <rPh sb="14" eb="15">
      <t>イチ</t>
    </rPh>
    <phoneticPr fontId="6"/>
  </si>
  <si>
    <t>準用(平11老企
25 第3の一の3
(3)）</t>
    <rPh sb="15" eb="16">
      <t>イチ</t>
    </rPh>
    <phoneticPr fontId="6"/>
  </si>
  <si>
    <t>準用(平11老企25　第3の一の3(9)）</t>
    <rPh sb="14" eb="15">
      <t>イチ</t>
    </rPh>
    <phoneticPr fontId="6"/>
  </si>
  <si>
    <t xml:space="preserve">準用(平11老企25 第3の一の3(10)①)
</t>
    <rPh sb="14" eb="15">
      <t>イチ</t>
    </rPh>
    <phoneticPr fontId="6"/>
  </si>
  <si>
    <t>準用(平11老企25 第3の一の3(10)②)</t>
    <rPh sb="14" eb="15">
      <t>イチ</t>
    </rPh>
    <phoneticPr fontId="6"/>
  </si>
  <si>
    <t>準用(平11老企25 第3の一の3
(11)①）</t>
    <rPh sb="14" eb="15">
      <t>イチ</t>
    </rPh>
    <phoneticPr fontId="6"/>
  </si>
  <si>
    <r>
      <t>平11老企25
第3の三の3(2)</t>
    </r>
    <r>
      <rPr>
        <sz val="10"/>
        <rFont val="ＭＳ 明朝"/>
        <family val="1"/>
        <charset val="128"/>
      </rPr>
      <t>②</t>
    </r>
    <rPh sb="11" eb="12">
      <t>サン</t>
    </rPh>
    <phoneticPr fontId="6"/>
  </si>
  <si>
    <t xml:space="preserve">準用(平11老企 25 第3の一の3
(11)②）
</t>
    <rPh sb="15" eb="16">
      <t>イチ</t>
    </rPh>
    <phoneticPr fontId="5"/>
  </si>
  <si>
    <t>準用(平11老企25 第3の一の3(11)③）</t>
    <rPh sb="14" eb="15">
      <t>イチ</t>
    </rPh>
    <phoneticPr fontId="6"/>
  </si>
  <si>
    <t>平11老企25
第4の三の2(1)①</t>
    <rPh sb="11" eb="12">
      <t>サン</t>
    </rPh>
    <phoneticPr fontId="6"/>
  </si>
  <si>
    <t>平11老企25
第4の三の2(1)⑤</t>
    <rPh sb="11" eb="12">
      <t>サン</t>
    </rPh>
    <phoneticPr fontId="6"/>
  </si>
  <si>
    <t>平11老企25
第4の三の2(1)②</t>
    <rPh sb="11" eb="12">
      <t>サン</t>
    </rPh>
    <phoneticPr fontId="6"/>
  </si>
  <si>
    <t>平11老企25
第4の三の2(1)④</t>
    <rPh sb="11" eb="12">
      <t>サン</t>
    </rPh>
    <phoneticPr fontId="6"/>
  </si>
  <si>
    <r>
      <t>平11老企25
第3の三の3(3)</t>
    </r>
    <r>
      <rPr>
        <sz val="10"/>
        <rFont val="ＭＳ 明朝"/>
        <family val="1"/>
        <charset val="128"/>
      </rPr>
      <t>②</t>
    </r>
    <rPh sb="11" eb="12">
      <t>サン</t>
    </rPh>
    <phoneticPr fontId="6"/>
  </si>
  <si>
    <r>
      <t>平11老企25
第3の三の3(3)</t>
    </r>
    <r>
      <rPr>
        <sz val="10"/>
        <rFont val="ＭＳ 明朝"/>
        <family val="1"/>
        <charset val="128"/>
      </rPr>
      <t>③</t>
    </r>
    <rPh sb="11" eb="12">
      <t>サン</t>
    </rPh>
    <phoneticPr fontId="6"/>
  </si>
  <si>
    <t>平11老企25
第4の三の2(2)①</t>
    <rPh sb="11" eb="12">
      <t>サン</t>
    </rPh>
    <phoneticPr fontId="6"/>
  </si>
  <si>
    <t>平11老企25
第4の三の2(2)②</t>
    <rPh sb="11" eb="12">
      <t>サン</t>
    </rPh>
    <phoneticPr fontId="6"/>
  </si>
  <si>
    <r>
      <t>平11老企25
第3の三の3(4)</t>
    </r>
    <r>
      <rPr>
        <sz val="10"/>
        <rFont val="ＭＳ 明朝"/>
        <family val="1"/>
        <charset val="128"/>
      </rPr>
      <t>①</t>
    </r>
    <rPh sb="11" eb="12">
      <t>サン</t>
    </rPh>
    <phoneticPr fontId="6"/>
  </si>
  <si>
    <r>
      <t>平11老企25
第3の三の3(4)</t>
    </r>
    <r>
      <rPr>
        <sz val="10"/>
        <rFont val="ＭＳ 明朝"/>
        <family val="1"/>
        <charset val="128"/>
      </rPr>
      <t>②</t>
    </r>
    <rPh sb="11" eb="12">
      <t>サン</t>
    </rPh>
    <phoneticPr fontId="6"/>
  </si>
  <si>
    <t>平11老企25
第3の三の3(4)④</t>
    <phoneticPr fontId="6"/>
  </si>
  <si>
    <t>平11老企25
第3の三の3(4)⑤</t>
    <rPh sb="11" eb="12">
      <t>サン</t>
    </rPh>
    <phoneticPr fontId="6"/>
  </si>
  <si>
    <t>平11老企25
第3の三の3(5)②</t>
    <rPh sb="11" eb="12">
      <t>サン</t>
    </rPh>
    <phoneticPr fontId="6"/>
  </si>
  <si>
    <r>
      <t>平11老企25
第3の三の3(5)</t>
    </r>
    <r>
      <rPr>
        <sz val="10"/>
        <rFont val="ＭＳ 明朝"/>
        <family val="1"/>
        <charset val="128"/>
      </rPr>
      <t>③</t>
    </r>
    <rPh sb="11" eb="12">
      <t>サン</t>
    </rPh>
    <phoneticPr fontId="6"/>
  </si>
  <si>
    <t>平11老企25
第3の三の3(5)⑤</t>
    <phoneticPr fontId="6"/>
  </si>
  <si>
    <t>平11老企25
第3の三の3(5)⑤</t>
    <rPh sb="11" eb="12">
      <t>サン</t>
    </rPh>
    <phoneticPr fontId="6"/>
  </si>
  <si>
    <r>
      <t>平11老企25
第3の三の3(5)</t>
    </r>
    <r>
      <rPr>
        <sz val="10"/>
        <rFont val="ＭＳ 明朝"/>
        <family val="1"/>
        <charset val="128"/>
      </rPr>
      <t>⑦</t>
    </r>
    <rPh sb="11" eb="12">
      <t>サン</t>
    </rPh>
    <phoneticPr fontId="6"/>
  </si>
  <si>
    <t>平11老企25
第3の三の3(5)⑧</t>
    <phoneticPr fontId="6"/>
  </si>
  <si>
    <t>平11老企25
第3の三の3(5)⑪</t>
    <rPh sb="11" eb="12">
      <t>サン</t>
    </rPh>
    <phoneticPr fontId="6"/>
  </si>
  <si>
    <t>準用(平11老企25第3の一の3(19)①)</t>
    <rPh sb="13" eb="14">
      <t>イチ</t>
    </rPh>
    <phoneticPr fontId="6"/>
  </si>
  <si>
    <t>準用(平11老企25第3の一の3(19)④)</t>
    <rPh sb="13" eb="14">
      <t>イチ</t>
    </rPh>
    <phoneticPr fontId="6"/>
  </si>
  <si>
    <t>平11老企25
第3の三の3(10)②</t>
    <rPh sb="11" eb="12">
      <t>サン</t>
    </rPh>
    <phoneticPr fontId="6"/>
  </si>
  <si>
    <t>準用(平11老企25第3の一の3(21)②</t>
    <rPh sb="13" eb="14">
      <t>イチ</t>
    </rPh>
    <phoneticPr fontId="6"/>
  </si>
  <si>
    <t>準用(平11老企
25 第3の一の3
(21)③）</t>
    <rPh sb="15" eb="16">
      <t>イチ</t>
    </rPh>
    <phoneticPr fontId="6"/>
  </si>
  <si>
    <t>準用(平11老企25
第3の一の3(21)④)</t>
    <rPh sb="0" eb="2">
      <t>ジュンヨウ</t>
    </rPh>
    <phoneticPr fontId="5"/>
  </si>
  <si>
    <t>準用(平11老企
25 第3の二の3
(7)①）</t>
    <rPh sb="15" eb="16">
      <t>２</t>
    </rPh>
    <phoneticPr fontId="6"/>
  </si>
  <si>
    <t>準用(平11老企
25 第3の二の3
(7)②）</t>
    <rPh sb="15" eb="16">
      <t>２</t>
    </rPh>
    <phoneticPr fontId="6"/>
  </si>
  <si>
    <t>準用(平11老企
25 第3の二の3
(7)③）</t>
    <rPh sb="15" eb="16">
      <t>２</t>
    </rPh>
    <phoneticPr fontId="6"/>
  </si>
  <si>
    <t>準用(平11老企
25 第3の二の3
(7)④）</t>
    <rPh sb="15" eb="16">
      <t>２</t>
    </rPh>
    <phoneticPr fontId="6"/>
  </si>
  <si>
    <t>準用(平11老企
25 第3の一の3
(23)①）</t>
    <rPh sb="15" eb="16">
      <t>イチ</t>
    </rPh>
    <phoneticPr fontId="6"/>
  </si>
  <si>
    <t>準用(平11老企
25 第3の二の3
(8)②）</t>
    <rPh sb="15" eb="16">
      <t>２</t>
    </rPh>
    <phoneticPr fontId="6"/>
  </si>
  <si>
    <t>準用(平11老企25 第3の一の3
(24)①）</t>
    <rPh sb="14" eb="15">
      <t>イチ</t>
    </rPh>
    <phoneticPr fontId="6"/>
  </si>
  <si>
    <t>準用(平11老企
25 第3の一の3
(25)②）</t>
    <rPh sb="15" eb="16">
      <t>イチ</t>
    </rPh>
    <phoneticPr fontId="6"/>
  </si>
  <si>
    <t>準用(平11老企25 第3の一の3
(25)③)</t>
    <rPh sb="14" eb="15">
      <t>イチ</t>
    </rPh>
    <phoneticPr fontId="6"/>
  </si>
  <si>
    <t>準用(平11老企
25 第3の一の3
(28)①）</t>
    <rPh sb="15" eb="16">
      <t>イチ</t>
    </rPh>
    <phoneticPr fontId="6"/>
  </si>
  <si>
    <t>準用(平11老企25 第3の一の3
(28)②）</t>
    <rPh sb="14" eb="15">
      <t>イチ</t>
    </rPh>
    <phoneticPr fontId="6"/>
  </si>
  <si>
    <t>準用(平11老企25 第3の一の3(29)①)</t>
    <rPh sb="0" eb="1">
      <t>ジュン</t>
    </rPh>
    <rPh sb="1" eb="2">
      <t>ヨウ</t>
    </rPh>
    <rPh sb="14" eb="15">
      <t>イチ</t>
    </rPh>
    <phoneticPr fontId="5"/>
  </si>
  <si>
    <t>準用(平11老企25 第3の一の3(29)②)</t>
    <rPh sb="0" eb="1">
      <t>ジュン</t>
    </rPh>
    <rPh sb="1" eb="2">
      <t>ヨウ</t>
    </rPh>
    <rPh sb="14" eb="15">
      <t>イチ</t>
    </rPh>
    <phoneticPr fontId="5"/>
  </si>
  <si>
    <t>準用(平11老企25 第3の一の3
(30)①）</t>
    <rPh sb="14" eb="15">
      <t>イチ</t>
    </rPh>
    <phoneticPr fontId="6"/>
  </si>
  <si>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6"/>
  </si>
  <si>
    <t>準用(平11老企25 第3の一の3
(30)②）</t>
    <rPh sb="14" eb="15">
      <t>イチ</t>
    </rPh>
    <phoneticPr fontId="6"/>
  </si>
  <si>
    <t>準用(平11老企25 第3の一の3
(30)③）</t>
    <rPh sb="14" eb="15">
      <t>イチ</t>
    </rPh>
    <phoneticPr fontId="6"/>
  </si>
  <si>
    <t>準用(平11老企25
第3の一の3(31))</t>
    <phoneticPr fontId="5"/>
  </si>
  <si>
    <t>準用(平11老企25 第3の一の3(32))</t>
    <rPh sb="0" eb="2">
      <t>ジュンヨウ</t>
    </rPh>
    <rPh sb="14" eb="15">
      <t>イチ</t>
    </rPh>
    <phoneticPr fontId="6"/>
  </si>
  <si>
    <t>平11老企25
第3の三の3(9)</t>
    <rPh sb="11" eb="12">
      <t>サン</t>
    </rPh>
    <phoneticPr fontId="6"/>
  </si>
  <si>
    <t>平11老企25
第5の1</t>
    <phoneticPr fontId="6"/>
  </si>
  <si>
    <t>平11老企25
第5の2</t>
    <phoneticPr fontId="6"/>
  </si>
  <si>
    <t>平12老企36
第2の4(1)</t>
    <phoneticPr fontId="6"/>
  </si>
  <si>
    <t>平12老企36
第2の4(2)</t>
    <phoneticPr fontId="6"/>
  </si>
  <si>
    <t>平12老企36
第2の4(3)①</t>
    <phoneticPr fontId="6"/>
  </si>
  <si>
    <t>平12老企36
第2の4(3)②</t>
    <phoneticPr fontId="6"/>
  </si>
  <si>
    <t>平12老企36
第2の4(6)</t>
    <phoneticPr fontId="6"/>
  </si>
  <si>
    <t>平12老企36
第2の4(7)</t>
    <phoneticPr fontId="6"/>
  </si>
  <si>
    <t>平12老企36
第2の4(8)</t>
    <phoneticPr fontId="6"/>
  </si>
  <si>
    <t>平12老企36
第2の4(4)①</t>
    <phoneticPr fontId="6"/>
  </si>
  <si>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6"/>
  </si>
  <si>
    <t>平12老企36
第2の4(4)②</t>
    <phoneticPr fontId="6"/>
  </si>
  <si>
    <t>平12老企36
第2の4(4)③</t>
    <phoneticPr fontId="6"/>
  </si>
  <si>
    <t>平12老企36
第2の4(4)④</t>
    <phoneticPr fontId="6"/>
  </si>
  <si>
    <t>平12老企36
第2の4(4)⑤</t>
    <phoneticPr fontId="6"/>
  </si>
  <si>
    <t>平12老企36
第2の4(4)⑥</t>
    <phoneticPr fontId="6"/>
  </si>
  <si>
    <t>平12老企36
第2の4(4)⑦</t>
    <phoneticPr fontId="6"/>
  </si>
  <si>
    <t>平12老企36
第2の4(12)</t>
    <phoneticPr fontId="6"/>
  </si>
  <si>
    <t>平12老企36
第2の4(5)①</t>
    <phoneticPr fontId="6"/>
  </si>
  <si>
    <t>平12老企36
第2の4(5)②</t>
    <phoneticPr fontId="6"/>
  </si>
  <si>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6"/>
  </si>
  <si>
    <t>　令和5年3月31日において、現に看護体制強化加算を算定している訪問看護ステーションであって、令和5年4月1日以後に、看護職員の離職等によりイの（1）の④に掲げる基準に適合しなくなったものが、看護職員の採用に関する計画を県知事に届け出た場合には、当該訪問看護ステーションは、当該計画に定める期間を経過する日までの間は、当該基準にかかわらず、当該加算を算定することができます。</t>
    <rPh sb="17" eb="19">
      <t>カンゴ</t>
    </rPh>
    <rPh sb="19" eb="21">
      <t>タイセイ</t>
    </rPh>
    <rPh sb="21" eb="23">
      <t>キョウカ</t>
    </rPh>
    <rPh sb="23" eb="25">
      <t>カサン</t>
    </rPh>
    <phoneticPr fontId="6"/>
  </si>
  <si>
    <t xml:space="preserve">準用(平12老企36 第2の3(9)①)
</t>
    <phoneticPr fontId="6"/>
  </si>
  <si>
    <t>準用(平12老企36第2の3(9)②)</t>
    <phoneticPr fontId="6"/>
  </si>
  <si>
    <t xml:space="preserve">準用(平12老企36 第2の3(9)②)
</t>
    <phoneticPr fontId="6"/>
  </si>
  <si>
    <t xml:space="preserve">準用(平12老企36 第2の3(9)③)
</t>
    <phoneticPr fontId="6"/>
  </si>
  <si>
    <t>準用(平12老企36 第2の3(9)④)</t>
    <phoneticPr fontId="6"/>
  </si>
  <si>
    <t>準用(平12老企36 第2の3(9)⑤)</t>
    <phoneticPr fontId="6"/>
  </si>
  <si>
    <t>準用(平12老企36 第2の3(9)⑥)</t>
    <phoneticPr fontId="6"/>
  </si>
  <si>
    <t>準用(平12老企36 第2の3(9)⑦)</t>
    <phoneticPr fontId="6"/>
  </si>
  <si>
    <t xml:space="preserve">準用(平12老企36第2の3(9)⑥)
</t>
    <phoneticPr fontId="6"/>
  </si>
  <si>
    <t>はい</t>
    <phoneticPr fontId="5"/>
  </si>
  <si>
    <t>いる</t>
    <phoneticPr fontId="5"/>
  </si>
  <si>
    <t>ある</t>
    <phoneticPr fontId="5"/>
  </si>
  <si>
    <t>策定済</t>
    <rPh sb="0" eb="3">
      <t>サクテイズ</t>
    </rPh>
    <phoneticPr fontId="5"/>
  </si>
  <si>
    <t>実施済</t>
    <rPh sb="0" eb="3">
      <t>ジッシズ</t>
    </rPh>
    <phoneticPr fontId="5"/>
  </si>
  <si>
    <t>いいえ</t>
    <phoneticPr fontId="5"/>
  </si>
  <si>
    <t>いない</t>
    <phoneticPr fontId="5"/>
  </si>
  <si>
    <t>ない</t>
    <phoneticPr fontId="5"/>
  </si>
  <si>
    <t>未策定</t>
    <rPh sb="0" eb="3">
      <t>ミサクテイ</t>
    </rPh>
    <phoneticPr fontId="5"/>
  </si>
  <si>
    <t>未実施</t>
    <rPh sb="0" eb="3">
      <t>ミジッシ</t>
    </rPh>
    <phoneticPr fontId="5"/>
  </si>
  <si>
    <t>該当なし</t>
    <rPh sb="0" eb="2">
      <t>ガイトウ</t>
    </rPh>
    <phoneticPr fontId="5"/>
  </si>
  <si>
    <t>はい・いいえ
該当なし</t>
    <rPh sb="7" eb="9">
      <t>ガイトウ</t>
    </rPh>
    <phoneticPr fontId="6"/>
  </si>
  <si>
    <t>（感染症対応研修）</t>
    <rPh sb="1" eb="4">
      <t>カンセンショウ</t>
    </rPh>
    <rPh sb="4" eb="8">
      <t>タイオウケンシュウ</t>
    </rPh>
    <phoneticPr fontId="5"/>
  </si>
  <si>
    <t>（災害対応研修）</t>
    <rPh sb="1" eb="5">
      <t>サイガイタイオウ</t>
    </rPh>
    <rPh sb="5" eb="7">
      <t>ケンシュウ</t>
    </rPh>
    <phoneticPr fontId="5"/>
  </si>
  <si>
    <t>実施済・未実施</t>
    <rPh sb="0" eb="3">
      <t>ジッシズ</t>
    </rPh>
    <rPh sb="4" eb="7">
      <t>ミジッシ</t>
    </rPh>
    <phoneticPr fontId="6"/>
  </si>
  <si>
    <t>③</t>
    <phoneticPr fontId="6"/>
  </si>
  <si>
    <t>④</t>
    <phoneticPr fontId="6"/>
  </si>
  <si>
    <t>⑤</t>
    <phoneticPr fontId="6"/>
  </si>
  <si>
    <t>⑧</t>
    <phoneticPr fontId="6"/>
  </si>
  <si>
    <t>⑨</t>
    <phoneticPr fontId="6"/>
  </si>
  <si>
    <t>⑩</t>
    <phoneticPr fontId="6"/>
  </si>
  <si>
    <t>⑪</t>
    <phoneticPr fontId="6"/>
  </si>
  <si>
    <t>⑫</t>
    <phoneticPr fontId="6"/>
  </si>
  <si>
    <t>⑬</t>
    <phoneticPr fontId="6"/>
  </si>
  <si>
    <t>⑭</t>
    <phoneticPr fontId="6"/>
  </si>
  <si>
    <t>⑮</t>
    <phoneticPr fontId="6"/>
  </si>
  <si>
    <t>⑯</t>
    <phoneticPr fontId="6"/>
  </si>
  <si>
    <t>　</t>
    <phoneticPr fontId="6"/>
  </si>
  <si>
    <t>専門管理加算（介護予防も同様）</t>
    <rPh sb="0" eb="6">
      <t>センモンカンリカサン</t>
    </rPh>
    <phoneticPr fontId="6"/>
  </si>
  <si>
    <t>④</t>
    <phoneticPr fontId="6"/>
  </si>
  <si>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6"/>
  </si>
  <si>
    <t>　厚生労働大臣が定める施設基準</t>
    <phoneticPr fontId="6"/>
  </si>
  <si>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6"/>
  </si>
  <si>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6"/>
  </si>
  <si>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6"/>
  </si>
  <si>
    <t>※</t>
    <phoneticPr fontId="6"/>
  </si>
  <si>
    <t>平11老企25
第3の三の3(3)④</t>
    <rPh sb="11" eb="12">
      <t>サン</t>
    </rPh>
    <phoneticPr fontId="6"/>
  </si>
  <si>
    <t>平12老企36
第2の4(4)⑧</t>
    <phoneticPr fontId="6"/>
  </si>
  <si>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6"/>
  </si>
  <si>
    <t>　</t>
    <phoneticPr fontId="6"/>
  </si>
  <si>
    <t xml:space="preserve"> </t>
    <phoneticPr fontId="6"/>
  </si>
  <si>
    <t>平27厚告95
第八号</t>
    <rPh sb="8" eb="9">
      <t>ダイ</t>
    </rPh>
    <rPh sb="9" eb="10">
      <t>ハチ</t>
    </rPh>
    <rPh sb="10" eb="11">
      <t>ゴウ</t>
    </rPh>
    <phoneticPr fontId="6"/>
  </si>
  <si>
    <t>平27厚告95
第九号</t>
    <rPh sb="0" eb="1">
      <t>ヘイ</t>
    </rPh>
    <rPh sb="3" eb="4">
      <t>コウ</t>
    </rPh>
    <rPh sb="4" eb="5">
      <t>コク</t>
    </rPh>
    <rPh sb="8" eb="9">
      <t>ダイ</t>
    </rPh>
    <rPh sb="9" eb="10">
      <t>キュウ</t>
    </rPh>
    <rPh sb="10" eb="11">
      <t>ゴウ</t>
    </rPh>
    <phoneticPr fontId="6"/>
  </si>
  <si>
    <t>平18厚告127
別表3の注12</t>
    <phoneticPr fontId="6"/>
  </si>
  <si>
    <t>③</t>
    <phoneticPr fontId="6"/>
  </si>
  <si>
    <r>
      <t>平12厚告19
別表3の注5</t>
    </r>
    <r>
      <rPr>
        <b/>
        <sz val="10"/>
        <rFont val="ＭＳ 明朝"/>
        <family val="1"/>
        <charset val="128"/>
      </rPr>
      <t xml:space="preserve">
</t>
    </r>
    <rPh sb="4" eb="5">
      <t>コク</t>
    </rPh>
    <phoneticPr fontId="6"/>
  </si>
  <si>
    <t xml:space="preserve">平12厚告19
別表3の注6
</t>
    <rPh sb="4" eb="5">
      <t>コク</t>
    </rPh>
    <phoneticPr fontId="6"/>
  </si>
  <si>
    <t xml:space="preserve">平27厚労告96
第四の二 </t>
    <rPh sb="0" eb="1">
      <t>ヒラ</t>
    </rPh>
    <rPh sb="9" eb="10">
      <t>ダイ</t>
    </rPh>
    <rPh sb="10" eb="11">
      <t>ヨン</t>
    </rPh>
    <rPh sb="12" eb="13">
      <t>ニ</t>
    </rPh>
    <phoneticPr fontId="6"/>
  </si>
  <si>
    <t>平27厚労告95
第七号</t>
    <rPh sb="5" eb="6">
      <t>コク</t>
    </rPh>
    <rPh sb="9" eb="10">
      <t>ダイ</t>
    </rPh>
    <rPh sb="10" eb="11">
      <t>ナナ</t>
    </rPh>
    <rPh sb="11" eb="12">
      <t>ゴウ</t>
    </rPh>
    <phoneticPr fontId="6"/>
  </si>
  <si>
    <t>平27厚労告95
第七号の二</t>
    <rPh sb="5" eb="6">
      <t>コク</t>
    </rPh>
    <rPh sb="9" eb="10">
      <t>ダイ</t>
    </rPh>
    <rPh sb="10" eb="11">
      <t>ナナ</t>
    </rPh>
    <rPh sb="11" eb="12">
      <t>ゴウ</t>
    </rPh>
    <rPh sb="13" eb="14">
      <t>ニ</t>
    </rPh>
    <phoneticPr fontId="6"/>
  </si>
  <si>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6"/>
  </si>
  <si>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6"/>
  </si>
  <si>
    <t xml:space="preserve">準用(平11老企25 第3の一の3
(24)②）
</t>
    <rPh sb="14" eb="15">
      <t>イチ</t>
    </rPh>
    <phoneticPr fontId="6"/>
  </si>
  <si>
    <t>平11厚令37第74条
準用(第32条第3項)
附則第2条</t>
    <phoneticPr fontId="5"/>
  </si>
  <si>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6"/>
  </si>
  <si>
    <t>３</t>
    <phoneticPr fontId="5"/>
  </si>
  <si>
    <t>　別に厚生労働大臣が定める基準を満たさない場合は、高齢者虐待防止措置未実施減算として、所定単位数の100分の１に相当する単位数を所定単位数から減算していますか。
　</t>
    <phoneticPr fontId="5"/>
  </si>
  <si>
    <t>　厚生労働大臣が定める基準</t>
    <phoneticPr fontId="5"/>
  </si>
  <si>
    <t>平11厚令37第74条準用(第37条の2）</t>
    <phoneticPr fontId="5"/>
  </si>
  <si>
    <t>平12老企36
第2の4(9)</t>
    <phoneticPr fontId="5"/>
  </si>
  <si>
    <t>４</t>
    <phoneticPr fontId="5"/>
  </si>
  <si>
    <t>平11厚令37第74条準用(第30条の2）</t>
    <phoneticPr fontId="5"/>
  </si>
  <si>
    <t>平12老企36
第2の4(10)</t>
    <phoneticPr fontId="5"/>
  </si>
  <si>
    <t xml:space="preserve">いる・いない
</t>
    <phoneticPr fontId="6"/>
  </si>
  <si>
    <t>　ウェブサイトとは、法人のホームページ等又は介護サービス情報公表システムのことをいいます。</t>
  </si>
  <si>
    <t>準用(平11老企25　第3の一の3(24)①)</t>
    <rPh sb="14" eb="15">
      <t>イチ</t>
    </rPh>
    <phoneticPr fontId="5"/>
  </si>
  <si>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5"/>
  </si>
  <si>
    <t>　業務継続計画未策定減算
（介護予防も同様）</t>
    <rPh sb="1" eb="7">
      <t>ギョウムケイゾクケイカク</t>
    </rPh>
    <rPh sb="7" eb="10">
      <t>ミサクテイ</t>
    </rPh>
    <rPh sb="10" eb="12">
      <t>ゲンサン</t>
    </rPh>
    <rPh sb="14" eb="18">
      <t>カイゴヨボウ</t>
    </rPh>
    <rPh sb="19" eb="21">
      <t>ドウヨウ</t>
    </rPh>
    <phoneticPr fontId="5"/>
  </si>
  <si>
    <t xml:space="preserve">平18厚労告127
別表3の注13
</t>
    <phoneticPr fontId="6"/>
  </si>
  <si>
    <t xml:space="preserve">平12厚告19
別表3の注3
</t>
    <phoneticPr fontId="5"/>
  </si>
  <si>
    <t xml:space="preserve">平12厚告19
別表3の注4
</t>
    <phoneticPr fontId="5"/>
  </si>
  <si>
    <t>平12厚告19
別表3の注14</t>
    <rPh sb="0" eb="1">
      <t>ヒラ</t>
    </rPh>
    <rPh sb="3" eb="4">
      <t>コウ</t>
    </rPh>
    <rPh sb="4" eb="5">
      <t>コク</t>
    </rPh>
    <phoneticPr fontId="6"/>
  </si>
  <si>
    <t xml:space="preserve">平12厚告19
別表3のニ
</t>
    <phoneticPr fontId="6"/>
  </si>
  <si>
    <t xml:space="preserve">平12厚告19
別表3のホ
</t>
    <phoneticPr fontId="6"/>
  </si>
  <si>
    <t>口腔連携強化加算
（介護予防も同様）</t>
    <phoneticPr fontId="6"/>
  </si>
  <si>
    <t>平12厚告19
別表3のチ</t>
    <rPh sb="0" eb="1">
      <t>ヒラ</t>
    </rPh>
    <rPh sb="3" eb="4">
      <t>コウ</t>
    </rPh>
    <rPh sb="4" eb="5">
      <t>コク</t>
    </rPh>
    <phoneticPr fontId="6"/>
  </si>
  <si>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6"/>
  </si>
  <si>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5"/>
  </si>
  <si>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訪問看護ステーションの理学療法士、作業療法士又は言語聴覚士が訪問看護を行った場合は、１回につき２９３単位（介護予防の場合は２８３単位）を算定していますか。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6"/>
  </si>
  <si>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6"/>
  </si>
  <si>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6"/>
  </si>
  <si>
    <t>　主治の医師との関係
（介護予防も同様）</t>
    <rPh sb="13" eb="15">
      <t>カイゴ</t>
    </rPh>
    <rPh sb="15" eb="17">
      <t>ヨボウ</t>
    </rPh>
    <rPh sb="18" eb="20">
      <t>ドウヨウ</t>
    </rPh>
    <phoneticPr fontId="6"/>
  </si>
  <si>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6"/>
  </si>
  <si>
    <t>平12厚告19
別表3の注1
（介護予防は略。以下同じ）</t>
    <rPh sb="18" eb="20">
      <t>カイゴ</t>
    </rPh>
    <rPh sb="20" eb="22">
      <t>ヨボウ</t>
    </rPh>
    <rPh sb="23" eb="24">
      <t>リャク</t>
    </rPh>
    <rPh sb="25" eb="27">
      <t>イカ</t>
    </rPh>
    <rPh sb="27" eb="28">
      <t>オナ</t>
    </rPh>
    <phoneticPr fontId="6"/>
  </si>
  <si>
    <r>
      <t xml:space="preserve">平12厚告19
別表3の注1
</t>
    </r>
    <r>
      <rPr>
        <b/>
        <sz val="10"/>
        <rFont val="ＭＳ 明朝"/>
        <family val="1"/>
        <charset val="128"/>
      </rPr>
      <t xml:space="preserve">
</t>
    </r>
    <phoneticPr fontId="6"/>
  </si>
  <si>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6"/>
  </si>
  <si>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6"/>
  </si>
  <si>
    <t>　複数名訪問加算
（介護予防も同様）</t>
    <rPh sb="1" eb="3">
      <t>フクスウ</t>
    </rPh>
    <rPh sb="3" eb="4">
      <t>メイ</t>
    </rPh>
    <rPh sb="4" eb="6">
      <t>ホウモン</t>
    </rPh>
    <rPh sb="11" eb="13">
      <t>カイゴ</t>
    </rPh>
    <rPh sb="13" eb="15">
      <t>ヨボウ</t>
    </rPh>
    <rPh sb="16" eb="18">
      <t>ドウヨウ</t>
    </rPh>
    <phoneticPr fontId="6"/>
  </si>
  <si>
    <t xml:space="preserve">  １時間３０分以上の訪問看護を行う場合
（介護予防も同様）
</t>
    <rPh sb="23" eb="25">
      <t>カイゴ</t>
    </rPh>
    <rPh sb="25" eb="27">
      <t>ヨボウ</t>
    </rPh>
    <rPh sb="28" eb="30">
      <t>ドウヨウ</t>
    </rPh>
    <phoneticPr fontId="6"/>
  </si>
  <si>
    <t xml:space="preserve">　特別地域訪問看護加算
（介護予防も同様）
</t>
    <rPh sb="14" eb="16">
      <t>カイゴ</t>
    </rPh>
    <rPh sb="16" eb="18">
      <t>ヨボウ</t>
    </rPh>
    <rPh sb="19" eb="21">
      <t>ドウヨウ</t>
    </rPh>
    <phoneticPr fontId="6"/>
  </si>
  <si>
    <t>　中山間地域等小規模事業所加算
（介護予防も同様）</t>
    <rPh sb="18" eb="20">
      <t>カイゴ</t>
    </rPh>
    <rPh sb="20" eb="22">
      <t>ヨボウ</t>
    </rPh>
    <rPh sb="23" eb="25">
      <t>ドウヨウ</t>
    </rPh>
    <phoneticPr fontId="6"/>
  </si>
  <si>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6"/>
  </si>
  <si>
    <t xml:space="preserve">　中山間地域等居住者加算
（介護予防も同様）
</t>
    <rPh sb="10" eb="12">
      <t>カサン</t>
    </rPh>
    <rPh sb="15" eb="17">
      <t>カイゴ</t>
    </rPh>
    <rPh sb="17" eb="19">
      <t>ヨボウ</t>
    </rPh>
    <rPh sb="20" eb="22">
      <t>ドウヨウ</t>
    </rPh>
    <phoneticPr fontId="6"/>
  </si>
  <si>
    <t xml:space="preserve">　緊急時訪問看護加算
（介護予防も同様）
</t>
    <rPh sb="13" eb="15">
      <t>カイゴ</t>
    </rPh>
    <rPh sb="15" eb="17">
      <t>ヨボウ</t>
    </rPh>
    <rPh sb="18" eb="20">
      <t>ドウヨウ</t>
    </rPh>
    <phoneticPr fontId="6"/>
  </si>
  <si>
    <t>　特別管理加算
（介護予防も同様）</t>
    <rPh sb="10" eb="12">
      <t>カイゴ</t>
    </rPh>
    <rPh sb="12" eb="14">
      <t>ヨボウ</t>
    </rPh>
    <rPh sb="15" eb="17">
      <t>ドウヨウ</t>
    </rPh>
    <phoneticPr fontId="6"/>
  </si>
  <si>
    <t xml:space="preserve">　主治の医師の特別な指示があった場合の取扱い
（介護予防も同様）
</t>
    <rPh sb="25" eb="27">
      <t>カイゴ</t>
    </rPh>
    <rPh sb="27" eb="29">
      <t>ヨボウ</t>
    </rPh>
    <rPh sb="30" eb="32">
      <t>ドウヨウ</t>
    </rPh>
    <phoneticPr fontId="6"/>
  </si>
  <si>
    <t>　初回加算
（介護予防も同様）</t>
    <rPh sb="1" eb="3">
      <t>ショカイ</t>
    </rPh>
    <rPh sb="8" eb="10">
      <t>カイゴ</t>
    </rPh>
    <rPh sb="10" eb="12">
      <t>ヨボウ</t>
    </rPh>
    <rPh sb="13" eb="15">
      <t>ドウヨウ</t>
    </rPh>
    <phoneticPr fontId="6"/>
  </si>
  <si>
    <t>　退院時共同指導加算
（介護予防も同様）</t>
    <rPh sb="1" eb="4">
      <t>タイインジ</t>
    </rPh>
    <rPh sb="4" eb="6">
      <t>キョウドウ</t>
    </rPh>
    <rPh sb="6" eb="8">
      <t>シドウ</t>
    </rPh>
    <rPh sb="13" eb="15">
      <t>カイゴ</t>
    </rPh>
    <rPh sb="15" eb="17">
      <t>ヨボウ</t>
    </rPh>
    <rPh sb="18" eb="20">
      <t>ドウヨウ</t>
    </rPh>
    <phoneticPr fontId="6"/>
  </si>
  <si>
    <t>　看護体制強化加算
（介護予防も同様）</t>
    <rPh sb="1" eb="3">
      <t>カンゴ</t>
    </rPh>
    <rPh sb="3" eb="5">
      <t>タイセイ</t>
    </rPh>
    <rPh sb="5" eb="7">
      <t>キョウカ</t>
    </rPh>
    <rPh sb="12" eb="14">
      <t>カイゴ</t>
    </rPh>
    <rPh sb="14" eb="16">
      <t>ヨボウ</t>
    </rPh>
    <rPh sb="17" eb="19">
      <t>ドウヨウ</t>
    </rPh>
    <phoneticPr fontId="6"/>
  </si>
  <si>
    <t>　サービス提供体制強化加算
（介護予防も同様）</t>
    <rPh sb="16" eb="18">
      <t>カイゴ</t>
    </rPh>
    <rPh sb="18" eb="20">
      <t>ヨボウ</t>
    </rPh>
    <rPh sb="21" eb="23">
      <t>ドウヨウ</t>
    </rPh>
    <phoneticPr fontId="6"/>
  </si>
  <si>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6"/>
  </si>
  <si>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6"/>
  </si>
  <si>
    <t xml:space="preserve">　別に厚生労働大臣が定める基準に適合しているものとして、電子情報処理組織を使用する方法により、県知事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phoneticPr fontId="6"/>
  </si>
  <si>
    <t>遠隔死亡診断補助加算</t>
    <phoneticPr fontId="6"/>
  </si>
  <si>
    <t>平12厚告19
別表3の注16</t>
    <rPh sb="0" eb="1">
      <t>ヒラ</t>
    </rPh>
    <rPh sb="3" eb="4">
      <t>コウ</t>
    </rPh>
    <rPh sb="4" eb="5">
      <t>コク</t>
    </rPh>
    <phoneticPr fontId="6"/>
  </si>
  <si>
    <t>※</t>
    <phoneticPr fontId="6"/>
  </si>
  <si>
    <t>平12老企36
第2の4(22)</t>
    <phoneticPr fontId="5"/>
  </si>
  <si>
    <t xml:space="preserve">平12老企36 
第2の4(20)①
</t>
    <phoneticPr fontId="6"/>
  </si>
  <si>
    <t xml:space="preserve">平12老企36 
第2の4(20)②
</t>
    <phoneticPr fontId="6"/>
  </si>
  <si>
    <t xml:space="preserve">平12老企36
第2の4(25）②
</t>
    <phoneticPr fontId="5"/>
  </si>
  <si>
    <t xml:space="preserve">平12老企36
第2の4(25）③
</t>
    <phoneticPr fontId="6"/>
  </si>
  <si>
    <t>　病院、診療所又は介護保険施設から退院又は退所した日に看護師が訪問する場合に初回加算(Ⅰ)を算定します。</t>
    <phoneticPr fontId="6"/>
  </si>
  <si>
    <t>準用(平12老企36 第2の2(23)①)</t>
    <phoneticPr fontId="6"/>
  </si>
  <si>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6"/>
  </si>
  <si>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6"/>
  </si>
  <si>
    <t>準用(平12老企36 第2の2(23)②)</t>
    <phoneticPr fontId="6"/>
  </si>
  <si>
    <t>準用(平12老企36 第2の2(23)③)</t>
    <phoneticPr fontId="6"/>
  </si>
  <si>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6"/>
  </si>
  <si>
    <t>準用(平12老企36 第2の2(23)④)</t>
    <phoneticPr fontId="6"/>
  </si>
  <si>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6"/>
  </si>
  <si>
    <t>準用(平12老企36 第2の2(23)⑤)</t>
    <phoneticPr fontId="6"/>
  </si>
  <si>
    <t>準用(平12老企36 第2の2(23)⑥)</t>
    <phoneticPr fontId="6"/>
  </si>
  <si>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6"/>
  </si>
  <si>
    <t>準用(平12老企36 第2の2(23)⑦)</t>
    <phoneticPr fontId="6"/>
  </si>
  <si>
    <t>準用(平12老企36 第2の2(23)⑧)</t>
    <phoneticPr fontId="6"/>
  </si>
  <si>
    <t>　口腔の健康状態によっては、主治医の対応を要する場合もあることから、必要に応じて介護支援専門員を通じて主治医にも情報提供等の適切な措置を講じてください。</t>
    <phoneticPr fontId="6"/>
  </si>
  <si>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6"/>
  </si>
  <si>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6"/>
  </si>
  <si>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
　なお、経過措置として、令和7年3月31日までの間、当該減算は適用しないが、義務となっていることを踏まえ、速やかに作成してください。</t>
    <phoneticPr fontId="5"/>
  </si>
  <si>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6"/>
  </si>
  <si>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6"/>
  </si>
  <si>
    <t>　</t>
    <phoneticPr fontId="6"/>
  </si>
  <si>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rPh sb="21" eb="23">
      <t>バアイ</t>
    </rPh>
    <rPh sb="81" eb="83">
      <t>レイワ</t>
    </rPh>
    <rPh sb="84" eb="85">
      <t>ネン</t>
    </rPh>
    <rPh sb="86" eb="87">
      <t>ガツ</t>
    </rPh>
    <rPh sb="89" eb="90">
      <t>ニチ</t>
    </rPh>
    <rPh sb="92" eb="94">
      <t>ゲンサン</t>
    </rPh>
    <rPh sb="95" eb="97">
      <t>テキヨウ</t>
    </rPh>
    <phoneticPr fontId="5"/>
  </si>
  <si>
    <t>はい・いいえ
該当なし</t>
    <rPh sb="7" eb="9">
      <t>ガイトウ</t>
    </rPh>
    <phoneticPr fontId="5"/>
  </si>
  <si>
    <t xml:space="preserve">　利用者の人権の擁護、虐待の防止等のため、必要な体制の整備を行うとともに、その従業者に対し、研修を実施する等の措置を講じていますか。
</t>
    <phoneticPr fontId="5"/>
  </si>
  <si>
    <t xml:space="preserve">平11老企25
第3の三の1(2)①
</t>
    <rPh sb="11" eb="12">
      <t>サン</t>
    </rPh>
    <phoneticPr fontId="6"/>
  </si>
  <si>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6"/>
  </si>
  <si>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6"/>
  </si>
  <si>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6"/>
  </si>
  <si>
    <r>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t>
    </r>
    <r>
      <rPr>
        <sz val="11"/>
        <color theme="1"/>
        <rFont val="ＭＳ 明朝"/>
        <family val="1"/>
        <charset val="128"/>
      </rPr>
      <t>てい</t>
    </r>
    <r>
      <rPr>
        <sz val="11"/>
        <rFont val="ＭＳ 明朝"/>
        <family val="1"/>
        <charset val="128"/>
      </rPr>
      <t>ますか。</t>
    </r>
    <rPh sb="25" eb="27">
      <t>ホウモン</t>
    </rPh>
    <rPh sb="27" eb="29">
      <t>カンゴ</t>
    </rPh>
    <phoneticPr fontId="5"/>
  </si>
  <si>
    <r>
      <t>　看護師等に対し、業務継続計画について周知するとともに、必要な研修及び訓練を定期的に</t>
    </r>
    <r>
      <rPr>
        <sz val="11"/>
        <color theme="1"/>
        <rFont val="ＭＳ 明朝"/>
        <family val="1"/>
        <charset val="128"/>
      </rPr>
      <t>実施していますか。</t>
    </r>
    <rPh sb="1" eb="4">
      <t>カンゴシ</t>
    </rPh>
    <rPh sb="4" eb="5">
      <t>トウ</t>
    </rPh>
    <phoneticPr fontId="5"/>
  </si>
  <si>
    <r>
      <t>　定期的に業務継続計画の見直しを行い、必要に応じて業務継続計画の変更を行っ</t>
    </r>
    <r>
      <rPr>
        <sz val="11"/>
        <color theme="1"/>
        <rFont val="ＭＳ 明朝"/>
        <family val="1"/>
        <charset val="128"/>
      </rPr>
      <t>て</t>
    </r>
    <r>
      <rPr>
        <sz val="11"/>
        <rFont val="ＭＳ 明朝"/>
        <family val="1"/>
        <charset val="128"/>
      </rPr>
      <t>いますか。</t>
    </r>
    <phoneticPr fontId="5"/>
  </si>
  <si>
    <t>　当該事業所において感染症が発生し、又はまん延しないように、次の各号に掲げる措置を講じていますか。</t>
    <rPh sb="3" eb="6">
      <t>ジギョウショ</t>
    </rPh>
    <phoneticPr fontId="5"/>
  </si>
  <si>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5"/>
  </si>
  <si>
    <t>二　当該事業所における感染症の予防及びまん延の防
　止のための指針を整備していますか。</t>
    <rPh sb="4" eb="7">
      <t>ジギョウショ</t>
    </rPh>
    <phoneticPr fontId="5"/>
  </si>
  <si>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5"/>
  </si>
  <si>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5"/>
  </si>
  <si>
    <r>
      <t>　職員教育を組織的に浸透させていくためには、当該事業所が定期的（年１回以上）</t>
    </r>
    <r>
      <rPr>
        <sz val="11"/>
        <color theme="1"/>
        <rFont val="ＭＳ 明朝"/>
        <family val="1"/>
        <charset val="128"/>
      </rPr>
      <t>に教育する</t>
    </r>
    <r>
      <rPr>
        <sz val="11"/>
        <rFont val="ＭＳ 明朝"/>
        <family val="1"/>
        <charset val="128"/>
      </rPr>
      <t xml:space="preserve">とともに、新規採用時には感染対策研修を実施することが望ましいです。また、研修の実施内容についても記録することが必要です。
</t>
    </r>
    <rPh sb="39" eb="41">
      <t>キョウイク</t>
    </rPh>
    <phoneticPr fontId="6"/>
  </si>
  <si>
    <t>　重要事項をウェブサイトに掲載していますか。
（令和７年４月１日から上記の措置を講じることが義務付けられます。）</t>
    <rPh sb="1" eb="5">
      <t>ジュウヨウジコウ</t>
    </rPh>
    <rPh sb="13" eb="15">
      <t>ケイサイ</t>
    </rPh>
    <phoneticPr fontId="6"/>
  </si>
  <si>
    <t>５</t>
    <phoneticPr fontId="5"/>
  </si>
  <si>
    <t>６</t>
    <phoneticPr fontId="5"/>
  </si>
  <si>
    <t xml:space="preserve">12
</t>
    <phoneticPr fontId="6"/>
  </si>
  <si>
    <t>平12老企36
第2の4(18)⑥</t>
    <phoneticPr fontId="5"/>
  </si>
  <si>
    <t>平12老企36
第2の4(18)⑦</t>
    <phoneticPr fontId="5"/>
  </si>
  <si>
    <t>平12老企36
第2の4(18)⑩</t>
    <phoneticPr fontId="5"/>
  </si>
  <si>
    <t xml:space="preserve">18
</t>
    <phoneticPr fontId="5"/>
  </si>
  <si>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6"/>
  </si>
  <si>
    <t xml:space="preserve">19
</t>
    <phoneticPr fontId="6"/>
  </si>
  <si>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6"/>
  </si>
  <si>
    <t xml:space="preserve">20
</t>
    <phoneticPr fontId="6"/>
  </si>
  <si>
    <t xml:space="preserve">21
</t>
    <phoneticPr fontId="6"/>
  </si>
  <si>
    <t xml:space="preserve">23
</t>
    <phoneticPr fontId="6"/>
  </si>
  <si>
    <t xml:space="preserve">24
</t>
    <phoneticPr fontId="6"/>
  </si>
  <si>
    <t xml:space="preserve">25
</t>
    <phoneticPr fontId="6"/>
  </si>
  <si>
    <t xml:space="preserve">15
</t>
    <phoneticPr fontId="6"/>
  </si>
  <si>
    <r>
      <t>　虐待の発生又はその再発を防止するため、次の各号に掲げる措置を講じ</t>
    </r>
    <r>
      <rPr>
        <sz val="11"/>
        <color theme="1"/>
        <rFont val="ＭＳ 明朝"/>
        <family val="1"/>
        <charset val="128"/>
      </rPr>
      <t>て</t>
    </r>
    <r>
      <rPr>
        <sz val="11"/>
        <rFont val="ＭＳ 明朝"/>
        <family val="1"/>
        <charset val="128"/>
      </rPr>
      <t>いますか。</t>
    </r>
    <phoneticPr fontId="5"/>
  </si>
  <si>
    <r>
      <t>　法第１１８条の２第１項に規定する介護保険等関連情報その他必要な情報を活用し、適切かつ有効</t>
    </r>
    <r>
      <rPr>
        <sz val="11"/>
        <color theme="1"/>
        <rFont val="ＭＳ 明朝"/>
        <family val="1"/>
        <charset val="128"/>
      </rPr>
      <t>なサービス提供に努めていますか。</t>
    </r>
    <rPh sb="50" eb="52">
      <t>テイキョウ</t>
    </rPh>
    <phoneticPr fontId="5"/>
  </si>
  <si>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5"/>
  </si>
  <si>
    <t>平12老企36
第2の4(18)⑨</t>
    <phoneticPr fontId="5"/>
  </si>
  <si>
    <t>平12老企36
第2の4(18)⑧</t>
    <phoneticPr fontId="5"/>
  </si>
  <si>
    <t xml:space="preserve">平12老企36
第2の4(25）①
</t>
    <phoneticPr fontId="5"/>
  </si>
  <si>
    <t xml:space="preserve"> 
</t>
    <phoneticPr fontId="5"/>
  </si>
  <si>
    <t>準用(平11老企25第3の一の3(19)⑤)</t>
    <rPh sb="13" eb="14">
      <t>イチ</t>
    </rPh>
    <phoneticPr fontId="6"/>
  </si>
  <si>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6"/>
  </si>
  <si>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6"/>
  </si>
  <si>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</si>
  <si>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6"/>
  </si>
  <si>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6"/>
  </si>
  <si>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</si>
  <si>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6"/>
  </si>
  <si>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</si>
  <si>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6"/>
  </si>
  <si>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6"/>
  </si>
  <si>
    <t xml:space="preserve">　別に厚生労働大臣が定める基準に適合しているものとして、電子情報処理組織を使用する方法により、県知事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phoneticPr fontId="6"/>
  </si>
  <si>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6"/>
  </si>
  <si>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6"/>
  </si>
  <si>
    <t>※</t>
    <phoneticPr fontId="6"/>
  </si>
  <si>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6"/>
  </si>
  <si>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6"/>
  </si>
  <si>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6"/>
  </si>
  <si>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6"/>
  </si>
  <si>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6"/>
  </si>
  <si>
    <t>提出書類チェックシート（訪問看護）</t>
    <rPh sb="0" eb="2">
      <t>テイシュツ</t>
    </rPh>
    <rPh sb="2" eb="4">
      <t>ショルイ</t>
    </rPh>
    <rPh sb="12" eb="14">
      <t>ホウモン</t>
    </rPh>
    <rPh sb="14" eb="16">
      <t>カンゴ</t>
    </rPh>
    <phoneticPr fontId="5"/>
  </si>
  <si>
    <t>施設名</t>
  </si>
  <si>
    <t>担当者名</t>
  </si>
  <si>
    <t>電話番号</t>
  </si>
  <si>
    <t>E-mail</t>
    <phoneticPr fontId="5"/>
  </si>
  <si>
    <t>資料名</t>
    <phoneticPr fontId="5"/>
  </si>
  <si>
    <t>提出数</t>
    <phoneticPr fontId="5"/>
  </si>
  <si>
    <t>チェック</t>
    <phoneticPr fontId="5"/>
  </si>
  <si>
    <t>①自己点検シート</t>
    <rPh sb="1" eb="3">
      <t>ジコ</t>
    </rPh>
    <rPh sb="3" eb="5">
      <t>テンケン</t>
    </rPh>
    <phoneticPr fontId="5"/>
  </si>
  <si>
    <t>サービスごとに１部</t>
    <phoneticPr fontId="5"/>
  </si>
  <si>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5"/>
  </si>
  <si>
    <t>③利用者の状況</t>
    <rPh sb="1" eb="4">
      <t>リヨウシャ</t>
    </rPh>
    <rPh sb="5" eb="7">
      <t>ジョウキョウ</t>
    </rPh>
    <phoneticPr fontId="5"/>
  </si>
  <si>
    <t>④運営規程、重要事項説明書及び利用者契約書（見本）</t>
    <rPh sb="13" eb="14">
      <t>オヨ</t>
    </rPh>
    <phoneticPr fontId="5"/>
  </si>
  <si>
    <t>＊提出書類チェックシートの送付先</t>
    <rPh sb="1" eb="3">
      <t>テイシュツ</t>
    </rPh>
    <rPh sb="3" eb="5">
      <t>ショルイ</t>
    </rPh>
    <phoneticPr fontId="5"/>
  </si>
  <si>
    <t>〒305-8555</t>
  </si>
  <si>
    <t>つくば市研究学園一丁目１番地１</t>
    <rPh sb="4" eb="8">
      <t>ケンキュウガクエン</t>
    </rPh>
    <rPh sb="8" eb="11">
      <t>イチチョウメ</t>
    </rPh>
    <rPh sb="12" eb="14">
      <t>バンチ</t>
    </rPh>
    <phoneticPr fontId="5"/>
  </si>
  <si>
    <t>つくば市福祉部社会福祉課</t>
    <rPh sb="4" eb="6">
      <t>フクシ</t>
    </rPh>
    <phoneticPr fontId="5"/>
  </si>
  <si>
    <t>福祉監査係　</t>
    <rPh sb="0" eb="2">
      <t>フクシ</t>
    </rPh>
    <rPh sb="2" eb="4">
      <t>カンサ</t>
    </rPh>
    <phoneticPr fontId="5"/>
  </si>
  <si>
    <t>FAX029-868-7543</t>
    <phoneticPr fontId="5"/>
  </si>
  <si>
    <t>wef013@city.tsukuba.lg.jp</t>
    <phoneticPr fontId="5"/>
  </si>
  <si>
    <t>勤務形態</t>
    <rPh sb="0" eb="2">
      <t>キンム</t>
    </rPh>
    <rPh sb="2" eb="4">
      <t>ケイタイ</t>
    </rPh>
    <phoneticPr fontId="40"/>
  </si>
  <si>
    <t>常勤換算後の人数</t>
    <rPh sb="0" eb="2">
      <t>ジョウキン</t>
    </rPh>
    <rPh sb="2" eb="4">
      <t>カンサン</t>
    </rPh>
    <rPh sb="4" eb="5">
      <t>ゴ</t>
    </rPh>
    <rPh sb="6" eb="8">
      <t>ニンズウ</t>
    </rPh>
    <phoneticPr fontId="40"/>
  </si>
  <si>
    <t>　利用者の状況</t>
    <phoneticPr fontId="5"/>
  </si>
  <si>
    <r>
      <rPr>
        <b/>
        <sz val="11"/>
        <rFont val="ＭＳ Ｐゴシック"/>
        <family val="3"/>
        <charset val="128"/>
      </rPr>
      <t>区</t>
    </r>
    <r>
      <rPr>
        <b/>
        <sz val="11"/>
        <rFont val="DejaVu Sans"/>
        <family val="2"/>
      </rPr>
      <t xml:space="preserve">       </t>
    </r>
    <r>
      <rPr>
        <b/>
        <sz val="11"/>
        <rFont val="ＭＳ Ｐゴシック"/>
        <family val="3"/>
        <charset val="128"/>
      </rPr>
      <t>分</t>
    </r>
    <phoneticPr fontId="5"/>
  </si>
  <si>
    <t>R　　年</t>
    <phoneticPr fontId="5"/>
  </si>
  <si>
    <t>年間平均利用者数</t>
    <rPh sb="0" eb="2">
      <t>ネンカン</t>
    </rPh>
    <rPh sb="2" eb="4">
      <t>ヘイキン</t>
    </rPh>
    <rPh sb="4" eb="6">
      <t>リヨウ</t>
    </rPh>
    <rPh sb="6" eb="7">
      <t>シャ</t>
    </rPh>
    <rPh sb="7" eb="8">
      <t>スウ</t>
    </rPh>
    <phoneticPr fontId="5"/>
  </si>
  <si>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</si>
  <si>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5"/>
  </si>
  <si>
    <t>（注）１　上記表は、実地指導時直近１年間についてご記入ください。</t>
    <phoneticPr fontId="5"/>
  </si>
  <si>
    <t>　　　２　利用者数は、介護報酬請求に係る実利用者数をご記入ください。</t>
    <phoneticPr fontId="5"/>
  </si>
  <si>
    <t>　　　３　区分欄の年号は適宜変更してください。</t>
    <rPh sb="5" eb="7">
      <t>クブン</t>
    </rPh>
    <rPh sb="7" eb="8">
      <t>ラン</t>
    </rPh>
    <rPh sb="9" eb="11">
      <t>ネンゴウ</t>
    </rPh>
    <rPh sb="12" eb="14">
      <t>テキギ</t>
    </rPh>
    <rPh sb="14" eb="16">
      <t>ヘンコウ</t>
    </rPh>
    <phoneticPr fontId="5"/>
  </si>
  <si>
    <t>TEL029-883-1111</t>
    <phoneticPr fontId="5"/>
  </si>
  <si>
    <t>平11厚令37
第3条第1項</t>
    <rPh sb="0" eb="1">
      <t>ヘイ</t>
    </rPh>
    <rPh sb="3" eb="4">
      <t>アツ</t>
    </rPh>
    <rPh sb="4" eb="5">
      <t>レイ</t>
    </rPh>
    <rPh sb="8" eb="9">
      <t>ダイ</t>
    </rPh>
    <rPh sb="10" eb="11">
      <t>ジョウ</t>
    </rPh>
    <rPh sb="11" eb="12">
      <t>ダイ</t>
    </rPh>
    <rPh sb="13" eb="14">
      <t>コウ</t>
    </rPh>
    <phoneticPr fontId="6"/>
  </si>
  <si>
    <t>平11厚令37
第3条第2項</t>
    <phoneticPr fontId="6"/>
  </si>
  <si>
    <r>
      <t>平11厚令37
第3条第3項</t>
    </r>
    <r>
      <rPr>
        <sz val="2"/>
        <rFont val="ＭＳ 明朝"/>
        <family val="1"/>
        <charset val="128"/>
      </rPr>
      <t xml:space="preserve">
</t>
    </r>
    <rPh sb="0" eb="1">
      <t>ヒラ</t>
    </rPh>
    <phoneticPr fontId="5"/>
  </si>
  <si>
    <t>平11厚令37
第3条第4項</t>
    <rPh sb="0" eb="1">
      <t>ヒラ</t>
    </rPh>
    <phoneticPr fontId="5"/>
  </si>
  <si>
    <t>平11厚令37
第59条</t>
    <rPh sb="0" eb="1">
      <t>タイラ</t>
    </rPh>
    <phoneticPr fontId="6"/>
  </si>
  <si>
    <t>平18厚労令35
第62条</t>
    <rPh sb="0" eb="1">
      <t>タイラ</t>
    </rPh>
    <phoneticPr fontId="6"/>
  </si>
  <si>
    <t>平11厚令37
第60条</t>
    <rPh sb="0" eb="1">
      <t>タイラ</t>
    </rPh>
    <phoneticPr fontId="6"/>
  </si>
  <si>
    <t>平18厚労令35
第63条第3項</t>
    <rPh sb="0" eb="1">
      <t>タイラ</t>
    </rPh>
    <phoneticPr fontId="6"/>
  </si>
  <si>
    <t>平11厚令37
第61条</t>
    <rPh sb="0" eb="1">
      <t>タイラ</t>
    </rPh>
    <phoneticPr fontId="6"/>
  </si>
  <si>
    <t xml:space="preserve">平11厚令37
第62条
</t>
    <rPh sb="0" eb="1">
      <t>タイラ</t>
    </rPh>
    <phoneticPr fontId="6"/>
  </si>
  <si>
    <t>平18厚労令35
第65条第3項</t>
    <rPh sb="0" eb="1">
      <t>タイラ</t>
    </rPh>
    <phoneticPr fontId="6"/>
  </si>
  <si>
    <t>平11厚令37
第63条</t>
    <rPh sb="0" eb="1">
      <t>タイラ</t>
    </rPh>
    <phoneticPr fontId="6"/>
  </si>
  <si>
    <t>平11厚令37
第64条</t>
    <rPh sb="0" eb="1">
      <t>タイラ</t>
    </rPh>
    <phoneticPr fontId="6"/>
  </si>
  <si>
    <t>平11厚令37
第66条</t>
    <rPh sb="0" eb="1">
      <t>タイラ</t>
    </rPh>
    <phoneticPr fontId="6"/>
  </si>
  <si>
    <t>平11厚令37
第67条</t>
    <rPh sb="0" eb="1">
      <t>タイラ</t>
    </rPh>
    <phoneticPr fontId="6"/>
  </si>
  <si>
    <t xml:space="preserve">平18厚労令35
第75条
</t>
    <rPh sb="0" eb="1">
      <t>タイラ</t>
    </rPh>
    <phoneticPr fontId="6"/>
  </si>
  <si>
    <t>平11厚令37
第68条</t>
    <rPh sb="0" eb="1">
      <t>ヘイ</t>
    </rPh>
    <rPh sb="3" eb="4">
      <t>アツ</t>
    </rPh>
    <rPh sb="4" eb="5">
      <t>レイ</t>
    </rPh>
    <rPh sb="8" eb="9">
      <t>ダイ</t>
    </rPh>
    <phoneticPr fontId="6"/>
  </si>
  <si>
    <t>平18厚労令35
第76条</t>
    <rPh sb="0" eb="1">
      <t>タイラ</t>
    </rPh>
    <phoneticPr fontId="6"/>
  </si>
  <si>
    <t>平11厚令37
第69条</t>
    <rPh sb="0" eb="1">
      <t>タイラ</t>
    </rPh>
    <phoneticPr fontId="6"/>
  </si>
  <si>
    <t xml:space="preserve">平11厚令37
第70条
</t>
    <rPh sb="0" eb="1">
      <t>タイラ</t>
    </rPh>
    <phoneticPr fontId="6"/>
  </si>
  <si>
    <t>平11厚令37
第71条</t>
    <rPh sb="0" eb="1">
      <t>タイラ</t>
    </rPh>
    <phoneticPr fontId="6"/>
  </si>
  <si>
    <t>平11厚令37
第72条</t>
    <rPh sb="0" eb="1">
      <t>タイラ</t>
    </rPh>
    <phoneticPr fontId="6"/>
  </si>
  <si>
    <t>平11厚令37
第73条</t>
    <rPh sb="0" eb="1">
      <t>タイラ</t>
    </rPh>
    <phoneticPr fontId="6"/>
  </si>
  <si>
    <t>平11厚令37
第73条の2</t>
    <rPh sb="0" eb="1">
      <t>タイラ</t>
    </rPh>
    <phoneticPr fontId="6"/>
  </si>
  <si>
    <t>平11厚令37
第217条第1項</t>
    <rPh sb="13" eb="14">
      <t>ダイ</t>
    </rPh>
    <rPh sb="15" eb="16">
      <t>コウ</t>
    </rPh>
    <phoneticPr fontId="5"/>
  </si>
  <si>
    <t>平11厚令37
第217条第2項</t>
    <phoneticPr fontId="6"/>
  </si>
  <si>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5"/>
  </si>
  <si>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6"/>
  </si>
  <si>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5"/>
  </si>
  <si>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5"/>
  </si>
  <si>
    <t>　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老健局長が定める様式による届出を行った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phoneticPr fontId="6"/>
  </si>
  <si>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を利用した場合の緊急時訪問看護加算及び看護小規模多機能型居宅介護を利用した場合の看護小規模多機能型居宅介護における緊急時対応加算並びに同月に医療保険における訪問看護を利用した場合の当該訪問看護における２４時間対応体制加算は算定できません。</t>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6"/>
  </si>
  <si>
    <r>
      <t>平11老企25
第3の三の3(3)</t>
    </r>
    <r>
      <rPr>
        <sz val="10"/>
        <color theme="1"/>
        <rFont val="ＭＳ 明朝"/>
        <family val="1"/>
        <charset val="128"/>
      </rPr>
      <t>④</t>
    </r>
    <rPh sb="11" eb="12">
      <t>サン</t>
    </rPh>
    <phoneticPr fontId="6"/>
  </si>
  <si>
    <r>
      <t>平11老企25
第3の三の3(3)</t>
    </r>
    <r>
      <rPr>
        <sz val="10"/>
        <color theme="1"/>
        <rFont val="ＭＳ 明朝"/>
        <family val="1"/>
        <charset val="128"/>
      </rPr>
      <t>⑤</t>
    </r>
    <rPh sb="11" eb="12">
      <t>サン</t>
    </rPh>
    <phoneticPr fontId="6"/>
  </si>
  <si>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5"/>
  </si>
  <si>
    <t>　運営規程の概要、看護師等の勤務体制、事故発生時の対応、苦情処理の体制等の利用申込者のサービスの選択に資すると認められる重要事項を事業所の見やすい場所に掲示することを規定したものです。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次に掲げる点に留意する必要があります。</t>
    <rPh sb="9" eb="12">
      <t>カンゴシ</t>
    </rPh>
    <rPh sb="12" eb="13">
      <t>トウ</t>
    </rPh>
    <rPh sb="95" eb="99">
      <t>ホウモンカンゴ</t>
    </rPh>
    <rPh sb="115" eb="119">
      <t>ホウモンカンゴ</t>
    </rPh>
    <rPh sb="194" eb="198">
      <t>ホウモンカンゴ</t>
    </rPh>
    <phoneticPr fontId="6"/>
  </si>
  <si>
    <t>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3">
      <t>カンゴシ</t>
    </rPh>
    <rPh sb="73" eb="74">
      <t>トウ</t>
    </rPh>
    <rPh sb="120" eb="121">
      <t>トウ</t>
    </rPh>
    <rPh sb="189" eb="191">
      <t>ホウモン</t>
    </rPh>
    <rPh sb="191" eb="193">
      <t>カンゴ</t>
    </rPh>
    <phoneticPr fontId="5"/>
  </si>
  <si>
    <t>　訪問看護事業者は、上記①に規定する重要事項を記載した書面を当該訪問看護事業所に備え付け、かつ、これをいつでも関係者に自由に閲覧させることにより、同項の規定による掲示に代えることができます。</t>
    <rPh sb="1" eb="3">
      <t>ホウモン</t>
    </rPh>
    <rPh sb="3" eb="5">
      <t>カンゴ</t>
    </rPh>
    <rPh sb="10" eb="12">
      <t>ジョウキ</t>
    </rPh>
    <rPh sb="18" eb="20">
      <t>ジュウヨウ</t>
    </rPh>
    <rPh sb="32" eb="34">
      <t>ホウモン</t>
    </rPh>
    <rPh sb="34" eb="36">
      <t>カンゴ</t>
    </rPh>
    <rPh sb="36" eb="39">
      <t>ジギョウショ</t>
    </rPh>
    <phoneticPr fontId="5"/>
  </si>
  <si>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
　(ウェブサイト:法人のホームページ等又は介護サー
　ビス情報公表システム)</t>
    <phoneticPr fontId="6"/>
  </si>
  <si>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5"/>
  </si>
  <si>
    <t>ア　基準第６９条第２項に規定する主治の医師による
　指示の文書
イ　訪問看護計画書
ウ　訪問看護報告書
エ　提供した具体的なサービスの内容等の記録
オ　第６８条第４号の規定による身体的拘束等の態様
　及び時間、その際の利用者の心身の状況並びに緊急
　やむを得ない理由の記録
カ　市町村への通知に係る記録
キ　苦情の内容等の記録
ク　事故の状況及び事故に際して採った処置についての記録</t>
    <rPh sb="76" eb="77">
      <t>ダイ</t>
    </rPh>
    <rPh sb="79" eb="80">
      <t>ジョウ</t>
    </rPh>
    <rPh sb="80" eb="81">
      <t>ダイ</t>
    </rPh>
    <rPh sb="82" eb="83">
      <t>ゴウ</t>
    </rPh>
    <rPh sb="89" eb="92">
      <t>シンタイテキ</t>
    </rPh>
    <rPh sb="96" eb="98">
      <t>タイヨウ</t>
    </rPh>
    <rPh sb="100" eb="101">
      <t>オヨ</t>
    </rPh>
    <rPh sb="102" eb="104">
      <t>ジカン</t>
    </rPh>
    <rPh sb="107" eb="108">
      <t>サイ</t>
    </rPh>
    <rPh sb="109" eb="111">
      <t>リヨウ</t>
    </rPh>
    <rPh sb="111" eb="112">
      <t>シャ</t>
    </rPh>
    <rPh sb="113" eb="115">
      <t>シンシン</t>
    </rPh>
    <rPh sb="116" eb="118">
      <t>ジョウキョウ</t>
    </rPh>
    <rPh sb="118" eb="119">
      <t>ナラ</t>
    </rPh>
    <rPh sb="121" eb="123">
      <t>キンキュウ</t>
    </rPh>
    <rPh sb="128" eb="129">
      <t>エ</t>
    </rPh>
    <rPh sb="131" eb="133">
      <t>リユウ</t>
    </rPh>
    <rPh sb="134" eb="136">
      <t>キロク</t>
    </rPh>
    <phoneticPr fontId="6"/>
  </si>
  <si>
    <r>
      <t xml:space="preserve">平12厚告19
別表3の注20
</t>
    </r>
    <r>
      <rPr>
        <b/>
        <sz val="10"/>
        <color theme="1"/>
        <rFont val="ＭＳ 明朝"/>
        <family val="1"/>
        <charset val="128"/>
      </rPr>
      <t xml:space="preserve">
</t>
    </r>
    <phoneticPr fontId="6"/>
  </si>
  <si>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上記④の減算を算定している場合は、１回につき１５単位を所定単位数から減算し、算定していない場合は、５単位を所定単位数から減算していますか。</t>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6"/>
  </si>
  <si>
    <t>10</t>
    <phoneticPr fontId="6"/>
  </si>
  <si>
    <t>11</t>
    <phoneticPr fontId="6"/>
  </si>
  <si>
    <t>平12老企36
第2の4(11)</t>
    <phoneticPr fontId="5"/>
  </si>
  <si>
    <t>平12老企36
第2の4(12)①</t>
    <phoneticPr fontId="5"/>
  </si>
  <si>
    <r>
      <t>平12老企36
第2の4(12)</t>
    </r>
    <r>
      <rPr>
        <strike/>
        <sz val="11"/>
        <color theme="1"/>
        <rFont val="ＭＳ 明朝"/>
        <family val="1"/>
        <charset val="128"/>
      </rPr>
      <t>(10)</t>
    </r>
    <r>
      <rPr>
        <sz val="11"/>
        <color theme="1"/>
        <rFont val="ＭＳ 明朝"/>
        <family val="1"/>
        <charset val="128"/>
      </rPr>
      <t>①</t>
    </r>
    <phoneticPr fontId="5"/>
  </si>
  <si>
    <t xml:space="preserve">ア　医科診療報酬点数表に掲げる在宅麻薬等注射指導管理、在宅腫瘍化学療法注射指導管理、在宅強心剤持続投与若しくは在宅気管切開患者指導管理を受けている状態又は気管カニューレ若しくは留置カテーテルを使用している状態
</t>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6"/>
  </si>
  <si>
    <r>
      <t>平12老企36
第2の4(13)②</t>
    </r>
    <r>
      <rPr>
        <b/>
        <sz val="10"/>
        <color theme="1"/>
        <rFont val="ＭＳ 明朝"/>
        <family val="1"/>
        <charset val="128"/>
      </rPr>
      <t xml:space="preserve">
</t>
    </r>
    <phoneticPr fontId="5"/>
  </si>
  <si>
    <t xml:space="preserve">準用(平12老企36第2の2(19)
</t>
    <phoneticPr fontId="5"/>
  </si>
  <si>
    <t>平12老企36
第2の4(17)</t>
    <phoneticPr fontId="5"/>
  </si>
  <si>
    <t xml:space="preserve">平12厚告19
別表3の注12
</t>
    <phoneticPr fontId="6"/>
  </si>
  <si>
    <t xml:space="preserve">平12老企36
第2の4(18)①
</t>
    <phoneticPr fontId="6"/>
  </si>
  <si>
    <t xml:space="preserve">平12老企36
第2の4(18)②
</t>
    <phoneticPr fontId="5"/>
  </si>
  <si>
    <t xml:space="preserve">平12老企36
第2の4(18)③
</t>
    <phoneticPr fontId="5"/>
  </si>
  <si>
    <t xml:space="preserve">平12老企36
第2の4(18)④
</t>
    <phoneticPr fontId="5"/>
  </si>
  <si>
    <t xml:space="preserve">平12老企36
第2の4(18)⑤
</t>
    <phoneticPr fontId="5"/>
  </si>
  <si>
    <t xml:space="preserve">平12老企36
第2の4(19)①
</t>
    <phoneticPr fontId="5"/>
  </si>
  <si>
    <t xml:space="preserve">平12老企36
第2の4(19)②
</t>
    <phoneticPr fontId="5"/>
  </si>
  <si>
    <t>平12老企36 
第2の4(19)③</t>
    <phoneticPr fontId="5"/>
  </si>
  <si>
    <t>平12老企36 
第2の4(19)④</t>
    <phoneticPr fontId="5"/>
  </si>
  <si>
    <t>平12老企36 
第2の4(19)⑤</t>
    <phoneticPr fontId="5"/>
  </si>
  <si>
    <t>平12老企36 
第2の4(19)⑥</t>
    <phoneticPr fontId="5"/>
  </si>
  <si>
    <t>平12老企36 
第2の4(19)⑦</t>
    <phoneticPr fontId="5"/>
  </si>
  <si>
    <t xml:space="preserve">平12老企36 
第2の4(19)⑧
</t>
    <phoneticPr fontId="5"/>
  </si>
  <si>
    <t>　在宅で死亡した利用者に対して、別に厚生労働大臣が定める基準に適合しているものとして、電子情報処理組織を使用する方法により、県知事に対し、老健局長が定める様式による届出を行った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２，５００単位を所定単位数に加算していますか。</t>
    <rPh sb="12" eb="13">
      <t>タイ</t>
    </rPh>
    <rPh sb="99" eb="102">
      <t>シボウビ</t>
    </rPh>
    <rPh sb="102" eb="103">
      <t>オヨ</t>
    </rPh>
    <rPh sb="115" eb="116">
      <t>ヒ</t>
    </rPh>
    <rPh sb="117" eb="119">
      <t>シボウ</t>
    </rPh>
    <rPh sb="119" eb="120">
      <t>ヒ</t>
    </rPh>
    <rPh sb="120" eb="121">
      <t>オヨ</t>
    </rPh>
    <rPh sb="122" eb="125">
      <t>シボウビ</t>
    </rPh>
    <rPh sb="125" eb="126">
      <t>マエ</t>
    </rPh>
    <rPh sb="128" eb="129">
      <t>ヒ</t>
    </rPh>
    <rPh sb="129" eb="131">
      <t>イナイ</t>
    </rPh>
    <rPh sb="132" eb="134">
      <t>トウガイ</t>
    </rPh>
    <rPh sb="134" eb="137">
      <t>リヨウシャ</t>
    </rPh>
    <rPh sb="138" eb="140">
      <t>マッキ</t>
    </rPh>
    <rPh sb="141" eb="143">
      <t>アクセイ</t>
    </rPh>
    <rPh sb="143" eb="145">
      <t>シュヨウ</t>
    </rPh>
    <rPh sb="147" eb="148">
      <t>タ</t>
    </rPh>
    <rPh sb="148" eb="149">
      <t>ベツ</t>
    </rPh>
    <rPh sb="150" eb="152">
      <t>コウセイ</t>
    </rPh>
    <rPh sb="152" eb="154">
      <t>ロウドウ</t>
    </rPh>
    <rPh sb="154" eb="156">
      <t>ダイジン</t>
    </rPh>
    <rPh sb="157" eb="158">
      <t>サダ</t>
    </rPh>
    <rPh sb="160" eb="162">
      <t>ジョウタイ</t>
    </rPh>
    <rPh sb="168" eb="169">
      <t>カギ</t>
    </rPh>
    <rPh sb="173" eb="174">
      <t>タイ</t>
    </rPh>
    <rPh sb="176" eb="180">
      <t>ホウモンカンゴ</t>
    </rPh>
    <rPh sb="181" eb="182">
      <t>オコナ</t>
    </rPh>
    <rPh sb="186" eb="188">
      <t>バアイ</t>
    </rPh>
    <rPh sb="195" eb="196">
      <t>ヒ</t>
    </rPh>
    <rPh sb="258" eb="260">
      <t>カサン</t>
    </rPh>
    <phoneticPr fontId="6"/>
  </si>
  <si>
    <t>平12厚告19
別表3の注15</t>
    <phoneticPr fontId="6"/>
  </si>
  <si>
    <t>平12老企36
第2の4(21)①</t>
    <phoneticPr fontId="5"/>
  </si>
  <si>
    <t>平12老企36 
第2の4(21)②</t>
    <phoneticPr fontId="5"/>
  </si>
  <si>
    <t>平12老企36 
第2の4(21)③</t>
    <phoneticPr fontId="5"/>
  </si>
  <si>
    <t>平12老企36 
第2の4(21)④</t>
    <phoneticPr fontId="5"/>
  </si>
  <si>
    <t>平12老企36 
第2の4(21)⑤</t>
    <phoneticPr fontId="5"/>
  </si>
  <si>
    <t>平12老企36 
第2の4(21)⑥</t>
    <phoneticPr fontId="5"/>
  </si>
  <si>
    <t>平12厚告19
別表3の注17</t>
    <phoneticPr fontId="5"/>
  </si>
  <si>
    <t>平12老企36
第2の4(23)</t>
    <phoneticPr fontId="5"/>
  </si>
  <si>
    <t xml:space="preserve">  別に厚生労働大臣が定める基準に適合しているものとして、電子情報処理組織を使用する方法により、県知事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Ph sb="122" eb="123">
      <t>ヒョウ</t>
    </rPh>
    <rPh sb="185" eb="187">
      <t>セイカツ</t>
    </rPh>
    <rPh sb="241" eb="245">
      <t>シボウシンダン</t>
    </rPh>
    <rPh sb="245" eb="247">
      <t>カサン</t>
    </rPh>
    <rPh sb="248" eb="250">
      <t>サンテイ</t>
    </rPh>
    <rPh sb="252" eb="255">
      <t>リヨウシャ</t>
    </rPh>
    <rPh sb="256" eb="257">
      <t>ベツ</t>
    </rPh>
    <rPh sb="258" eb="264">
      <t>コウセイロウドウダイジン</t>
    </rPh>
    <rPh sb="265" eb="266">
      <t>サダ</t>
    </rPh>
    <rPh sb="268" eb="270">
      <t>チイキ</t>
    </rPh>
    <rPh sb="271" eb="273">
      <t>キョジュウ</t>
    </rPh>
    <rPh sb="275" eb="278">
      <t>リヨウシャ</t>
    </rPh>
    <rPh sb="279" eb="280">
      <t>カギ</t>
    </rPh>
    <rPh sb="290" eb="292">
      <t>シュジ</t>
    </rPh>
    <rPh sb="293" eb="295">
      <t>イシ</t>
    </rPh>
    <rPh sb="296" eb="298">
      <t>シジ</t>
    </rPh>
    <rPh sb="299" eb="300">
      <t>モト</t>
    </rPh>
    <rPh sb="324" eb="325">
      <t>オコナ</t>
    </rPh>
    <rPh sb="327" eb="329">
      <t>バアイトウガイリヨウシャ</t>
    </rPh>
    <phoneticPr fontId="6"/>
  </si>
  <si>
    <t xml:space="preserve"> 初回加算(Ⅰ)を算定する場合は、初回加算(Ⅱ)は算定しません。</t>
    <phoneticPr fontId="6"/>
  </si>
  <si>
    <t xml:space="preserve">平12老企36
第2の4(26)①
</t>
    <phoneticPr fontId="5"/>
  </si>
  <si>
    <t>平12老企36
第2の4(26)②</t>
    <phoneticPr fontId="5"/>
  </si>
  <si>
    <t xml:space="preserve">平12老企36
第2の4(26)③
</t>
    <phoneticPr fontId="5"/>
  </si>
  <si>
    <t xml:space="preserve">平12老企36
第2の4(26)④
</t>
    <phoneticPr fontId="5"/>
  </si>
  <si>
    <t xml:space="preserve">平12老企36
第2の4(26)⑤
</t>
    <phoneticPr fontId="5"/>
  </si>
  <si>
    <r>
      <rPr>
        <sz val="11"/>
        <color theme="1"/>
        <rFont val="ＭＳ 明朝"/>
        <family val="1"/>
        <charset val="128"/>
      </rPr>
      <t xml:space="preserve">平12厚告19
別表3のヘ
</t>
    </r>
    <r>
      <rPr>
        <strike/>
        <sz val="11"/>
        <color theme="1"/>
        <rFont val="ＭＳ 明朝"/>
        <family val="1"/>
        <charset val="128"/>
      </rPr>
      <t xml:space="preserve">
</t>
    </r>
    <phoneticPr fontId="6"/>
  </si>
  <si>
    <t>平12老企36
第2の4(27)①</t>
    <phoneticPr fontId="5"/>
  </si>
  <si>
    <t xml:space="preserve">平12老企36
第2の4(27)②
</t>
    <phoneticPr fontId="5"/>
  </si>
  <si>
    <t xml:space="preserve">平12老企36
第2の4(27)③
</t>
    <phoneticPr fontId="5"/>
  </si>
  <si>
    <t xml:space="preserve">平12老企36
第2の4(27)④
</t>
    <phoneticPr fontId="5"/>
  </si>
  <si>
    <t>平12老企36
第2の4(27)⑤</t>
    <phoneticPr fontId="5"/>
  </si>
  <si>
    <r>
      <rPr>
        <sz val="11"/>
        <color theme="1"/>
        <rFont val="ＭＳ 明朝"/>
        <family val="1"/>
        <charset val="128"/>
      </rPr>
      <t xml:space="preserve">平12厚告19
別表3のト
</t>
    </r>
    <r>
      <rPr>
        <strike/>
        <sz val="11"/>
        <color theme="1"/>
        <rFont val="ＭＳ 明朝"/>
        <family val="1"/>
        <charset val="128"/>
      </rPr>
      <t xml:space="preserve">
</t>
    </r>
    <phoneticPr fontId="6"/>
  </si>
  <si>
    <r>
      <t>　訪問看護ステーションの場合及び</t>
    </r>
    <r>
      <rPr>
        <sz val="12"/>
        <color theme="1"/>
        <rFont val="ＭＳ 明朝"/>
        <family val="1"/>
        <charset val="128"/>
      </rPr>
      <t>病院又は診療所の場合について、</t>
    </r>
    <r>
      <rPr>
        <sz val="11"/>
        <color theme="1"/>
        <rFont val="ＭＳ 明朝"/>
        <family val="1"/>
        <charset val="128"/>
      </rPr>
      <t>別に厚生労働大臣が定める基準に適合しているものとして、電子情報処理組織を使用する方法により、県知事に対し、老健局長が定める様式による届出を行った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129" eb="131">
      <t>ホウモン</t>
    </rPh>
    <rPh sb="131" eb="133">
      <t>カンゴ</t>
    </rPh>
    <rPh sb="133" eb="136">
      <t>ジギョウショ</t>
    </rPh>
    <rPh sb="138" eb="140">
      <t>イリョウ</t>
    </rPh>
    <rPh sb="144" eb="145">
      <t>タカ</t>
    </rPh>
    <rPh sb="146" eb="149">
      <t>リヨウシャ</t>
    </rPh>
    <rPh sb="151" eb="153">
      <t>ホウモン</t>
    </rPh>
    <rPh sb="153" eb="155">
      <t>カンゴ</t>
    </rPh>
    <rPh sb="156" eb="158">
      <t>テイキョウ</t>
    </rPh>
    <rPh sb="158" eb="160">
      <t>タイセイ</t>
    </rPh>
    <rPh sb="161" eb="163">
      <t>キョウカ</t>
    </rPh>
    <rPh sb="165" eb="167">
      <t>バアイ</t>
    </rPh>
    <rPh sb="169" eb="171">
      <t>トウガイ</t>
    </rPh>
    <rPh sb="171" eb="173">
      <t>キジュン</t>
    </rPh>
    <rPh sb="174" eb="175">
      <t>カカ</t>
    </rPh>
    <rPh sb="177" eb="179">
      <t>クブン</t>
    </rPh>
    <rPh sb="180" eb="181">
      <t>シタガ</t>
    </rPh>
    <rPh sb="184" eb="185">
      <t>ツキ</t>
    </rPh>
    <rPh sb="188" eb="189">
      <t>ツギ</t>
    </rPh>
    <rPh sb="190" eb="191">
      <t>カカ</t>
    </rPh>
    <rPh sb="193" eb="195">
      <t>ショテイ</t>
    </rPh>
    <rPh sb="195" eb="197">
      <t>タンイ</t>
    </rPh>
    <rPh sb="197" eb="198">
      <t>スウ</t>
    </rPh>
    <rPh sb="199" eb="201">
      <t>カサン</t>
    </rPh>
    <rPh sb="230" eb="232">
      <t>カンゴ</t>
    </rPh>
    <rPh sb="232" eb="234">
      <t>タイセイ</t>
    </rPh>
    <rPh sb="234" eb="236">
      <t>キョウカ</t>
    </rPh>
    <rPh sb="236" eb="238">
      <t>カサン</t>
    </rPh>
    <rPh sb="249" eb="251">
      <t>タンイ</t>
    </rPh>
    <rPh sb="256" eb="258">
      <t>カンゴ</t>
    </rPh>
    <rPh sb="258" eb="260">
      <t>タイセイ</t>
    </rPh>
    <rPh sb="260" eb="262">
      <t>キョウカ</t>
    </rPh>
    <rPh sb="262" eb="264">
      <t>カサン</t>
    </rPh>
    <rPh sb="275" eb="277">
      <t>タンイカイゴヨボウバアイカンゴタイセイキョウカカサンタンイ</t>
    </rPh>
    <phoneticPr fontId="6"/>
  </si>
  <si>
    <t>平12老企36
第2の4(28)①</t>
    <phoneticPr fontId="5"/>
  </si>
  <si>
    <t>平12老企36
第2の4(28)②</t>
    <phoneticPr fontId="5"/>
  </si>
  <si>
    <t xml:space="preserve">平12老企36
第2の4(28)③
</t>
    <phoneticPr fontId="5"/>
  </si>
  <si>
    <t>平12老企36
第2の4(28)④</t>
    <phoneticPr fontId="5"/>
  </si>
  <si>
    <t>平12老企36
第2の4(28)⑤</t>
    <phoneticPr fontId="5"/>
  </si>
  <si>
    <t>平12老企36
第2の4(28)⑥</t>
    <phoneticPr fontId="5"/>
  </si>
  <si>
    <t>平12老企36
第2の4(28)⑦</t>
    <phoneticPr fontId="5"/>
  </si>
  <si>
    <r>
      <rPr>
        <sz val="11"/>
        <color theme="1"/>
        <rFont val="ＭＳ 明朝"/>
        <family val="1"/>
        <charset val="128"/>
      </rPr>
      <t xml:space="preserve">平12厚告19
別表3のリ
</t>
    </r>
    <r>
      <rPr>
        <strike/>
        <sz val="11"/>
        <color theme="1"/>
        <rFont val="ＭＳ 明朝"/>
        <family val="1"/>
        <charset val="128"/>
      </rPr>
      <t xml:space="preserve">
</t>
    </r>
    <phoneticPr fontId="6"/>
  </si>
  <si>
    <t xml:space="preserve">　別に厚生労働大臣が定める基準に適合しているものとして、電子情報処理組織を使用する方法により、県知事に対し、老健局長が定める様式による届出を行った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Ph sb="16" eb="18">
      <t>テキゴウカサンサンテイ</t>
    </rPh>
    <phoneticPr fontId="6"/>
  </si>
  <si>
    <t>平12厚告19
別表3の注19</t>
    <phoneticPr fontId="5"/>
  </si>
  <si>
    <t xml:space="preserve">平12老企36
第2の4(24)
</t>
    <phoneticPr fontId="5"/>
  </si>
  <si>
    <t xml:space="preserve">二　電磁的記録媒体(電磁的記録(電子的方式、磁気的方式その他人の知覚によっては認識することができない方式で作られる記録であって、電子計算機による情報処理の用に供されるものをいう。)に係る記録媒体をいう。)をもって調製するファイルに重要事項を記録したものを交付する方法
</t>
    <rPh sb="0" eb="1">
      <t>ニ</t>
    </rPh>
    <phoneticPr fontId="6"/>
  </si>
  <si>
    <r>
      <t>平11老企25
第3の三の3(1</t>
    </r>
    <r>
      <rPr>
        <sz val="11"/>
        <color rgb="FFFF0000"/>
        <rFont val="ＭＳ 明朝"/>
        <family val="1"/>
        <charset val="128"/>
      </rPr>
      <t>0</t>
    </r>
    <r>
      <rPr>
        <sz val="11"/>
        <rFont val="ＭＳ 明朝"/>
        <family val="1"/>
        <charset val="128"/>
      </rPr>
      <t xml:space="preserve">)②
</t>
    </r>
    <rPh sb="11" eb="12">
      <t>サン</t>
    </rPh>
    <phoneticPr fontId="6"/>
  </si>
  <si>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5"/>
  </si>
  <si>
    <t>「条例」</t>
    <phoneticPr fontId="5"/>
  </si>
  <si>
    <t>介護保険法に基づき指定居宅サービスの事業の設備及び運営に関する基準等を定める条例(平成24年茨城県条例第66号)</t>
    <rPh sb="46" eb="49">
      <t>イバラキケン</t>
    </rPh>
    <phoneticPr fontId="5"/>
  </si>
  <si>
    <t>条例第66号
第76条第２項</t>
    <rPh sb="7" eb="8">
      <t>ダイ</t>
    </rPh>
    <rPh sb="10" eb="11">
      <t>ジョウ</t>
    </rPh>
    <rPh sb="11" eb="12">
      <t>ダイ</t>
    </rPh>
    <rPh sb="13" eb="14">
      <t>コウ</t>
    </rPh>
    <phoneticPr fontId="6"/>
  </si>
  <si>
    <t>（標準様式1）</t>
    <rPh sb="1" eb="3">
      <t>ヒョウジュン</t>
    </rPh>
    <rPh sb="3" eb="5">
      <t>ヨウシキ</t>
    </rPh>
    <phoneticPr fontId="5"/>
  </si>
  <si>
    <t>従業者の勤務の体制及び勤務形態一覧表</t>
    <phoneticPr fontId="40"/>
  </si>
  <si>
    <t>サービス種別</t>
    <rPh sb="4" eb="6">
      <t>シュベツ</t>
    </rPh>
    <phoneticPr fontId="40"/>
  </si>
  <si>
    <t>(</t>
    <phoneticPr fontId="40"/>
  </si>
  <si>
    <t>訪問看護（訪問看護ステーション）</t>
    <rPh sb="0" eb="2">
      <t>ホウモン</t>
    </rPh>
    <rPh sb="2" eb="4">
      <t>カンゴ</t>
    </rPh>
    <rPh sb="5" eb="7">
      <t>ホウモン</t>
    </rPh>
    <rPh sb="7" eb="9">
      <t>カンゴ</t>
    </rPh>
    <phoneticPr fontId="40"/>
  </si>
  <si>
    <t>）</t>
    <phoneticPr fontId="40"/>
  </si>
  <si>
    <t>令和</t>
    <rPh sb="0" eb="2">
      <t>レイワ</t>
    </rPh>
    <phoneticPr fontId="40"/>
  </si>
  <si>
    <t>)</t>
    <phoneticPr fontId="40"/>
  </si>
  <si>
    <t>年</t>
    <rPh sb="0" eb="1">
      <t>ネン</t>
    </rPh>
    <phoneticPr fontId="40"/>
  </si>
  <si>
    <t>月</t>
    <rPh sb="0" eb="1">
      <t>ゲツ</t>
    </rPh>
    <phoneticPr fontId="40"/>
  </si>
  <si>
    <t>事業所名</t>
    <rPh sb="0" eb="3">
      <t>ジギョウショ</t>
    </rPh>
    <rPh sb="3" eb="4">
      <t>メイ</t>
    </rPh>
    <phoneticPr fontId="40"/>
  </si>
  <si>
    <t>(1)</t>
    <phoneticPr fontId="40"/>
  </si>
  <si>
    <t>４週</t>
  </si>
  <si>
    <t>(2)</t>
    <phoneticPr fontId="4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</si>
  <si>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0"/>
  </si>
  <si>
    <t>時間/週</t>
    <rPh sb="0" eb="2">
      <t>ジカン</t>
    </rPh>
    <rPh sb="3" eb="4">
      <t>シュウ</t>
    </rPh>
    <phoneticPr fontId="40"/>
  </si>
  <si>
    <t>時間/月</t>
    <rPh sb="0" eb="2">
      <t>ジカン</t>
    </rPh>
    <rPh sb="3" eb="4">
      <t>ツキ</t>
    </rPh>
    <phoneticPr fontId="40"/>
  </si>
  <si>
    <t>当月の日数</t>
    <rPh sb="0" eb="2">
      <t>トウゲツ</t>
    </rPh>
    <rPh sb="3" eb="5">
      <t>ニッスウ</t>
    </rPh>
    <phoneticPr fontId="40"/>
  </si>
  <si>
    <t>日</t>
    <rPh sb="0" eb="1">
      <t>ニチ</t>
    </rPh>
    <phoneticPr fontId="40"/>
  </si>
  <si>
    <t>No</t>
    <phoneticPr fontId="40"/>
  </si>
  <si>
    <t>(4) 
職種</t>
    <phoneticPr fontId="5"/>
  </si>
  <si>
    <t>(5)
勤務
形態</t>
    <phoneticPr fontId="5"/>
  </si>
  <si>
    <t>(6)
資格</t>
    <rPh sb="4" eb="6">
      <t>シカク</t>
    </rPh>
    <phoneticPr fontId="40"/>
  </si>
  <si>
    <t>(7) 氏　名</t>
    <phoneticPr fontId="5"/>
  </si>
  <si>
    <t>(8)</t>
    <phoneticPr fontId="40"/>
  </si>
  <si>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</si>
  <si>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</si>
  <si>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0"/>
  </si>
  <si>
    <t>2週目</t>
    <rPh sb="1" eb="2">
      <t>シュウ</t>
    </rPh>
    <rPh sb="2" eb="3">
      <t>メ</t>
    </rPh>
    <phoneticPr fontId="40"/>
  </si>
  <si>
    <t>3週目</t>
    <rPh sb="1" eb="2">
      <t>シュウ</t>
    </rPh>
    <rPh sb="2" eb="3">
      <t>メ</t>
    </rPh>
    <phoneticPr fontId="40"/>
  </si>
  <si>
    <t>4週目</t>
    <rPh sb="1" eb="2">
      <t>シュウ</t>
    </rPh>
    <rPh sb="2" eb="3">
      <t>メ</t>
    </rPh>
    <phoneticPr fontId="40"/>
  </si>
  <si>
    <t>5週目</t>
    <rPh sb="1" eb="2">
      <t>シュウ</t>
    </rPh>
    <rPh sb="2" eb="3">
      <t>メ</t>
    </rPh>
    <phoneticPr fontId="4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</si>
  <si>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0"/>
  </si>
  <si>
    <t>（勤務形態の記号）</t>
    <rPh sb="1" eb="3">
      <t>キンム</t>
    </rPh>
    <rPh sb="3" eb="5">
      <t>ケイタイ</t>
    </rPh>
    <rPh sb="6" eb="8">
      <t>キゴウ</t>
    </rPh>
    <phoneticPr fontId="40"/>
  </si>
  <si>
    <t>勤務時間数合計</t>
    <rPh sb="0" eb="2">
      <t>キンム</t>
    </rPh>
    <rPh sb="2" eb="5">
      <t>ジカンスウ</t>
    </rPh>
    <rPh sb="5" eb="7">
      <t>ゴウケイ</t>
    </rPh>
    <phoneticPr fontId="40"/>
  </si>
  <si>
    <t>常勤換算の対象時間数</t>
    <rPh sb="0" eb="2">
      <t>ジョウキン</t>
    </rPh>
    <rPh sb="2" eb="4">
      <t>カンサン</t>
    </rPh>
    <rPh sb="5" eb="7">
      <t>タイショウ</t>
    </rPh>
    <rPh sb="7" eb="9">
      <t>ジカン</t>
    </rPh>
    <rPh sb="9" eb="10">
      <t>スウ</t>
    </rPh>
    <phoneticPr fontId="40"/>
  </si>
  <si>
    <t>常勤換算方法対象外の</t>
    <rPh sb="0" eb="2">
      <t>ジョウキン</t>
    </rPh>
    <rPh sb="2" eb="4">
      <t>カンサン</t>
    </rPh>
    <rPh sb="4" eb="6">
      <t>ホウホウ</t>
    </rPh>
    <rPh sb="6" eb="9">
      <t>タイショウガイ</t>
    </rPh>
    <phoneticPr fontId="40"/>
  </si>
  <si>
    <t>記号</t>
    <rPh sb="0" eb="2">
      <t>キゴウ</t>
    </rPh>
    <phoneticPr fontId="40"/>
  </si>
  <si>
    <t>区分</t>
    <rPh sb="0" eb="2">
      <t>クブン</t>
    </rPh>
    <phoneticPr fontId="40"/>
  </si>
  <si>
    <t>当月合計</t>
    <rPh sb="0" eb="2">
      <t>トウゲツ</t>
    </rPh>
    <rPh sb="2" eb="4">
      <t>ゴウケイ</t>
    </rPh>
    <phoneticPr fontId="40"/>
  </si>
  <si>
    <t>週平均</t>
    <rPh sb="0" eb="3">
      <t>シュウヘイキン</t>
    </rPh>
    <phoneticPr fontId="40"/>
  </si>
  <si>
    <t>常勤の従業者の人数</t>
    <rPh sb="0" eb="2">
      <t>ジョウキン</t>
    </rPh>
    <rPh sb="3" eb="6">
      <t>ジュウギョウシャ</t>
    </rPh>
    <rPh sb="7" eb="9">
      <t>ニンズウ</t>
    </rPh>
    <phoneticPr fontId="40"/>
  </si>
  <si>
    <t>A</t>
    <phoneticPr fontId="40"/>
  </si>
  <si>
    <t>常勤で専従</t>
    <rPh sb="0" eb="2">
      <t>ジョウキン</t>
    </rPh>
    <rPh sb="3" eb="5">
      <t>センジュウ</t>
    </rPh>
    <phoneticPr fontId="40"/>
  </si>
  <si>
    <t>B</t>
    <phoneticPr fontId="40"/>
  </si>
  <si>
    <t>常勤で兼務</t>
    <rPh sb="0" eb="2">
      <t>ジョウキン</t>
    </rPh>
    <rPh sb="3" eb="5">
      <t>ケンム</t>
    </rPh>
    <phoneticPr fontId="40"/>
  </si>
  <si>
    <t>C</t>
    <phoneticPr fontId="40"/>
  </si>
  <si>
    <t>非常勤で専従</t>
    <rPh sb="0" eb="3">
      <t>ヒジョウキン</t>
    </rPh>
    <rPh sb="4" eb="6">
      <t>センジュウ</t>
    </rPh>
    <phoneticPr fontId="40"/>
  </si>
  <si>
    <t>-</t>
    <phoneticPr fontId="40"/>
  </si>
  <si>
    <t>D</t>
    <phoneticPr fontId="40"/>
  </si>
  <si>
    <t>非常勤で兼務</t>
    <rPh sb="0" eb="3">
      <t>ヒジョウキン</t>
    </rPh>
    <rPh sb="4" eb="6">
      <t>ケンム</t>
    </rPh>
    <phoneticPr fontId="40"/>
  </si>
  <si>
    <t>合計</t>
    <rPh sb="0" eb="2">
      <t>ゴウケイ</t>
    </rPh>
    <phoneticPr fontId="40"/>
  </si>
  <si>
    <t>■ 常勤換算方法による人数</t>
    <rPh sb="2" eb="4">
      <t>ジョウキン</t>
    </rPh>
    <rPh sb="4" eb="6">
      <t>カンサン</t>
    </rPh>
    <rPh sb="6" eb="8">
      <t>ホウホウ</t>
    </rPh>
    <rPh sb="11" eb="13">
      <t>ニンズウ</t>
    </rPh>
    <phoneticPr fontId="40"/>
  </si>
  <si>
    <t>基準：</t>
    <rPh sb="0" eb="2">
      <t>キジュン</t>
    </rPh>
    <phoneticPr fontId="40"/>
  </si>
  <si>
    <t>週</t>
  </si>
  <si>
    <t>常勤換算の</t>
    <rPh sb="0" eb="2">
      <t>ジョウキン</t>
    </rPh>
    <rPh sb="2" eb="4">
      <t>カンサン</t>
    </rPh>
    <phoneticPr fontId="40"/>
  </si>
  <si>
    <t>常勤の従業者が</t>
    <rPh sb="0" eb="2">
      <t>ジョウキン</t>
    </rPh>
    <rPh sb="3" eb="6">
      <t>ジュウギョウシャ</t>
    </rPh>
    <phoneticPr fontId="40"/>
  </si>
  <si>
    <t>÷</t>
    <phoneticPr fontId="40"/>
  </si>
  <si>
    <t>＝</t>
    <phoneticPr fontId="40"/>
  </si>
  <si>
    <t>（小数点第2位以下切り捨て）</t>
    <rPh sb="1" eb="4">
      <t>ショウスウテン</t>
    </rPh>
    <rPh sb="4" eb="5">
      <t>ダイ</t>
    </rPh>
    <rPh sb="6" eb="7">
      <t>イ</t>
    </rPh>
    <rPh sb="7" eb="9">
      <t>イカ</t>
    </rPh>
    <rPh sb="9" eb="10">
      <t>キ</t>
    </rPh>
    <rPh sb="11" eb="12">
      <t>ス</t>
    </rPh>
    <phoneticPr fontId="40"/>
  </si>
  <si>
    <t>■ 看護職員の常勤換算方法による人数</t>
    <rPh sb="2" eb="4">
      <t>カンゴ</t>
    </rPh>
    <rPh sb="4" eb="6">
      <t>ショクイン</t>
    </rPh>
    <rPh sb="7" eb="9">
      <t>ジョウキン</t>
    </rPh>
    <rPh sb="9" eb="11">
      <t>カンサン</t>
    </rPh>
    <rPh sb="11" eb="13">
      <t>ホウホウ</t>
    </rPh>
    <rPh sb="16" eb="18">
      <t>ニンズウ</t>
    </rPh>
    <phoneticPr fontId="40"/>
  </si>
  <si>
    <t>常勤の従業者の人数</t>
  </si>
  <si>
    <t>常勤換算方法による人数</t>
    <rPh sb="0" eb="2">
      <t>ジョウキン</t>
    </rPh>
    <rPh sb="2" eb="4">
      <t>カンサン</t>
    </rPh>
    <rPh sb="4" eb="6">
      <t>ホウホウ</t>
    </rPh>
    <rPh sb="9" eb="11">
      <t>ニンズウ</t>
    </rPh>
    <phoneticPr fontId="40"/>
  </si>
  <si>
    <t>＋</t>
    <phoneticPr fontId="40"/>
  </si>
  <si>
    <t>１．サービス種別</t>
    <rPh sb="6" eb="8">
      <t>シュベツ</t>
    </rPh>
    <phoneticPr fontId="40"/>
  </si>
  <si>
    <t>サービス種別名</t>
    <rPh sb="4" eb="6">
      <t>シュベツ</t>
    </rPh>
    <rPh sb="6" eb="7">
      <t>メイ</t>
    </rPh>
    <phoneticPr fontId="40"/>
  </si>
  <si>
    <t>訪問看護（病院・診療所）</t>
    <rPh sb="0" eb="2">
      <t>ホウモン</t>
    </rPh>
    <rPh sb="2" eb="4">
      <t>カンゴ</t>
    </rPh>
    <rPh sb="5" eb="7">
      <t>ビョウイン</t>
    </rPh>
    <rPh sb="8" eb="11">
      <t>シンリョウジョ</t>
    </rPh>
    <phoneticPr fontId="40"/>
  </si>
  <si>
    <t>介護予防訪問看護（訪問看護ステーション）</t>
    <rPh sb="0" eb="2">
      <t>カイゴ</t>
    </rPh>
    <rPh sb="2" eb="4">
      <t>ヨボウ</t>
    </rPh>
    <rPh sb="4" eb="6">
      <t>ホウモン</t>
    </rPh>
    <rPh sb="6" eb="8">
      <t>カンゴ</t>
    </rPh>
    <rPh sb="9" eb="11">
      <t>ホウモン</t>
    </rPh>
    <rPh sb="11" eb="13">
      <t>カンゴ</t>
    </rPh>
    <phoneticPr fontId="40"/>
  </si>
  <si>
    <t>介護予防訪問看護（病院・診療所）</t>
    <rPh sb="0" eb="2">
      <t>カイゴ</t>
    </rPh>
    <rPh sb="2" eb="4">
      <t>ヨボウ</t>
    </rPh>
    <rPh sb="4" eb="6">
      <t>ホウモン</t>
    </rPh>
    <rPh sb="6" eb="8">
      <t>カンゴ</t>
    </rPh>
    <rPh sb="9" eb="11">
      <t>ビョウイン</t>
    </rPh>
    <rPh sb="12" eb="15">
      <t>シンリョウジョ</t>
    </rPh>
    <phoneticPr fontId="40"/>
  </si>
  <si>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40"/>
  </si>
  <si>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40"/>
  </si>
  <si>
    <t>２．職種名・資格名称</t>
    <rPh sb="2" eb="4">
      <t>ショクシュ</t>
    </rPh>
    <rPh sb="4" eb="5">
      <t>メイ</t>
    </rPh>
    <rPh sb="6" eb="8">
      <t>シカク</t>
    </rPh>
    <rPh sb="8" eb="10">
      <t>メイショウ</t>
    </rPh>
    <phoneticPr fontId="40"/>
  </si>
  <si>
    <t>職種名</t>
    <rPh sb="0" eb="2">
      <t>ショクシュ</t>
    </rPh>
    <rPh sb="2" eb="3">
      <t>メイ</t>
    </rPh>
    <phoneticPr fontId="40"/>
  </si>
  <si>
    <t>管理者</t>
    <rPh sb="0" eb="3">
      <t>カンリシャ</t>
    </rPh>
    <phoneticPr fontId="40"/>
  </si>
  <si>
    <t>看護職員</t>
    <rPh sb="0" eb="2">
      <t>カンゴ</t>
    </rPh>
    <rPh sb="2" eb="4">
      <t>ショクイン</t>
    </rPh>
    <phoneticPr fontId="40"/>
  </si>
  <si>
    <t>理学療法士</t>
    <rPh sb="0" eb="2">
      <t>リガク</t>
    </rPh>
    <rPh sb="2" eb="5">
      <t>リョウホウシ</t>
    </rPh>
    <phoneticPr fontId="40"/>
  </si>
  <si>
    <t>作業療法士</t>
    <rPh sb="0" eb="2">
      <t>サギョウ</t>
    </rPh>
    <rPh sb="2" eb="5">
      <t>リョウホウシ</t>
    </rPh>
    <phoneticPr fontId="40"/>
  </si>
  <si>
    <t>言語聴覚士</t>
    <rPh sb="0" eb="2">
      <t>ゲンゴ</t>
    </rPh>
    <rPh sb="2" eb="5">
      <t>チョウカクシ</t>
    </rPh>
    <phoneticPr fontId="40"/>
  </si>
  <si>
    <t>ー</t>
    <phoneticPr fontId="40"/>
  </si>
  <si>
    <t>資格</t>
    <rPh sb="0" eb="2">
      <t>シカク</t>
    </rPh>
    <phoneticPr fontId="40"/>
  </si>
  <si>
    <t>保健師</t>
    <rPh sb="0" eb="3">
      <t>ホケンシ</t>
    </rPh>
    <phoneticPr fontId="40"/>
  </si>
  <si>
    <t>看護師</t>
    <rPh sb="0" eb="3">
      <t>カンゴシ</t>
    </rPh>
    <phoneticPr fontId="40"/>
  </si>
  <si>
    <t>准看護師</t>
    <rPh sb="0" eb="4">
      <t>ジュンカンゴシ</t>
    </rPh>
    <phoneticPr fontId="40"/>
  </si>
  <si>
    <t>ー</t>
  </si>
  <si>
    <t>【自治体の皆様へ】</t>
    <rPh sb="1" eb="4">
      <t>ジチタイ</t>
    </rPh>
    <rPh sb="5" eb="7">
      <t>ミナサマ</t>
    </rPh>
    <phoneticPr fontId="40"/>
  </si>
  <si>
    <t>※ INDIRECT関数使用のため、以下のとおりセルに「名前の定義」をしています。</t>
    <rPh sb="10" eb="12">
      <t>カンスウ</t>
    </rPh>
    <rPh sb="12" eb="14">
      <t>シヨウ</t>
    </rPh>
    <rPh sb="18" eb="20">
      <t>イカ</t>
    </rPh>
    <rPh sb="28" eb="30">
      <t>ナマエ</t>
    </rPh>
    <rPh sb="31" eb="33">
      <t>テイギ</t>
    </rPh>
    <phoneticPr fontId="40"/>
  </si>
  <si>
    <t>　15行目・・・「職種」</t>
    <rPh sb="3" eb="5">
      <t>ギョウメ</t>
    </rPh>
    <rPh sb="9" eb="11">
      <t>ショクシュ</t>
    </rPh>
    <phoneticPr fontId="40"/>
  </si>
  <si>
    <t>　C列・・・「管理者」</t>
    <rPh sb="2" eb="3">
      <t>レツ</t>
    </rPh>
    <rPh sb="7" eb="10">
      <t>カンリシャ</t>
    </rPh>
    <phoneticPr fontId="40"/>
  </si>
  <si>
    <t>　D列・・・「看護職員」</t>
    <rPh sb="2" eb="3">
      <t>レツ</t>
    </rPh>
    <rPh sb="7" eb="9">
      <t>カンゴ</t>
    </rPh>
    <rPh sb="9" eb="11">
      <t>ショクイン</t>
    </rPh>
    <phoneticPr fontId="40"/>
  </si>
  <si>
    <t>　E列・・・「理学療法士」</t>
    <rPh sb="2" eb="3">
      <t>レツ</t>
    </rPh>
    <rPh sb="7" eb="9">
      <t>リガク</t>
    </rPh>
    <rPh sb="9" eb="12">
      <t>リョウホウシ</t>
    </rPh>
    <phoneticPr fontId="40"/>
  </si>
  <si>
    <t>　F列・・・「作業療法士」</t>
    <rPh sb="2" eb="3">
      <t>レツ</t>
    </rPh>
    <rPh sb="7" eb="9">
      <t>サギョウ</t>
    </rPh>
    <rPh sb="9" eb="12">
      <t>リョウホウシ</t>
    </rPh>
    <phoneticPr fontId="40"/>
  </si>
  <si>
    <t>　G列・・・「言語聴覚士」</t>
    <rPh sb="2" eb="3">
      <t>レツ</t>
    </rPh>
    <rPh sb="7" eb="9">
      <t>ゲンゴ</t>
    </rPh>
    <rPh sb="9" eb="12">
      <t>チョウカクシ</t>
    </rPh>
    <phoneticPr fontId="4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</si>
  <si>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0"/>
  </si>
  <si>
    <t>　行が足りない場合は、適宜追加してください。</t>
    <rPh sb="1" eb="2">
      <t>ギョウ</t>
    </rPh>
    <rPh sb="3" eb="4">
      <t>タ</t>
    </rPh>
    <rPh sb="7" eb="9">
      <t>バアイ</t>
    </rPh>
    <rPh sb="11" eb="13">
      <t>テキギ</t>
    </rPh>
    <rPh sb="13" eb="15">
      <t>ツイカ</t>
    </rPh>
    <phoneticPr fontId="4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</si>
  <si>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</si>
  <si>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0"/>
  </si>
  <si>
    <t>　・「数式」タブ　⇒　「名前の定義」を選択</t>
    <rPh sb="3" eb="5">
      <t>スウシキ</t>
    </rPh>
    <rPh sb="12" eb="14">
      <t>ナマエ</t>
    </rPh>
    <rPh sb="15" eb="17">
      <t>テイギ</t>
    </rPh>
    <rPh sb="19" eb="21">
      <t>センタク</t>
    </rPh>
    <phoneticPr fontId="40"/>
  </si>
  <si>
    <t>　・「名前」に職種名を入力</t>
    <rPh sb="3" eb="5">
      <t>ナマエ</t>
    </rPh>
    <rPh sb="7" eb="9">
      <t>ショクシュ</t>
    </rPh>
    <rPh sb="9" eb="10">
      <t>メイ</t>
    </rPh>
    <rPh sb="11" eb="13">
      <t>ニュウリョク</t>
    </rPh>
    <phoneticPr fontId="4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</si>
  <si>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</si>
  <si>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0"/>
  </si>
  <si>
    <t>　管理者の長期間の傷病又は出張等のやむを得ない理由がある場合には、老人の福祉の向上に関し相当の知識、経験及び熱意を有し、過去の経歴等を勘案して訪問看護ステーションの管理者としてふさわしいと指定権者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6">
      <t>シテイ</t>
    </rPh>
    <rPh sb="96" eb="97">
      <t>ケン</t>
    </rPh>
    <rPh sb="97" eb="98">
      <t>シャ</t>
    </rPh>
    <phoneticPr fontId="6"/>
  </si>
  <si>
    <t>平11厚令37
第74条
準用(第8条)</t>
    <rPh sb="0" eb="1">
      <t>ヒラ</t>
    </rPh>
    <phoneticPr fontId="6"/>
  </si>
  <si>
    <t>平11厚令37
第74条
準用(第9条)</t>
    <rPh sb="0" eb="1">
      <t>ヒラ</t>
    </rPh>
    <phoneticPr fontId="6"/>
  </si>
  <si>
    <t>平11厚令37
第74条
準用(第11条)</t>
    <phoneticPr fontId="6"/>
  </si>
  <si>
    <t>平11厚令37
第74条
準用(第12条)</t>
    <rPh sb="0" eb="1">
      <t>ヒラ</t>
    </rPh>
    <phoneticPr fontId="6"/>
  </si>
  <si>
    <t>平11厚令37
第74条
準用(第13条)</t>
    <rPh sb="0" eb="1">
      <t>ヒラ</t>
    </rPh>
    <phoneticPr fontId="6"/>
  </si>
  <si>
    <t>平11厚令37
第74条
準用(第15条)</t>
    <rPh sb="0" eb="1">
      <t>ヒラ</t>
    </rPh>
    <phoneticPr fontId="6"/>
  </si>
  <si>
    <t>平11厚令37
第74条
準用(第16条)</t>
    <rPh sb="0" eb="1">
      <t>ヒラ</t>
    </rPh>
    <phoneticPr fontId="6"/>
  </si>
  <si>
    <t>平11厚令37
第74条
準用(第17条)
準用(平11老企25 第3の一の3
(8)）</t>
    <rPh sb="0" eb="1">
      <t>ヒラ</t>
    </rPh>
    <phoneticPr fontId="6"/>
  </si>
  <si>
    <t>平11厚令37
第74条
準用(第18条）</t>
    <rPh sb="0" eb="1">
      <t>ヒラ</t>
    </rPh>
    <phoneticPr fontId="6"/>
  </si>
  <si>
    <t>平11厚令37
第74条
準用(第19条)</t>
    <rPh sb="0" eb="1">
      <t>ヒラ</t>
    </rPh>
    <phoneticPr fontId="6"/>
  </si>
  <si>
    <t>平11厚令37
第74条
準用(第21条)</t>
    <rPh sb="0" eb="1">
      <t>ヒラ</t>
    </rPh>
    <phoneticPr fontId="6"/>
  </si>
  <si>
    <r>
      <rPr>
        <sz val="11"/>
        <color rgb="FFFF0000"/>
        <rFont val="ＭＳ 明朝"/>
        <family val="1"/>
        <charset val="128"/>
      </rPr>
      <t>　</t>
    </r>
    <r>
      <rPr>
        <sz val="11"/>
        <color theme="1"/>
        <rFont val="ＭＳ 明朝"/>
        <family val="1"/>
        <charset val="128"/>
      </rPr>
      <t xml:space="preserve">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t>
    </r>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phoneticPr fontId="6"/>
  </si>
  <si>
    <t>平11厚令37
第74条
準用(第26条)</t>
    <rPh sb="0" eb="1">
      <t>ヒラ</t>
    </rPh>
    <phoneticPr fontId="6"/>
  </si>
  <si>
    <t>平11厚令37
第74条
準用(第52条)</t>
    <rPh sb="0" eb="1">
      <t>ヒラ</t>
    </rPh>
    <phoneticPr fontId="6"/>
  </si>
  <si>
    <t xml:space="preserve">平11厚令37
第74条
準用(第30条)
</t>
    <rPh sb="0" eb="1">
      <t>ヒラ</t>
    </rPh>
    <phoneticPr fontId="6"/>
  </si>
  <si>
    <t>平11厚令37第74条
準用(第30条の2）</t>
    <rPh sb="0" eb="1">
      <t>ヒラ</t>
    </rPh>
    <phoneticPr fontId="5"/>
  </si>
  <si>
    <t>平11厚令37
第74条
準用(第31条)</t>
    <rPh sb="0" eb="1">
      <t>ヒラ</t>
    </rPh>
    <phoneticPr fontId="6"/>
  </si>
  <si>
    <t>平11厚令37
第74条
準用(第32条）</t>
    <rPh sb="0" eb="1">
      <t>ヒラ</t>
    </rPh>
    <phoneticPr fontId="6"/>
  </si>
  <si>
    <t xml:space="preserve">平11厚令37
第74条
準用(第33条)
</t>
    <rPh sb="0" eb="1">
      <t>ヒラ</t>
    </rPh>
    <phoneticPr fontId="6"/>
  </si>
  <si>
    <t>平11厚令37
第74条
準用(第34条)</t>
    <rPh sb="0" eb="1">
      <t>ヒラ</t>
    </rPh>
    <phoneticPr fontId="6"/>
  </si>
  <si>
    <t>平11厚令37
第74条
準用(第35条)</t>
    <rPh sb="0" eb="1">
      <t>ヒラ</t>
    </rPh>
    <phoneticPr fontId="6"/>
  </si>
  <si>
    <t>平11厚令37
第74条
準用(第36条)</t>
    <rPh sb="0" eb="1">
      <t>ヒラ</t>
    </rPh>
    <phoneticPr fontId="6"/>
  </si>
  <si>
    <t>平11厚令37
第74条
準用(第36条の2)</t>
    <rPh sb="0" eb="1">
      <t>ヒラ</t>
    </rPh>
    <phoneticPr fontId="6"/>
  </si>
  <si>
    <t>平11厚令37
第74条
準用(第37条)</t>
    <rPh sb="0" eb="1">
      <t>ヒラ</t>
    </rPh>
    <phoneticPr fontId="6"/>
  </si>
  <si>
    <t>平11厚令37第74条
準用(第37条の2）</t>
    <rPh sb="0" eb="1">
      <t>ヒラ</t>
    </rPh>
    <phoneticPr fontId="5"/>
  </si>
  <si>
    <t>平11厚令37
第74条
準用(第38条)</t>
    <rPh sb="0" eb="1">
      <t>ヒラ</t>
    </rPh>
    <phoneticPr fontId="6"/>
  </si>
  <si>
    <t>　利用者に対するサービスの提供に関する次の諸記録を整備し、その完結の日から５年間保存していますか。</t>
    <phoneticPr fontId="6"/>
  </si>
  <si>
    <t>　事業所の名称及び所在地その他厚生労働省令で定める事項に変更があったとき、又は休止した当定居宅サービスの事業を再開したときは、１０日以内に、指定権者に届け出ていますか。　</t>
    <rPh sb="52" eb="54">
      <t>ジギョウ</t>
    </rPh>
    <phoneticPr fontId="6"/>
  </si>
  <si>
    <t>　当該事業を廃止し、又は休止しようとするときは、その廃止又は休止の日の１月前までに、その旨を指定権者に届け出てください。</t>
    <rPh sb="46" eb="48">
      <t>シテイ</t>
    </rPh>
    <phoneticPr fontId="6"/>
  </si>
  <si>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します。</t>
    <phoneticPr fontId="5"/>
  </si>
  <si>
    <t>　連携する定期巡回・随時対応型訪問介護看護事業所の名称、住所その他必要な事項を指定権者に届け出ている訪問看護事業所であること。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39" eb="41">
      <t>シテイ</t>
    </rPh>
    <rPh sb="43" eb="45">
      <t>ケンチジ</t>
    </rPh>
    <rPh sb="44" eb="45">
      <t>トド</t>
    </rPh>
    <rPh sb="46" eb="47">
      <t>デ</t>
    </rPh>
    <rPh sb="52" eb="54">
      <t>カンゴ</t>
    </rPh>
    <rPh sb="54" eb="57">
      <t>ジギョウショ</t>
    </rPh>
    <phoneticPr fontId="6"/>
  </si>
  <si>
    <t xml:space="preserve">　別に厚生労働大臣が定める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33" eb="36">
      <t>ジギョウショ</t>
    </rPh>
    <rPh sb="37" eb="39">
      <t>バアイ</t>
    </rPh>
    <rPh sb="40" eb="41">
      <t>フク</t>
    </rPh>
    <rPh sb="75" eb="79">
      <t>ホウモンカンゴ</t>
    </rPh>
    <rPh sb="86" eb="88">
      <t>バアイ</t>
    </rPh>
    <rPh sb="88" eb="89">
      <t>オヨ</t>
    </rPh>
    <rPh sb="90" eb="92">
      <t>ビョウイン</t>
    </rPh>
    <rPh sb="92" eb="93">
      <t>マタ</t>
    </rPh>
    <rPh sb="94" eb="97">
      <t>シンリョウジョ</t>
    </rPh>
    <rPh sb="98" eb="100">
      <t>バアイ</t>
    </rPh>
    <rPh sb="134" eb="136">
      <t>テイキ</t>
    </rPh>
    <rPh sb="136" eb="138">
      <t>ジュンカイ</t>
    </rPh>
    <rPh sb="139" eb="141">
      <t>ズイジ</t>
    </rPh>
    <rPh sb="141" eb="144">
      <t>タイオウガタ</t>
    </rPh>
    <rPh sb="144" eb="148">
      <t>ホウモンカイゴ</t>
    </rPh>
    <rPh sb="148" eb="150">
      <t>カンゴ</t>
    </rPh>
    <rPh sb="150" eb="153">
      <t>ジギョウショ</t>
    </rPh>
    <rPh sb="154" eb="156">
      <t>レンケイ</t>
    </rPh>
    <rPh sb="158" eb="162">
      <t>ホウモンカンゴ</t>
    </rPh>
    <rPh sb="163" eb="164">
      <t>オコナ</t>
    </rPh>
    <rPh sb="165" eb="167">
      <t>バアイ</t>
    </rPh>
    <phoneticPr fontId="6"/>
  </si>
  <si>
    <t xml:space="preserve">  別に厚生労働大臣が定める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74" eb="77">
      <t>ジギョウショ</t>
    </rPh>
    <rPh sb="78" eb="80">
      <t>バアイ</t>
    </rPh>
    <rPh sb="81" eb="82">
      <t>フク</t>
    </rPh>
    <rPh sb="85" eb="87">
      <t>カンゴ</t>
    </rPh>
    <rPh sb="101" eb="105">
      <t>ホウモンカンゴ</t>
    </rPh>
    <rPh sb="112" eb="114">
      <t>バアイ</t>
    </rPh>
    <rPh sb="114" eb="115">
      <t>オヨ</t>
    </rPh>
    <rPh sb="116" eb="118">
      <t>ビョウイン</t>
    </rPh>
    <rPh sb="118" eb="119">
      <t>マタ</t>
    </rPh>
    <rPh sb="119" eb="122">
      <t>シンリョウジョ</t>
    </rPh>
    <rPh sb="123" eb="125">
      <t>バアイ</t>
    </rPh>
    <rPh sb="159" eb="161">
      <t>テイキ</t>
    </rPh>
    <rPh sb="161" eb="163">
      <t>ジュンカイ</t>
    </rPh>
    <rPh sb="164" eb="166">
      <t>ズイジ</t>
    </rPh>
    <rPh sb="166" eb="169">
      <t>タイオウガタ</t>
    </rPh>
    <rPh sb="169" eb="173">
      <t>ホウモンカイゴ</t>
    </rPh>
    <rPh sb="173" eb="175">
      <t>カンゴ</t>
    </rPh>
    <rPh sb="175" eb="178">
      <t>ジギョウショ</t>
    </rPh>
    <rPh sb="179" eb="181">
      <t>レンケイ</t>
    </rPh>
    <rPh sb="183" eb="187">
      <t>ホウモンカンゴ</t>
    </rPh>
    <rPh sb="188" eb="189">
      <t>オコナ</t>
    </rPh>
    <rPh sb="190" eb="192">
      <t>バアイ</t>
    </rPh>
    <rPh sb="199" eb="200">
      <t>ツキ</t>
    </rPh>
    <rPh sb="203" eb="205">
      <t>ショテイ</t>
    </rPh>
    <rPh sb="205" eb="208">
      <t>タンイスウ</t>
    </rPh>
    <rPh sb="212" eb="213">
      <t>ブン</t>
    </rPh>
    <rPh sb="217" eb="219">
      <t>ソウトウ</t>
    </rPh>
    <rPh sb="221" eb="224">
      <t>タンイスウ</t>
    </rPh>
    <phoneticPr fontId="6"/>
  </si>
  <si>
    <t xml:space="preserve">　別に厚生労働大臣が定める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45" eb="48">
      <t>カンゴシ</t>
    </rPh>
    <rPh sb="48" eb="49">
      <t>トウ</t>
    </rPh>
    <rPh sb="50" eb="52">
      <t>ホウモン</t>
    </rPh>
    <rPh sb="62" eb="66">
      <t>ホウモンカンゴ</t>
    </rPh>
    <rPh sb="73" eb="75">
      <t>バアイ</t>
    </rPh>
    <rPh sb="75" eb="76">
      <t>オヨ</t>
    </rPh>
    <rPh sb="77" eb="79">
      <t>ビョウイン</t>
    </rPh>
    <rPh sb="79" eb="80">
      <t>マタ</t>
    </rPh>
    <rPh sb="80" eb="83">
      <t>シンリョウジョ</t>
    </rPh>
    <rPh sb="84" eb="86">
      <t>バアイ</t>
    </rPh>
    <rPh sb="120" eb="122">
      <t>テイキ</t>
    </rPh>
    <rPh sb="122" eb="124">
      <t>ジュンカイ</t>
    </rPh>
    <rPh sb="125" eb="127">
      <t>ズイジ</t>
    </rPh>
    <rPh sb="127" eb="130">
      <t>タイオウガタ</t>
    </rPh>
    <rPh sb="130" eb="134">
      <t>ホウモンカイゴ</t>
    </rPh>
    <rPh sb="134" eb="136">
      <t>カンゴ</t>
    </rPh>
    <rPh sb="136" eb="139">
      <t>ジギョウショ</t>
    </rPh>
    <rPh sb="140" eb="142">
      <t>レンケイ</t>
    </rPh>
    <rPh sb="144" eb="148">
      <t>ホウモンカンゴ</t>
    </rPh>
    <rPh sb="149" eb="150">
      <t>オコナ</t>
    </rPh>
    <rPh sb="151" eb="153">
      <t>バアイ</t>
    </rPh>
    <rPh sb="160" eb="161">
      <t>ツキ</t>
    </rPh>
    <rPh sb="164" eb="166">
      <t>ショテイ</t>
    </rPh>
    <rPh sb="166" eb="169">
      <t>タンイスウ</t>
    </rPh>
    <rPh sb="173" eb="174">
      <t>ブン</t>
    </rPh>
    <rPh sb="177" eb="179">
      <t>ソウトウ</t>
    </rPh>
    <rPh sb="181" eb="184">
      <t>タンイスウ</t>
    </rPh>
    <phoneticPr fontId="6"/>
  </si>
  <si>
    <t xml:space="preserve">　県へ基本情報と運営情報を報告するとともに見直しを行っていますか。
</t>
    <rPh sb="1" eb="2">
      <t>ケン</t>
    </rPh>
    <rPh sb="8" eb="10">
      <t>ウンエイ</t>
    </rPh>
    <rPh sb="21" eb="23">
      <t>ミナオ</t>
    </rPh>
    <rPh sb="25" eb="26">
      <t>オコナ</t>
    </rPh>
    <phoneticPr fontId="6"/>
  </si>
  <si>
    <t>実績</t>
  </si>
  <si>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（1）前回提供した訪問看護からおおむね２時間未満の間隔で訪問看護を行う場合（20分未満の訪問看護費を算定する場合及び利用者の状態の変化等により
 　緊急の訪問看護を行う場合を除く。）は、それぞれの所要時間を合算するものとします。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29" eb="131">
      <t>カンカク</t>
    </rPh>
    <rPh sb="132" eb="136">
      <t>ホウモンカンゴ</t>
    </rPh>
    <rPh sb="137" eb="138">
      <t>オコナ</t>
    </rPh>
    <rPh sb="144" eb="145">
      <t>フン</t>
    </rPh>
    <rPh sb="145" eb="147">
      <t>ミマン</t>
    </rPh>
    <rPh sb="148" eb="152">
      <t>ホウモンカンゴ</t>
    </rPh>
    <rPh sb="152" eb="153">
      <t>ヒ</t>
    </rPh>
    <rPh sb="154" eb="156">
      <t>サンテイ</t>
    </rPh>
    <rPh sb="158" eb="160">
      <t>バアイ</t>
    </rPh>
    <rPh sb="160" eb="161">
      <t>オヨ</t>
    </rPh>
    <rPh sb="162" eb="165">
      <t>リヨウシャ</t>
    </rPh>
    <rPh sb="166" eb="168">
      <t>ジョウタイ</t>
    </rPh>
    <rPh sb="169" eb="171">
      <t>ヘンカ</t>
    </rPh>
    <rPh sb="171" eb="172">
      <t>トウ</t>
    </rPh>
    <rPh sb="178" eb="180">
      <t>キンキュウ</t>
    </rPh>
    <rPh sb="181" eb="185">
      <t>ホウモンカンゴ</t>
    </rPh>
    <rPh sb="186" eb="187">
      <t>オコナ</t>
    </rPh>
    <rPh sb="188" eb="190">
      <t>バアイ</t>
    </rPh>
    <rPh sb="191" eb="192">
      <t>ノゾ</t>
    </rPh>
    <rPh sb="204" eb="206">
      <t>ジカン</t>
    </rPh>
    <rPh sb="207" eb="209">
      <t>ガッサン</t>
    </rPh>
    <phoneticPr fontId="6"/>
  </si>
  <si>
    <t>（3）１人の看護職員又は理学療法士、作業療法士若しくは言語聴覚士が訪問看護を行った後に、続いて他の職種の看護職員又は理学療法士、作業療法士若し
　 くは言語聴覚士が訪問看護を実施した場合（看護職員が訪問看護を行った後に続いて別の理学療法士、作業療法士若しくは言語聴覚士が訪問看護を行う場
　 合など）は職種ごとに算定できます。
（4）なお、１人の利用者に対して、連続して訪問看護を提供する必要性については、適切なケアマネジメントに基づき判断することとします。</t>
    <rPh sb="18" eb="20">
      <t>サギョウ</t>
    </rPh>
    <rPh sb="20" eb="23">
      <t>リョウホウシ</t>
    </rPh>
    <rPh sb="64" eb="66">
      <t>サギョウ</t>
    </rPh>
    <rPh sb="66" eb="68">
      <t>リョウホウ</t>
    </rPh>
    <rPh sb="68" eb="69">
      <t>シ</t>
    </rPh>
    <rPh sb="69" eb="70">
      <t>モ</t>
    </rPh>
    <rPh sb="76" eb="78">
      <t>ゲンゴ</t>
    </rPh>
    <rPh sb="78" eb="81">
      <t>チョウカクシ</t>
    </rPh>
    <rPh sb="120" eb="122">
      <t>サギョウ</t>
    </rPh>
    <rPh sb="122" eb="125">
      <t>リョウホウシ</t>
    </rPh>
    <rPh sb="125" eb="126">
      <t>モ</t>
    </rPh>
    <rPh sb="129" eb="131">
      <t>ゲンゴ</t>
    </rPh>
    <phoneticPr fontId="6"/>
  </si>
  <si>
    <t>（2）１人の看護職員（保健師、看護師又は准看護師をう。以下同じ。）が訪問看護を行った後に、続いて別の看護職員が訪問看護を行った場合には、当該
 　訪問看護の所要時間を合算することとします。なお、当該訪問看護の提供時間を合算した場合に、准看護師による訪問看護が含まれる場合には、当該訪問看護費は、准看護師による訪問看護費を算定します。
（介護予防訪問看護）
 　　１人の看護職員（保健師、看護師又は准看護師をいう。以下同じ。）が介護予防訪問看護を行った後に、続いて別の看護職員が介護予防訪問看護を行っ
 　た場合には、当該介護予防訪問看護の所要時間を合算することとします。なお、当該介護予防訪問看護の提供時間を合算した場合に、准看護師による介護予防訪問看護が含まれる場合には、当該介護予防訪問看護費は、准看護師による介護予防訪問看護費を算定します。</t>
    <rPh sb="11" eb="14">
      <t>ホケンシ</t>
    </rPh>
    <rPh sb="15" eb="18">
      <t>カンゴシ</t>
    </rPh>
    <rPh sb="18" eb="19">
      <t>マタ</t>
    </rPh>
    <rPh sb="20" eb="24">
      <t>ジュンカンゴシ</t>
    </rPh>
    <rPh sb="27" eb="29">
      <t>イカ</t>
    </rPh>
    <rPh sb="29" eb="30">
      <t>オナ</t>
    </rPh>
    <rPh sb="68" eb="70">
      <t>トウガイ</t>
    </rPh>
    <rPh sb="97" eb="99">
      <t>トウガイ</t>
    </rPh>
    <rPh sb="169" eb="171">
      <t>カイゴ</t>
    </rPh>
    <rPh sb="171" eb="173">
      <t>ヨボウ</t>
    </rPh>
    <rPh sb="173" eb="175">
      <t>ホウモン</t>
    </rPh>
    <rPh sb="175" eb="177">
      <t>カンゴ</t>
    </rPh>
    <rPh sb="190" eb="193">
      <t>ホケンシ</t>
    </rPh>
    <rPh sb="194" eb="197">
      <t>カンゴシ</t>
    </rPh>
    <rPh sb="197" eb="198">
      <t>マタ</t>
    </rPh>
    <rPh sb="199" eb="203">
      <t>ジュンカンゴシ</t>
    </rPh>
    <rPh sb="207" eb="209">
      <t>イカ</t>
    </rPh>
    <rPh sb="209" eb="210">
      <t>オナ</t>
    </rPh>
    <rPh sb="214" eb="216">
      <t>カイゴ</t>
    </rPh>
    <rPh sb="216" eb="218">
      <t>ヨボウ</t>
    </rPh>
    <rPh sb="226" eb="227">
      <t>アト</t>
    </rPh>
    <rPh sb="241" eb="243">
      <t>ヨボウ</t>
    </rPh>
    <rPh sb="259" eb="261">
      <t>トウガイ</t>
    </rPh>
    <rPh sb="261" eb="263">
      <t>カイゴ</t>
    </rPh>
    <rPh sb="263" eb="265">
      <t>ヨボウ</t>
    </rPh>
    <rPh sb="265" eb="267">
      <t>ホウモン</t>
    </rPh>
    <rPh sb="267" eb="269">
      <t>カンゴ</t>
    </rPh>
    <rPh sb="289" eb="291">
      <t>トウガイ</t>
    </rPh>
    <rPh sb="291" eb="293">
      <t>カイゴ</t>
    </rPh>
    <rPh sb="293" eb="295">
      <t>ヨボウ</t>
    </rPh>
    <rPh sb="295" eb="297">
      <t>ホウモン</t>
    </rPh>
    <rPh sb="320" eb="322">
      <t>カイゴ</t>
    </rPh>
    <rPh sb="322" eb="324">
      <t>ヨボウ</t>
    </rPh>
    <rPh sb="340" eb="342">
      <t>カイゴ</t>
    </rPh>
    <rPh sb="342" eb="344">
      <t>ヨボウ</t>
    </rPh>
    <rPh sb="358" eb="360">
      <t>カイゴ</t>
    </rPh>
    <rPh sb="360" eb="362">
      <t>ヨボウ</t>
    </rPh>
    <phoneticPr fontId="6"/>
  </si>
  <si>
    <t>　定期巡回・随時対応型訪問介護看護の報酬は月額定額報酬ですが、次のような場合には次のような取扱いとします。
（1）月の途中から訪問看護を利用した場合又は月の途中で訪問看護の利用を終了した場合には、利用期間（訪問看護の利用を開始した日から月末日まで又は
 　当該月の初日から利用を終了した日まで）に対応した単位数を算定する（以下「日割り計算」という。）こととします。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2" eb="86">
      <t>ホウモンカンゴ</t>
    </rPh>
    <rPh sb="87" eb="89">
      <t>リヨウ</t>
    </rPh>
    <rPh sb="90" eb="92">
      <t>シュウリョウ</t>
    </rPh>
    <rPh sb="94" eb="96">
      <t>バアイ</t>
    </rPh>
    <rPh sb="99" eb="101">
      <t>リヨウ</t>
    </rPh>
    <rPh sb="101" eb="103">
      <t>キカン</t>
    </rPh>
    <rPh sb="104" eb="108">
      <t>ホウモンカンゴ</t>
    </rPh>
    <rPh sb="109" eb="111">
      <t>リヨウ</t>
    </rPh>
    <rPh sb="112" eb="114">
      <t>カイシ</t>
    </rPh>
    <rPh sb="116" eb="117">
      <t>ヒ</t>
    </rPh>
    <rPh sb="119" eb="120">
      <t>ツキ</t>
    </rPh>
    <rPh sb="120" eb="122">
      <t>マツジツ</t>
    </rPh>
    <rPh sb="124" eb="125">
      <t>マタ</t>
    </rPh>
    <rPh sb="129" eb="131">
      <t>トウガイ</t>
    </rPh>
    <rPh sb="131" eb="132">
      <t>ツキ</t>
    </rPh>
    <rPh sb="133" eb="135">
      <t>ショニチ</t>
    </rPh>
    <rPh sb="137" eb="139">
      <t>リヨウ</t>
    </rPh>
    <rPh sb="140" eb="142">
      <t>シュウリョウ</t>
    </rPh>
    <rPh sb="144" eb="145">
      <t>ヒ</t>
    </rPh>
    <rPh sb="149" eb="151">
      <t>タイオウ</t>
    </rPh>
    <rPh sb="153" eb="156">
      <t>タンイスウ</t>
    </rPh>
    <rPh sb="157" eb="159">
      <t>サンテイ</t>
    </rPh>
    <rPh sb="162" eb="164">
      <t>イカ</t>
    </rPh>
    <rPh sb="165" eb="167">
      <t>ヒワ</t>
    </rPh>
    <rPh sb="168" eb="170">
      <t>ケイサン</t>
    </rPh>
    <phoneticPr fontId="6"/>
  </si>
  <si>
    <t>（2）月の途中に短期入所生活介護又は短期入所療養介護を利用している場合は、その期間について日割り計算により算定します。
（3）月の途中で要介護５から他の要介護度に変更となった場合、及び他の要介護度から要介護５に変更になった場合は日割り計算により算定します。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5" eb="26">
      <t>マモル</t>
    </rPh>
    <rPh sb="27" eb="29">
      <t>リヨウ</t>
    </rPh>
    <rPh sb="33" eb="35">
      <t>バアイ</t>
    </rPh>
    <rPh sb="39" eb="41">
      <t>キカン</t>
    </rPh>
    <rPh sb="45" eb="47">
      <t>ヒワ</t>
    </rPh>
    <rPh sb="48" eb="50">
      <t>ケイサン</t>
    </rPh>
    <rPh sb="53" eb="55">
      <t>サンテイ</t>
    </rPh>
    <rPh sb="64" eb="65">
      <t>ツキ</t>
    </rPh>
    <rPh sb="66" eb="68">
      <t>トチュウ</t>
    </rPh>
    <rPh sb="69" eb="72">
      <t>ヨウカイゴ</t>
    </rPh>
    <rPh sb="75" eb="76">
      <t>タ</t>
    </rPh>
    <rPh sb="77" eb="81">
      <t>ヨウカイゴド</t>
    </rPh>
    <rPh sb="82" eb="84">
      <t>ヘンコウ</t>
    </rPh>
    <rPh sb="88" eb="90">
      <t>バアイ</t>
    </rPh>
    <rPh sb="91" eb="92">
      <t>オヨ</t>
    </rPh>
    <rPh sb="93" eb="94">
      <t>タ</t>
    </rPh>
    <rPh sb="95" eb="99">
      <t>ヨウカイゴド</t>
    </rPh>
    <rPh sb="101" eb="104">
      <t>ヨウカイゴ</t>
    </rPh>
    <rPh sb="106" eb="108">
      <t>ヘンコウ</t>
    </rPh>
    <rPh sb="112" eb="114">
      <t>バアイ</t>
    </rPh>
    <rPh sb="115" eb="117">
      <t>ヒワ</t>
    </rPh>
    <rPh sb="118" eb="120">
      <t>ケイサン</t>
    </rPh>
    <rPh sb="123" eb="125">
      <t>サンテイ</t>
    </rPh>
    <phoneticPr fontId="6"/>
  </si>
  <si>
    <t>（4）月途中で、末期の悪性腫瘍又は別に厚生労働大臣が定める疾病の状態（平27厚労告94第四号　34ページ参照）となった場合は、その状態にある期間について日割り計算により算定します。</t>
    <rPh sb="8" eb="10">
      <t>マッキ</t>
    </rPh>
    <rPh sb="11" eb="13">
      <t>アクセイ</t>
    </rPh>
    <rPh sb="13" eb="15">
      <t>シュヨウ</t>
    </rPh>
    <rPh sb="15" eb="16">
      <t>マタ</t>
    </rPh>
    <rPh sb="17" eb="18">
      <t>ベツ</t>
    </rPh>
    <rPh sb="19" eb="21">
      <t>コウセイ</t>
    </rPh>
    <rPh sb="21" eb="23">
      <t>ロウドウ</t>
    </rPh>
    <rPh sb="26" eb="27">
      <t>サダ</t>
    </rPh>
    <rPh sb="29" eb="31">
      <t>シッペイ</t>
    </rPh>
    <rPh sb="32" eb="34">
      <t>ジョウタイ</t>
    </rPh>
    <rPh sb="59" eb="61">
      <t>バアイ</t>
    </rPh>
    <rPh sb="65" eb="67">
      <t>ジョウタイ</t>
    </rPh>
    <rPh sb="70" eb="72">
      <t>キカン</t>
    </rPh>
    <rPh sb="76" eb="78">
      <t>ヒワ</t>
    </rPh>
    <rPh sb="79" eb="81">
      <t>ケイサン</t>
    </rPh>
    <rPh sb="84" eb="86">
      <t>サンテイ</t>
    </rPh>
    <phoneticPr fontId="6"/>
  </si>
  <si>
    <t xml:space="preserve"> 　　医科診療報酬点数表に掲げる在宅悪性腫瘍等患者指導管理若しくは在宅気管切開患者指導管理を受けている状態又は気管カニューレ若しくは留置カテーテルを使用している状態</t>
    <rPh sb="22" eb="23">
      <t>トウ</t>
    </rPh>
    <phoneticPr fontId="6"/>
  </si>
  <si>
    <t xml:space="preserve"> 　　次のいずれかの状態にある者に対して訪問看護を行う場合</t>
    <rPh sb="3" eb="4">
      <t>ツギ</t>
    </rPh>
    <rPh sb="10" eb="12">
      <t>ジョウタイ</t>
    </rPh>
    <rPh sb="15" eb="16">
      <t>モノ</t>
    </rPh>
    <rPh sb="17" eb="18">
      <t>タイ</t>
    </rPh>
    <rPh sb="20" eb="22">
      <t>ホウモン</t>
    </rPh>
    <rPh sb="22" eb="24">
      <t>カンゴ</t>
    </rPh>
    <rPh sb="25" eb="26">
      <t>オコナ</t>
    </rPh>
    <rPh sb="27" eb="29">
      <t>バアイ</t>
    </rPh>
    <phoneticPr fontId="6"/>
  </si>
  <si>
    <t>（1）訪問看護ステーションの場合にあっては、次に掲げる基準のいずれにも適合すること。</t>
    <rPh sb="3" eb="5">
      <t>ホウモン</t>
    </rPh>
    <rPh sb="5" eb="7">
      <t>カンゴ</t>
    </rPh>
    <rPh sb="14" eb="16">
      <t>バアイ</t>
    </rPh>
    <rPh sb="22" eb="23">
      <t>ツギ</t>
    </rPh>
    <rPh sb="24" eb="25">
      <t>カカ</t>
    </rPh>
    <rPh sb="27" eb="29">
      <t>キジュン</t>
    </rPh>
    <rPh sb="35" eb="37">
      <t>テキゴウ</t>
    </rPh>
    <phoneticPr fontId="6"/>
  </si>
  <si>
    <t>（2）訪問看護ステーション以外である場合にあっては、上記イ（1）の①及び②並びにロ（1）の②に掲げる基準のいずれにも適合すること。</t>
    <rPh sb="3" eb="5">
      <t>ホウモン</t>
    </rPh>
    <rPh sb="5" eb="7">
      <t>カンゴ</t>
    </rPh>
    <rPh sb="13" eb="15">
      <t>イガイ</t>
    </rPh>
    <rPh sb="18" eb="20">
      <t>バアイ</t>
    </rPh>
    <rPh sb="26" eb="28">
      <t>ジョウキ</t>
    </rPh>
    <rPh sb="34" eb="35">
      <t>オヨ</t>
    </rPh>
    <rPh sb="37" eb="38">
      <t>ナラ</t>
    </rPh>
    <rPh sb="47" eb="48">
      <t>カカ</t>
    </rPh>
    <rPh sb="50" eb="52">
      <t>キジュン</t>
    </rPh>
    <rPh sb="58" eb="60">
      <t>テキゴウ</t>
    </rPh>
    <phoneticPr fontId="6"/>
  </si>
  <si>
    <t>（1）事業所の全ての看護師等に対し、看護師等ごとに研修計画を作成し、当該計画に従い、研修（外部における研修を含む。）を実施又は実施を予定していること。</t>
    <phoneticPr fontId="6"/>
  </si>
  <si>
    <t>（2）利用者に関する情報若しくはサービス提供に当たっての留意事項の伝達又は当該事業所における看護師等の技術指導を目的とした会議を定期的に開催すること。</t>
    <phoneticPr fontId="6"/>
  </si>
  <si>
    <t>（3）当該事業所の全ての看護師等に対し、健康診断等を定期的に実施すること。</t>
    <phoneticPr fontId="6"/>
  </si>
  <si>
    <t>（4）当該事業所の看護師等の総数のうち、勤続年数７年以上の者の占める割合が１００分の３０以上であること。</t>
    <rPh sb="22" eb="24">
      <t>ネンスウ</t>
    </rPh>
    <phoneticPr fontId="6"/>
  </si>
  <si>
    <t>（2）当該事業所の看護師等の総数のうち、勤続年数３年以上の者の占める割合が１００分の３０以上であること。</t>
    <rPh sb="22" eb="24">
      <t>ネンスウ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</si>
</sst>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
    <numFmt numFmtId="179" formatCode="#,##0&quot;人&quot;"/>
    <numFmt numFmtId="180" formatCode="#,##0.##"/>
    <numFmt numFmtId="181" formatCode="#,##0.0;[Red]\-#,##0.0"/>
    <numFmt numFmtId="182" formatCode="#,##0.0&quot;人&quot;"/>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14"/>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trike/>
      <sz val="10"/>
      <color rgb="FFFF0000"/>
      <name val="ＭＳ 明朝"/>
      <family val="1"/>
      <charset val="128"/>
    </font>
    <font>
      <sz val="10"/>
      <color rgb="FFFF0000"/>
      <name val="ＭＳ 明朝"/>
      <family val="1"/>
      <charset val="128"/>
    </font>
    <font>
      <sz val="11"/>
      <color theme="1"/>
      <name val="ＭＳ 明朝"/>
      <family val="1"/>
      <charset val="128"/>
    </font>
    <font>
      <b/>
      <sz val="11"/>
      <color theme="1"/>
      <name val="ＭＳ 明朝"/>
      <family val="1"/>
      <charset val="128"/>
    </font>
    <font>
      <sz val="12"/>
      <color theme="1"/>
      <name val="ＭＳ 明朝"/>
      <family val="1"/>
      <charset val="128"/>
    </font>
    <font>
      <sz val="11"/>
      <color rgb="FF0070C0"/>
      <name val="ＭＳ 明朝"/>
      <family val="1"/>
      <charset val="128"/>
    </font>
    <font>
      <sz val="10"/>
      <color rgb="FF0070C0"/>
      <name val="ＭＳ 明朝"/>
      <family val="1"/>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sz val="11"/>
      <name val="ＭＳ Ｐゴシック"/>
      <family val="3"/>
      <charset val="128"/>
    </font>
    <font>
      <b/>
      <sz val="11"/>
      <name val="ＭＳ Ｐゴシック"/>
      <family val="3"/>
      <charset val="128"/>
    </font>
    <font>
      <sz val="6"/>
      <name val="ＭＳ Ｐゴシック"/>
      <family val="2"/>
      <charset val="128"/>
      <scheme val="minor"/>
    </font>
    <font>
      <b/>
      <sz val="12"/>
      <name val="ＭＳ Ｐゴシック"/>
      <family val="3"/>
      <charset val="128"/>
    </font>
    <font>
      <b/>
      <sz val="14"/>
      <name val="ＭＳ Ｐゴシック"/>
      <family val="3"/>
      <charset val="128"/>
    </font>
    <font>
      <b/>
      <sz val="12"/>
      <name val="DejaVu Sans"/>
      <family val="2"/>
    </font>
    <font>
      <sz val="10"/>
      <name val="Arial"/>
      <family val="2"/>
    </font>
    <font>
      <b/>
      <sz val="12"/>
      <color rgb="FFFF0000"/>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3"/>
      <charset val="128"/>
    </font>
    <font>
      <b/>
      <sz val="11"/>
      <name val="ＭＳ ゴシック"/>
      <family val="2"/>
      <charset val="128"/>
    </font>
    <font>
      <sz val="10"/>
      <color theme="1"/>
      <name val="ＭＳ 明朝"/>
      <family val="1"/>
      <charset val="128"/>
    </font>
    <font>
      <strike/>
      <sz val="11"/>
      <color theme="1"/>
      <name val="ＭＳ 明朝"/>
      <family val="1"/>
      <charset val="128"/>
    </font>
    <font>
      <strike/>
      <sz val="10"/>
      <color theme="1"/>
      <name val="ＭＳ 明朝"/>
      <family val="1"/>
      <charset val="128"/>
    </font>
    <font>
      <b/>
      <sz val="10"/>
      <color theme="1"/>
      <name val="ＭＳ 明朝"/>
      <family val="1"/>
      <charset val="128"/>
    </font>
    <font>
      <sz val="9"/>
      <color theme="1"/>
      <name val="ＭＳ 明朝"/>
      <family val="1"/>
      <charset val="128"/>
    </font>
    <font>
      <b/>
      <sz val="12"/>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83">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alignment vertical="center"/>
    </xf>
    <xf numFmtId="0" fontId="4" fillId="0" borderId="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8" fillId="0" borderId="0"/>
    <xf numFmtId="0" fontId="44"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63">
    <xf numFmtId="0" fontId="0" fillId="0" borderId="0" xfId="0">
      <alignment vertical="center"/>
    </xf>
    <xf numFmtId="0" fontId="11" fillId="0" borderId="1" xfId="0" applyFont="1" applyFill="1" applyBorder="1" applyAlignment="1">
      <alignment vertical="top"/>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11" fillId="0" borderId="2" xfId="0" applyFont="1" applyFill="1" applyBorder="1" applyAlignment="1">
      <alignment vertical="top"/>
    </xf>
    <xf numFmtId="0" fontId="8" fillId="0" borderId="2" xfId="0" applyFont="1" applyFill="1" applyBorder="1" applyAlignment="1">
      <alignment horizontal="center" vertical="top"/>
    </xf>
    <xf numFmtId="0" fontId="11" fillId="0" borderId="5" xfId="0" applyFont="1" applyFill="1" applyBorder="1" applyAlignment="1">
      <alignment vertical="top"/>
    </xf>
    <xf numFmtId="0" fontId="8" fillId="0" borderId="6" xfId="0" applyFont="1" applyFill="1" applyBorder="1" applyAlignment="1">
      <alignment horizontal="center" vertical="top"/>
    </xf>
    <xf numFmtId="0" fontId="11" fillId="0" borderId="0" xfId="0" applyFont="1" applyFill="1" applyBorder="1" applyAlignment="1">
      <alignment vertical="top"/>
    </xf>
    <xf numFmtId="0" fontId="11" fillId="0" borderId="0" xfId="0" applyFont="1">
      <alignment vertical="center"/>
    </xf>
    <xf numFmtId="0" fontId="11" fillId="0" borderId="0" xfId="0" applyFont="1" applyBorder="1">
      <alignment vertical="center"/>
    </xf>
    <xf numFmtId="0" fontId="11" fillId="0" borderId="1"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vertical="center"/>
    </xf>
    <xf numFmtId="0" fontId="11" fillId="0" borderId="0" xfId="0" applyFont="1" applyFill="1" applyBorder="1" applyAlignment="1">
      <alignment vertical="center" wrapText="1"/>
    </xf>
    <xf numFmtId="0" fontId="22" fillId="0" borderId="0" xfId="0" applyFont="1" applyFill="1" applyBorder="1" applyAlignment="1">
      <alignment vertical="center"/>
    </xf>
    <xf numFmtId="0" fontId="11" fillId="0" borderId="1" xfId="0" applyFont="1" applyFill="1" applyBorder="1" applyAlignment="1">
      <alignment horizontal="center" vertical="top"/>
    </xf>
    <xf numFmtId="0" fontId="11" fillId="0" borderId="0" xfId="0" applyFont="1" applyFill="1" applyBorder="1" applyAlignment="1">
      <alignment horizontal="center" vertical="top"/>
    </xf>
    <xf numFmtId="0" fontId="11" fillId="0" borderId="7" xfId="0" applyFont="1" applyFill="1" applyBorder="1" applyAlignment="1">
      <alignment horizontal="center" vertical="center" wrapText="1"/>
    </xf>
    <xf numFmtId="0" fontId="11" fillId="0" borderId="11" xfId="0" applyFont="1" applyFill="1" applyBorder="1" applyAlignment="1">
      <alignment vertical="top"/>
    </xf>
    <xf numFmtId="0" fontId="11" fillId="0" borderId="9" xfId="0" applyFont="1" applyFill="1" applyBorder="1" applyAlignment="1">
      <alignment vertical="top"/>
    </xf>
    <xf numFmtId="0" fontId="11" fillId="0" borderId="10" xfId="0" applyFont="1" applyFill="1" applyBorder="1" applyAlignment="1">
      <alignment vertical="top" wrapText="1"/>
    </xf>
    <xf numFmtId="0" fontId="11" fillId="0" borderId="8" xfId="0" applyFont="1" applyFill="1" applyBorder="1" applyAlignment="1">
      <alignment vertical="top"/>
    </xf>
    <xf numFmtId="0" fontId="11" fillId="0" borderId="1" xfId="0" applyFont="1" applyFill="1" applyBorder="1" applyAlignment="1">
      <alignment vertical="top" wrapText="1"/>
    </xf>
    <xf numFmtId="0" fontId="11" fillId="0" borderId="11" xfId="0" applyFont="1" applyFill="1" applyBorder="1" applyAlignment="1">
      <alignment vertical="top" wrapText="1"/>
    </xf>
    <xf numFmtId="0" fontId="8" fillId="0" borderId="7" xfId="0" applyFont="1" applyFill="1" applyBorder="1" applyAlignment="1">
      <alignment horizontal="center" vertical="top" wrapText="1"/>
    </xf>
    <xf numFmtId="0" fontId="8" fillId="0" borderId="2" xfId="0" applyFont="1" applyFill="1" applyBorder="1" applyAlignment="1">
      <alignment horizontal="center" vertical="top" wrapText="1"/>
    </xf>
    <xf numFmtId="0" fontId="11" fillId="0" borderId="0" xfId="0" applyFont="1" applyFill="1" applyAlignment="1">
      <alignment vertical="top"/>
    </xf>
    <xf numFmtId="0" fontId="11" fillId="0" borderId="9" xfId="0" applyFont="1" applyFill="1" applyBorder="1" applyAlignment="1">
      <alignment vertical="top" wrapText="1"/>
    </xf>
    <xf numFmtId="0" fontId="8" fillId="0" borderId="4" xfId="0" applyFont="1" applyFill="1" applyBorder="1" applyAlignment="1">
      <alignment horizontal="center" vertical="top"/>
    </xf>
    <xf numFmtId="0" fontId="11" fillId="0" borderId="10" xfId="0" applyFont="1" applyFill="1" applyBorder="1" applyAlignment="1">
      <alignment vertical="top"/>
    </xf>
    <xf numFmtId="0" fontId="8" fillId="0" borderId="12" xfId="0" applyFont="1" applyFill="1" applyBorder="1" applyAlignment="1">
      <alignment horizontal="center" vertical="top"/>
    </xf>
    <xf numFmtId="0" fontId="11" fillId="0" borderId="12" xfId="0" applyFont="1" applyFill="1" applyBorder="1" applyAlignment="1">
      <alignment vertical="top"/>
    </xf>
    <xf numFmtId="0" fontId="11" fillId="0" borderId="0" xfId="1" applyFont="1" applyFill="1" applyBorder="1" applyAlignment="1">
      <alignment vertical="top"/>
    </xf>
    <xf numFmtId="0" fontId="11" fillId="0" borderId="0" xfId="1" applyFont="1" applyFill="1" applyAlignment="1">
      <alignment vertical="top"/>
    </xf>
    <xf numFmtId="0" fontId="11" fillId="0" borderId="0" xfId="0" applyFont="1" applyFill="1" applyBorder="1" applyAlignment="1">
      <alignment horizontal="center" vertical="center" wrapText="1"/>
    </xf>
    <xf numFmtId="0" fontId="8" fillId="0" borderId="5" xfId="0" applyFont="1" applyFill="1" applyBorder="1" applyAlignment="1">
      <alignment horizontal="center" vertical="top"/>
    </xf>
    <xf numFmtId="0" fontId="11" fillId="0" borderId="3" xfId="0" applyFont="1" applyFill="1" applyBorder="1" applyAlignment="1">
      <alignment vertical="top"/>
    </xf>
    <xf numFmtId="0" fontId="8" fillId="0" borderId="2" xfId="0" applyFont="1" applyFill="1" applyBorder="1" applyAlignment="1">
      <alignment vertical="top" wrapText="1"/>
    </xf>
    <xf numFmtId="0" fontId="8" fillId="0" borderId="0" xfId="0" applyFont="1" applyFill="1" applyBorder="1" applyAlignment="1">
      <alignment horizontal="center" vertical="top"/>
    </xf>
    <xf numFmtId="0" fontId="8" fillId="0" borderId="6" xfId="0" applyFont="1" applyFill="1" applyBorder="1" applyAlignment="1">
      <alignment horizontal="center" vertical="top" wrapText="1"/>
    </xf>
    <xf numFmtId="0" fontId="11" fillId="0" borderId="4" xfId="0" applyFont="1" applyFill="1" applyBorder="1" applyAlignment="1">
      <alignment vertical="top"/>
    </xf>
    <xf numFmtId="0" fontId="12" fillId="0" borderId="2" xfId="0" applyFont="1" applyFill="1" applyBorder="1" applyAlignment="1">
      <alignment vertical="top" wrapText="1"/>
    </xf>
    <xf numFmtId="0" fontId="12" fillId="0" borderId="7" xfId="0" applyFont="1" applyFill="1" applyBorder="1" applyAlignment="1">
      <alignment vertical="top" wrapText="1"/>
    </xf>
    <xf numFmtId="0" fontId="11" fillId="0" borderId="0" xfId="0" applyFont="1" applyFill="1" applyBorder="1" applyAlignment="1">
      <alignment vertical="center"/>
    </xf>
    <xf numFmtId="0" fontId="8" fillId="0" borderId="1" xfId="0" applyFont="1" applyFill="1" applyBorder="1" applyAlignment="1">
      <alignment horizontal="center" vertical="top"/>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2" fillId="0" borderId="14" xfId="0" applyFont="1" applyFill="1" applyBorder="1" applyAlignment="1">
      <alignment vertical="top" wrapText="1"/>
    </xf>
    <xf numFmtId="0" fontId="11" fillId="0" borderId="12" xfId="0" applyFont="1" applyFill="1" applyBorder="1" applyAlignment="1">
      <alignment vertical="top" wrapText="1"/>
    </xf>
    <xf numFmtId="0" fontId="8" fillId="0" borderId="8" xfId="0" applyFont="1" applyFill="1" applyBorder="1" applyAlignment="1">
      <alignment horizontal="center" vertical="top" wrapText="1"/>
    </xf>
    <xf numFmtId="0" fontId="11" fillId="0" borderId="2" xfId="0" applyFont="1" applyFill="1" applyBorder="1" applyAlignment="1">
      <alignment horizontal="center" vertical="top"/>
    </xf>
    <xf numFmtId="0" fontId="8" fillId="0" borderId="3" xfId="0" applyFont="1" applyFill="1" applyBorder="1" applyAlignment="1">
      <alignment horizontal="center" vertical="top"/>
    </xf>
    <xf numFmtId="0" fontId="11" fillId="0" borderId="6" xfId="0" applyFont="1" applyFill="1" applyBorder="1" applyAlignment="1">
      <alignment vertical="top"/>
    </xf>
    <xf numFmtId="0" fontId="8" fillId="0" borderId="10" xfId="0" applyFont="1" applyFill="1" applyBorder="1" applyAlignment="1">
      <alignment horizontal="center" vertical="top"/>
    </xf>
    <xf numFmtId="0" fontId="12" fillId="0" borderId="0" xfId="0" applyFont="1" applyFill="1" applyBorder="1" applyAlignment="1">
      <alignment vertical="top" wrapText="1"/>
    </xf>
    <xf numFmtId="0" fontId="8" fillId="0" borderId="3" xfId="0" applyFont="1" applyFill="1" applyBorder="1" applyAlignment="1">
      <alignment horizontal="center" vertical="top" wrapText="1"/>
    </xf>
    <xf numFmtId="0" fontId="11" fillId="0" borderId="0" xfId="0" applyFont="1" applyFill="1" applyAlignment="1">
      <alignment vertical="top" wrapText="1"/>
    </xf>
    <xf numFmtId="0" fontId="11" fillId="0" borderId="11" xfId="0" applyFont="1" applyFill="1" applyBorder="1" applyAlignment="1">
      <alignment horizontal="center" vertical="top"/>
    </xf>
    <xf numFmtId="0" fontId="8" fillId="0" borderId="9" xfId="0" applyFont="1" applyFill="1" applyBorder="1" applyAlignment="1">
      <alignment horizontal="center" vertical="top"/>
    </xf>
    <xf numFmtId="0" fontId="8" fillId="0" borderId="2" xfId="0" applyFont="1" applyFill="1" applyBorder="1" applyAlignment="1">
      <alignment horizontal="left" vertical="center" wrapText="1"/>
    </xf>
    <xf numFmtId="0" fontId="11" fillId="0" borderId="2" xfId="0" applyFont="1" applyFill="1" applyBorder="1" applyAlignment="1">
      <alignment wrapText="1"/>
    </xf>
    <xf numFmtId="0" fontId="11" fillId="0" borderId="1" xfId="0" applyFont="1" applyFill="1" applyBorder="1" applyAlignment="1">
      <alignment vertical="center"/>
    </xf>
    <xf numFmtId="0" fontId="11" fillId="0" borderId="2" xfId="0" applyFont="1" applyFill="1" applyBorder="1" applyAlignment="1">
      <alignment vertical="center" wrapText="1"/>
    </xf>
    <xf numFmtId="0" fontId="11" fillId="0" borderId="10" xfId="0" applyFont="1" applyFill="1" applyBorder="1" applyAlignment="1">
      <alignment horizontal="center" vertical="top"/>
    </xf>
    <xf numFmtId="0" fontId="21" fillId="0" borderId="2" xfId="0" applyFont="1" applyFill="1" applyBorder="1" applyAlignment="1">
      <alignment horizontal="center" vertical="top"/>
    </xf>
    <xf numFmtId="0" fontId="17" fillId="0" borderId="0" xfId="0" applyFont="1" applyFill="1" applyBorder="1" applyAlignment="1">
      <alignment vertical="top" wrapText="1"/>
    </xf>
    <xf numFmtId="0" fontId="8" fillId="0" borderId="5" xfId="0" applyFont="1" applyFill="1" applyBorder="1" applyAlignment="1">
      <alignment vertical="top"/>
    </xf>
    <xf numFmtId="0" fontId="8" fillId="0" borderId="0" xfId="0" applyFont="1" applyFill="1" applyBorder="1" applyAlignment="1">
      <alignment vertical="top"/>
    </xf>
    <xf numFmtId="0" fontId="13" fillId="0" borderId="7" xfId="0" applyFont="1" applyFill="1" applyBorder="1" applyAlignment="1">
      <alignment horizontal="center" vertical="top"/>
    </xf>
    <xf numFmtId="0" fontId="11" fillId="0" borderId="19" xfId="0" applyFont="1" applyFill="1" applyBorder="1" applyAlignment="1">
      <alignment vertical="top"/>
    </xf>
    <xf numFmtId="0" fontId="11" fillId="0" borderId="20" xfId="0" applyFont="1" applyFill="1" applyBorder="1" applyAlignment="1">
      <alignment vertical="top" wrapText="1"/>
    </xf>
    <xf numFmtId="0" fontId="11" fillId="0" borderId="21" xfId="0" applyFont="1" applyFill="1" applyBorder="1" applyAlignment="1">
      <alignment vertical="top"/>
    </xf>
    <xf numFmtId="0" fontId="11" fillId="0" borderId="22" xfId="0" applyFont="1" applyFill="1" applyBorder="1" applyAlignment="1">
      <alignment vertical="top" wrapText="1"/>
    </xf>
    <xf numFmtId="0" fontId="8" fillId="0" borderId="10" xfId="0" applyFont="1" applyFill="1" applyBorder="1" applyAlignment="1">
      <alignment horizontal="center" vertical="top" wrapText="1"/>
    </xf>
    <xf numFmtId="0" fontId="21" fillId="0" borderId="7" xfId="0" applyFont="1" applyFill="1" applyBorder="1" applyAlignment="1">
      <alignment horizontal="center" vertical="top"/>
    </xf>
    <xf numFmtId="0" fontId="13" fillId="0" borderId="2" xfId="0" applyFont="1" applyFill="1" applyBorder="1" applyAlignment="1">
      <alignment horizontal="left" vertical="top" wrapText="1"/>
    </xf>
    <xf numFmtId="0" fontId="20" fillId="0" borderId="1" xfId="0" applyFont="1" applyFill="1" applyBorder="1" applyAlignment="1">
      <alignment vertical="top"/>
    </xf>
    <xf numFmtId="0" fontId="20" fillId="0" borderId="11" xfId="0" applyFont="1" applyFill="1" applyBorder="1" applyAlignment="1">
      <alignment vertical="top"/>
    </xf>
    <xf numFmtId="0" fontId="11" fillId="0" borderId="14" xfId="0" applyFont="1" applyFill="1" applyBorder="1" applyAlignment="1">
      <alignment vertical="top" wrapText="1"/>
    </xf>
    <xf numFmtId="0" fontId="11" fillId="0" borderId="7" xfId="0" applyFont="1" applyFill="1" applyBorder="1" applyAlignment="1"/>
    <xf numFmtId="0" fontId="12" fillId="0" borderId="9" xfId="0" applyFont="1" applyFill="1" applyBorder="1" applyAlignment="1">
      <alignment vertical="center"/>
    </xf>
    <xf numFmtId="0" fontId="11" fillId="0" borderId="9"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horizontal="center" vertical="top" wrapText="1"/>
    </xf>
    <xf numFmtId="0" fontId="11" fillId="0" borderId="0" xfId="0" applyFont="1" applyFill="1" applyBorder="1" applyAlignment="1"/>
    <xf numFmtId="0" fontId="11" fillId="0" borderId="0" xfId="0" applyFont="1" applyFill="1" applyBorder="1" applyAlignment="1">
      <alignment horizontal="center" vertical="top" wrapText="1"/>
    </xf>
    <xf numFmtId="0" fontId="12" fillId="0" borderId="0" xfId="0" applyFont="1" applyFill="1" applyBorder="1" applyAlignment="1">
      <alignment vertical="top"/>
    </xf>
    <xf numFmtId="0" fontId="11" fillId="0" borderId="10" xfId="0" applyFont="1" applyFill="1" applyBorder="1" applyAlignment="1">
      <alignment horizontal="center" vertical="center" wrapText="1"/>
    </xf>
    <xf numFmtId="0" fontId="8" fillId="0" borderId="10" xfId="0" applyFont="1" applyFill="1" applyBorder="1" applyAlignment="1">
      <alignment horizontal="left" vertical="top" wrapText="1"/>
    </xf>
    <xf numFmtId="0" fontId="8" fillId="0" borderId="6" xfId="0" applyFont="1" applyFill="1" applyBorder="1" applyAlignment="1">
      <alignment horizontal="left" vertical="top" wrapText="1"/>
    </xf>
    <xf numFmtId="0" fontId="11" fillId="0" borderId="8" xfId="0" applyFont="1" applyFill="1" applyBorder="1" applyAlignment="1">
      <alignment horizontal="center" vertical="top"/>
    </xf>
    <xf numFmtId="0" fontId="11" fillId="0" borderId="10" xfId="0" applyNumberFormat="1" applyFont="1" applyFill="1" applyBorder="1" applyAlignment="1">
      <alignment vertical="top" wrapText="1"/>
    </xf>
    <xf numFmtId="0" fontId="11" fillId="0" borderId="5" xfId="0" applyNumberFormat="1" applyFont="1" applyFill="1" applyBorder="1" applyAlignment="1">
      <alignment vertical="top" wrapText="1"/>
    </xf>
    <xf numFmtId="0" fontId="11" fillId="0" borderId="2" xfId="0" applyNumberFormat="1" applyFont="1" applyFill="1" applyBorder="1" applyAlignment="1">
      <alignment vertical="top" wrapText="1"/>
    </xf>
    <xf numFmtId="0" fontId="11" fillId="0" borderId="4" xfId="0" applyNumberFormat="1" applyFont="1" applyFill="1" applyBorder="1" applyAlignment="1">
      <alignment vertical="top" wrapText="1"/>
    </xf>
    <xf numFmtId="0" fontId="11" fillId="0" borderId="18" xfId="0" applyFont="1" applyFill="1" applyBorder="1" applyAlignment="1">
      <alignment vertical="top" wrapText="1"/>
    </xf>
    <xf numFmtId="0" fontId="8" fillId="0" borderId="0" xfId="0" applyFont="1" applyFill="1" applyAlignment="1">
      <alignment horizontal="center" vertical="top"/>
    </xf>
    <xf numFmtId="0" fontId="22" fillId="0" borderId="0" xfId="0" applyFont="1" applyFill="1" applyAlignment="1">
      <alignment vertical="top"/>
    </xf>
    <xf numFmtId="0" fontId="22" fillId="0" borderId="0" xfId="0" applyFont="1" applyFill="1" applyBorder="1" applyAlignment="1">
      <alignment vertical="top"/>
    </xf>
    <xf numFmtId="0" fontId="9" fillId="0" borderId="7" xfId="0" applyFont="1" applyFill="1" applyBorder="1" applyAlignment="1">
      <alignment horizontal="center" vertical="top"/>
    </xf>
    <xf numFmtId="0" fontId="20" fillId="0" borderId="12" xfId="0" applyFont="1" applyFill="1" applyBorder="1" applyAlignment="1">
      <alignment horizontal="left" vertical="top" wrapText="1"/>
    </xf>
    <xf numFmtId="0" fontId="11" fillId="0" borderId="18" xfId="0" applyFont="1" applyFill="1" applyBorder="1" applyAlignment="1">
      <alignment vertical="top"/>
    </xf>
    <xf numFmtId="0" fontId="8" fillId="0" borderId="7" xfId="0" applyFont="1" applyFill="1" applyBorder="1" applyAlignment="1">
      <alignment horizontal="center" shrinkToFit="1"/>
    </xf>
    <xf numFmtId="0" fontId="8" fillId="0" borderId="7" xfId="0" applyFont="1" applyFill="1" applyBorder="1" applyAlignment="1">
      <alignment horizontal="center" vertical="top" shrinkToFit="1"/>
    </xf>
    <xf numFmtId="0" fontId="8" fillId="0" borderId="7" xfId="0" applyFont="1" applyFill="1" applyBorder="1" applyAlignment="1">
      <alignment vertical="top" wrapText="1"/>
    </xf>
    <xf numFmtId="0" fontId="24" fillId="0" borderId="0" xfId="0" applyFont="1" applyFill="1" applyBorder="1" applyAlignment="1">
      <alignment vertical="top"/>
    </xf>
    <xf numFmtId="0" fontId="24" fillId="0" borderId="5" xfId="0" applyFont="1" applyFill="1" applyBorder="1" applyAlignment="1">
      <alignment vertical="top"/>
    </xf>
    <xf numFmtId="0" fontId="8" fillId="0" borderId="7" xfId="0" applyFont="1" applyFill="1" applyBorder="1" applyAlignment="1">
      <alignment horizontal="left" vertical="top" wrapText="1"/>
    </xf>
    <xf numFmtId="0" fontId="27" fillId="0" borderId="7" xfId="0" applyFont="1" applyFill="1" applyBorder="1" applyAlignment="1">
      <alignment horizontal="center" vertical="top" wrapText="1"/>
    </xf>
    <xf numFmtId="0" fontId="27" fillId="0" borderId="7" xfId="0" applyFont="1" applyFill="1" applyBorder="1" applyAlignment="1">
      <alignment horizontal="left" vertical="top" wrapText="1"/>
    </xf>
    <xf numFmtId="0" fontId="29" fillId="0" borderId="0" xfId="0" applyFont="1" applyFill="1" applyBorder="1" applyAlignment="1">
      <alignment vertical="top" wrapText="1"/>
    </xf>
    <xf numFmtId="0" fontId="24" fillId="0" borderId="8" xfId="0" applyFont="1" applyFill="1" applyBorder="1" applyAlignment="1">
      <alignment vertical="top"/>
    </xf>
    <xf numFmtId="0" fontId="24" fillId="0" borderId="2" xfId="0" applyFont="1" applyFill="1" applyBorder="1" applyAlignment="1">
      <alignment vertical="top" wrapText="1"/>
    </xf>
    <xf numFmtId="0" fontId="25" fillId="0" borderId="7" xfId="0" applyFont="1" applyFill="1" applyBorder="1" applyAlignment="1">
      <alignment vertical="top" wrapText="1"/>
    </xf>
    <xf numFmtId="0" fontId="24" fillId="0" borderId="2" xfId="0" applyFont="1" applyFill="1" applyBorder="1" applyAlignment="1">
      <alignment vertical="top"/>
    </xf>
    <xf numFmtId="0" fontId="27" fillId="0" borderId="7" xfId="0" applyFont="1" applyFill="1" applyBorder="1" applyAlignment="1">
      <alignment vertical="top" wrapText="1"/>
    </xf>
    <xf numFmtId="0" fontId="11" fillId="0" borderId="2" xfId="0" applyFont="1" applyFill="1" applyBorder="1" applyAlignment="1">
      <alignment horizontal="left" vertical="top" wrapText="1"/>
    </xf>
    <xf numFmtId="0" fontId="24" fillId="0" borderId="0" xfId="0" applyFont="1" applyFill="1" applyBorder="1" applyAlignment="1">
      <alignment vertical="top" wrapText="1"/>
    </xf>
    <xf numFmtId="0" fontId="24" fillId="0" borderId="7" xfId="0" applyFont="1" applyFill="1" applyBorder="1" applyAlignment="1">
      <alignment vertical="top" wrapText="1"/>
    </xf>
    <xf numFmtId="0" fontId="11" fillId="0" borderId="3"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16" xfId="0" applyFont="1" applyFill="1" applyBorder="1" applyAlignment="1">
      <alignment vertical="top" wrapText="1"/>
    </xf>
    <xf numFmtId="0" fontId="11" fillId="0" borderId="17" xfId="0" applyFont="1" applyFill="1" applyBorder="1" applyAlignment="1">
      <alignment vertical="top" wrapText="1"/>
    </xf>
    <xf numFmtId="0" fontId="11" fillId="0" borderId="16" xfId="0" applyFont="1" applyFill="1" applyBorder="1" applyAlignment="1">
      <alignment vertical="top"/>
    </xf>
    <xf numFmtId="0" fontId="11" fillId="0" borderId="17" xfId="0" applyFont="1" applyFill="1" applyBorder="1" applyAlignment="1">
      <alignment vertical="top"/>
    </xf>
    <xf numFmtId="0" fontId="24" fillId="0" borderId="16" xfId="0" applyFont="1" applyFill="1" applyBorder="1" applyAlignment="1">
      <alignment vertical="top" wrapText="1"/>
    </xf>
    <xf numFmtId="0" fontId="24" fillId="0" borderId="17" xfId="0" applyFont="1" applyFill="1" applyBorder="1" applyAlignment="1">
      <alignment vertical="top" wrapText="1"/>
    </xf>
    <xf numFmtId="0" fontId="8" fillId="0" borderId="12" xfId="0" applyFont="1" applyFill="1" applyBorder="1" applyAlignment="1">
      <alignment horizontal="center" vertical="top" wrapText="1"/>
    </xf>
    <xf numFmtId="0" fontId="11" fillId="0" borderId="13" xfId="0" applyFont="1" applyFill="1" applyBorder="1" applyAlignment="1">
      <alignment vertical="top"/>
    </xf>
    <xf numFmtId="0" fontId="8" fillId="0" borderId="8" xfId="0" applyFont="1" applyFill="1" applyBorder="1" applyAlignment="1">
      <alignment horizontal="center" vertical="top"/>
    </xf>
    <xf numFmtId="0" fontId="13" fillId="0" borderId="11" xfId="0" applyFont="1" applyFill="1" applyBorder="1" applyAlignment="1">
      <alignment horizontal="center" vertical="top"/>
    </xf>
    <xf numFmtId="0" fontId="24" fillId="0" borderId="10" xfId="0" applyFont="1" applyFill="1" applyBorder="1" applyAlignment="1">
      <alignment vertical="top" wrapText="1"/>
    </xf>
    <xf numFmtId="0" fontId="33" fillId="0" borderId="0" xfId="2">
      <alignment vertical="center"/>
    </xf>
    <xf numFmtId="0" fontId="14" fillId="0" borderId="5" xfId="0" applyFont="1" applyFill="1" applyBorder="1" applyAlignment="1">
      <alignment vertical="top"/>
    </xf>
    <xf numFmtId="0" fontId="14" fillId="0" borderId="3" xfId="0" applyFont="1" applyFill="1" applyBorder="1" applyAlignment="1">
      <alignment vertical="top" wrapText="1"/>
    </xf>
    <xf numFmtId="0" fontId="15" fillId="0" borderId="6" xfId="0" applyFont="1" applyFill="1" applyBorder="1" applyAlignment="1">
      <alignment horizontal="center" vertical="top"/>
    </xf>
    <xf numFmtId="0" fontId="14" fillId="0" borderId="6" xfId="0" applyFont="1" applyFill="1" applyBorder="1" applyAlignment="1">
      <alignment vertical="top" wrapText="1"/>
    </xf>
    <xf numFmtId="0" fontId="8" fillId="0" borderId="18" xfId="0" applyFont="1" applyFill="1" applyBorder="1" applyAlignment="1">
      <alignment horizontal="center" vertical="top" wrapText="1"/>
    </xf>
    <xf numFmtId="0" fontId="13" fillId="0" borderId="12" xfId="0" applyFont="1" applyFill="1" applyBorder="1" applyAlignment="1">
      <alignment horizontal="center" vertical="top"/>
    </xf>
    <xf numFmtId="0" fontId="12" fillId="0" borderId="10" xfId="0" applyFont="1" applyFill="1" applyBorder="1" applyAlignment="1">
      <alignment vertical="top" wrapText="1"/>
    </xf>
    <xf numFmtId="0" fontId="31" fillId="0" borderId="9" xfId="0" applyFont="1" applyFill="1" applyBorder="1" applyAlignment="1">
      <alignment vertical="top"/>
    </xf>
    <xf numFmtId="0" fontId="31" fillId="0" borderId="9" xfId="0" applyFont="1" applyFill="1" applyBorder="1" applyAlignment="1">
      <alignment vertical="top" wrapText="1"/>
    </xf>
    <xf numFmtId="0" fontId="31" fillId="0" borderId="10" xfId="0" applyFont="1" applyFill="1" applyBorder="1" applyAlignment="1">
      <alignment vertical="top"/>
    </xf>
    <xf numFmtId="0" fontId="32" fillId="0" borderId="12" xfId="0" applyFont="1" applyFill="1" applyBorder="1" applyAlignment="1">
      <alignment horizontal="center" vertical="top" wrapText="1"/>
    </xf>
    <xf numFmtId="0" fontId="31" fillId="0" borderId="12" xfId="0" applyFont="1" applyFill="1" applyBorder="1" applyAlignment="1">
      <alignment vertical="top" wrapText="1"/>
    </xf>
    <xf numFmtId="0" fontId="11" fillId="0" borderId="7" xfId="0" applyFont="1" applyFill="1" applyBorder="1" applyAlignment="1">
      <alignment vertical="top"/>
    </xf>
    <xf numFmtId="0" fontId="11" fillId="0" borderId="0" xfId="0" applyFont="1" applyFill="1" applyBorder="1" applyAlignment="1">
      <alignment vertical="top" wrapText="1"/>
    </xf>
    <xf numFmtId="0" fontId="8" fillId="0" borderId="7" xfId="0" applyFont="1" applyFill="1" applyBorder="1" applyAlignment="1">
      <alignment horizontal="center" vertical="top"/>
    </xf>
    <xf numFmtId="0" fontId="11" fillId="0" borderId="0" xfId="0" applyFont="1" applyAlignment="1">
      <alignment vertical="center"/>
    </xf>
    <xf numFmtId="0" fontId="36" fillId="0" borderId="0" xfId="0" applyFo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6" fillId="0" borderId="18" xfId="0" applyFont="1" applyBorder="1" applyAlignment="1">
      <alignment horizontal="center" vertical="center"/>
    </xf>
    <xf numFmtId="0" fontId="36" fillId="0" borderId="18" xfId="0" applyFont="1" applyBorder="1" applyAlignment="1">
      <alignment vertical="center"/>
    </xf>
    <xf numFmtId="0" fontId="36" fillId="0" borderId="0" xfId="0" applyFont="1" applyBorder="1" applyAlignment="1">
      <alignment vertical="center"/>
    </xf>
    <xf numFmtId="0" fontId="37" fillId="0" borderId="0" xfId="3" applyAlignment="1" applyProtection="1">
      <alignment vertical="center"/>
    </xf>
    <xf numFmtId="0" fontId="36" fillId="0" borderId="0" xfId="0" applyFont="1" applyAlignment="1">
      <alignment vertical="center"/>
    </xf>
    <xf numFmtId="0" fontId="44" fillId="0" borderId="0" xfId="7"/>
    <xf numFmtId="0" fontId="39" fillId="0" borderId="0" xfId="6" applyFont="1"/>
    <xf numFmtId="0" fontId="41" fillId="0" borderId="0" xfId="6" applyFont="1" applyBorder="1" applyAlignment="1"/>
    <xf numFmtId="0" fontId="42" fillId="0" borderId="0" xfId="6" applyFont="1"/>
    <xf numFmtId="0" fontId="41" fillId="0" borderId="0" xfId="6" applyFont="1" applyAlignment="1"/>
    <xf numFmtId="0" fontId="46" fillId="0" borderId="0" xfId="7" applyFont="1"/>
    <xf numFmtId="0" fontId="47" fillId="0" borderId="0" xfId="6" applyFont="1"/>
    <xf numFmtId="0" fontId="15" fillId="0" borderId="54" xfId="6" applyFont="1" applyBorder="1" applyAlignment="1">
      <alignment horizontal="center" vertical="center"/>
    </xf>
    <xf numFmtId="0" fontId="15" fillId="0" borderId="55" xfId="6" applyFont="1" applyBorder="1" applyAlignment="1">
      <alignment horizontal="center" vertical="center"/>
    </xf>
    <xf numFmtId="0" fontId="49" fillId="0" borderId="0" xfId="6" applyFont="1"/>
    <xf numFmtId="0" fontId="50" fillId="0" borderId="59" xfId="6" applyFont="1" applyBorder="1" applyAlignment="1">
      <alignment horizontal="right" vertical="center"/>
    </xf>
    <xf numFmtId="0" fontId="50" fillId="0" borderId="60" xfId="6" applyFont="1" applyBorder="1" applyAlignment="1">
      <alignment horizontal="right" vertical="center"/>
    </xf>
    <xf numFmtId="0" fontId="38" fillId="0" borderId="63" xfId="6" applyFont="1" applyBorder="1" applyAlignment="1">
      <alignment horizontal="center" vertical="center"/>
    </xf>
    <xf numFmtId="0" fontId="38" fillId="0" borderId="64" xfId="6" applyFont="1" applyBorder="1" applyAlignment="1">
      <alignment horizontal="center" vertical="center"/>
    </xf>
    <xf numFmtId="176" fontId="39" fillId="0" borderId="65" xfId="6" applyNumberFormat="1" applyFont="1" applyBorder="1" applyAlignment="1">
      <alignment vertical="center"/>
    </xf>
    <xf numFmtId="0" fontId="51" fillId="0" borderId="0" xfId="6" applyFont="1" applyBorder="1" applyAlignment="1">
      <alignment horizontal="center" vertical="center" wrapText="1"/>
    </xf>
    <xf numFmtId="0" fontId="48" fillId="0" borderId="0" xfId="6" applyFont="1" applyBorder="1" applyAlignment="1">
      <alignment horizontal="center" vertical="center"/>
    </xf>
    <xf numFmtId="0" fontId="38" fillId="0" borderId="0" xfId="6" applyFont="1" applyBorder="1" applyAlignment="1">
      <alignment horizontal="center" vertical="center"/>
    </xf>
    <xf numFmtId="176" fontId="39" fillId="0" borderId="0" xfId="6" applyNumberFormat="1" applyFont="1" applyBorder="1"/>
    <xf numFmtId="0" fontId="38" fillId="0" borderId="0" xfId="6" applyFont="1"/>
    <xf numFmtId="0" fontId="15" fillId="0" borderId="0" xfId="6" applyFont="1"/>
    <xf numFmtId="0" fontId="28" fillId="0" borderId="3" xfId="0" applyFont="1" applyFill="1" applyBorder="1" applyAlignment="1">
      <alignment vertical="top" wrapText="1"/>
    </xf>
    <xf numFmtId="0" fontId="28" fillId="0" borderId="2" xfId="0" applyFont="1" applyFill="1" applyBorder="1" applyAlignment="1">
      <alignment vertical="top" wrapText="1"/>
    </xf>
    <xf numFmtId="0" fontId="28" fillId="0" borderId="11" xfId="0" applyFont="1" applyFill="1" applyBorder="1" applyAlignment="1">
      <alignment vertical="top"/>
    </xf>
    <xf numFmtId="0" fontId="28" fillId="0" borderId="2" xfId="0" applyFont="1" applyFill="1" applyBorder="1" applyAlignment="1">
      <alignment vertical="top"/>
    </xf>
    <xf numFmtId="0" fontId="54" fillId="0" borderId="2" xfId="0" applyFont="1" applyFill="1" applyBorder="1" applyAlignment="1">
      <alignment horizontal="center" vertical="top"/>
    </xf>
    <xf numFmtId="0" fontId="28" fillId="0" borderId="9" xfId="0" applyFont="1" applyFill="1" applyBorder="1" applyAlignment="1">
      <alignment vertical="top" wrapText="1"/>
    </xf>
    <xf numFmtId="0" fontId="28" fillId="0" borderId="8" xfId="0" applyFont="1" applyFill="1" applyBorder="1" applyAlignment="1">
      <alignment vertical="top"/>
    </xf>
    <xf numFmtId="0" fontId="55" fillId="0" borderId="9" xfId="0" applyFont="1" applyFill="1" applyBorder="1" applyAlignment="1">
      <alignment vertical="top"/>
    </xf>
    <xf numFmtId="0" fontId="28" fillId="0" borderId="10" xfId="0" applyFont="1" applyFill="1" applyBorder="1" applyAlignment="1">
      <alignment vertical="top"/>
    </xf>
    <xf numFmtId="0" fontId="54" fillId="0" borderId="12" xfId="0" applyFont="1" applyFill="1" applyBorder="1" applyAlignment="1">
      <alignment horizontal="center" vertical="top" wrapText="1"/>
    </xf>
    <xf numFmtId="0" fontId="28" fillId="0" borderId="12" xfId="0" applyFont="1" applyFill="1" applyBorder="1" applyAlignment="1">
      <alignment horizontal="left" vertical="top" wrapText="1"/>
    </xf>
    <xf numFmtId="0" fontId="28" fillId="0" borderId="1" xfId="0" applyFont="1" applyFill="1" applyBorder="1" applyAlignment="1">
      <alignment vertical="top"/>
    </xf>
    <xf numFmtId="0" fontId="28" fillId="0" borderId="0" xfId="0" applyFont="1" applyFill="1" applyBorder="1" applyAlignment="1">
      <alignment vertical="top" wrapText="1"/>
    </xf>
    <xf numFmtId="0" fontId="28" fillId="0" borderId="0" xfId="0" applyFont="1" applyFill="1" applyBorder="1" applyAlignment="1">
      <alignment vertical="top"/>
    </xf>
    <xf numFmtId="0" fontId="54" fillId="0" borderId="7" xfId="0" applyFont="1" applyFill="1" applyBorder="1" applyAlignment="1">
      <alignment horizontal="center" vertical="top"/>
    </xf>
    <xf numFmtId="0" fontId="56" fillId="0" borderId="2" xfId="0" applyFont="1" applyFill="1" applyBorder="1" applyAlignment="1">
      <alignment vertical="top" wrapText="1"/>
    </xf>
    <xf numFmtId="0" fontId="29" fillId="0" borderId="0" xfId="0" applyFont="1" applyFill="1" applyBorder="1" applyAlignment="1">
      <alignment horizontal="left" vertical="top" wrapText="1"/>
    </xf>
    <xf numFmtId="0" fontId="54" fillId="0" borderId="2" xfId="0" applyFont="1" applyFill="1" applyBorder="1" applyAlignment="1">
      <alignment vertical="top" wrapText="1"/>
    </xf>
    <xf numFmtId="0" fontId="28" fillId="0" borderId="1" xfId="0" quotePrefix="1" applyFont="1" applyFill="1" applyBorder="1" applyAlignment="1">
      <alignment horizontal="center" vertical="top"/>
    </xf>
    <xf numFmtId="0" fontId="28" fillId="0" borderId="1" xfId="0" applyFont="1" applyFill="1" applyBorder="1" applyAlignment="1">
      <alignment horizontal="center" vertical="top" wrapText="1"/>
    </xf>
    <xf numFmtId="0" fontId="28" fillId="0" borderId="1" xfId="0" applyFont="1" applyFill="1" applyBorder="1" applyAlignment="1">
      <alignment horizontal="center" vertical="top"/>
    </xf>
    <xf numFmtId="0" fontId="28" fillId="0" borderId="5" xfId="0" applyFont="1" applyFill="1" applyBorder="1" applyAlignment="1">
      <alignment vertical="top"/>
    </xf>
    <xf numFmtId="0" fontId="28" fillId="0" borderId="5" xfId="0" applyFont="1" applyFill="1" applyBorder="1" applyAlignment="1">
      <alignment vertical="top" wrapText="1"/>
    </xf>
    <xf numFmtId="0" fontId="28" fillId="0" borderId="10" xfId="0" applyFont="1" applyFill="1" applyBorder="1" applyAlignment="1">
      <alignment vertical="top" wrapText="1"/>
    </xf>
    <xf numFmtId="0" fontId="28" fillId="0" borderId="4" xfId="0" applyFont="1" applyFill="1" applyBorder="1" applyAlignment="1">
      <alignment vertical="top"/>
    </xf>
    <xf numFmtId="0" fontId="28" fillId="0" borderId="4" xfId="0" applyFont="1" applyFill="1" applyBorder="1" applyAlignment="1">
      <alignment vertical="top" wrapText="1"/>
    </xf>
    <xf numFmtId="0" fontId="28" fillId="0" borderId="14" xfId="0" applyFont="1" applyFill="1" applyBorder="1" applyAlignment="1">
      <alignment vertical="top"/>
    </xf>
    <xf numFmtId="0" fontId="54" fillId="0" borderId="18" xfId="0" applyFont="1" applyFill="1" applyBorder="1" applyAlignment="1">
      <alignment horizontal="center" vertical="top" wrapText="1"/>
    </xf>
    <xf numFmtId="0" fontId="54" fillId="0" borderId="7" xfId="0" applyFont="1" applyFill="1" applyBorder="1" applyAlignment="1">
      <alignment vertical="top" wrapText="1"/>
    </xf>
    <xf numFmtId="0" fontId="54" fillId="0" borderId="7" xfId="0" applyFont="1" applyFill="1" applyBorder="1" applyAlignment="1">
      <alignment horizontal="center" vertical="top" wrapText="1"/>
    </xf>
    <xf numFmtId="0" fontId="28" fillId="0" borderId="9" xfId="0" applyFont="1" applyFill="1" applyBorder="1" applyAlignment="1">
      <alignment vertical="top"/>
    </xf>
    <xf numFmtId="0" fontId="54" fillId="0" borderId="12" xfId="0" applyFont="1" applyFill="1" applyBorder="1" applyAlignment="1">
      <alignment horizontal="center" vertical="top"/>
    </xf>
    <xf numFmtId="0" fontId="28" fillId="0" borderId="3" xfId="0" applyFont="1" applyFill="1" applyBorder="1" applyAlignment="1">
      <alignment vertical="top"/>
    </xf>
    <xf numFmtId="0" fontId="54" fillId="0" borderId="6" xfId="0" applyFont="1" applyFill="1" applyBorder="1" applyAlignment="1">
      <alignment horizontal="center" vertical="top" wrapText="1"/>
    </xf>
    <xf numFmtId="0" fontId="54" fillId="0" borderId="2" xfId="0" applyFont="1" applyFill="1" applyBorder="1" applyAlignment="1">
      <alignment horizontal="center" vertical="top" wrapText="1"/>
    </xf>
    <xf numFmtId="0" fontId="58" fillId="0" borderId="0" xfId="0" applyFont="1" applyFill="1" applyBorder="1" applyAlignment="1">
      <alignment vertical="top" wrapText="1"/>
    </xf>
    <xf numFmtId="0" fontId="28" fillId="0" borderId="0" xfId="0" applyFont="1" applyFill="1" applyAlignment="1">
      <alignment vertical="top"/>
    </xf>
    <xf numFmtId="0" fontId="55" fillId="0" borderId="0" xfId="0" applyFont="1" applyFill="1" applyBorder="1" applyAlignment="1">
      <alignment vertical="top"/>
    </xf>
    <xf numFmtId="0" fontId="28" fillId="0" borderId="7" xfId="0" applyFont="1" applyFill="1" applyBorder="1" applyAlignment="1">
      <alignment horizontal="left" vertical="top" wrapText="1"/>
    </xf>
    <xf numFmtId="0" fontId="54" fillId="0" borderId="7" xfId="0" applyFont="1" applyFill="1" applyBorder="1" applyAlignment="1">
      <alignment horizontal="left" vertical="top" wrapText="1"/>
    </xf>
    <xf numFmtId="0" fontId="28" fillId="0" borderId="8" xfId="0" applyFont="1" applyFill="1" applyBorder="1" applyAlignment="1">
      <alignment vertical="center"/>
    </xf>
    <xf numFmtId="0" fontId="28" fillId="0" borderId="8" xfId="1" applyFont="1" applyFill="1" applyBorder="1" applyAlignment="1">
      <alignment vertical="top"/>
    </xf>
    <xf numFmtId="0" fontId="59" fillId="0" borderId="13" xfId="0" applyFont="1" applyFill="1" applyBorder="1" applyAlignment="1">
      <alignment vertical="center"/>
    </xf>
    <xf numFmtId="0" fontId="59" fillId="0" borderId="8" xfId="0" applyFont="1" applyFill="1" applyBorder="1" applyAlignment="1">
      <alignment vertical="center"/>
    </xf>
    <xf numFmtId="0" fontId="59" fillId="0" borderId="1" xfId="0" applyFont="1" applyFill="1" applyBorder="1" applyAlignment="1">
      <alignment vertical="center"/>
    </xf>
    <xf numFmtId="0" fontId="36" fillId="0" borderId="11" xfId="0" quotePrefix="1" applyFont="1" applyFill="1" applyBorder="1" applyAlignment="1">
      <alignment horizontal="center" vertical="top"/>
    </xf>
    <xf numFmtId="0" fontId="59" fillId="0" borderId="11" xfId="0" applyFont="1" applyFill="1" applyBorder="1" applyAlignment="1">
      <alignment vertical="center"/>
    </xf>
    <xf numFmtId="0" fontId="28" fillId="0" borderId="11" xfId="0" quotePrefix="1" applyFont="1" applyFill="1" applyBorder="1" applyAlignment="1">
      <alignment horizontal="center" vertical="top"/>
    </xf>
    <xf numFmtId="0" fontId="28" fillId="0" borderId="11" xfId="0" applyFont="1" applyFill="1" applyBorder="1" applyAlignment="1">
      <alignment horizontal="center" vertical="top"/>
    </xf>
    <xf numFmtId="0" fontId="28" fillId="0" borderId="15" xfId="0" applyFont="1" applyFill="1" applyBorder="1" applyAlignment="1">
      <alignment vertical="top"/>
    </xf>
    <xf numFmtId="49" fontId="28" fillId="0" borderId="8" xfId="0" applyNumberFormat="1" applyFont="1" applyFill="1" applyBorder="1" applyAlignment="1">
      <alignment vertical="top"/>
    </xf>
    <xf numFmtId="49" fontId="28" fillId="0" borderId="1" xfId="0" applyNumberFormat="1" applyFont="1" applyFill="1" applyBorder="1" applyAlignment="1">
      <alignment vertical="top"/>
    </xf>
    <xf numFmtId="0" fontId="28" fillId="0" borderId="8" xfId="0" applyFont="1" applyFill="1" applyBorder="1" applyAlignment="1">
      <alignment horizontal="center" vertical="top" wrapText="1"/>
    </xf>
    <xf numFmtId="0" fontId="28" fillId="0" borderId="1" xfId="0" applyFont="1" applyFill="1" applyBorder="1" applyAlignment="1">
      <alignment vertical="top" wrapText="1"/>
    </xf>
    <xf numFmtId="0" fontId="29" fillId="0" borderId="11" xfId="0" applyFont="1" applyFill="1" applyBorder="1" applyAlignment="1">
      <alignment vertical="top"/>
    </xf>
    <xf numFmtId="0" fontId="58" fillId="0" borderId="7" xfId="0" applyFont="1" applyFill="1" applyBorder="1" applyAlignment="1">
      <alignment vertical="top" wrapText="1"/>
    </xf>
    <xf numFmtId="0" fontId="28" fillId="0" borderId="6" xfId="0" applyFont="1" applyFill="1" applyBorder="1" applyAlignment="1">
      <alignment vertical="top" wrapText="1"/>
    </xf>
    <xf numFmtId="0" fontId="28" fillId="0" borderId="7" xfId="0" applyFont="1" applyFill="1" applyBorder="1" applyAlignment="1">
      <alignment wrapText="1"/>
    </xf>
    <xf numFmtId="0" fontId="28" fillId="0" borderId="12" xfId="0" applyFont="1" applyFill="1" applyBorder="1" applyAlignment="1">
      <alignment vertical="top" wrapText="1"/>
    </xf>
    <xf numFmtId="0" fontId="28" fillId="0" borderId="13" xfId="0" applyFont="1" applyFill="1" applyBorder="1" applyAlignment="1">
      <alignment vertical="top"/>
    </xf>
    <xf numFmtId="0" fontId="28" fillId="0" borderId="14" xfId="0" applyFont="1" applyFill="1" applyBorder="1" applyAlignment="1">
      <alignment vertical="top" wrapText="1"/>
    </xf>
    <xf numFmtId="0" fontId="54" fillId="0" borderId="10" xfId="0" applyFont="1" applyFill="1" applyBorder="1" applyAlignment="1">
      <alignment horizontal="center" vertical="top"/>
    </xf>
    <xf numFmtId="0" fontId="54" fillId="0" borderId="6" xfId="0" applyFont="1" applyFill="1" applyBorder="1" applyAlignment="1">
      <alignment horizontal="left" vertical="top" wrapText="1"/>
    </xf>
    <xf numFmtId="0" fontId="28" fillId="0" borderId="12" xfId="0" applyFont="1" applyFill="1" applyBorder="1" applyAlignment="1">
      <alignment vertical="top"/>
    </xf>
    <xf numFmtId="0" fontId="55" fillId="0" borderId="7" xfId="0" applyFont="1" applyFill="1" applyBorder="1" applyAlignment="1">
      <alignment vertical="top" wrapText="1"/>
    </xf>
    <xf numFmtId="0" fontId="28" fillId="0" borderId="6" xfId="0" applyFont="1" applyFill="1" applyBorder="1" applyAlignment="1">
      <alignment vertical="top"/>
    </xf>
    <xf numFmtId="0" fontId="55" fillId="0" borderId="10" xfId="0" applyFont="1" applyFill="1" applyBorder="1" applyAlignment="1">
      <alignment vertical="top" wrapText="1"/>
    </xf>
    <xf numFmtId="0" fontId="29" fillId="0" borderId="6" xfId="0" applyFont="1" applyFill="1" applyBorder="1" applyAlignment="1">
      <alignment vertical="top" wrapText="1"/>
    </xf>
    <xf numFmtId="0" fontId="25" fillId="0" borderId="2" xfId="0" applyFont="1" applyFill="1" applyBorder="1" applyAlignment="1">
      <alignment vertical="top" wrapText="1"/>
    </xf>
    <xf numFmtId="0" fontId="25" fillId="0" borderId="3" xfId="0" applyFont="1" applyFill="1" applyBorder="1" applyAlignment="1">
      <alignment vertical="top" wrapText="1"/>
    </xf>
    <xf numFmtId="0" fontId="25" fillId="0" borderId="5" xfId="0" applyFont="1" applyFill="1" applyBorder="1" applyAlignment="1">
      <alignment vertical="top"/>
    </xf>
    <xf numFmtId="0" fontId="25" fillId="0" borderId="5" xfId="0" applyFont="1" applyFill="1" applyBorder="1" applyAlignment="1">
      <alignment vertical="top" wrapText="1"/>
    </xf>
    <xf numFmtId="0" fontId="26" fillId="0" borderId="6" xfId="0" applyFont="1" applyFill="1" applyBorder="1" applyAlignment="1">
      <alignment horizontal="center" vertical="top"/>
    </xf>
    <xf numFmtId="0" fontId="60" fillId="0" borderId="0" xfId="10" applyFont="1" applyFill="1" applyAlignment="1" applyProtection="1">
      <alignment vertical="center"/>
    </xf>
    <xf numFmtId="0" fontId="60" fillId="0" borderId="0" xfId="10" applyFont="1" applyFill="1" applyAlignment="1" applyProtection="1">
      <alignment horizontal="left" vertical="center"/>
    </xf>
    <xf numFmtId="0" fontId="61" fillId="0" borderId="0" xfId="10" applyFont="1" applyFill="1" applyAlignment="1" applyProtection="1">
      <alignment horizontal="left" vertical="center"/>
    </xf>
    <xf numFmtId="0" fontId="61" fillId="0" borderId="0" xfId="10" applyFont="1" applyFill="1" applyAlignment="1" applyProtection="1">
      <alignment horizontal="right" vertical="center"/>
    </xf>
    <xf numFmtId="0" fontId="62" fillId="0" borderId="0" xfId="10" applyFont="1" applyFill="1" applyAlignment="1" applyProtection="1">
      <alignment horizontal="left" vertical="center"/>
    </xf>
    <xf numFmtId="0" fontId="60" fillId="0" borderId="0" xfId="10" applyFont="1" applyFill="1" applyAlignment="1">
      <alignment vertical="center"/>
    </xf>
    <xf numFmtId="0" fontId="61" fillId="0" borderId="0" xfId="10" applyFont="1" applyFill="1" applyAlignment="1" applyProtection="1">
      <alignment vertical="center"/>
    </xf>
    <xf numFmtId="0" fontId="61" fillId="0" borderId="0" xfId="10" applyFont="1" applyFill="1" applyAlignment="1">
      <alignment horizontal="right" vertical="center"/>
    </xf>
    <xf numFmtId="0" fontId="61" fillId="0" borderId="0" xfId="10" applyFont="1" applyFill="1" applyAlignment="1">
      <alignment vertical="center"/>
    </xf>
    <xf numFmtId="0" fontId="62" fillId="0" borderId="0" xfId="10" applyFont="1" applyFill="1" applyAlignment="1" applyProtection="1">
      <alignment horizontal="right" vertical="center"/>
    </xf>
    <xf numFmtId="0" fontId="62" fillId="4" borderId="0" xfId="10" applyFont="1" applyFill="1" applyAlignment="1" applyProtection="1">
      <alignment horizontal="center" vertical="center"/>
    </xf>
    <xf numFmtId="0" fontId="62" fillId="4" borderId="0" xfId="10" applyFont="1" applyFill="1" applyAlignment="1" applyProtection="1">
      <alignment horizontal="right" vertical="center"/>
    </xf>
    <xf numFmtId="0" fontId="62" fillId="4" borderId="0" xfId="10" applyFont="1" applyFill="1" applyAlignment="1" applyProtection="1">
      <alignment vertical="center"/>
    </xf>
    <xf numFmtId="0" fontId="62" fillId="0" borderId="0" xfId="10" applyFont="1" applyFill="1" applyAlignment="1" applyProtection="1">
      <alignment vertical="center"/>
    </xf>
    <xf numFmtId="0" fontId="61" fillId="0" borderId="0" xfId="10" applyFont="1" applyFill="1" applyAlignment="1" applyProtection="1">
      <alignment horizontal="center" vertical="center"/>
    </xf>
    <xf numFmtId="0" fontId="60" fillId="0" borderId="0" xfId="10" quotePrefix="1" applyFont="1" applyFill="1" applyAlignment="1" applyProtection="1">
      <alignment horizontal="center" vertical="center"/>
    </xf>
    <xf numFmtId="0" fontId="60" fillId="4" borderId="0" xfId="10" applyFont="1" applyFill="1" applyBorder="1" applyAlignment="1" applyProtection="1">
      <alignment vertical="center"/>
    </xf>
    <xf numFmtId="0" fontId="61" fillId="4" borderId="0" xfId="10" applyFont="1" applyFill="1" applyBorder="1" applyAlignment="1" applyProtection="1">
      <alignment horizontal="right" vertical="center"/>
    </xf>
    <xf numFmtId="0" fontId="61" fillId="4" borderId="0" xfId="10" applyFont="1" applyFill="1" applyBorder="1" applyProtection="1">
      <alignment vertical="center"/>
    </xf>
    <xf numFmtId="0" fontId="61" fillId="4" borderId="0" xfId="10" applyFont="1" applyFill="1" applyBorder="1" applyAlignment="1" applyProtection="1">
      <alignment horizontal="center" vertical="center"/>
    </xf>
    <xf numFmtId="0" fontId="61" fillId="0" borderId="0" xfId="10" applyFont="1" applyBorder="1" applyProtection="1">
      <alignment vertical="center"/>
    </xf>
    <xf numFmtId="0" fontId="60" fillId="4" borderId="0" xfId="10" applyFont="1" applyFill="1" applyBorder="1" applyAlignment="1" applyProtection="1">
      <alignment horizontal="center" vertical="center"/>
    </xf>
    <xf numFmtId="0" fontId="61" fillId="4" borderId="0" xfId="10" applyFont="1" applyFill="1" applyBorder="1" applyAlignment="1" applyProtection="1">
      <alignment vertical="center"/>
    </xf>
    <xf numFmtId="0" fontId="63" fillId="4" borderId="0" xfId="10" applyFont="1" applyFill="1" applyBorder="1" applyAlignment="1" applyProtection="1">
      <alignment horizontal="centerContinuous" vertical="center"/>
    </xf>
    <xf numFmtId="0" fontId="60" fillId="4" borderId="0" xfId="10" applyFont="1" applyFill="1" applyBorder="1" applyAlignment="1" applyProtection="1">
      <alignment horizontal="centerContinuous" vertical="center"/>
    </xf>
    <xf numFmtId="0" fontId="60" fillId="4" borderId="0" xfId="10" applyFont="1" applyFill="1" applyBorder="1" applyProtection="1">
      <alignment vertical="center"/>
    </xf>
    <xf numFmtId="0" fontId="60" fillId="0" borderId="0" xfId="10" applyFont="1" applyBorder="1" applyProtection="1">
      <alignment vertical="center"/>
    </xf>
    <xf numFmtId="0" fontId="60" fillId="0" borderId="0" xfId="10" applyFont="1" applyProtection="1">
      <alignment vertical="center"/>
    </xf>
    <xf numFmtId="0" fontId="63" fillId="0" borderId="0" xfId="10" applyFont="1" applyProtection="1">
      <alignment vertical="center"/>
    </xf>
    <xf numFmtId="20" fontId="60" fillId="4" borderId="0" xfId="10" applyNumberFormat="1" applyFont="1" applyFill="1" applyBorder="1" applyAlignment="1" applyProtection="1">
      <alignment vertical="center"/>
    </xf>
    <xf numFmtId="20" fontId="60" fillId="4" borderId="0" xfId="10" applyNumberFormat="1" applyFont="1" applyFill="1" applyBorder="1" applyAlignment="1" applyProtection="1">
      <alignment horizontal="center" vertical="center"/>
    </xf>
    <xf numFmtId="177" fontId="60" fillId="4" borderId="0" xfId="10" applyNumberFormat="1" applyFont="1" applyFill="1" applyBorder="1" applyAlignment="1" applyProtection="1">
      <alignment vertical="center"/>
    </xf>
    <xf numFmtId="0" fontId="60" fillId="4" borderId="0" xfId="10" applyFont="1" applyFill="1" applyBorder="1" applyAlignment="1" applyProtection="1">
      <alignment horizontal="left" vertical="center"/>
    </xf>
    <xf numFmtId="0" fontId="60" fillId="0" borderId="0" xfId="10" applyFont="1" applyBorder="1" applyAlignment="1" applyProtection="1">
      <alignment horizontal="center" vertical="center"/>
    </xf>
    <xf numFmtId="0" fontId="63" fillId="0" borderId="0" xfId="10" applyFont="1" applyFill="1" applyAlignment="1" applyProtection="1">
      <alignment vertical="center"/>
    </xf>
    <xf numFmtId="0" fontId="63" fillId="0" borderId="0" xfId="10" applyFont="1" applyFill="1" applyAlignment="1" applyProtection="1">
      <alignment horizontal="left" vertical="center"/>
    </xf>
    <xf numFmtId="0" fontId="60" fillId="0" borderId="0" xfId="10" applyFont="1" applyFill="1" applyAlignment="1" applyProtection="1">
      <alignment horizontal="right" vertical="center"/>
    </xf>
    <xf numFmtId="0" fontId="60" fillId="0" borderId="0" xfId="10" applyFont="1" applyFill="1" applyAlignment="1" applyProtection="1">
      <alignment horizontal="center" vertical="center"/>
    </xf>
    <xf numFmtId="0" fontId="64" fillId="0" borderId="0" xfId="10" applyFont="1" applyFill="1" applyAlignment="1" applyProtection="1">
      <alignment vertical="center"/>
    </xf>
    <xf numFmtId="0" fontId="64" fillId="0" borderId="0" xfId="10" applyFont="1" applyFill="1" applyAlignment="1" applyProtection="1">
      <alignment horizontal="left" vertical="center"/>
    </xf>
    <xf numFmtId="0" fontId="64" fillId="0" borderId="0" xfId="10" applyFont="1" applyFill="1" applyBorder="1" applyAlignment="1" applyProtection="1">
      <alignment vertical="center"/>
    </xf>
    <xf numFmtId="0" fontId="64" fillId="0" borderId="0" xfId="10" applyFont="1" applyFill="1" applyAlignment="1" applyProtection="1">
      <alignment horizontal="right" vertical="center"/>
    </xf>
    <xf numFmtId="0" fontId="64" fillId="0" borderId="0" xfId="10" applyFont="1" applyFill="1" applyAlignment="1">
      <alignment horizontal="right" vertical="center"/>
    </xf>
    <xf numFmtId="0" fontId="64" fillId="0" borderId="0" xfId="10" applyFont="1" applyFill="1" applyAlignment="1">
      <alignment vertical="center"/>
    </xf>
    <xf numFmtId="0" fontId="63" fillId="0" borderId="36" xfId="10" applyFont="1" applyFill="1" applyBorder="1" applyAlignment="1" applyProtection="1">
      <alignment horizontal="center" vertical="center"/>
    </xf>
    <xf numFmtId="0" fontId="63" fillId="0" borderId="18" xfId="10" applyFont="1" applyFill="1" applyBorder="1" applyAlignment="1" applyProtection="1">
      <alignment horizontal="center" vertical="center"/>
    </xf>
    <xf numFmtId="0" fontId="63" fillId="0" borderId="37" xfId="10" applyFont="1" applyFill="1" applyBorder="1" applyAlignment="1" applyProtection="1">
      <alignment horizontal="center" vertical="center"/>
    </xf>
    <xf numFmtId="0" fontId="63" fillId="0" borderId="46" xfId="10" applyNumberFormat="1" applyFont="1" applyFill="1" applyBorder="1" applyAlignment="1" applyProtection="1">
      <alignment horizontal="center" vertical="center" wrapText="1"/>
    </xf>
    <xf numFmtId="0" fontId="63" fillId="0" borderId="48" xfId="10" applyNumberFormat="1" applyFont="1" applyFill="1" applyBorder="1" applyAlignment="1" applyProtection="1">
      <alignment horizontal="center" vertical="center" wrapText="1"/>
    </xf>
    <xf numFmtId="0" fontId="63" fillId="0" borderId="49" xfId="10" applyNumberFormat="1" applyFont="1" applyFill="1" applyBorder="1" applyAlignment="1" applyProtection="1">
      <alignment horizontal="center" vertical="center" wrapText="1"/>
    </xf>
    <xf numFmtId="178" fontId="60" fillId="3" borderId="71" xfId="10" applyNumberFormat="1" applyFont="1" applyFill="1" applyBorder="1" applyAlignment="1" applyProtection="1">
      <alignment horizontal="center" vertical="center" shrinkToFit="1"/>
      <protection locked="0"/>
    </xf>
    <xf numFmtId="178" fontId="60" fillId="3" borderId="72" xfId="10" applyNumberFormat="1" applyFont="1" applyFill="1" applyBorder="1" applyAlignment="1" applyProtection="1">
      <alignment horizontal="center" vertical="center" shrinkToFit="1"/>
      <protection locked="0"/>
    </xf>
    <xf numFmtId="178" fontId="60" fillId="3" borderId="73" xfId="10" applyNumberFormat="1" applyFont="1" applyFill="1" applyBorder="1" applyAlignment="1" applyProtection="1">
      <alignment horizontal="center" vertical="center" shrinkToFit="1"/>
      <protection locked="0"/>
    </xf>
    <xf numFmtId="0" fontId="60" fillId="0" borderId="38" xfId="10" applyFont="1" applyFill="1" applyBorder="1" applyAlignment="1" applyProtection="1">
      <alignment vertical="center"/>
    </xf>
    <xf numFmtId="178" fontId="60" fillId="3" borderId="74" xfId="10" applyNumberFormat="1" applyFont="1" applyFill="1" applyBorder="1" applyAlignment="1" applyProtection="1">
      <alignment horizontal="center" vertical="center" shrinkToFit="1"/>
      <protection locked="0"/>
    </xf>
    <xf numFmtId="178" fontId="60" fillId="3" borderId="75" xfId="10" applyNumberFormat="1" applyFont="1" applyFill="1" applyBorder="1" applyAlignment="1" applyProtection="1">
      <alignment horizontal="center" vertical="center" shrinkToFit="1"/>
      <protection locked="0"/>
    </xf>
    <xf numFmtId="178" fontId="60" fillId="3" borderId="76" xfId="10" applyNumberFormat="1" applyFont="1" applyFill="1" applyBorder="1" applyAlignment="1" applyProtection="1">
      <alignment horizontal="center" vertical="center" shrinkToFit="1"/>
      <protection locked="0"/>
    </xf>
    <xf numFmtId="178" fontId="60" fillId="3" borderId="46" xfId="10" applyNumberFormat="1" applyFont="1" applyFill="1" applyBorder="1" applyAlignment="1" applyProtection="1">
      <alignment horizontal="center" vertical="center" shrinkToFit="1"/>
      <protection locked="0"/>
    </xf>
    <xf numFmtId="178" fontId="60" fillId="3" borderId="48" xfId="10" applyNumberFormat="1" applyFont="1" applyFill="1" applyBorder="1" applyAlignment="1" applyProtection="1">
      <alignment horizontal="center" vertical="center" shrinkToFit="1"/>
      <protection locked="0"/>
    </xf>
    <xf numFmtId="178" fontId="60" fillId="3" borderId="49" xfId="10" applyNumberFormat="1" applyFont="1" applyFill="1" applyBorder="1" applyAlignment="1" applyProtection="1">
      <alignment horizontal="center" vertical="center" shrinkToFit="1"/>
      <protection locked="0"/>
    </xf>
    <xf numFmtId="0" fontId="63" fillId="0" borderId="0" xfId="10" applyFont="1" applyFill="1" applyBorder="1" applyAlignment="1" applyProtection="1">
      <alignment vertical="center"/>
    </xf>
    <xf numFmtId="0" fontId="63" fillId="0" borderId="0" xfId="10" applyFont="1" applyFill="1" applyBorder="1" applyAlignment="1" applyProtection="1">
      <alignment horizontal="left" vertical="center"/>
    </xf>
    <xf numFmtId="0" fontId="63" fillId="4" borderId="0" xfId="10" applyFont="1" applyFill="1" applyBorder="1" applyAlignment="1" applyProtection="1">
      <alignment vertical="center"/>
    </xf>
    <xf numFmtId="0" fontId="63" fillId="0" borderId="0" xfId="10" applyFont="1" applyFill="1" applyBorder="1" applyAlignment="1" applyProtection="1">
      <alignment horizontal="centerContinuous" vertical="center"/>
    </xf>
    <xf numFmtId="179" fontId="63" fillId="4" borderId="0" xfId="10" applyNumberFormat="1" applyFont="1" applyFill="1" applyBorder="1" applyAlignment="1" applyProtection="1">
      <alignment horizontal="center" vertical="center"/>
    </xf>
    <xf numFmtId="180" fontId="63" fillId="0" borderId="0" xfId="10" applyNumberFormat="1" applyFont="1" applyFill="1" applyBorder="1" applyAlignment="1" applyProtection="1">
      <alignment vertical="center"/>
    </xf>
    <xf numFmtId="180" fontId="63" fillId="0" borderId="0" xfId="10" applyNumberFormat="1" applyFont="1" applyFill="1" applyAlignment="1" applyProtection="1">
      <alignment vertical="center"/>
    </xf>
    <xf numFmtId="0" fontId="63" fillId="4" borderId="0" xfId="10" applyFont="1" applyFill="1" applyBorder="1" applyAlignment="1" applyProtection="1">
      <alignment horizontal="center" vertical="center"/>
    </xf>
    <xf numFmtId="181" fontId="63" fillId="4" borderId="0" xfId="11" applyNumberFormat="1" applyFont="1" applyFill="1" applyBorder="1" applyAlignment="1" applyProtection="1">
      <alignment horizontal="right" vertical="center"/>
    </xf>
    <xf numFmtId="181" fontId="63" fillId="4" borderId="0" xfId="11" applyNumberFormat="1" applyFont="1" applyFill="1" applyBorder="1" applyAlignment="1" applyProtection="1">
      <alignment vertical="center"/>
    </xf>
    <xf numFmtId="177" fontId="63" fillId="4" borderId="0" xfId="10" applyNumberFormat="1" applyFont="1" applyFill="1" applyBorder="1" applyAlignment="1" applyProtection="1">
      <alignment vertical="center"/>
    </xf>
    <xf numFmtId="0" fontId="63" fillId="0" borderId="0" xfId="10" applyFont="1" applyFill="1" applyBorder="1" applyAlignment="1" applyProtection="1">
      <alignment horizontal="right" vertical="center"/>
    </xf>
    <xf numFmtId="0" fontId="66" fillId="0" borderId="0" xfId="10" applyFont="1" applyFill="1" applyBorder="1" applyAlignment="1" applyProtection="1">
      <alignment vertical="center"/>
    </xf>
    <xf numFmtId="0" fontId="63" fillId="4" borderId="0" xfId="10" applyFont="1" applyFill="1" applyBorder="1" applyAlignment="1" applyProtection="1">
      <alignment horizontal="left" vertical="center"/>
    </xf>
    <xf numFmtId="0" fontId="63" fillId="0" borderId="0" xfId="10" applyFont="1" applyFill="1" applyBorder="1" applyAlignment="1" applyProtection="1">
      <alignment horizontal="center" vertical="center"/>
    </xf>
    <xf numFmtId="0" fontId="63" fillId="0" borderId="0" xfId="10" applyFont="1" applyFill="1" applyBorder="1" applyAlignment="1" applyProtection="1">
      <alignment vertical="center" wrapText="1"/>
    </xf>
    <xf numFmtId="0" fontId="63" fillId="0" borderId="0" xfId="10" applyFont="1" applyFill="1" applyBorder="1" applyAlignment="1" applyProtection="1">
      <alignment horizontal="justify" vertical="center" wrapText="1"/>
    </xf>
    <xf numFmtId="0" fontId="64" fillId="0" borderId="0" xfId="10" applyFont="1" applyFill="1" applyBorder="1" applyAlignment="1">
      <alignment horizontal="left" vertical="center"/>
    </xf>
    <xf numFmtId="0" fontId="64" fillId="0" borderId="0" xfId="10" applyFont="1" applyFill="1" applyBorder="1" applyAlignment="1">
      <alignment vertical="center"/>
    </xf>
    <xf numFmtId="0" fontId="64" fillId="0" borderId="0" xfId="10" applyFont="1" applyFill="1" applyBorder="1" applyAlignment="1">
      <alignment vertical="center" wrapText="1"/>
    </xf>
    <xf numFmtId="0" fontId="64" fillId="0" borderId="0" xfId="10" applyFont="1" applyFill="1" applyBorder="1" applyAlignment="1">
      <alignment horizontal="justify" vertical="center" wrapText="1"/>
    </xf>
    <xf numFmtId="0" fontId="60" fillId="0" borderId="42" xfId="10" applyFont="1" applyFill="1" applyBorder="1" applyAlignment="1" applyProtection="1">
      <alignment vertical="center"/>
    </xf>
    <xf numFmtId="178" fontId="60" fillId="3" borderId="36" xfId="10" applyNumberFormat="1" applyFont="1" applyFill="1" applyBorder="1" applyAlignment="1" applyProtection="1">
      <alignment horizontal="center" vertical="center" shrinkToFit="1"/>
      <protection locked="0"/>
    </xf>
    <xf numFmtId="178" fontId="60" fillId="3" borderId="18" xfId="10" applyNumberFormat="1" applyFont="1" applyFill="1" applyBorder="1" applyAlignment="1" applyProtection="1">
      <alignment horizontal="center" vertical="center" shrinkToFit="1"/>
      <protection locked="0"/>
    </xf>
    <xf numFmtId="178" fontId="60" fillId="3" borderId="37" xfId="10" applyNumberFormat="1" applyFont="1" applyFill="1" applyBorder="1" applyAlignment="1" applyProtection="1">
      <alignment horizontal="center" vertical="center" shrinkToFit="1"/>
      <protection locked="0"/>
    </xf>
    <xf numFmtId="0" fontId="63" fillId="0" borderId="0" xfId="10" applyFont="1" applyFill="1" applyBorder="1" applyAlignment="1" applyProtection="1">
      <alignment vertical="center" shrinkToFit="1"/>
    </xf>
    <xf numFmtId="0" fontId="67" fillId="4" borderId="0" xfId="10" applyFont="1" applyFill="1">
      <alignment vertical="center"/>
    </xf>
    <xf numFmtId="0" fontId="67" fillId="4" borderId="18" xfId="10" applyFont="1" applyFill="1" applyBorder="1" applyAlignment="1">
      <alignment horizontal="center" vertical="center"/>
    </xf>
    <xf numFmtId="0" fontId="67" fillId="4" borderId="18" xfId="10" applyFont="1" applyFill="1" applyBorder="1" applyAlignment="1">
      <alignment vertical="center" shrinkToFit="1"/>
    </xf>
    <xf numFmtId="0" fontId="67" fillId="4" borderId="66" xfId="10" applyFont="1" applyFill="1" applyBorder="1" applyAlignment="1">
      <alignment horizontal="center" vertical="center" shrinkToFit="1"/>
    </xf>
    <xf numFmtId="0" fontId="60" fillId="4" borderId="79" xfId="10" applyFont="1" applyFill="1" applyBorder="1" applyAlignment="1">
      <alignment horizontal="center" vertical="center"/>
    </xf>
    <xf numFmtId="0" fontId="60" fillId="4" borderId="80" xfId="10" applyFont="1" applyFill="1" applyBorder="1" applyAlignment="1">
      <alignment horizontal="center" vertical="center"/>
    </xf>
    <xf numFmtId="0" fontId="60" fillId="4" borderId="81" xfId="10" applyFont="1" applyFill="1" applyBorder="1" applyAlignment="1">
      <alignment horizontal="center" vertical="center"/>
    </xf>
    <xf numFmtId="0" fontId="67" fillId="4" borderId="81" xfId="10" applyFont="1" applyFill="1" applyBorder="1" applyAlignment="1">
      <alignment horizontal="center" vertical="center"/>
    </xf>
    <xf numFmtId="0" fontId="67" fillId="4" borderId="82" xfId="10" applyFont="1" applyFill="1" applyBorder="1" applyAlignment="1">
      <alignment horizontal="center" vertical="center"/>
    </xf>
    <xf numFmtId="0" fontId="60" fillId="4" borderId="24" xfId="10" applyFont="1" applyFill="1" applyBorder="1">
      <alignment vertical="center"/>
    </xf>
    <xf numFmtId="0" fontId="60" fillId="4" borderId="13" xfId="10" applyFont="1" applyFill="1" applyBorder="1">
      <alignment vertical="center"/>
    </xf>
    <xf numFmtId="0" fontId="67" fillId="4" borderId="29" xfId="10" applyFont="1" applyFill="1" applyBorder="1">
      <alignment vertical="center"/>
    </xf>
    <xf numFmtId="0" fontId="67" fillId="4" borderId="28" xfId="10" applyFont="1" applyFill="1" applyBorder="1">
      <alignment vertical="center"/>
    </xf>
    <xf numFmtId="0" fontId="60" fillId="4" borderId="36" xfId="10" applyFont="1" applyFill="1" applyBorder="1">
      <alignment vertical="center"/>
    </xf>
    <xf numFmtId="0" fontId="67" fillId="4" borderId="18" xfId="10" applyFont="1" applyFill="1" applyBorder="1">
      <alignment vertical="center"/>
    </xf>
    <xf numFmtId="0" fontId="67" fillId="4" borderId="37" xfId="10" applyFont="1" applyFill="1" applyBorder="1">
      <alignment vertical="center"/>
    </xf>
    <xf numFmtId="0" fontId="60" fillId="4" borderId="18" xfId="10" applyFont="1" applyFill="1" applyBorder="1">
      <alignment vertical="center"/>
    </xf>
    <xf numFmtId="0" fontId="60" fillId="4" borderId="46" xfId="10" applyFont="1" applyFill="1" applyBorder="1">
      <alignment vertical="center"/>
    </xf>
    <xf numFmtId="0" fontId="67" fillId="4" borderId="48" xfId="10" applyFont="1" applyFill="1" applyBorder="1">
      <alignment vertical="center"/>
    </xf>
    <xf numFmtId="0" fontId="67" fillId="4" borderId="49" xfId="10" applyFont="1" applyFill="1" applyBorder="1">
      <alignment vertical="center"/>
    </xf>
    <xf numFmtId="0" fontId="28" fillId="0" borderId="2" xfId="0" applyFont="1" applyFill="1" applyBorder="1" applyAlignment="1">
      <alignment horizontal="left" vertical="top" wrapText="1" indent="1"/>
    </xf>
    <xf numFmtId="0" fontId="28" fillId="0" borderId="18" xfId="0" applyFont="1" applyFill="1" applyBorder="1" applyAlignment="1">
      <alignment vertical="top"/>
    </xf>
    <xf numFmtId="0" fontId="28" fillId="0" borderId="18" xfId="0" applyFont="1" applyFill="1" applyBorder="1" applyAlignment="1">
      <alignment vertical="top" wrapText="1"/>
    </xf>
    <xf numFmtId="0" fontId="63" fillId="0" borderId="65" xfId="10" applyFont="1" applyFill="1" applyBorder="1" applyAlignment="1" applyProtection="1">
      <alignment vertical="center"/>
    </xf>
    <xf numFmtId="0" fontId="8" fillId="0" borderId="0" xfId="0" applyFont="1" applyFill="1" applyBorder="1" applyAlignment="1">
      <alignment vertical="top" wrapText="1"/>
    </xf>
    <xf numFmtId="0" fontId="8" fillId="0" borderId="2" xfId="0" applyFont="1" applyFill="1" applyBorder="1" applyAlignment="1">
      <alignment horizontal="left" vertical="top" wrapText="1"/>
    </xf>
    <xf numFmtId="0" fontId="11" fillId="0" borderId="2" xfId="0" applyFont="1" applyFill="1" applyBorder="1" applyAlignment="1">
      <alignment vertical="top" wrapText="1"/>
    </xf>
    <xf numFmtId="0" fontId="28" fillId="0" borderId="7" xfId="0" applyFont="1" applyFill="1" applyBorder="1" applyAlignment="1">
      <alignment vertical="top" wrapText="1"/>
    </xf>
    <xf numFmtId="0" fontId="28" fillId="0" borderId="7" xfId="0" applyFont="1" applyFill="1" applyBorder="1" applyAlignment="1">
      <alignment vertical="top"/>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7" xfId="0" applyFont="1" applyFill="1" applyBorder="1" applyAlignment="1">
      <alignment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vertical="top" wrapText="1"/>
    </xf>
    <xf numFmtId="0" fontId="28" fillId="0" borderId="8" xfId="0" quotePrefix="1" applyFont="1" applyFill="1" applyBorder="1" applyAlignment="1">
      <alignment horizontal="center" vertical="top"/>
    </xf>
    <xf numFmtId="0" fontId="28" fillId="0" borderId="0" xfId="0" applyFont="1" applyFill="1" applyAlignment="1">
      <alignment vertical="top" wrapText="1"/>
    </xf>
    <xf numFmtId="0" fontId="28" fillId="0" borderId="8" xfId="0" applyFont="1" applyFill="1" applyBorder="1" applyAlignment="1">
      <alignment vertical="top" wrapText="1"/>
    </xf>
    <xf numFmtId="0" fontId="54"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pplyAlignment="1">
      <alignment vertical="center" wrapText="1"/>
    </xf>
    <xf numFmtId="0" fontId="56" fillId="0" borderId="0" xfId="0" applyFont="1" applyFill="1" applyBorder="1" applyAlignment="1">
      <alignment vertical="center" wrapText="1"/>
    </xf>
    <xf numFmtId="0" fontId="56" fillId="0" borderId="2" xfId="0" applyFont="1" applyFill="1" applyBorder="1" applyAlignment="1">
      <alignment vertical="center" wrapText="1"/>
    </xf>
    <xf numFmtId="0" fontId="36" fillId="0" borderId="18" xfId="0" applyFont="1" applyBorder="1" applyAlignment="1">
      <alignment horizontal="center" vertical="center"/>
    </xf>
    <xf numFmtId="0" fontId="34" fillId="0" borderId="0" xfId="0" applyFont="1" applyAlignment="1">
      <alignment horizontal="center" vertical="center"/>
    </xf>
    <xf numFmtId="0" fontId="8" fillId="0" borderId="1"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Border="1" applyAlignment="1">
      <alignment vertical="center"/>
    </xf>
    <xf numFmtId="0" fontId="23" fillId="0" borderId="0" xfId="0" applyFont="1" applyBorder="1" applyAlignment="1">
      <alignment vertical="center"/>
    </xf>
    <xf numFmtId="0" fontId="23" fillId="0" borderId="2" xfId="0" applyFont="1" applyBorder="1" applyAlignment="1">
      <alignment vertical="center"/>
    </xf>
    <xf numFmtId="0" fontId="36" fillId="0" borderId="18" xfId="0" applyFont="1" applyBorder="1" applyAlignment="1">
      <alignment vertical="center" wrapText="1"/>
    </xf>
    <xf numFmtId="0" fontId="36" fillId="0" borderId="18" xfId="0" applyFont="1" applyBorder="1" applyAlignment="1">
      <alignment vertical="center"/>
    </xf>
    <xf numFmtId="0" fontId="36" fillId="0" borderId="0" xfId="0" applyFont="1" applyAlignment="1">
      <alignment vertical="center"/>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9" fillId="0" borderId="1" xfId="0" applyFont="1" applyFill="1" applyBorder="1" applyAlignment="1">
      <alignment vertical="top" wrapText="1"/>
    </xf>
    <xf numFmtId="0" fontId="9" fillId="0" borderId="0" xfId="0" applyFont="1" applyFill="1" applyBorder="1" applyAlignment="1">
      <alignment vertical="top" wrapText="1"/>
    </xf>
    <xf numFmtId="0" fontId="8" fillId="0" borderId="0" xfId="0" applyFont="1" applyAlignment="1">
      <alignment horizontal="left" vertical="top"/>
    </xf>
    <xf numFmtId="0" fontId="8" fillId="0" borderId="2" xfId="0" applyFont="1" applyBorder="1" applyAlignment="1">
      <alignment horizontal="left" vertical="top"/>
    </xf>
    <xf numFmtId="0" fontId="8" fillId="0" borderId="1"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22" fillId="0" borderId="0" xfId="0" applyFont="1" applyAlignment="1">
      <alignment vertical="top" wrapText="1"/>
    </xf>
    <xf numFmtId="0" fontId="22" fillId="0" borderId="0" xfId="0" applyFont="1" applyAlignment="1">
      <alignment horizontal="left" vertical="top" wrapText="1"/>
    </xf>
    <xf numFmtId="0" fontId="22" fillId="0" borderId="2" xfId="0" applyFont="1" applyBorder="1" applyAlignment="1">
      <alignment horizontal="lef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5" xfId="0" applyFont="1" applyFill="1" applyBorder="1" applyAlignment="1">
      <alignment horizontal="left" vertical="top" wrapText="1"/>
    </xf>
    <xf numFmtId="0" fontId="22" fillId="0" borderId="5" xfId="0" applyFont="1" applyBorder="1" applyAlignment="1">
      <alignment horizontal="left" vertical="top"/>
    </xf>
    <xf numFmtId="0" fontId="22" fillId="0" borderId="3" xfId="0" applyFont="1" applyBorder="1" applyAlignment="1">
      <alignment horizontal="left" vertical="top"/>
    </xf>
    <xf numFmtId="0" fontId="11" fillId="0" borderId="0" xfId="0" applyFont="1" applyAlignment="1">
      <alignment vertical="center"/>
    </xf>
    <xf numFmtId="0" fontId="18" fillId="0" borderId="0" xfId="0" applyFont="1" applyAlignment="1">
      <alignment horizontal="center" vertical="center"/>
    </xf>
    <xf numFmtId="0" fontId="11" fillId="0" borderId="2" xfId="0" applyFont="1" applyFill="1" applyBorder="1" applyAlignment="1">
      <alignment vertical="top" wrapText="1"/>
    </xf>
    <xf numFmtId="0" fontId="28" fillId="0" borderId="7" xfId="0" applyFont="1" applyFill="1" applyBorder="1" applyAlignment="1">
      <alignment vertical="top" wrapText="1"/>
    </xf>
    <xf numFmtId="0" fontId="28" fillId="0" borderId="7" xfId="0" applyFont="1" applyFill="1" applyBorder="1" applyAlignment="1">
      <alignment vertical="top"/>
    </xf>
    <xf numFmtId="0" fontId="11" fillId="0" borderId="9" xfId="0" applyFont="1" applyFill="1" applyBorder="1" applyAlignment="1">
      <alignment horizontal="left" vertical="top" wrapText="1"/>
    </xf>
    <xf numFmtId="0" fontId="11"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3"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7" xfId="0" applyFont="1" applyFill="1" applyBorder="1" applyAlignment="1">
      <alignment vertical="top" wrapText="1"/>
    </xf>
    <xf numFmtId="0" fontId="11" fillId="0" borderId="6"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vertical="top" wrapText="1"/>
    </xf>
    <xf numFmtId="0" fontId="11" fillId="0" borderId="12" xfId="0" applyFont="1" applyFill="1" applyBorder="1" applyAlignment="1">
      <alignment horizontal="left" vertical="top" wrapText="1"/>
    </xf>
    <xf numFmtId="0" fontId="11" fillId="0" borderId="5" xfId="0" applyFont="1" applyFill="1" applyBorder="1" applyAlignment="1">
      <alignment horizontal="left" vertical="top" wrapText="1"/>
    </xf>
    <xf numFmtId="0" fontId="60" fillId="0" borderId="56" xfId="10" applyFont="1" applyFill="1" applyBorder="1" applyAlignment="1" applyProtection="1">
      <alignment horizontal="center" vertical="center"/>
    </xf>
    <xf numFmtId="0" fontId="60" fillId="0" borderId="40" xfId="10" applyFont="1" applyFill="1" applyBorder="1" applyAlignment="1" applyProtection="1">
      <alignment horizontal="center" vertical="center"/>
    </xf>
    <xf numFmtId="0" fontId="60" fillId="0" borderId="68" xfId="10" applyFont="1" applyFill="1" applyBorder="1" applyAlignment="1" applyProtection="1">
      <alignment horizontal="center" vertical="center"/>
    </xf>
    <xf numFmtId="0" fontId="60" fillId="0" borderId="44" xfId="10" applyFont="1" applyFill="1" applyBorder="1" applyAlignment="1" applyProtection="1">
      <alignment horizontal="center" vertical="center" wrapText="1"/>
    </xf>
    <xf numFmtId="0" fontId="60" fillId="0" borderId="27" xfId="10" applyFont="1" applyFill="1" applyBorder="1" applyAlignment="1" applyProtection="1">
      <alignment horizontal="center" vertical="center" wrapText="1"/>
    </xf>
    <xf numFmtId="0" fontId="60" fillId="0" borderId="0" xfId="10" applyFont="1" applyFill="1" applyBorder="1" applyAlignment="1" applyProtection="1">
      <alignment horizontal="center" vertical="center" wrapText="1"/>
    </xf>
    <xf numFmtId="0" fontId="60" fillId="0" borderId="2" xfId="10" applyFont="1" applyFill="1" applyBorder="1" applyAlignment="1" applyProtection="1">
      <alignment horizontal="center" vertical="center" wrapText="1"/>
    </xf>
    <xf numFmtId="0" fontId="60" fillId="0" borderId="23" xfId="10" applyFont="1" applyFill="1" applyBorder="1" applyAlignment="1" applyProtection="1">
      <alignment horizontal="center" vertical="center" wrapText="1"/>
    </xf>
    <xf numFmtId="0" fontId="60" fillId="0" borderId="69" xfId="10" applyFont="1" applyFill="1" applyBorder="1" applyAlignment="1" applyProtection="1">
      <alignment horizontal="center" vertical="center" wrapText="1"/>
    </xf>
    <xf numFmtId="0" fontId="60" fillId="0" borderId="26" xfId="10" applyFont="1" applyFill="1" applyBorder="1" applyAlignment="1" applyProtection="1">
      <alignment horizontal="center" vertical="center" wrapText="1"/>
    </xf>
    <xf numFmtId="0" fontId="60" fillId="0" borderId="1" xfId="10" applyFont="1" applyFill="1" applyBorder="1" applyAlignment="1" applyProtection="1">
      <alignment horizontal="center" vertical="center" wrapText="1"/>
    </xf>
    <xf numFmtId="0" fontId="60" fillId="0" borderId="70" xfId="10" applyFont="1" applyFill="1" applyBorder="1" applyAlignment="1" applyProtection="1">
      <alignment horizontal="center" vertical="center" wrapText="1"/>
    </xf>
    <xf numFmtId="0" fontId="60" fillId="0" borderId="35" xfId="10" applyFont="1" applyFill="1" applyBorder="1" applyAlignment="1" applyProtection="1">
      <alignment horizontal="center" vertical="center" wrapText="1"/>
    </xf>
    <xf numFmtId="0" fontId="60" fillId="0" borderId="16" xfId="10" applyFont="1" applyFill="1" applyBorder="1" applyAlignment="1" applyProtection="1">
      <alignment horizontal="center" vertical="center" wrapText="1"/>
    </xf>
    <xf numFmtId="0" fontId="60" fillId="0" borderId="45" xfId="10" applyFont="1" applyFill="1" applyBorder="1" applyAlignment="1" applyProtection="1">
      <alignment horizontal="center" vertical="center" wrapText="1"/>
    </xf>
    <xf numFmtId="0" fontId="60" fillId="0" borderId="34" xfId="10" quotePrefix="1" applyFont="1" applyFill="1" applyBorder="1" applyAlignment="1" applyProtection="1">
      <alignment horizontal="center" vertical="center"/>
    </xf>
    <xf numFmtId="0" fontId="60" fillId="0" borderId="44" xfId="10" applyFont="1" applyFill="1" applyBorder="1" applyAlignment="1" applyProtection="1">
      <alignment horizontal="center" vertical="center"/>
    </xf>
    <xf numFmtId="0" fontId="61" fillId="2" borderId="0" xfId="10" applyFont="1" applyFill="1" applyAlignment="1" applyProtection="1">
      <alignment horizontal="center" vertical="center"/>
      <protection locked="0"/>
    </xf>
    <xf numFmtId="0" fontId="61" fillId="3" borderId="0" xfId="10" applyFont="1" applyFill="1" applyAlignment="1" applyProtection="1">
      <alignment horizontal="center" vertical="center"/>
      <protection locked="0"/>
    </xf>
    <xf numFmtId="0" fontId="61" fillId="0" borderId="0" xfId="10" applyFont="1" applyFill="1" applyAlignment="1" applyProtection="1">
      <alignment horizontal="center" vertical="center"/>
    </xf>
    <xf numFmtId="0" fontId="60" fillId="2" borderId="18" xfId="10" applyFont="1" applyFill="1" applyBorder="1" applyAlignment="1" applyProtection="1">
      <alignment horizontal="center" vertical="center"/>
      <protection locked="0"/>
    </xf>
    <xf numFmtId="0" fontId="64" fillId="0" borderId="24" xfId="10" applyFont="1" applyFill="1" applyBorder="1" applyAlignment="1" applyProtection="1">
      <alignment horizontal="center" vertical="center" wrapText="1"/>
    </xf>
    <xf numFmtId="0" fontId="64" fillId="0" borderId="28" xfId="10" applyFont="1" applyFill="1" applyBorder="1" applyAlignment="1" applyProtection="1">
      <alignment horizontal="center" vertical="center" wrapText="1"/>
    </xf>
    <xf numFmtId="0" fontId="64" fillId="0" borderId="36" xfId="10" applyFont="1" applyFill="1" applyBorder="1" applyAlignment="1" applyProtection="1">
      <alignment horizontal="center" vertical="center" wrapText="1"/>
    </xf>
    <xf numFmtId="0" fontId="64" fillId="0" borderId="37" xfId="10" applyFont="1" applyFill="1" applyBorder="1" applyAlignment="1" applyProtection="1">
      <alignment horizontal="center" vertical="center" wrapText="1"/>
    </xf>
    <xf numFmtId="0" fontId="64" fillId="0" borderId="67" xfId="10" applyFont="1" applyFill="1" applyBorder="1" applyAlignment="1" applyProtection="1">
      <alignment horizontal="center" vertical="center" wrapText="1"/>
    </xf>
    <xf numFmtId="0" fontId="64" fillId="0" borderId="43" xfId="10" applyFont="1" applyFill="1" applyBorder="1" applyAlignment="1" applyProtection="1">
      <alignment horizontal="center" vertical="center" wrapText="1"/>
    </xf>
    <xf numFmtId="0" fontId="64" fillId="0" borderId="46" xfId="10" applyFont="1" applyFill="1" applyBorder="1" applyAlignment="1" applyProtection="1">
      <alignment horizontal="center" vertical="center" wrapText="1"/>
    </xf>
    <xf numFmtId="0" fontId="64" fillId="0" borderId="49" xfId="10" applyFont="1" applyFill="1" applyBorder="1" applyAlignment="1" applyProtection="1">
      <alignment horizontal="center" vertical="center" wrapText="1"/>
    </xf>
    <xf numFmtId="0" fontId="60" fillId="0" borderId="66" xfId="10" applyFont="1" applyFill="1" applyBorder="1" applyAlignment="1" applyProtection="1">
      <alignment horizontal="center" vertical="center" wrapText="1"/>
    </xf>
    <xf numFmtId="0" fontId="60" fillId="0" borderId="56" xfId="10" applyFont="1" applyFill="1" applyBorder="1" applyAlignment="1" applyProtection="1">
      <alignment horizontal="center" vertical="center" wrapText="1"/>
    </xf>
    <xf numFmtId="0" fontId="60" fillId="0" borderId="41" xfId="10" applyFont="1" applyFill="1" applyBorder="1" applyAlignment="1" applyProtection="1">
      <alignment horizontal="center" vertical="center"/>
    </xf>
    <xf numFmtId="0" fontId="60" fillId="0" borderId="4" xfId="10" applyFont="1" applyFill="1" applyBorder="1" applyAlignment="1" applyProtection="1">
      <alignment horizontal="center" vertical="center"/>
    </xf>
    <xf numFmtId="0" fontId="60" fillId="0" borderId="39" xfId="10" applyFont="1" applyFill="1" applyBorder="1" applyAlignment="1" applyProtection="1">
      <alignment horizontal="center" vertical="center"/>
    </xf>
    <xf numFmtId="0" fontId="60" fillId="3" borderId="13" xfId="10" applyFont="1" applyFill="1" applyBorder="1" applyAlignment="1" applyProtection="1">
      <alignment horizontal="center" vertical="center"/>
      <protection locked="0"/>
    </xf>
    <xf numFmtId="0" fontId="60" fillId="3" borderId="14" xfId="10" applyFont="1" applyFill="1" applyBorder="1" applyAlignment="1" applyProtection="1">
      <alignment horizontal="center" vertical="center"/>
      <protection locked="0"/>
    </xf>
    <xf numFmtId="0" fontId="60" fillId="4" borderId="13" xfId="10" applyNumberFormat="1" applyFont="1" applyFill="1" applyBorder="1" applyAlignment="1" applyProtection="1">
      <alignment horizontal="center" vertical="center"/>
    </xf>
    <xf numFmtId="0" fontId="60" fillId="4" borderId="14" xfId="10" applyNumberFormat="1" applyFont="1" applyFill="1" applyBorder="1" applyAlignment="1" applyProtection="1">
      <alignment horizontal="center" vertical="center"/>
    </xf>
    <xf numFmtId="0" fontId="60" fillId="3" borderId="31" xfId="10" applyFont="1" applyFill="1" applyBorder="1" applyAlignment="1" applyProtection="1">
      <alignment horizontal="left" vertical="center" wrapText="1"/>
      <protection locked="0"/>
    </xf>
    <xf numFmtId="0" fontId="60" fillId="3" borderId="32" xfId="10" applyFont="1" applyFill="1" applyBorder="1" applyAlignment="1" applyProtection="1">
      <alignment horizontal="left" vertical="center" wrapText="1"/>
      <protection locked="0"/>
    </xf>
    <xf numFmtId="0" fontId="60" fillId="3" borderId="33" xfId="10" applyFont="1" applyFill="1" applyBorder="1" applyAlignment="1" applyProtection="1">
      <alignment horizontal="left" vertical="center" wrapText="1"/>
      <protection locked="0"/>
    </xf>
    <xf numFmtId="0" fontId="64" fillId="2" borderId="41" xfId="10" applyFont="1" applyFill="1" applyBorder="1" applyAlignment="1" applyProtection="1">
      <alignment horizontal="center" vertical="center" wrapText="1"/>
      <protection locked="0"/>
    </xf>
    <xf numFmtId="0" fontId="64" fillId="2" borderId="14" xfId="10" applyFont="1" applyFill="1" applyBorder="1" applyAlignment="1" applyProtection="1">
      <alignment horizontal="center" vertical="center" wrapText="1"/>
      <protection locked="0"/>
    </xf>
    <xf numFmtId="0" fontId="60" fillId="2" borderId="13" xfId="10" applyFont="1" applyFill="1" applyBorder="1" applyAlignment="1" applyProtection="1">
      <alignment horizontal="center" vertical="center" wrapText="1"/>
      <protection locked="0"/>
    </xf>
    <xf numFmtId="0" fontId="60" fillId="2" borderId="14" xfId="10" applyFont="1" applyFill="1" applyBorder="1" applyAlignment="1" applyProtection="1">
      <alignment horizontal="center" vertical="center" wrapText="1"/>
      <protection locked="0"/>
    </xf>
    <xf numFmtId="0" fontId="60" fillId="2" borderId="13" xfId="10" applyFont="1" applyFill="1" applyBorder="1" applyAlignment="1" applyProtection="1">
      <alignment horizontal="center" vertical="center" shrinkToFit="1"/>
      <protection locked="0"/>
    </xf>
    <xf numFmtId="0" fontId="60" fillId="2" borderId="4" xfId="10" applyFont="1" applyFill="1" applyBorder="1" applyAlignment="1" applyProtection="1">
      <alignment horizontal="center" vertical="center" shrinkToFit="1"/>
      <protection locked="0"/>
    </xf>
    <xf numFmtId="0" fontId="60" fillId="2" borderId="14" xfId="10" applyFont="1" applyFill="1" applyBorder="1" applyAlignment="1" applyProtection="1">
      <alignment horizontal="center" vertical="center" shrinkToFit="1"/>
      <protection locked="0"/>
    </xf>
    <xf numFmtId="0" fontId="60" fillId="3" borderId="13" xfId="10" applyFont="1" applyFill="1" applyBorder="1" applyAlignment="1" applyProtection="1">
      <alignment horizontal="center" vertical="center" wrapText="1"/>
      <protection locked="0"/>
    </xf>
    <xf numFmtId="0" fontId="60" fillId="3" borderId="4" xfId="10" applyFont="1" applyFill="1" applyBorder="1" applyAlignment="1" applyProtection="1">
      <alignment horizontal="center" vertical="center" wrapText="1"/>
      <protection locked="0"/>
    </xf>
    <xf numFmtId="0" fontId="60" fillId="3" borderId="39" xfId="10" applyFont="1" applyFill="1" applyBorder="1" applyAlignment="1" applyProtection="1">
      <alignment horizontal="center" vertical="center" wrapText="1"/>
      <protection locked="0"/>
    </xf>
    <xf numFmtId="178" fontId="61" fillId="4" borderId="41" xfId="10" applyNumberFormat="1" applyFont="1" applyFill="1" applyBorder="1" applyAlignment="1" applyProtection="1">
      <alignment horizontal="center" vertical="center" wrapText="1"/>
    </xf>
    <xf numFmtId="178" fontId="61" fillId="4" borderId="39" xfId="10" applyNumberFormat="1" applyFont="1" applyFill="1" applyBorder="1" applyAlignment="1" applyProtection="1">
      <alignment horizontal="center" vertical="center" wrapText="1"/>
    </xf>
    <xf numFmtId="178" fontId="61" fillId="4" borderId="41" xfId="11" applyNumberFormat="1" applyFont="1" applyFill="1" applyBorder="1" applyAlignment="1" applyProtection="1">
      <alignment horizontal="center" vertical="center" wrapText="1"/>
    </xf>
    <xf numFmtId="178" fontId="61" fillId="4" borderId="39" xfId="11" applyNumberFormat="1" applyFont="1" applyFill="1" applyBorder="1" applyAlignment="1" applyProtection="1">
      <alignment horizontal="center" vertical="center" wrapText="1"/>
    </xf>
    <xf numFmtId="0" fontId="60" fillId="3" borderId="41" xfId="10" applyFont="1" applyFill="1" applyBorder="1" applyAlignment="1" applyProtection="1">
      <alignment horizontal="left" vertical="center" wrapText="1"/>
      <protection locked="0"/>
    </xf>
    <xf numFmtId="0" fontId="60" fillId="3" borderId="4" xfId="10" applyFont="1" applyFill="1" applyBorder="1" applyAlignment="1" applyProtection="1">
      <alignment horizontal="left" vertical="center" wrapText="1"/>
      <protection locked="0"/>
    </xf>
    <xf numFmtId="0" fontId="60" fillId="3" borderId="39" xfId="10" applyFont="1" applyFill="1" applyBorder="1" applyAlignment="1" applyProtection="1">
      <alignment horizontal="left" vertical="center" wrapText="1"/>
      <protection locked="0"/>
    </xf>
    <xf numFmtId="0" fontId="64" fillId="2" borderId="31" xfId="10" applyFont="1" applyFill="1" applyBorder="1" applyAlignment="1" applyProtection="1">
      <alignment horizontal="center" vertical="center" wrapText="1"/>
      <protection locked="0"/>
    </xf>
    <xf numFmtId="0" fontId="64" fillId="2" borderId="25" xfId="10" applyFont="1" applyFill="1" applyBorder="1" applyAlignment="1" applyProtection="1">
      <alignment horizontal="center" vertical="center" wrapText="1"/>
      <protection locked="0"/>
    </xf>
    <xf numFmtId="0" fontId="60" fillId="2" borderId="30" xfId="10" applyFont="1" applyFill="1" applyBorder="1" applyAlignment="1" applyProtection="1">
      <alignment horizontal="center" vertical="center" wrapText="1"/>
      <protection locked="0"/>
    </xf>
    <xf numFmtId="0" fontId="60" fillId="2" borderId="25" xfId="10" applyFont="1" applyFill="1" applyBorder="1" applyAlignment="1" applyProtection="1">
      <alignment horizontal="center" vertical="center" wrapText="1"/>
      <protection locked="0"/>
    </xf>
    <xf numFmtId="0" fontId="60" fillId="2" borderId="30" xfId="10" applyFont="1" applyFill="1" applyBorder="1" applyAlignment="1" applyProtection="1">
      <alignment horizontal="center" vertical="center" shrinkToFit="1"/>
      <protection locked="0"/>
    </xf>
    <xf numFmtId="0" fontId="60" fillId="2" borderId="32" xfId="10" applyFont="1" applyFill="1" applyBorder="1" applyAlignment="1" applyProtection="1">
      <alignment horizontal="center" vertical="center" shrinkToFit="1"/>
      <protection locked="0"/>
    </xf>
    <xf numFmtId="0" fontId="60" fillId="2" borderId="25" xfId="10" applyFont="1" applyFill="1" applyBorder="1" applyAlignment="1" applyProtection="1">
      <alignment horizontal="center" vertical="center" shrinkToFit="1"/>
      <protection locked="0"/>
    </xf>
    <xf numFmtId="0" fontId="60" fillId="3" borderId="30" xfId="10" applyFont="1" applyFill="1" applyBorder="1" applyAlignment="1" applyProtection="1">
      <alignment horizontal="center" vertical="center" wrapText="1"/>
      <protection locked="0"/>
    </xf>
    <xf numFmtId="0" fontId="60" fillId="3" borderId="32" xfId="10" applyFont="1" applyFill="1" applyBorder="1" applyAlignment="1" applyProtection="1">
      <alignment horizontal="center" vertical="center" wrapText="1"/>
      <protection locked="0"/>
    </xf>
    <xf numFmtId="0" fontId="60" fillId="3" borderId="33" xfId="10" applyFont="1" applyFill="1" applyBorder="1" applyAlignment="1" applyProtection="1">
      <alignment horizontal="center" vertical="center" wrapText="1"/>
      <protection locked="0"/>
    </xf>
    <xf numFmtId="178" fontId="61" fillId="4" borderId="31" xfId="10" applyNumberFormat="1" applyFont="1" applyFill="1" applyBorder="1" applyAlignment="1" applyProtection="1">
      <alignment horizontal="center" vertical="center" wrapText="1"/>
    </xf>
    <xf numFmtId="178" fontId="61" fillId="4" borderId="33" xfId="10" applyNumberFormat="1" applyFont="1" applyFill="1" applyBorder="1" applyAlignment="1" applyProtection="1">
      <alignment horizontal="center" vertical="center" wrapText="1"/>
    </xf>
    <xf numFmtId="178" fontId="61" fillId="4" borderId="31" xfId="11" applyNumberFormat="1" applyFont="1" applyFill="1" applyBorder="1" applyAlignment="1" applyProtection="1">
      <alignment horizontal="center" vertical="center" wrapText="1"/>
    </xf>
    <xf numFmtId="178" fontId="61" fillId="4" borderId="33" xfId="11" applyNumberFormat="1" applyFont="1" applyFill="1" applyBorder="1" applyAlignment="1" applyProtection="1">
      <alignment horizontal="center" vertical="center" wrapText="1"/>
    </xf>
    <xf numFmtId="0" fontId="64" fillId="2" borderId="77" xfId="10" applyFont="1" applyFill="1" applyBorder="1" applyAlignment="1" applyProtection="1">
      <alignment horizontal="center" vertical="center" wrapText="1"/>
      <protection locked="0"/>
    </xf>
    <xf numFmtId="0" fontId="64" fillId="2" borderId="50" xfId="10" applyFont="1" applyFill="1" applyBorder="1" applyAlignment="1" applyProtection="1">
      <alignment horizontal="center" vertical="center" wrapText="1"/>
      <protection locked="0"/>
    </xf>
    <xf numFmtId="0" fontId="60" fillId="2" borderId="47" xfId="10" applyFont="1" applyFill="1" applyBorder="1" applyAlignment="1" applyProtection="1">
      <alignment horizontal="center" vertical="center" wrapText="1"/>
      <protection locked="0"/>
    </xf>
    <xf numFmtId="0" fontId="60" fillId="2" borderId="50" xfId="10" applyFont="1" applyFill="1" applyBorder="1" applyAlignment="1" applyProtection="1">
      <alignment horizontal="center" vertical="center" wrapText="1"/>
      <protection locked="0"/>
    </xf>
    <xf numFmtId="0" fontId="60" fillId="2" borderId="47" xfId="10" applyFont="1" applyFill="1" applyBorder="1" applyAlignment="1" applyProtection="1">
      <alignment horizontal="center" vertical="center" shrinkToFit="1"/>
      <protection locked="0"/>
    </xf>
    <xf numFmtId="0" fontId="60" fillId="2" borderId="51" xfId="10" applyFont="1" applyFill="1" applyBorder="1" applyAlignment="1" applyProtection="1">
      <alignment horizontal="center" vertical="center" shrinkToFit="1"/>
      <protection locked="0"/>
    </xf>
    <xf numFmtId="0" fontId="60" fillId="2" borderId="50" xfId="10" applyFont="1" applyFill="1" applyBorder="1" applyAlignment="1" applyProtection="1">
      <alignment horizontal="center" vertical="center" shrinkToFit="1"/>
      <protection locked="0"/>
    </xf>
    <xf numFmtId="0" fontId="60" fillId="3" borderId="47" xfId="10" applyFont="1" applyFill="1" applyBorder="1" applyAlignment="1" applyProtection="1">
      <alignment horizontal="center" vertical="center" wrapText="1"/>
      <protection locked="0"/>
    </xf>
    <xf numFmtId="0" fontId="60" fillId="3" borderId="51" xfId="10" applyFont="1" applyFill="1" applyBorder="1" applyAlignment="1" applyProtection="1">
      <alignment horizontal="center" vertical="center" wrapText="1"/>
      <protection locked="0"/>
    </xf>
    <xf numFmtId="0" fontId="60" fillId="3" borderId="78" xfId="10" applyFont="1" applyFill="1" applyBorder="1" applyAlignment="1" applyProtection="1">
      <alignment horizontal="center" vertical="center" wrapText="1"/>
      <protection locked="0"/>
    </xf>
    <xf numFmtId="178" fontId="61" fillId="4" borderId="77" xfId="10" applyNumberFormat="1" applyFont="1" applyFill="1" applyBorder="1" applyAlignment="1" applyProtection="1">
      <alignment horizontal="center" vertical="center" wrapText="1"/>
    </xf>
    <xf numFmtId="178" fontId="61" fillId="4" borderId="78" xfId="10" applyNumberFormat="1" applyFont="1" applyFill="1" applyBorder="1" applyAlignment="1" applyProtection="1">
      <alignment horizontal="center" vertical="center" wrapText="1"/>
    </xf>
    <xf numFmtId="178" fontId="61" fillId="4" borderId="77" xfId="11" applyNumberFormat="1" applyFont="1" applyFill="1" applyBorder="1" applyAlignment="1" applyProtection="1">
      <alignment horizontal="center" vertical="center" wrapText="1"/>
    </xf>
    <xf numFmtId="178" fontId="61" fillId="4" borderId="78" xfId="11" applyNumberFormat="1" applyFont="1" applyFill="1" applyBorder="1" applyAlignment="1" applyProtection="1">
      <alignment horizontal="center" vertical="center" wrapText="1"/>
    </xf>
    <xf numFmtId="0" fontId="60" fillId="3" borderId="77" xfId="10" applyFont="1" applyFill="1" applyBorder="1" applyAlignment="1" applyProtection="1">
      <alignment horizontal="left" vertical="center" wrapText="1"/>
      <protection locked="0"/>
    </xf>
    <xf numFmtId="0" fontId="60" fillId="3" borderId="51" xfId="10" applyFont="1" applyFill="1" applyBorder="1" applyAlignment="1" applyProtection="1">
      <alignment horizontal="left" vertical="center" wrapText="1"/>
      <protection locked="0"/>
    </xf>
    <xf numFmtId="0" fontId="60" fillId="3" borderId="78" xfId="10" applyFont="1" applyFill="1" applyBorder="1" applyAlignment="1" applyProtection="1">
      <alignment horizontal="left" vertical="center" wrapText="1"/>
      <protection locked="0"/>
    </xf>
    <xf numFmtId="0" fontId="63" fillId="0" borderId="13" xfId="10" applyFont="1" applyFill="1" applyBorder="1" applyAlignment="1" applyProtection="1">
      <alignment horizontal="center" vertical="center"/>
    </xf>
    <xf numFmtId="0" fontId="63" fillId="0" borderId="4" xfId="10" applyFont="1" applyFill="1" applyBorder="1" applyAlignment="1" applyProtection="1">
      <alignment horizontal="center" vertical="center"/>
    </xf>
    <xf numFmtId="0" fontId="63" fillId="0" borderId="14" xfId="10" applyFont="1" applyFill="1" applyBorder="1" applyAlignment="1" applyProtection="1">
      <alignment horizontal="center" vertical="center"/>
    </xf>
    <xf numFmtId="180" fontId="63" fillId="0" borderId="13" xfId="10" applyNumberFormat="1" applyFont="1" applyFill="1" applyBorder="1" applyAlignment="1" applyProtection="1">
      <alignment horizontal="right" vertical="center"/>
    </xf>
    <xf numFmtId="180" fontId="63" fillId="0" borderId="14" xfId="10" applyNumberFormat="1" applyFont="1" applyFill="1" applyBorder="1" applyAlignment="1" applyProtection="1">
      <alignment horizontal="right" vertical="center"/>
    </xf>
    <xf numFmtId="180" fontId="63" fillId="0" borderId="13" xfId="11" applyNumberFormat="1" applyFont="1" applyFill="1" applyBorder="1" applyAlignment="1" applyProtection="1">
      <alignment horizontal="right" vertical="center"/>
    </xf>
    <xf numFmtId="180" fontId="63" fillId="0" borderId="14" xfId="11" applyNumberFormat="1" applyFont="1" applyFill="1" applyBorder="1" applyAlignment="1" applyProtection="1">
      <alignment horizontal="right" vertical="center"/>
    </xf>
    <xf numFmtId="180" fontId="63" fillId="3" borderId="13" xfId="10" applyNumberFormat="1" applyFont="1" applyFill="1" applyBorder="1" applyAlignment="1" applyProtection="1">
      <alignment horizontal="right" vertical="center"/>
      <protection locked="0"/>
    </xf>
    <xf numFmtId="180" fontId="63" fillId="3" borderId="14" xfId="10" applyNumberFormat="1" applyFont="1" applyFill="1" applyBorder="1" applyAlignment="1" applyProtection="1">
      <alignment horizontal="right" vertical="center"/>
      <protection locked="0"/>
    </xf>
    <xf numFmtId="0" fontId="63" fillId="0" borderId="0" xfId="10" applyFont="1" applyFill="1" applyBorder="1" applyAlignment="1" applyProtection="1">
      <alignment horizontal="center" vertical="center"/>
    </xf>
    <xf numFmtId="0" fontId="63" fillId="0" borderId="5" xfId="10" applyFont="1" applyFill="1" applyBorder="1" applyAlignment="1" applyProtection="1">
      <alignment horizontal="center" vertical="center"/>
    </xf>
    <xf numFmtId="0" fontId="64" fillId="0" borderId="0" xfId="10" applyFont="1" applyFill="1" applyBorder="1" applyAlignment="1" applyProtection="1">
      <alignment horizontal="center" vertical="center" wrapText="1"/>
    </xf>
    <xf numFmtId="180" fontId="63" fillId="3" borderId="13" xfId="11" applyNumberFormat="1" applyFont="1" applyFill="1" applyBorder="1" applyAlignment="1" applyProtection="1">
      <alignment horizontal="right" vertical="center"/>
      <protection locked="0"/>
    </xf>
    <xf numFmtId="180" fontId="63" fillId="3" borderId="14" xfId="11" applyNumberFormat="1" applyFont="1" applyFill="1" applyBorder="1" applyAlignment="1" applyProtection="1">
      <alignment horizontal="right" vertical="center"/>
      <protection locked="0"/>
    </xf>
    <xf numFmtId="181" fontId="63" fillId="4" borderId="0" xfId="10" applyNumberFormat="1" applyFont="1" applyFill="1" applyBorder="1" applyAlignment="1" applyProtection="1">
      <alignment horizontal="center" vertical="center"/>
    </xf>
    <xf numFmtId="0" fontId="63" fillId="4" borderId="0" xfId="10" applyFont="1" applyFill="1" applyBorder="1" applyAlignment="1" applyProtection="1">
      <alignment horizontal="center" vertical="center"/>
    </xf>
    <xf numFmtId="0" fontId="63" fillId="4" borderId="0" xfId="10" applyFont="1" applyFill="1" applyBorder="1" applyAlignment="1" applyProtection="1">
      <alignment horizontal="right" vertical="center"/>
    </xf>
    <xf numFmtId="177" fontId="63" fillId="0" borderId="13" xfId="10" applyNumberFormat="1" applyFont="1" applyFill="1" applyBorder="1" applyAlignment="1" applyProtection="1">
      <alignment horizontal="center" vertical="center"/>
    </xf>
    <xf numFmtId="177" fontId="63" fillId="0" borderId="4" xfId="10" applyNumberFormat="1" applyFont="1" applyFill="1" applyBorder="1" applyAlignment="1" applyProtection="1">
      <alignment horizontal="center" vertical="center"/>
    </xf>
    <xf numFmtId="177" fontId="63" fillId="0" borderId="14" xfId="10" applyNumberFormat="1" applyFont="1" applyFill="1" applyBorder="1" applyAlignment="1" applyProtection="1">
      <alignment horizontal="center" vertical="center"/>
    </xf>
    <xf numFmtId="182" fontId="63" fillId="4" borderId="13" xfId="10" applyNumberFormat="1" applyFont="1" applyFill="1" applyBorder="1" applyAlignment="1" applyProtection="1">
      <alignment horizontal="center" vertical="center"/>
    </xf>
    <xf numFmtId="182" fontId="63" fillId="4" borderId="4" xfId="10" applyNumberFormat="1" applyFont="1" applyFill="1" applyBorder="1" applyAlignment="1" applyProtection="1">
      <alignment horizontal="center" vertical="center"/>
    </xf>
    <xf numFmtId="182" fontId="63" fillId="4" borderId="14" xfId="10" applyNumberFormat="1" applyFont="1" applyFill="1" applyBorder="1" applyAlignment="1" applyProtection="1">
      <alignment horizontal="center" vertical="center"/>
    </xf>
    <xf numFmtId="0" fontId="63" fillId="3" borderId="13" xfId="10" applyFont="1" applyFill="1" applyBorder="1" applyAlignment="1" applyProtection="1">
      <alignment horizontal="center" vertical="center"/>
      <protection locked="0"/>
    </xf>
    <xf numFmtId="0" fontId="63" fillId="3" borderId="14" xfId="10" applyFont="1" applyFill="1" applyBorder="1" applyAlignment="1" applyProtection="1">
      <alignment horizontal="center" vertical="center"/>
      <protection locked="0"/>
    </xf>
    <xf numFmtId="180" fontId="63" fillId="0" borderId="13" xfId="10" applyNumberFormat="1" applyFont="1" applyFill="1" applyBorder="1" applyAlignment="1" applyProtection="1">
      <alignment horizontal="center" vertical="center"/>
    </xf>
    <xf numFmtId="180" fontId="63" fillId="0" borderId="4" xfId="10" applyNumberFormat="1" applyFont="1" applyFill="1" applyBorder="1" applyAlignment="1" applyProtection="1">
      <alignment horizontal="center" vertical="center"/>
    </xf>
    <xf numFmtId="180" fontId="63" fillId="0" borderId="14" xfId="10" applyNumberFormat="1" applyFont="1" applyFill="1" applyBorder="1" applyAlignment="1" applyProtection="1">
      <alignment horizontal="center" vertical="center"/>
    </xf>
    <xf numFmtId="0" fontId="43" fillId="0" borderId="0" xfId="6" applyFont="1" applyBorder="1" applyAlignment="1">
      <alignment horizontal="left"/>
    </xf>
    <xf numFmtId="0" fontId="45" fillId="0" borderId="0" xfId="6" applyFont="1" applyBorder="1" applyAlignment="1">
      <alignment horizontal="left" vertical="top" wrapText="1"/>
    </xf>
    <xf numFmtId="0" fontId="48" fillId="0" borderId="52" xfId="6" applyFont="1" applyBorder="1" applyAlignment="1">
      <alignment horizontal="center" vertical="center"/>
    </xf>
    <xf numFmtId="0" fontId="48" fillId="0" borderId="53" xfId="6" applyFont="1" applyBorder="1" applyAlignment="1">
      <alignment horizontal="center" vertical="center"/>
    </xf>
    <xf numFmtId="0" fontId="48" fillId="0" borderId="57" xfId="6" applyFont="1" applyBorder="1" applyAlignment="1">
      <alignment horizontal="center" vertical="center"/>
    </xf>
    <xf numFmtId="0" fontId="48" fillId="0" borderId="58" xfId="6" applyFont="1" applyBorder="1" applyAlignment="1">
      <alignment horizontal="center" vertical="center"/>
    </xf>
    <xf numFmtId="0" fontId="38" fillId="0" borderId="56" xfId="6" applyFont="1" applyBorder="1" applyAlignment="1">
      <alignment horizontal="center" vertical="center" wrapText="1"/>
    </xf>
    <xf numFmtId="0" fontId="38" fillId="0" borderId="40" xfId="6" applyFont="1" applyBorder="1" applyAlignment="1">
      <alignment horizontal="center" vertical="center" wrapText="1"/>
    </xf>
    <xf numFmtId="0" fontId="51" fillId="0" borderId="61" xfId="6" applyFont="1" applyBorder="1" applyAlignment="1">
      <alignment horizontal="center" vertical="center" wrapText="1"/>
    </xf>
    <xf numFmtId="0" fontId="48" fillId="0" borderId="62" xfId="6" applyFont="1" applyBorder="1" applyAlignment="1">
      <alignment horizontal="center" vertical="center"/>
    </xf>
    <xf numFmtId="0" fontId="67" fillId="4" borderId="40" xfId="10" applyFont="1" applyFill="1" applyBorder="1" applyAlignment="1">
      <alignment horizontal="center" vertical="center"/>
    </xf>
    <xf numFmtId="0" fontId="67" fillId="4" borderId="68" xfId="10" applyFont="1" applyFill="1" applyBorder="1" applyAlignment="1">
      <alignment horizontal="center" vertical="center"/>
    </xf>
  </cellXfs>
  <cellStyles count="12">
    <cellStyle name="Excel Built-in Explanatory Text" xfId="6" xr:uid="{33BF2C47-16F9-4718-B62C-7475FA4FBD87}"/>
    <cellStyle name="ハイパーリンク" xfId="2" builtinId="8"/>
    <cellStyle name="ハイパーリンク 2" xfId="3" xr:uid="{08D7EE02-F84F-4977-81C0-180A46638683}"/>
    <cellStyle name="桁区切り 2" xfId="9" xr:uid="{686B2958-0F01-49C5-85B0-AEE531252239}"/>
    <cellStyle name="桁区切り 3" xfId="11" xr:uid="{5A614BCF-123B-4862-A6BE-5E6C02B5968F}"/>
    <cellStyle name="標準" xfId="0" builtinId="0"/>
    <cellStyle name="標準 2" xfId="4" xr:uid="{9B47EFB9-5E6A-4DA8-8F1C-097841410AE1}"/>
    <cellStyle name="標準 3" xfId="5" xr:uid="{9CF93288-4105-4A0E-87A3-9C779FA37127}"/>
    <cellStyle name="標準 4" xfId="7" xr:uid="{9B77A769-BA19-4DF9-972C-93A3BA305EAA}"/>
    <cellStyle name="標準 5" xfId="8" xr:uid="{1DDC8403-0C25-4F9D-8A70-E31BD9592DB3}"/>
    <cellStyle name="標準 6" xfId="10" xr:uid="{92454758-B10F-4594-93A8-E72FDD4FBA9E}"/>
    <cellStyle name="標準_Book1" xfId="1" xr:uid="{00000000-0005-0000-0000-000001000000}"/>
  </cellStyles>
  <dxfs count="3">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619125</xdr:colOff>
          <xdr:row>732</xdr:row>
          <xdr:rowOff>1819275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1076325</xdr:rowOff>
        </xdr:from>
        <xdr:to>
          <xdr:col>6</xdr:col>
          <xdr:colOff>638175</xdr:colOff>
          <xdr:row>732</xdr:row>
          <xdr:rowOff>1438275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657225</xdr:rowOff>
        </xdr:from>
        <xdr:to>
          <xdr:col>7</xdr:col>
          <xdr:colOff>85725</xdr:colOff>
          <xdr:row>732</xdr:row>
          <xdr:rowOff>885825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732</xdr:row>
          <xdr:rowOff>333375</xdr:rowOff>
        </xdr:from>
        <xdr:to>
          <xdr:col>7</xdr:col>
          <xdr:colOff>85725</xdr:colOff>
          <xdr:row>732</xdr:row>
          <xdr:rowOff>561975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830</xdr:row>
          <xdr:rowOff>495300</xdr:rowOff>
        </xdr:from>
        <xdr:to>
          <xdr:col>7</xdr:col>
          <xdr:colOff>85725</xdr:colOff>
          <xdr:row>830</xdr:row>
          <xdr:rowOff>733425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830</xdr:row>
          <xdr:rowOff>152400</xdr:rowOff>
        </xdr:from>
        <xdr:to>
          <xdr:col>7</xdr:col>
          <xdr:colOff>85725</xdr:colOff>
          <xdr:row>830</xdr:row>
          <xdr:rowOff>390525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947</xdr:row>
          <xdr:rowOff>714375</xdr:rowOff>
        </xdr:from>
        <xdr:to>
          <xdr:col>6</xdr:col>
          <xdr:colOff>561975</xdr:colOff>
          <xdr:row>947</xdr:row>
          <xdr:rowOff>981075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947</xdr:row>
          <xdr:rowOff>333375</xdr:rowOff>
        </xdr:from>
        <xdr:to>
          <xdr:col>6</xdr:col>
          <xdr:colOff>666750</xdr:colOff>
          <xdr:row>947</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1002</xdr:row>
          <xdr:rowOff>314325</xdr:rowOff>
        </xdr:from>
        <xdr:to>
          <xdr:col>7</xdr:col>
          <xdr:colOff>133350</xdr:colOff>
          <xdr:row>1002</xdr:row>
          <xdr:rowOff>542925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1002</xdr:row>
          <xdr:rowOff>466725</xdr:rowOff>
        </xdr:from>
        <xdr:to>
          <xdr:col>7</xdr:col>
          <xdr:colOff>142875</xdr:colOff>
          <xdr:row>1002</xdr:row>
          <xdr:rowOff>714375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1002</xdr:row>
          <xdr:rowOff>1152525</xdr:rowOff>
        </xdr:from>
        <xdr:to>
          <xdr:col>7</xdr:col>
          <xdr:colOff>142875</xdr:colOff>
          <xdr:row>1002</xdr:row>
          <xdr:rowOff>1381125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1002</xdr:row>
          <xdr:rowOff>1314450</xdr:rowOff>
        </xdr:from>
        <xdr:to>
          <xdr:col>7</xdr:col>
          <xdr:colOff>142875</xdr:colOff>
          <xdr:row>1002</xdr:row>
          <xdr:rowOff>1552575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590550</xdr:colOff>
          <xdr:row>1057</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504825</xdr:colOff>
          <xdr:row>1057</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676275</xdr:colOff>
          <xdr:row>1057</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714375</xdr:colOff>
          <xdr:row>1056</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685800</xdr:colOff>
          <xdr:row>1058</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1056</xdr:row>
          <xdr:rowOff>0</xdr:rowOff>
        </xdr:from>
        <xdr:to>
          <xdr:col>6</xdr:col>
          <xdr:colOff>504825</xdr:colOff>
          <xdr:row>1057</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859</xdr:row>
          <xdr:rowOff>2714625</xdr:rowOff>
        </xdr:from>
        <xdr:to>
          <xdr:col>7</xdr:col>
          <xdr:colOff>85725</xdr:colOff>
          <xdr:row>859</xdr:row>
          <xdr:rowOff>2981325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859</xdr:row>
          <xdr:rowOff>1619250</xdr:rowOff>
        </xdr:from>
        <xdr:to>
          <xdr:col>7</xdr:col>
          <xdr:colOff>85725</xdr:colOff>
          <xdr:row>859</xdr:row>
          <xdr:rowOff>1876425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801</xdr:row>
          <xdr:rowOff>638175</xdr:rowOff>
        </xdr:from>
        <xdr:to>
          <xdr:col>7</xdr:col>
          <xdr:colOff>95250</xdr:colOff>
          <xdr:row>801</xdr:row>
          <xdr:rowOff>885825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801</xdr:row>
          <xdr:rowOff>942975</xdr:rowOff>
        </xdr:from>
        <xdr:to>
          <xdr:col>7</xdr:col>
          <xdr:colOff>104775</xdr:colOff>
          <xdr:row>801</xdr:row>
          <xdr:rowOff>1190625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AEA27-C82B-4C60-854C-4666DDABD9CA}">
  <dimension ref="A1:K91"/>
  <sheetViews>
    <sheetView tabSelected="1" view="pageBreakPreview" zoomScaleNormal="100" zoomScaleSheetLayoutView="100" workbookViewId="0">
      <selection sqref="A1:I1"/>
    </sheetView>
  </sheetViews>
  <sheetFormatPr defaultColWidth="9" defaultRowHeight="13.5"/>
  <cols>
    <col min="1" max="5" width="10.625" style="152" customWidth="1"/>
    <col min="6" max="16384" width="9" style="152"/>
  </cols>
  <sheetData>
    <row r="1" spans="1:9" ht="18.75">
      <c r="A1" s="383" t="s">
        <v>892</v>
      </c>
      <c r="B1" s="383"/>
      <c r="C1" s="383"/>
      <c r="D1" s="383"/>
      <c r="E1" s="383"/>
      <c r="F1" s="383"/>
      <c r="G1" s="383"/>
      <c r="H1" s="383"/>
      <c r="I1" s="383"/>
    </row>
    <row r="2" spans="1:9" ht="15" customHeight="1">
      <c r="A2" s="153"/>
      <c r="B2" s="153"/>
      <c r="C2" s="153"/>
      <c r="D2" s="153"/>
      <c r="E2" s="153"/>
      <c r="F2" s="154"/>
      <c r="G2" s="154"/>
      <c r="H2" s="154"/>
      <c r="I2" s="154"/>
    </row>
    <row r="3" spans="1:9" ht="24.95" customHeight="1">
      <c r="F3" s="155" t="s">
        <v>893</v>
      </c>
      <c r="G3" s="382"/>
      <c r="H3" s="382"/>
      <c r="I3" s="382"/>
    </row>
    <row r="4" spans="1:9" ht="24.95" customHeight="1">
      <c r="F4" s="155" t="s">
        <v>894</v>
      </c>
      <c r="G4" s="382"/>
      <c r="H4" s="382"/>
      <c r="I4" s="382"/>
    </row>
    <row r="5" spans="1:9" ht="24.95" customHeight="1">
      <c r="F5" s="155" t="s">
        <v>895</v>
      </c>
      <c r="G5" s="382"/>
      <c r="H5" s="382"/>
      <c r="I5" s="382"/>
    </row>
    <row r="6" spans="1:9" ht="24.95" customHeight="1">
      <c r="F6" s="155" t="s">
        <v>896</v>
      </c>
      <c r="G6" s="382"/>
      <c r="H6" s="382"/>
      <c r="I6" s="382"/>
    </row>
    <row r="8" spans="1:9">
      <c r="A8" s="382" t="s">
        <v>897</v>
      </c>
      <c r="B8" s="382"/>
      <c r="C8" s="382"/>
      <c r="D8" s="382"/>
      <c r="E8" s="382"/>
      <c r="F8" s="382" t="s">
        <v>898</v>
      </c>
      <c r="G8" s="382"/>
      <c r="H8" s="382"/>
      <c r="I8" s="155" t="s">
        <v>899</v>
      </c>
    </row>
    <row r="9" spans="1:9" ht="47.25" customHeight="1">
      <c r="A9" s="391" t="s">
        <v>900</v>
      </c>
      <c r="B9" s="392"/>
      <c r="C9" s="392"/>
      <c r="D9" s="392"/>
      <c r="E9" s="392"/>
      <c r="F9" s="382" t="s">
        <v>901</v>
      </c>
      <c r="G9" s="382"/>
      <c r="H9" s="382"/>
      <c r="I9" s="156"/>
    </row>
    <row r="10" spans="1:9" ht="50.25" customHeight="1">
      <c r="A10" s="391" t="s">
        <v>902</v>
      </c>
      <c r="B10" s="392"/>
      <c r="C10" s="392"/>
      <c r="D10" s="392"/>
      <c r="E10" s="392"/>
      <c r="F10" s="382" t="s">
        <v>901</v>
      </c>
      <c r="G10" s="382"/>
      <c r="H10" s="382"/>
      <c r="I10" s="156"/>
    </row>
    <row r="11" spans="1:9" ht="47.25" customHeight="1">
      <c r="A11" s="391" t="s">
        <v>903</v>
      </c>
      <c r="B11" s="392"/>
      <c r="C11" s="392"/>
      <c r="D11" s="392"/>
      <c r="E11" s="392"/>
      <c r="F11" s="382" t="s">
        <v>901</v>
      </c>
      <c r="G11" s="382"/>
      <c r="H11" s="382"/>
      <c r="I11" s="156"/>
    </row>
    <row r="12" spans="1:9" ht="50.25" customHeight="1">
      <c r="A12" s="391" t="s">
        <v>904</v>
      </c>
      <c r="B12" s="392"/>
      <c r="C12" s="392"/>
      <c r="D12" s="392"/>
      <c r="E12" s="392"/>
      <c r="F12" s="382" t="s">
        <v>901</v>
      </c>
      <c r="G12" s="382"/>
      <c r="H12" s="382"/>
      <c r="I12" s="156"/>
    </row>
    <row r="13" spans="1:9">
      <c r="A13" s="157"/>
      <c r="B13" s="157"/>
      <c r="C13" s="157"/>
      <c r="D13" s="157"/>
      <c r="E13" s="157"/>
      <c r="F13" s="157"/>
      <c r="G13" s="157"/>
      <c r="H13" s="157"/>
      <c r="I13" s="157"/>
    </row>
    <row r="14" spans="1:9">
      <c r="A14" s="157"/>
      <c r="B14" s="157"/>
      <c r="C14" s="157"/>
      <c r="D14" s="157"/>
      <c r="E14" s="157"/>
      <c r="F14" s="157"/>
      <c r="G14" s="157"/>
      <c r="H14" s="157"/>
      <c r="I14" s="157"/>
    </row>
    <row r="18" spans="1:9">
      <c r="A18" s="152" t="s">
        <v>905</v>
      </c>
    </row>
    <row r="19" spans="1:9">
      <c r="A19" s="152" t="s">
        <v>906</v>
      </c>
    </row>
    <row r="20" spans="1:9">
      <c r="A20" s="152" t="s">
        <v>907</v>
      </c>
    </row>
    <row r="21" spans="1:9">
      <c r="A21" s="152" t="s">
        <v>908</v>
      </c>
    </row>
    <row r="22" spans="1:9">
      <c r="A22" s="152" t="s">
        <v>909</v>
      </c>
    </row>
    <row r="23" spans="1:9">
      <c r="A23" s="152" t="s">
        <v>923</v>
      </c>
    </row>
    <row r="24" spans="1:9">
      <c r="A24" s="152" t="s">
        <v>910</v>
      </c>
    </row>
    <row r="25" spans="1:9">
      <c r="A25" s="158" t="s">
        <v>911</v>
      </c>
    </row>
    <row r="26" spans="1:9">
      <c r="A26" s="393"/>
      <c r="B26" s="393"/>
      <c r="C26" s="393"/>
      <c r="D26" s="393"/>
      <c r="E26" s="393"/>
      <c r="F26" s="393"/>
      <c r="G26" s="393"/>
      <c r="H26" s="393"/>
      <c r="I26" s="159"/>
    </row>
    <row r="47" spans="1:11">
      <c r="A47" s="388" t="s">
        <v>119</v>
      </c>
      <c r="B47" s="389"/>
      <c r="C47" s="389"/>
      <c r="D47" s="389"/>
      <c r="E47" s="389"/>
      <c r="F47" s="389"/>
      <c r="G47" s="389"/>
      <c r="H47" s="389"/>
      <c r="I47" s="389"/>
      <c r="J47" s="389"/>
      <c r="K47" s="390"/>
    </row>
    <row r="48" spans="1:11">
      <c r="A48" s="12"/>
      <c r="B48" s="13"/>
      <c r="C48" s="13"/>
      <c r="D48" s="13"/>
      <c r="E48" s="13"/>
      <c r="F48" s="13"/>
      <c r="G48" s="13"/>
      <c r="H48" s="13"/>
      <c r="I48" s="13"/>
      <c r="J48" s="13"/>
      <c r="K48" s="14"/>
    </row>
    <row r="49" spans="1:11" ht="28.5" customHeight="1">
      <c r="A49" s="377" t="s">
        <v>1029</v>
      </c>
      <c r="B49" s="378"/>
      <c r="C49" s="378"/>
      <c r="D49" s="379" t="s">
        <v>1030</v>
      </c>
      <c r="E49" s="380"/>
      <c r="F49" s="380"/>
      <c r="G49" s="380"/>
      <c r="H49" s="380"/>
      <c r="I49" s="380"/>
      <c r="J49" s="380"/>
      <c r="K49" s="381"/>
    </row>
    <row r="50" spans="1:11">
      <c r="A50" s="384" t="s">
        <v>120</v>
      </c>
      <c r="B50" s="385"/>
      <c r="C50" s="385"/>
      <c r="D50" s="386" t="s">
        <v>121</v>
      </c>
      <c r="E50" s="386"/>
      <c r="F50" s="386"/>
      <c r="G50" s="386"/>
      <c r="H50" s="386"/>
      <c r="I50" s="386"/>
      <c r="J50" s="386"/>
      <c r="K50" s="387"/>
    </row>
    <row r="51" spans="1:11">
      <c r="A51" s="384" t="s">
        <v>124</v>
      </c>
      <c r="B51" s="385"/>
      <c r="C51" s="385"/>
      <c r="D51" s="386" t="s">
        <v>125</v>
      </c>
      <c r="E51" s="386"/>
      <c r="F51" s="386"/>
      <c r="G51" s="386"/>
      <c r="H51" s="386"/>
      <c r="I51" s="386"/>
      <c r="J51" s="386"/>
      <c r="K51" s="387"/>
    </row>
    <row r="52" spans="1:11">
      <c r="A52" s="384" t="s">
        <v>122</v>
      </c>
      <c r="B52" s="385"/>
      <c r="C52" s="385"/>
      <c r="D52" s="386" t="s">
        <v>123</v>
      </c>
      <c r="E52" s="386"/>
      <c r="F52" s="386"/>
      <c r="G52" s="386"/>
      <c r="H52" s="386"/>
      <c r="I52" s="386"/>
      <c r="J52" s="386"/>
      <c r="K52" s="387"/>
    </row>
    <row r="53" spans="1:11">
      <c r="A53" s="384" t="s">
        <v>126</v>
      </c>
      <c r="B53" s="385"/>
      <c r="C53" s="385"/>
      <c r="D53" s="386" t="s">
        <v>241</v>
      </c>
      <c r="E53" s="386"/>
      <c r="F53" s="386"/>
      <c r="G53" s="386"/>
      <c r="H53" s="386"/>
      <c r="I53" s="386"/>
      <c r="J53" s="386"/>
      <c r="K53" s="387"/>
    </row>
    <row r="54" spans="1:11">
      <c r="A54" s="384" t="s">
        <v>127</v>
      </c>
      <c r="B54" s="385"/>
      <c r="C54" s="385"/>
      <c r="D54" s="394" t="s">
        <v>228</v>
      </c>
      <c r="E54" s="394"/>
      <c r="F54" s="394"/>
      <c r="G54" s="394"/>
      <c r="H54" s="394"/>
      <c r="I54" s="394"/>
      <c r="J54" s="394"/>
      <c r="K54" s="395"/>
    </row>
    <row r="55" spans="1:11" ht="30.75" customHeight="1">
      <c r="A55" s="384" t="s">
        <v>128</v>
      </c>
      <c r="B55" s="385"/>
      <c r="C55" s="385"/>
      <c r="D55" s="396" t="s">
        <v>230</v>
      </c>
      <c r="E55" s="397"/>
      <c r="F55" s="397"/>
      <c r="G55" s="397"/>
      <c r="H55" s="397"/>
      <c r="I55" s="397"/>
      <c r="J55" s="397"/>
      <c r="K55" s="398"/>
    </row>
    <row r="56" spans="1:11" ht="29.25" customHeight="1">
      <c r="A56" s="384" t="s">
        <v>286</v>
      </c>
      <c r="B56" s="385"/>
      <c r="C56" s="385"/>
      <c r="D56" s="396" t="s">
        <v>287</v>
      </c>
      <c r="E56" s="397"/>
      <c r="F56" s="397"/>
      <c r="G56" s="397"/>
      <c r="H56" s="397"/>
      <c r="I56" s="397"/>
      <c r="J56" s="397"/>
      <c r="K56" s="398"/>
    </row>
    <row r="57" spans="1:11" ht="27" customHeight="1">
      <c r="A57" s="399" t="s">
        <v>151</v>
      </c>
      <c r="B57" s="400"/>
      <c r="C57" s="400"/>
      <c r="D57" s="396" t="s">
        <v>152</v>
      </c>
      <c r="E57" s="397"/>
      <c r="F57" s="397"/>
      <c r="G57" s="397"/>
      <c r="H57" s="397"/>
      <c r="I57" s="397"/>
      <c r="J57" s="397"/>
      <c r="K57" s="398"/>
    </row>
    <row r="58" spans="1:11">
      <c r="A58" s="384" t="s">
        <v>288</v>
      </c>
      <c r="B58" s="385"/>
      <c r="C58" s="385"/>
      <c r="D58" s="394" t="s">
        <v>289</v>
      </c>
      <c r="E58" s="401"/>
      <c r="F58" s="401"/>
      <c r="G58" s="401"/>
      <c r="H58" s="401"/>
      <c r="I58" s="401"/>
      <c r="J58" s="401"/>
      <c r="K58" s="402"/>
    </row>
    <row r="59" spans="1:11">
      <c r="A59" s="384" t="s">
        <v>290</v>
      </c>
      <c r="B59" s="385"/>
      <c r="C59" s="385"/>
      <c r="D59" s="394" t="s">
        <v>291</v>
      </c>
      <c r="E59" s="394"/>
      <c r="F59" s="394"/>
      <c r="G59" s="394"/>
      <c r="H59" s="394"/>
      <c r="I59" s="394"/>
      <c r="J59" s="394"/>
      <c r="K59" s="395"/>
    </row>
    <row r="60" spans="1:11" ht="55.5" customHeight="1">
      <c r="A60" s="384" t="s">
        <v>129</v>
      </c>
      <c r="B60" s="385"/>
      <c r="C60" s="385"/>
      <c r="D60" s="386" t="s">
        <v>148</v>
      </c>
      <c r="E60" s="386"/>
      <c r="F60" s="386"/>
      <c r="G60" s="386"/>
      <c r="H60" s="386"/>
      <c r="I60" s="386"/>
      <c r="J60" s="386"/>
      <c r="K60" s="387"/>
    </row>
    <row r="61" spans="1:11">
      <c r="A61" s="403" t="s">
        <v>146</v>
      </c>
      <c r="B61" s="386"/>
      <c r="C61" s="386"/>
      <c r="D61" s="386" t="s">
        <v>147</v>
      </c>
      <c r="E61" s="386"/>
      <c r="F61" s="386"/>
      <c r="G61" s="386"/>
      <c r="H61" s="386"/>
      <c r="I61" s="386"/>
      <c r="J61" s="386"/>
      <c r="K61" s="387"/>
    </row>
    <row r="62" spans="1:11" ht="39" customHeight="1">
      <c r="A62" s="384" t="s">
        <v>130</v>
      </c>
      <c r="B62" s="385"/>
      <c r="C62" s="385"/>
      <c r="D62" s="386" t="s">
        <v>229</v>
      </c>
      <c r="E62" s="386"/>
      <c r="F62" s="386"/>
      <c r="G62" s="386"/>
      <c r="H62" s="386"/>
      <c r="I62" s="386"/>
      <c r="J62" s="386"/>
      <c r="K62" s="387"/>
    </row>
    <row r="63" spans="1:11">
      <c r="A63" s="399" t="s">
        <v>240</v>
      </c>
      <c r="B63" s="400"/>
      <c r="C63" s="400"/>
      <c r="D63" s="386" t="s">
        <v>131</v>
      </c>
      <c r="E63" s="404"/>
      <c r="F63" s="404"/>
      <c r="G63" s="404"/>
      <c r="H63" s="404"/>
      <c r="I63" s="404"/>
      <c r="J63" s="404"/>
      <c r="K63" s="405"/>
    </row>
    <row r="64" spans="1:11" ht="39" customHeight="1">
      <c r="A64" s="384" t="s">
        <v>238</v>
      </c>
      <c r="B64" s="406"/>
      <c r="C64" s="406"/>
      <c r="D64" s="386" t="s">
        <v>239</v>
      </c>
      <c r="E64" s="407"/>
      <c r="F64" s="407"/>
      <c r="G64" s="407"/>
      <c r="H64" s="407"/>
      <c r="I64" s="407"/>
      <c r="J64" s="407"/>
      <c r="K64" s="408"/>
    </row>
    <row r="65" spans="1:11">
      <c r="A65" s="384" t="s">
        <v>352</v>
      </c>
      <c r="B65" s="385"/>
      <c r="C65" s="385"/>
      <c r="D65" s="386" t="s">
        <v>353</v>
      </c>
      <c r="E65" s="404"/>
      <c r="F65" s="404"/>
      <c r="G65" s="404"/>
      <c r="H65" s="404"/>
      <c r="I65" s="404"/>
      <c r="J65" s="404"/>
      <c r="K65" s="405"/>
    </row>
    <row r="66" spans="1:11">
      <c r="A66" s="409" t="s">
        <v>216</v>
      </c>
      <c r="B66" s="410"/>
      <c r="C66" s="410"/>
      <c r="D66" s="411" t="s">
        <v>242</v>
      </c>
      <c r="E66" s="412"/>
      <c r="F66" s="412"/>
      <c r="G66" s="412"/>
      <c r="H66" s="412"/>
      <c r="I66" s="412"/>
      <c r="J66" s="412"/>
      <c r="K66" s="413"/>
    </row>
    <row r="67" spans="1:11">
      <c r="A67" s="15"/>
      <c r="B67" s="16"/>
      <c r="C67" s="16"/>
      <c r="D67" s="16"/>
      <c r="E67" s="16"/>
      <c r="F67" s="16"/>
      <c r="G67" s="16"/>
      <c r="H67" s="16"/>
      <c r="I67" s="16"/>
      <c r="J67" s="16"/>
      <c r="K67" s="16"/>
    </row>
    <row r="68" spans="1:11">
      <c r="A68" s="15"/>
      <c r="B68" s="16"/>
      <c r="C68" s="16"/>
      <c r="D68" s="16"/>
      <c r="E68" s="16"/>
      <c r="F68" s="16"/>
      <c r="G68" s="16"/>
      <c r="H68" s="16"/>
      <c r="I68" s="16"/>
      <c r="J68" s="16"/>
      <c r="K68" s="16"/>
    </row>
    <row r="69" spans="1:11">
      <c r="A69" s="15"/>
      <c r="B69" s="16"/>
      <c r="C69" s="16"/>
      <c r="D69" s="16"/>
      <c r="E69" s="16"/>
      <c r="F69" s="16"/>
      <c r="G69" s="16"/>
      <c r="H69" s="16"/>
      <c r="I69" s="16"/>
      <c r="J69" s="16"/>
      <c r="K69" s="16"/>
    </row>
    <row r="70" spans="1:11">
      <c r="A70" s="15"/>
      <c r="B70" s="16"/>
      <c r="C70" s="16"/>
      <c r="D70" s="16"/>
      <c r="E70" s="16"/>
      <c r="F70" s="16"/>
      <c r="G70" s="16"/>
      <c r="H70" s="16"/>
      <c r="I70" s="16"/>
      <c r="J70" s="16"/>
      <c r="K70" s="16"/>
    </row>
    <row r="71" spans="1:11">
      <c r="A71" s="10"/>
      <c r="B71" s="11"/>
      <c r="C71" s="11"/>
      <c r="D71" s="11"/>
      <c r="E71" s="11"/>
      <c r="F71" s="11"/>
      <c r="G71" s="11"/>
      <c r="H71" s="11"/>
      <c r="I71" s="11"/>
      <c r="J71" s="11"/>
      <c r="K71" s="11"/>
    </row>
    <row r="72" spans="1:11">
      <c r="A72" s="10"/>
      <c r="B72" s="415" t="s">
        <v>132</v>
      </c>
      <c r="C72" s="415"/>
      <c r="D72" s="415"/>
      <c r="E72" s="415"/>
      <c r="F72" s="415"/>
      <c r="G72" s="415"/>
      <c r="H72" s="415"/>
      <c r="I72" s="415"/>
      <c r="J72" s="415"/>
      <c r="K72" s="10"/>
    </row>
    <row r="73" spans="1:11">
      <c r="A73" s="10"/>
      <c r="B73" s="415"/>
      <c r="C73" s="415"/>
      <c r="D73" s="415"/>
      <c r="E73" s="415"/>
      <c r="F73" s="415"/>
      <c r="G73" s="415"/>
      <c r="H73" s="415"/>
      <c r="I73" s="415"/>
      <c r="J73" s="415"/>
      <c r="K73" s="10"/>
    </row>
    <row r="74" spans="1:11">
      <c r="A74" s="10"/>
      <c r="B74" s="10"/>
      <c r="C74" s="10"/>
      <c r="D74" s="10"/>
      <c r="E74" s="10"/>
      <c r="F74" s="10"/>
      <c r="G74" s="10"/>
      <c r="H74" s="10"/>
      <c r="I74" s="10"/>
      <c r="J74" s="10"/>
      <c r="K74" s="10"/>
    </row>
    <row r="75" spans="1:11">
      <c r="A75" s="10"/>
      <c r="B75" s="10"/>
      <c r="C75" s="10"/>
      <c r="D75" s="10"/>
      <c r="E75" s="10"/>
      <c r="F75" s="10"/>
      <c r="G75" s="10"/>
      <c r="H75" s="10"/>
      <c r="I75" s="10"/>
      <c r="J75" s="10"/>
      <c r="K75" s="10"/>
    </row>
    <row r="76" spans="1:11">
      <c r="A76" s="10" t="s">
        <v>198</v>
      </c>
      <c r="B76" s="10"/>
      <c r="C76" s="135" t="s">
        <v>199</v>
      </c>
      <c r="D76" s="10"/>
      <c r="E76" s="10"/>
      <c r="F76" s="10"/>
      <c r="G76" s="414"/>
      <c r="H76" s="414"/>
      <c r="I76" s="414"/>
      <c r="J76" s="10"/>
      <c r="K76" s="10"/>
    </row>
    <row r="77" spans="1:11">
      <c r="A77" s="10"/>
      <c r="B77" s="10"/>
      <c r="C77" s="10"/>
      <c r="D77" s="10"/>
      <c r="E77" s="10"/>
      <c r="F77" s="10"/>
      <c r="G77" s="10"/>
      <c r="H77" s="10"/>
      <c r="I77" s="10"/>
      <c r="J77" s="10"/>
      <c r="K77" s="10"/>
    </row>
    <row r="78" spans="1:11">
      <c r="A78" s="10" t="s">
        <v>134</v>
      </c>
      <c r="B78" s="10"/>
      <c r="C78" s="135" t="s">
        <v>133</v>
      </c>
      <c r="D78" s="10"/>
      <c r="E78" s="10"/>
      <c r="F78" s="10"/>
      <c r="G78" s="414"/>
      <c r="H78" s="414"/>
      <c r="I78" s="414"/>
      <c r="J78" s="10"/>
      <c r="K78" s="10"/>
    </row>
    <row r="79" spans="1:11">
      <c r="A79" s="10"/>
      <c r="B79" s="10"/>
      <c r="C79" s="10"/>
      <c r="D79" s="10"/>
      <c r="E79" s="10"/>
      <c r="F79" s="10"/>
      <c r="G79" s="151"/>
      <c r="H79" s="151"/>
      <c r="I79" s="151"/>
      <c r="J79" s="10"/>
      <c r="K79" s="10"/>
    </row>
    <row r="80" spans="1:11">
      <c r="A80" s="10" t="s">
        <v>136</v>
      </c>
      <c r="B80" s="10"/>
      <c r="C80" s="135" t="s">
        <v>135</v>
      </c>
      <c r="D80" s="10"/>
      <c r="E80" s="10"/>
      <c r="F80" s="10"/>
      <c r="G80" s="414"/>
      <c r="H80" s="414"/>
      <c r="I80" s="414"/>
      <c r="J80" s="10"/>
      <c r="K80" s="10"/>
    </row>
    <row r="81" spans="1:11">
      <c r="A81" s="10"/>
      <c r="B81" s="10"/>
      <c r="C81" s="10"/>
      <c r="D81" s="10"/>
      <c r="E81" s="10"/>
      <c r="F81" s="10"/>
      <c r="G81" s="151"/>
      <c r="H81" s="151"/>
      <c r="I81" s="151"/>
      <c r="J81" s="10"/>
      <c r="K81" s="10"/>
    </row>
    <row r="82" spans="1:11">
      <c r="A82" s="10" t="s">
        <v>138</v>
      </c>
      <c r="B82" s="10"/>
      <c r="C82" s="135" t="s">
        <v>137</v>
      </c>
      <c r="D82" s="10"/>
      <c r="E82" s="10"/>
      <c r="F82" s="10"/>
      <c r="G82" s="414"/>
      <c r="H82" s="414"/>
      <c r="I82" s="414"/>
      <c r="J82" s="10"/>
      <c r="K82" s="10"/>
    </row>
    <row r="83" spans="1:11">
      <c r="A83" s="10"/>
      <c r="B83" s="10"/>
      <c r="C83" s="10"/>
      <c r="D83" s="10"/>
      <c r="E83" s="10"/>
      <c r="F83" s="10"/>
      <c r="G83" s="151"/>
      <c r="H83" s="151"/>
      <c r="I83" s="151"/>
      <c r="J83" s="10"/>
      <c r="K83" s="10"/>
    </row>
    <row r="84" spans="1:11">
      <c r="A84" s="10" t="s">
        <v>140</v>
      </c>
      <c r="B84" s="10"/>
      <c r="C84" s="135" t="s">
        <v>139</v>
      </c>
      <c r="D84" s="10"/>
      <c r="E84" s="10"/>
      <c r="F84" s="10"/>
      <c r="G84" s="414"/>
      <c r="H84" s="414"/>
      <c r="I84" s="414"/>
      <c r="J84" s="10"/>
      <c r="K84" s="10"/>
    </row>
    <row r="85" spans="1:11">
      <c r="A85" s="10"/>
      <c r="B85" s="10"/>
      <c r="C85" s="10"/>
      <c r="D85" s="10"/>
      <c r="E85" s="10"/>
      <c r="F85" s="10"/>
      <c r="G85" s="151"/>
      <c r="H85" s="151"/>
      <c r="I85" s="151"/>
      <c r="J85" s="10"/>
      <c r="K85" s="10"/>
    </row>
    <row r="86" spans="1:11">
      <c r="A86" s="10" t="s">
        <v>142</v>
      </c>
      <c r="B86" s="10"/>
      <c r="C86" s="135" t="s">
        <v>141</v>
      </c>
      <c r="D86" s="10"/>
      <c r="E86" s="10"/>
      <c r="F86" s="10"/>
      <c r="G86" s="414"/>
      <c r="H86" s="414"/>
      <c r="I86" s="414"/>
      <c r="J86" s="10"/>
      <c r="K86" s="10"/>
    </row>
    <row r="87" spans="1:11">
      <c r="A87" s="10"/>
      <c r="B87" s="10"/>
      <c r="C87" s="10"/>
      <c r="D87" s="10"/>
      <c r="E87" s="10"/>
      <c r="F87" s="10"/>
      <c r="G87" s="151"/>
      <c r="H87" s="151"/>
      <c r="I87" s="151"/>
      <c r="J87" s="10"/>
      <c r="K87" s="10"/>
    </row>
    <row r="88" spans="1:11">
      <c r="A88" s="10" t="s">
        <v>144</v>
      </c>
      <c r="B88" s="10"/>
      <c r="C88" s="135" t="s">
        <v>143</v>
      </c>
      <c r="D88" s="10"/>
      <c r="E88" s="10"/>
      <c r="F88" s="10"/>
      <c r="G88" s="414"/>
      <c r="H88" s="414"/>
      <c r="I88" s="414"/>
      <c r="J88" s="10"/>
      <c r="K88" s="10"/>
    </row>
    <row r="89" spans="1:11">
      <c r="A89" s="10"/>
      <c r="B89" s="10"/>
      <c r="C89" s="10"/>
      <c r="D89" s="10"/>
      <c r="E89" s="10"/>
      <c r="F89" s="10"/>
      <c r="G89" s="151"/>
      <c r="H89" s="151"/>
      <c r="I89" s="151"/>
      <c r="J89" s="10"/>
      <c r="K89" s="10"/>
    </row>
    <row r="90" spans="1:11">
      <c r="A90" s="10" t="s">
        <v>200</v>
      </c>
      <c r="B90" s="10"/>
      <c r="C90" s="135" t="s">
        <v>145</v>
      </c>
      <c r="D90" s="10"/>
      <c r="E90" s="10"/>
      <c r="F90" s="10"/>
      <c r="G90" s="414"/>
      <c r="H90" s="414"/>
      <c r="I90" s="414"/>
      <c r="J90" s="10"/>
      <c r="K90" s="10"/>
    </row>
    <row r="91" spans="1:11">
      <c r="A91" s="10"/>
      <c r="B91" s="10"/>
      <c r="C91" s="10"/>
      <c r="D91" s="10"/>
      <c r="E91" s="10"/>
      <c r="F91" s="10"/>
      <c r="G91" s="10"/>
      <c r="H91" s="10"/>
      <c r="I91" s="10"/>
      <c r="J91" s="10"/>
      <c r="K91" s="10"/>
    </row>
  </sheetData>
  <mergeCells count="63">
    <mergeCell ref="G84:I84"/>
    <mergeCell ref="G86:I86"/>
    <mergeCell ref="G88:I88"/>
    <mergeCell ref="G90:I90"/>
    <mergeCell ref="B72:J73"/>
    <mergeCell ref="G76:I76"/>
    <mergeCell ref="G78:I78"/>
    <mergeCell ref="G80:I80"/>
    <mergeCell ref="G82:I82"/>
    <mergeCell ref="A64:C64"/>
    <mergeCell ref="D64:K64"/>
    <mergeCell ref="A65:C65"/>
    <mergeCell ref="D65:K65"/>
    <mergeCell ref="A66:C66"/>
    <mergeCell ref="D66:K66"/>
    <mergeCell ref="A61:C61"/>
    <mergeCell ref="D61:K61"/>
    <mergeCell ref="A62:C62"/>
    <mergeCell ref="D62:K62"/>
    <mergeCell ref="A63:C63"/>
    <mergeCell ref="D63:K63"/>
    <mergeCell ref="A58:C58"/>
    <mergeCell ref="D58:K58"/>
    <mergeCell ref="A59:C59"/>
    <mergeCell ref="D59:K59"/>
    <mergeCell ref="A60:C60"/>
    <mergeCell ref="D60:K60"/>
    <mergeCell ref="A55:C55"/>
    <mergeCell ref="D55:K55"/>
    <mergeCell ref="A56:C56"/>
    <mergeCell ref="D56:K56"/>
    <mergeCell ref="A57:C57"/>
    <mergeCell ref="D57:K57"/>
    <mergeCell ref="A52:C52"/>
    <mergeCell ref="D52:K52"/>
    <mergeCell ref="A53:C53"/>
    <mergeCell ref="D53:K53"/>
    <mergeCell ref="A54:C54"/>
    <mergeCell ref="D54:K54"/>
    <mergeCell ref="A50:C50"/>
    <mergeCell ref="D50:K50"/>
    <mergeCell ref="A51:C51"/>
    <mergeCell ref="D51:K51"/>
    <mergeCell ref="A8:E8"/>
    <mergeCell ref="F8:H8"/>
    <mergeCell ref="A47:K47"/>
    <mergeCell ref="A12:E12"/>
    <mergeCell ref="F12:H12"/>
    <mergeCell ref="A26:E26"/>
    <mergeCell ref="F26:H26"/>
    <mergeCell ref="A9:E9"/>
    <mergeCell ref="F9:H9"/>
    <mergeCell ref="A10:E10"/>
    <mergeCell ref="F10:H10"/>
    <mergeCell ref="A11:E11"/>
    <mergeCell ref="A49:C49"/>
    <mergeCell ref="D49:K49"/>
    <mergeCell ref="F11:H11"/>
    <mergeCell ref="A1:I1"/>
    <mergeCell ref="G3:I3"/>
    <mergeCell ref="G4:I4"/>
    <mergeCell ref="G5:I5"/>
    <mergeCell ref="G6:I6"/>
  </mergeCells>
  <phoneticPr fontId="35"/>
  <hyperlinks>
    <hyperlink ref="A25" r:id="rId1" xr:uid="{3A0E0DC5-8ED2-46E2-9099-2783F63A993E}"/>
    <hyperlink ref="C76" location="自己点検シート!A5" display="一般原則" xr:uid="{C36DC783-F164-4B7A-B508-3C52B1263E90}"/>
    <hyperlink ref="C78" location="自己点検シート!A19" display="基本方針" xr:uid="{C35A61D3-2DFE-4F17-B51A-280825740D38}"/>
    <hyperlink ref="C80" location="自己点検シート!A24" display="人員に関する基準" xr:uid="{FEA3A07D-748C-4541-A879-79F7D03551EB}"/>
    <hyperlink ref="C82" location="自己点検シート!A73" display="設備に関する基準" xr:uid="{F1C85B3A-2581-45F0-B3B6-D1346DA7EA71}"/>
    <hyperlink ref="C84" location="自己点検シート!A90" display="運営に関する基準" xr:uid="{34E36BA6-2D82-4567-9E32-2B2546B80468}"/>
    <hyperlink ref="C86" location="自己点検シート!A621" display="変更の届出等" xr:uid="{4CC6498E-5080-473A-807B-FD62C66B2644}"/>
    <hyperlink ref="C88" location="自己点検シート!A630" display="介護給付費の算定及び取扱い" xr:uid="{58E0C8F8-D524-48A1-8A24-E5202050D7BA}"/>
    <hyperlink ref="C90" location="自己点検シート!A1053" display="その他" xr:uid="{A79662B1-5091-4BC9-84C6-AD7F10CB6BB6}"/>
  </hyperlinks>
  <pageMargins left="0.7" right="0.7" top="0.75" bottom="0.75" header="0.3" footer="0.3"/>
  <pageSetup paperSize="9" scale="83" orientation="portrait" verticalDpi="0" r:id="rId2"/>
  <rowBreaks count="1" manualBreakCount="1">
    <brk id="45"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1110"/>
  <sheetViews>
    <sheetView view="pageBreakPreview" zoomScale="80" zoomScaleNormal="100" zoomScaleSheetLayoutView="80" workbookViewId="0"/>
  </sheetViews>
  <sheetFormatPr defaultColWidth="9" defaultRowHeight="13.5"/>
  <cols>
    <col min="1" max="1" width="3.625" style="217" customWidth="1"/>
    <col min="2" max="2" width="13.25" style="59" customWidth="1"/>
    <col min="3" max="3" width="1.625" style="28" customWidth="1"/>
    <col min="4" max="4" width="2.625" style="28" customWidth="1"/>
    <col min="5" max="5" width="50.25" style="59" customWidth="1"/>
    <col min="6" max="6" width="1.625" style="28" customWidth="1"/>
    <col min="7" max="7" width="12.625" style="99" customWidth="1"/>
    <col min="8" max="8" width="16.125" style="28" customWidth="1"/>
    <col min="9" max="11" width="9" style="28"/>
    <col min="12" max="12" width="9" style="28" customWidth="1"/>
    <col min="13" max="13" width="9" style="28"/>
    <col min="14" max="14" width="10.875" style="28" customWidth="1"/>
    <col min="15" max="15" width="9" style="28"/>
    <col min="16" max="16" width="10.125" style="28" customWidth="1"/>
    <col min="17" max="16384" width="9" style="28"/>
  </cols>
  <sheetData>
    <row r="1" spans="1:17" ht="23.25" customHeight="1">
      <c r="A1" s="221" t="s">
        <v>196</v>
      </c>
      <c r="B1" s="29"/>
      <c r="C1" s="21"/>
      <c r="D1" s="21"/>
      <c r="E1" s="29"/>
      <c r="F1" s="21"/>
      <c r="G1" s="30"/>
      <c r="H1" s="31"/>
      <c r="I1" s="21"/>
    </row>
    <row r="2" spans="1:17" s="35" customFormat="1" ht="9" customHeight="1">
      <c r="A2" s="222"/>
      <c r="B2" s="29"/>
      <c r="C2" s="23"/>
      <c r="D2" s="21"/>
      <c r="E2" s="29"/>
      <c r="F2" s="21"/>
      <c r="G2" s="32"/>
      <c r="H2" s="33"/>
      <c r="I2" s="34"/>
    </row>
    <row r="3" spans="1:17" ht="18" customHeight="1">
      <c r="A3" s="429" t="s">
        <v>3</v>
      </c>
      <c r="B3" s="430"/>
      <c r="C3" s="17"/>
      <c r="D3" s="18"/>
      <c r="E3" s="36" t="s">
        <v>0</v>
      </c>
      <c r="F3" s="18"/>
      <c r="G3" s="150"/>
      <c r="H3" s="19" t="s">
        <v>195</v>
      </c>
      <c r="I3" s="9"/>
      <c r="M3" s="104" t="s">
        <v>700</v>
      </c>
      <c r="N3" s="104" t="s">
        <v>701</v>
      </c>
      <c r="O3" s="104" t="s">
        <v>702</v>
      </c>
      <c r="P3" s="104" t="s">
        <v>703</v>
      </c>
      <c r="Q3" s="104" t="s">
        <v>704</v>
      </c>
    </row>
    <row r="4" spans="1:17" ht="9" customHeight="1">
      <c r="A4" s="183"/>
      <c r="B4" s="2"/>
      <c r="C4" s="7"/>
      <c r="D4" s="7"/>
      <c r="E4" s="4"/>
      <c r="F4" s="7"/>
      <c r="G4" s="8"/>
      <c r="H4" s="373"/>
      <c r="I4" s="9"/>
      <c r="M4" s="104" t="s">
        <v>705</v>
      </c>
      <c r="N4" s="104" t="s">
        <v>706</v>
      </c>
      <c r="O4" s="104" t="s">
        <v>707</v>
      </c>
      <c r="P4" s="104" t="s">
        <v>708</v>
      </c>
      <c r="Q4" s="104" t="s">
        <v>709</v>
      </c>
    </row>
    <row r="5" spans="1:17" ht="33" customHeight="1">
      <c r="A5" s="223" t="s">
        <v>207</v>
      </c>
      <c r="B5" s="4"/>
      <c r="C5" s="7"/>
      <c r="D5" s="7"/>
      <c r="E5" s="4"/>
      <c r="F5" s="7"/>
      <c r="G5" s="37"/>
      <c r="H5" s="2"/>
      <c r="I5" s="9"/>
      <c r="M5" s="104" t="s">
        <v>710</v>
      </c>
      <c r="N5" s="104" t="s">
        <v>710</v>
      </c>
    </row>
    <row r="6" spans="1:17" ht="7.5" customHeight="1">
      <c r="A6" s="224"/>
      <c r="B6" s="22"/>
      <c r="C6" s="21"/>
      <c r="D6" s="21"/>
      <c r="E6" s="29"/>
      <c r="F6" s="21"/>
      <c r="G6" s="32"/>
      <c r="H6" s="22"/>
      <c r="I6" s="9"/>
    </row>
    <row r="7" spans="1:17" ht="48" customHeight="1">
      <c r="A7" s="225"/>
      <c r="B7" s="366" t="s">
        <v>5</v>
      </c>
      <c r="C7" s="9"/>
      <c r="D7" s="9" t="s">
        <v>37</v>
      </c>
      <c r="E7" s="149" t="s">
        <v>214</v>
      </c>
      <c r="F7" s="9"/>
      <c r="G7" s="150" t="s">
        <v>7</v>
      </c>
      <c r="H7" s="366" t="s">
        <v>924</v>
      </c>
      <c r="I7" s="9"/>
    </row>
    <row r="8" spans="1:17" ht="7.5" customHeight="1">
      <c r="A8" s="225"/>
      <c r="B8" s="366"/>
      <c r="C8" s="23"/>
      <c r="D8" s="21"/>
      <c r="E8" s="29"/>
      <c r="F8" s="21"/>
      <c r="G8" s="32"/>
      <c r="H8" s="371"/>
      <c r="I8" s="9"/>
    </row>
    <row r="9" spans="1:17" ht="48.6" customHeight="1">
      <c r="A9" s="192"/>
      <c r="B9" s="366" t="s">
        <v>5</v>
      </c>
      <c r="C9" s="20"/>
      <c r="D9" s="7" t="s">
        <v>48</v>
      </c>
      <c r="E9" s="4" t="s">
        <v>215</v>
      </c>
      <c r="F9" s="7"/>
      <c r="G9" s="8" t="s">
        <v>7</v>
      </c>
      <c r="H9" s="371" t="s">
        <v>925</v>
      </c>
      <c r="I9" s="9"/>
    </row>
    <row r="10" spans="1:17" ht="7.5" customHeight="1">
      <c r="A10" s="192"/>
      <c r="B10" s="366"/>
      <c r="C10" s="9"/>
      <c r="D10" s="9"/>
      <c r="E10" s="149"/>
      <c r="F10" s="9"/>
      <c r="G10" s="150"/>
      <c r="H10" s="366"/>
      <c r="I10" s="9"/>
    </row>
    <row r="11" spans="1:17" ht="51" customHeight="1">
      <c r="A11" s="192"/>
      <c r="B11" s="366"/>
      <c r="C11" s="20"/>
      <c r="D11" s="7" t="s">
        <v>371</v>
      </c>
      <c r="E11" s="4" t="s">
        <v>834</v>
      </c>
      <c r="F11" s="38"/>
      <c r="G11" s="8" t="s">
        <v>7</v>
      </c>
      <c r="H11" s="371" t="s">
        <v>926</v>
      </c>
      <c r="I11" s="9"/>
    </row>
    <row r="12" spans="1:17" ht="7.5" customHeight="1">
      <c r="A12" s="192"/>
      <c r="B12" s="366"/>
      <c r="C12" s="9"/>
      <c r="D12" s="9"/>
      <c r="E12" s="149"/>
      <c r="F12" s="9"/>
      <c r="G12" s="32"/>
      <c r="H12" s="366"/>
      <c r="I12" s="9"/>
    </row>
    <row r="13" spans="1:17" ht="48" customHeight="1">
      <c r="A13" s="192"/>
      <c r="B13" s="366"/>
      <c r="C13" s="1"/>
      <c r="D13" s="9" t="s">
        <v>372</v>
      </c>
      <c r="E13" s="149" t="s">
        <v>866</v>
      </c>
      <c r="F13" s="5"/>
      <c r="G13" s="150" t="s">
        <v>7</v>
      </c>
      <c r="H13" s="371" t="s">
        <v>927</v>
      </c>
      <c r="I13" s="9"/>
    </row>
    <row r="14" spans="1:17" ht="7.5" customHeight="1">
      <c r="A14" s="192"/>
      <c r="B14" s="366"/>
      <c r="C14" s="9"/>
      <c r="D14" s="23"/>
      <c r="E14" s="22"/>
      <c r="F14" s="9"/>
      <c r="G14" s="150"/>
      <c r="H14" s="366"/>
      <c r="I14" s="9"/>
    </row>
    <row r="15" spans="1:17" ht="129" customHeight="1">
      <c r="A15" s="192"/>
      <c r="B15" s="366"/>
      <c r="C15" s="9"/>
      <c r="D15" s="20" t="s">
        <v>149</v>
      </c>
      <c r="E15" s="2" t="s">
        <v>563</v>
      </c>
      <c r="F15" s="5"/>
      <c r="G15" s="26"/>
      <c r="H15" s="371" t="s">
        <v>604</v>
      </c>
      <c r="I15" s="9"/>
    </row>
    <row r="16" spans="1:17" ht="7.5" customHeight="1">
      <c r="A16" s="192"/>
      <c r="B16" s="366"/>
      <c r="C16" s="9"/>
      <c r="D16" s="9"/>
      <c r="E16" s="149"/>
      <c r="F16" s="9"/>
      <c r="G16" s="26"/>
      <c r="H16" s="39"/>
      <c r="I16" s="9"/>
    </row>
    <row r="17" spans="1:9" ht="7.5" customHeight="1">
      <c r="A17" s="192"/>
      <c r="B17" s="366"/>
      <c r="C17" s="23"/>
      <c r="D17" s="21"/>
      <c r="E17" s="29"/>
      <c r="F17" s="31"/>
      <c r="G17" s="32"/>
      <c r="H17" s="366"/>
      <c r="I17" s="9"/>
    </row>
    <row r="18" spans="1:9" ht="38.1" customHeight="1">
      <c r="A18" s="183"/>
      <c r="B18" s="2"/>
      <c r="C18" s="7"/>
      <c r="D18" s="251"/>
      <c r="E18" s="252"/>
      <c r="F18" s="251"/>
      <c r="G18" s="253"/>
      <c r="H18" s="2"/>
      <c r="I18" s="9"/>
    </row>
    <row r="19" spans="1:9" ht="33" customHeight="1">
      <c r="A19" s="223" t="s">
        <v>208</v>
      </c>
      <c r="B19" s="4"/>
      <c r="C19" s="7"/>
      <c r="D19" s="7"/>
      <c r="E19" s="4"/>
      <c r="F19" s="7"/>
      <c r="G19" s="37"/>
      <c r="H19" s="38"/>
      <c r="I19" s="9"/>
    </row>
    <row r="20" spans="1:9" ht="7.5" customHeight="1">
      <c r="A20" s="192"/>
      <c r="B20" s="149"/>
      <c r="C20" s="1"/>
      <c r="D20" s="9"/>
      <c r="E20" s="149"/>
      <c r="F20" s="5"/>
      <c r="G20" s="40"/>
      <c r="H20" s="33"/>
      <c r="I20" s="9"/>
    </row>
    <row r="21" spans="1:9" ht="94.5">
      <c r="A21" s="199" t="s">
        <v>301</v>
      </c>
      <c r="B21" s="149" t="s">
        <v>19</v>
      </c>
      <c r="C21" s="1"/>
      <c r="D21" s="9"/>
      <c r="E21" s="149" t="s">
        <v>339</v>
      </c>
      <c r="F21" s="366"/>
      <c r="G21" s="150" t="s">
        <v>7</v>
      </c>
      <c r="H21" s="371" t="s">
        <v>928</v>
      </c>
      <c r="I21" s="9"/>
    </row>
    <row r="22" spans="1:9" ht="6.75" customHeight="1">
      <c r="A22" s="187"/>
      <c r="B22" s="22"/>
      <c r="C22" s="21"/>
      <c r="D22" s="21"/>
      <c r="E22" s="29"/>
      <c r="F22" s="22"/>
      <c r="G22" s="130"/>
      <c r="H22" s="51"/>
      <c r="I22" s="9"/>
    </row>
    <row r="23" spans="1:9" ht="99" customHeight="1">
      <c r="A23" s="226" t="s">
        <v>323</v>
      </c>
      <c r="B23" s="2" t="s">
        <v>153</v>
      </c>
      <c r="C23" s="136"/>
      <c r="D23" s="7"/>
      <c r="E23" s="4" t="s">
        <v>246</v>
      </c>
      <c r="F23" s="137"/>
      <c r="G23" s="138" t="s">
        <v>7</v>
      </c>
      <c r="H23" s="139" t="s">
        <v>929</v>
      </c>
      <c r="I23" s="9"/>
    </row>
    <row r="24" spans="1:9" ht="33" customHeight="1">
      <c r="A24" s="227" t="s">
        <v>209</v>
      </c>
      <c r="B24" s="4"/>
      <c r="C24" s="7"/>
      <c r="D24" s="7"/>
      <c r="E24" s="4"/>
      <c r="F24" s="7"/>
      <c r="G24" s="37"/>
      <c r="H24" s="38"/>
      <c r="I24" s="9"/>
    </row>
    <row r="25" spans="1:9" ht="9" customHeight="1">
      <c r="A25" s="192"/>
      <c r="B25" s="366"/>
      <c r="C25" s="23"/>
      <c r="D25" s="21"/>
      <c r="E25" s="3"/>
      <c r="F25" s="9"/>
      <c r="G25" s="150"/>
      <c r="H25" s="366"/>
    </row>
    <row r="26" spans="1:9" ht="7.5" customHeight="1">
      <c r="A26" s="192"/>
      <c r="B26" s="366"/>
      <c r="C26" s="9"/>
      <c r="D26" s="23"/>
      <c r="E26" s="22"/>
      <c r="F26" s="9"/>
      <c r="G26" s="150"/>
      <c r="H26" s="366"/>
    </row>
    <row r="27" spans="1:9" ht="90" customHeight="1">
      <c r="A27" s="192"/>
      <c r="B27" s="366"/>
      <c r="C27" s="9"/>
      <c r="D27" s="1" t="s">
        <v>23</v>
      </c>
      <c r="E27" s="366" t="s">
        <v>598</v>
      </c>
      <c r="F27" s="9"/>
      <c r="G27" s="150"/>
      <c r="H27" s="366" t="s">
        <v>605</v>
      </c>
    </row>
    <row r="28" spans="1:9" ht="105.75" customHeight="1">
      <c r="A28" s="192"/>
      <c r="B28" s="366"/>
      <c r="C28" s="9"/>
      <c r="D28" s="1"/>
      <c r="E28" s="366" t="s">
        <v>482</v>
      </c>
      <c r="F28" s="9"/>
      <c r="G28" s="150"/>
      <c r="H28" s="366"/>
    </row>
    <row r="29" spans="1:9" ht="209.25" customHeight="1">
      <c r="A29" s="192"/>
      <c r="B29" s="366"/>
      <c r="C29" s="9"/>
      <c r="D29" s="20"/>
      <c r="E29" s="181" t="s">
        <v>951</v>
      </c>
      <c r="F29" s="9"/>
      <c r="G29" s="150"/>
      <c r="H29" s="366"/>
    </row>
    <row r="30" spans="1:9" ht="7.5" customHeight="1">
      <c r="A30" s="192"/>
      <c r="B30" s="366"/>
      <c r="C30" s="9"/>
      <c r="D30" s="23"/>
      <c r="E30" s="22"/>
      <c r="F30" s="9"/>
      <c r="G30" s="150"/>
      <c r="H30" s="366"/>
    </row>
    <row r="31" spans="1:9" ht="114" customHeight="1">
      <c r="A31" s="192"/>
      <c r="B31" s="366"/>
      <c r="C31" s="9"/>
      <c r="D31" s="20" t="s">
        <v>23</v>
      </c>
      <c r="E31" s="2" t="s">
        <v>402</v>
      </c>
      <c r="F31" s="9"/>
      <c r="G31" s="150"/>
      <c r="H31" s="366" t="s">
        <v>373</v>
      </c>
    </row>
    <row r="32" spans="1:9" ht="6" customHeight="1">
      <c r="A32" s="192"/>
      <c r="B32" s="366"/>
      <c r="C32" s="9"/>
      <c r="D32" s="21"/>
      <c r="E32" s="29"/>
      <c r="F32" s="9"/>
      <c r="G32" s="150"/>
      <c r="H32" s="366"/>
    </row>
    <row r="33" spans="1:9" ht="7.5" customHeight="1">
      <c r="A33" s="192"/>
      <c r="B33" s="366"/>
      <c r="C33" s="9"/>
      <c r="D33" s="23"/>
      <c r="E33" s="22"/>
      <c r="F33" s="9"/>
      <c r="G33" s="150"/>
      <c r="H33" s="366"/>
    </row>
    <row r="34" spans="1:9" ht="152.1" customHeight="1">
      <c r="A34" s="192"/>
      <c r="B34" s="366"/>
      <c r="C34" s="9"/>
      <c r="D34" s="1" t="s">
        <v>149</v>
      </c>
      <c r="E34" s="182" t="s">
        <v>952</v>
      </c>
      <c r="F34" s="9"/>
      <c r="G34" s="150"/>
      <c r="H34" s="366" t="s">
        <v>606</v>
      </c>
    </row>
    <row r="35" spans="1:9" ht="176.1" customHeight="1">
      <c r="A35" s="192"/>
      <c r="B35" s="366"/>
      <c r="C35" s="5"/>
      <c r="D35" s="1"/>
      <c r="E35" s="182" t="s">
        <v>953</v>
      </c>
      <c r="F35" s="1"/>
      <c r="G35" s="150"/>
      <c r="H35" s="366" t="s">
        <v>150</v>
      </c>
    </row>
    <row r="36" spans="1:9" ht="214.5" customHeight="1">
      <c r="A36" s="192"/>
      <c r="B36" s="366"/>
      <c r="C36" s="9"/>
      <c r="D36" s="20"/>
      <c r="E36" s="2" t="s">
        <v>425</v>
      </c>
      <c r="F36" s="9"/>
      <c r="G36" s="150"/>
      <c r="H36" s="366"/>
    </row>
    <row r="37" spans="1:9" ht="7.5" customHeight="1">
      <c r="A37" s="192"/>
      <c r="B37" s="366"/>
      <c r="C37" s="9"/>
      <c r="D37" s="23"/>
      <c r="E37" s="22"/>
      <c r="F37" s="9"/>
      <c r="G37" s="150"/>
      <c r="H37" s="366"/>
    </row>
    <row r="38" spans="1:9" ht="84.95" customHeight="1">
      <c r="A38" s="192"/>
      <c r="B38" s="366"/>
      <c r="C38" s="5"/>
      <c r="D38" s="20" t="s">
        <v>149</v>
      </c>
      <c r="E38" s="2" t="s">
        <v>274</v>
      </c>
      <c r="F38" s="1"/>
      <c r="G38" s="150"/>
      <c r="H38" s="366" t="s">
        <v>607</v>
      </c>
    </row>
    <row r="39" spans="1:9" ht="6.95" customHeight="1">
      <c r="A39" s="183"/>
      <c r="B39" s="2"/>
      <c r="C39" s="7"/>
      <c r="D39" s="7"/>
      <c r="E39" s="4"/>
      <c r="F39" s="7"/>
      <c r="G39" s="41"/>
      <c r="H39" s="2"/>
    </row>
    <row r="40" spans="1:9" ht="7.5" customHeight="1">
      <c r="A40" s="192"/>
      <c r="B40" s="149"/>
      <c r="C40" s="1"/>
      <c r="D40" s="9"/>
      <c r="E40" s="149"/>
      <c r="F40" s="9"/>
      <c r="G40" s="150"/>
      <c r="H40" s="5"/>
      <c r="I40" s="9"/>
    </row>
    <row r="41" spans="1:9" ht="75.75" customHeight="1">
      <c r="A41" s="199" t="s">
        <v>301</v>
      </c>
      <c r="B41" s="149" t="s">
        <v>20</v>
      </c>
      <c r="C41" s="1"/>
      <c r="D41" s="9" t="s">
        <v>21</v>
      </c>
      <c r="E41" s="149" t="s">
        <v>599</v>
      </c>
      <c r="F41" s="149"/>
      <c r="G41" s="150" t="s">
        <v>7</v>
      </c>
      <c r="H41" s="366" t="s">
        <v>930</v>
      </c>
      <c r="I41" s="9"/>
    </row>
    <row r="42" spans="1:9" ht="7.5" customHeight="1">
      <c r="A42" s="192"/>
      <c r="B42" s="149"/>
      <c r="C42" s="1"/>
      <c r="D42" s="23"/>
      <c r="E42" s="22"/>
      <c r="F42" s="366"/>
      <c r="G42" s="150"/>
      <c r="H42" s="366"/>
      <c r="I42" s="9"/>
    </row>
    <row r="43" spans="1:9" ht="74.45" customHeight="1">
      <c r="A43" s="192"/>
      <c r="B43" s="149"/>
      <c r="C43" s="1"/>
      <c r="D43" s="1" t="s">
        <v>23</v>
      </c>
      <c r="E43" s="366" t="s">
        <v>217</v>
      </c>
      <c r="F43" s="9"/>
      <c r="G43" s="150"/>
      <c r="H43" s="366"/>
      <c r="I43" s="9"/>
    </row>
    <row r="44" spans="1:9" ht="7.5" customHeight="1">
      <c r="A44" s="192"/>
      <c r="B44" s="366"/>
      <c r="C44" s="1"/>
      <c r="D44" s="23"/>
      <c r="E44" s="22"/>
      <c r="F44" s="5"/>
      <c r="G44" s="150"/>
      <c r="H44" s="366"/>
      <c r="I44" s="9"/>
    </row>
    <row r="45" spans="1:9" ht="116.25" customHeight="1">
      <c r="A45" s="192"/>
      <c r="B45" s="366"/>
      <c r="C45" s="9"/>
      <c r="D45" s="20" t="s">
        <v>22</v>
      </c>
      <c r="E45" s="2" t="s">
        <v>341</v>
      </c>
      <c r="F45" s="5"/>
      <c r="G45" s="150"/>
      <c r="H45" s="371" t="s">
        <v>608</v>
      </c>
      <c r="I45" s="9"/>
    </row>
    <row r="46" spans="1:9" ht="7.5" customHeight="1">
      <c r="A46" s="192"/>
      <c r="B46" s="43"/>
      <c r="C46" s="9"/>
      <c r="D46" s="23"/>
      <c r="E46" s="142"/>
      <c r="F46" s="5"/>
      <c r="G46" s="150"/>
      <c r="H46" s="44"/>
      <c r="I46" s="9"/>
    </row>
    <row r="47" spans="1:9" ht="32.450000000000003" customHeight="1">
      <c r="A47" s="192"/>
      <c r="B47" s="366" t="s">
        <v>4</v>
      </c>
      <c r="C47" s="1"/>
      <c r="D47" s="20"/>
      <c r="E47" s="2"/>
      <c r="F47" s="5"/>
      <c r="G47" s="26"/>
      <c r="H47" s="371" t="s">
        <v>4</v>
      </c>
      <c r="I47" s="9"/>
    </row>
    <row r="48" spans="1:9" ht="7.5" customHeight="1">
      <c r="A48" s="192"/>
      <c r="B48" s="366"/>
      <c r="C48" s="1"/>
      <c r="D48" s="23"/>
      <c r="E48" s="22"/>
      <c r="F48" s="5"/>
      <c r="G48" s="26"/>
      <c r="H48" s="371"/>
      <c r="I48" s="9"/>
    </row>
    <row r="49" spans="1:9" ht="47.25" customHeight="1">
      <c r="A49" s="192"/>
      <c r="B49" s="366"/>
      <c r="C49" s="1"/>
      <c r="D49" s="20" t="s">
        <v>22</v>
      </c>
      <c r="E49" s="2" t="s">
        <v>415</v>
      </c>
      <c r="F49" s="5"/>
      <c r="G49" s="26"/>
      <c r="H49" s="371" t="s">
        <v>609</v>
      </c>
      <c r="I49" s="9"/>
    </row>
    <row r="50" spans="1:9" ht="7.5" customHeight="1">
      <c r="A50" s="192"/>
      <c r="B50" s="366"/>
      <c r="C50" s="20"/>
      <c r="D50" s="7"/>
      <c r="E50" s="4"/>
      <c r="F50" s="5"/>
      <c r="G50" s="150"/>
      <c r="H50" s="371"/>
      <c r="I50" s="9"/>
    </row>
    <row r="51" spans="1:9" ht="7.5" customHeight="1">
      <c r="A51" s="192"/>
      <c r="B51" s="149"/>
      <c r="C51" s="1"/>
      <c r="D51" s="9"/>
      <c r="E51" s="149"/>
      <c r="F51" s="31"/>
      <c r="G51" s="150"/>
      <c r="H51" s="371"/>
      <c r="I51" s="9"/>
    </row>
    <row r="52" spans="1:9" ht="111.95" customHeight="1">
      <c r="A52" s="192"/>
      <c r="B52" s="366"/>
      <c r="C52" s="20"/>
      <c r="D52" s="7" t="s">
        <v>48</v>
      </c>
      <c r="E52" s="4" t="s">
        <v>170</v>
      </c>
      <c r="F52" s="38"/>
      <c r="G52" s="150"/>
      <c r="H52" s="371" t="s">
        <v>112</v>
      </c>
      <c r="I52" s="9"/>
    </row>
    <row r="53" spans="1:9" ht="7.5" customHeight="1">
      <c r="A53" s="192"/>
      <c r="B53" s="366"/>
      <c r="C53" s="1"/>
      <c r="D53" s="9"/>
      <c r="E53" s="149"/>
      <c r="F53" s="5"/>
      <c r="G53" s="150"/>
      <c r="H53" s="371"/>
      <c r="I53" s="9"/>
    </row>
    <row r="54" spans="1:9" s="9" customFormat="1" ht="96" customHeight="1">
      <c r="A54" s="192"/>
      <c r="B54" s="149"/>
      <c r="C54" s="1"/>
      <c r="D54" s="9" t="s">
        <v>28</v>
      </c>
      <c r="E54" s="149" t="s">
        <v>338</v>
      </c>
      <c r="G54" s="46"/>
      <c r="H54" s="371" t="s">
        <v>113</v>
      </c>
    </row>
    <row r="55" spans="1:9" s="9" customFormat="1" ht="7.5" customHeight="1">
      <c r="A55" s="187"/>
      <c r="B55" s="29"/>
      <c r="C55" s="23"/>
      <c r="D55" s="21"/>
      <c r="E55" s="29"/>
      <c r="F55" s="31"/>
      <c r="G55" s="130"/>
      <c r="H55" s="22"/>
    </row>
    <row r="56" spans="1:9" ht="106.5" customHeight="1">
      <c r="A56" s="228" t="s">
        <v>323</v>
      </c>
      <c r="B56" s="4" t="s">
        <v>154</v>
      </c>
      <c r="C56" s="20"/>
      <c r="D56" s="7"/>
      <c r="E56" s="4" t="s">
        <v>427</v>
      </c>
      <c r="F56" s="38"/>
      <c r="G56" s="8"/>
      <c r="H56" s="373" t="s">
        <v>931</v>
      </c>
      <c r="I56" s="9"/>
    </row>
    <row r="57" spans="1:9" ht="7.5" customHeight="1">
      <c r="A57" s="192"/>
      <c r="B57" s="45"/>
      <c r="C57" s="1"/>
      <c r="D57" s="9"/>
      <c r="E57" s="149"/>
      <c r="F57" s="9"/>
      <c r="G57" s="46"/>
      <c r="H57" s="148"/>
      <c r="I57" s="9"/>
    </row>
    <row r="58" spans="1:9" ht="43.5" customHeight="1">
      <c r="A58" s="199" t="s">
        <v>329</v>
      </c>
      <c r="B58" s="149" t="s">
        <v>24</v>
      </c>
      <c r="C58" s="1"/>
      <c r="D58" s="9" t="s">
        <v>21</v>
      </c>
      <c r="E58" s="149" t="s">
        <v>243</v>
      </c>
      <c r="F58" s="9"/>
      <c r="G58" s="150" t="s">
        <v>7</v>
      </c>
      <c r="H58" s="371" t="s">
        <v>932</v>
      </c>
      <c r="I58" s="9"/>
    </row>
    <row r="59" spans="1:9" ht="7.5" customHeight="1">
      <c r="A59" s="192"/>
      <c r="B59" s="149"/>
      <c r="C59" s="1"/>
      <c r="D59" s="23"/>
      <c r="E59" s="22"/>
      <c r="F59" s="9"/>
      <c r="G59" s="46"/>
      <c r="H59" s="148"/>
      <c r="I59" s="9"/>
    </row>
    <row r="60" spans="1:9" ht="98.45" customHeight="1">
      <c r="A60" s="192"/>
      <c r="B60" s="149"/>
      <c r="C60" s="1"/>
      <c r="D60" s="1" t="s">
        <v>22</v>
      </c>
      <c r="E60" s="366" t="s">
        <v>750</v>
      </c>
      <c r="F60" s="9"/>
      <c r="G60" s="150"/>
      <c r="H60" s="371" t="s">
        <v>835</v>
      </c>
      <c r="I60" s="9"/>
    </row>
    <row r="61" spans="1:9" ht="277.5" customHeight="1">
      <c r="A61" s="192"/>
      <c r="B61" s="149"/>
      <c r="C61" s="1"/>
      <c r="D61" s="20"/>
      <c r="E61" s="181" t="s">
        <v>836</v>
      </c>
      <c r="F61" s="9"/>
      <c r="G61" s="150"/>
      <c r="H61" s="366"/>
      <c r="I61" s="9"/>
    </row>
    <row r="62" spans="1:9" ht="8.4499999999999993" customHeight="1">
      <c r="A62" s="192"/>
      <c r="B62" s="149"/>
      <c r="C62" s="1"/>
      <c r="D62" s="9"/>
      <c r="E62" s="149" t="s">
        <v>2</v>
      </c>
      <c r="F62" s="5"/>
      <c r="G62" s="150"/>
      <c r="H62" s="366"/>
      <c r="I62" s="9"/>
    </row>
    <row r="63" spans="1:9" ht="7.5" customHeight="1">
      <c r="A63" s="192"/>
      <c r="B63" s="149"/>
      <c r="C63" s="23"/>
      <c r="D63" s="21"/>
      <c r="E63" s="29"/>
      <c r="F63" s="31"/>
      <c r="G63" s="32"/>
      <c r="H63" s="366"/>
      <c r="I63" s="9"/>
    </row>
    <row r="64" spans="1:9" ht="31.5" customHeight="1">
      <c r="A64" s="192"/>
      <c r="B64" s="149"/>
      <c r="C64" s="1"/>
      <c r="D64" s="9" t="s">
        <v>26</v>
      </c>
      <c r="E64" s="149" t="s">
        <v>25</v>
      </c>
      <c r="F64" s="5"/>
      <c r="G64" s="150" t="s">
        <v>7</v>
      </c>
      <c r="H64" s="371"/>
      <c r="I64" s="9"/>
    </row>
    <row r="65" spans="1:10" ht="7.5" customHeight="1">
      <c r="A65" s="192"/>
      <c r="B65" s="366"/>
      <c r="C65" s="1"/>
      <c r="D65" s="23"/>
      <c r="E65" s="22"/>
      <c r="F65" s="9"/>
      <c r="G65" s="150"/>
      <c r="H65" s="371"/>
      <c r="I65" s="9"/>
    </row>
    <row r="66" spans="1:10" s="9" customFormat="1" ht="127.5" customHeight="1">
      <c r="A66" s="192"/>
      <c r="B66" s="366"/>
      <c r="C66" s="1"/>
      <c r="D66" s="20" t="s">
        <v>23</v>
      </c>
      <c r="E66" s="181" t="s">
        <v>1132</v>
      </c>
      <c r="F66" s="5"/>
      <c r="G66" s="150"/>
      <c r="H66" s="371" t="s">
        <v>610</v>
      </c>
    </row>
    <row r="67" spans="1:10" ht="6.95" customHeight="1">
      <c r="A67" s="192"/>
      <c r="B67" s="366"/>
      <c r="C67" s="20"/>
      <c r="D67" s="7"/>
      <c r="E67" s="4"/>
      <c r="F67" s="7"/>
      <c r="G67" s="41"/>
      <c r="H67" s="371"/>
      <c r="I67" s="9"/>
      <c r="J67" s="9"/>
    </row>
    <row r="68" spans="1:10" ht="6.75" customHeight="1">
      <c r="A68" s="192"/>
      <c r="B68" s="149"/>
      <c r="C68" s="1"/>
      <c r="D68" s="9"/>
      <c r="E68" s="149"/>
      <c r="F68" s="5"/>
      <c r="G68" s="150"/>
      <c r="H68" s="5"/>
      <c r="I68" s="9"/>
    </row>
    <row r="69" spans="1:10" ht="39.75" customHeight="1">
      <c r="A69" s="192"/>
      <c r="B69" s="149"/>
      <c r="C69" s="1"/>
      <c r="D69" s="9" t="s">
        <v>28</v>
      </c>
      <c r="E69" s="149" t="s">
        <v>218</v>
      </c>
      <c r="F69" s="9"/>
      <c r="G69" s="150" t="s">
        <v>7</v>
      </c>
      <c r="H69" s="366"/>
      <c r="I69" s="9"/>
    </row>
    <row r="70" spans="1:10" ht="6.75" customHeight="1">
      <c r="A70" s="192"/>
      <c r="B70" s="149"/>
      <c r="C70" s="1"/>
      <c r="D70" s="23"/>
      <c r="E70" s="22"/>
      <c r="F70" s="5"/>
      <c r="G70" s="6"/>
      <c r="H70" s="366"/>
      <c r="I70" s="9"/>
    </row>
    <row r="71" spans="1:10" ht="71.099999999999994" customHeight="1">
      <c r="A71" s="192"/>
      <c r="B71" s="366"/>
      <c r="C71" s="1"/>
      <c r="D71" s="20" t="s">
        <v>22</v>
      </c>
      <c r="E71" s="2" t="s">
        <v>275</v>
      </c>
      <c r="F71" s="9"/>
      <c r="G71" s="150"/>
      <c r="H71" s="371" t="s">
        <v>611</v>
      </c>
      <c r="I71" s="9"/>
    </row>
    <row r="72" spans="1:10" ht="6" customHeight="1">
      <c r="A72" s="183"/>
      <c r="B72" s="47"/>
      <c r="C72" s="20"/>
      <c r="D72" s="7"/>
      <c r="E72" s="47"/>
      <c r="F72" s="7"/>
      <c r="G72" s="8"/>
      <c r="H72" s="48"/>
      <c r="I72" s="9"/>
    </row>
    <row r="73" spans="1:10" ht="33" customHeight="1">
      <c r="A73" s="223" t="s">
        <v>210</v>
      </c>
      <c r="B73" s="49"/>
      <c r="C73" s="42"/>
      <c r="D73" s="42"/>
      <c r="E73" s="49"/>
      <c r="F73" s="42"/>
      <c r="G73" s="30"/>
      <c r="H73" s="50"/>
      <c r="I73" s="9"/>
    </row>
    <row r="74" spans="1:10" ht="7.5" customHeight="1">
      <c r="A74" s="192"/>
      <c r="B74" s="366"/>
      <c r="C74" s="1"/>
      <c r="D74" s="9"/>
      <c r="E74" s="149"/>
      <c r="F74" s="31"/>
      <c r="G74" s="6"/>
      <c r="H74" s="51"/>
      <c r="I74" s="9"/>
    </row>
    <row r="75" spans="1:10" ht="45.6" customHeight="1">
      <c r="A75" s="199" t="s">
        <v>301</v>
      </c>
      <c r="B75" s="366" t="s">
        <v>29</v>
      </c>
      <c r="C75" s="1"/>
      <c r="D75" s="7" t="s">
        <v>21</v>
      </c>
      <c r="E75" s="4" t="s">
        <v>551</v>
      </c>
      <c r="F75" s="5"/>
      <c r="G75" s="150" t="s">
        <v>7</v>
      </c>
      <c r="H75" s="371" t="s">
        <v>933</v>
      </c>
      <c r="I75" s="9"/>
    </row>
    <row r="76" spans="1:10" ht="7.5" customHeight="1">
      <c r="A76" s="192"/>
      <c r="B76" s="366"/>
      <c r="C76" s="1"/>
      <c r="D76" s="23"/>
      <c r="E76" s="22"/>
      <c r="F76" s="5"/>
      <c r="G76" s="150"/>
      <c r="H76" s="366"/>
      <c r="I76" s="9"/>
    </row>
    <row r="77" spans="1:10" ht="54.75" customHeight="1">
      <c r="A77" s="192"/>
      <c r="B77" s="366"/>
      <c r="C77" s="1"/>
      <c r="D77" s="20" t="s">
        <v>22</v>
      </c>
      <c r="E77" s="2" t="s">
        <v>30</v>
      </c>
      <c r="F77" s="5"/>
      <c r="G77" s="150"/>
      <c r="H77" s="366" t="s">
        <v>612</v>
      </c>
      <c r="I77" s="9"/>
    </row>
    <row r="78" spans="1:10" ht="7.5" customHeight="1">
      <c r="A78" s="192"/>
      <c r="B78" s="366"/>
      <c r="C78" s="9"/>
      <c r="D78" s="23"/>
      <c r="E78" s="22"/>
      <c r="F78" s="5"/>
      <c r="G78" s="150"/>
      <c r="H78" s="371"/>
      <c r="I78" s="9"/>
    </row>
    <row r="79" spans="1:10" ht="49.5" customHeight="1">
      <c r="A79" s="192"/>
      <c r="B79" s="366"/>
      <c r="C79" s="1"/>
      <c r="D79" s="20" t="s">
        <v>22</v>
      </c>
      <c r="E79" s="2" t="s">
        <v>244</v>
      </c>
      <c r="F79" s="5"/>
      <c r="G79" s="150"/>
      <c r="H79" s="371"/>
      <c r="I79" s="9"/>
    </row>
    <row r="80" spans="1:10" ht="6" customHeight="1">
      <c r="A80" s="192"/>
      <c r="B80" s="366"/>
      <c r="C80" s="20"/>
      <c r="D80" s="7"/>
      <c r="E80" s="149"/>
      <c r="F80" s="38"/>
      <c r="G80" s="150"/>
      <c r="H80" s="366"/>
      <c r="I80" s="9"/>
    </row>
    <row r="81" spans="1:9" ht="7.5" customHeight="1">
      <c r="A81" s="192"/>
      <c r="B81" s="149"/>
      <c r="C81" s="23"/>
      <c r="D81" s="9"/>
      <c r="E81" s="29"/>
      <c r="F81" s="31"/>
      <c r="G81" s="32"/>
      <c r="H81" s="371"/>
      <c r="I81" s="9"/>
    </row>
    <row r="82" spans="1:9" ht="53.25" customHeight="1">
      <c r="A82" s="192"/>
      <c r="B82" s="366"/>
      <c r="C82" s="20"/>
      <c r="D82" s="7" t="s">
        <v>26</v>
      </c>
      <c r="E82" s="4" t="s">
        <v>552</v>
      </c>
      <c r="F82" s="38"/>
      <c r="G82" s="8" t="s">
        <v>7</v>
      </c>
      <c r="H82" s="371" t="s">
        <v>613</v>
      </c>
      <c r="I82" s="9"/>
    </row>
    <row r="83" spans="1:9" ht="7.5" customHeight="1">
      <c r="A83" s="192"/>
      <c r="B83" s="366"/>
      <c r="C83" s="9"/>
      <c r="D83" s="9"/>
      <c r="E83" s="149" t="s">
        <v>5</v>
      </c>
      <c r="F83" s="5"/>
      <c r="G83" s="150"/>
      <c r="H83" s="371"/>
      <c r="I83" s="9"/>
    </row>
    <row r="84" spans="1:9" ht="49.5" customHeight="1">
      <c r="A84" s="192" t="s">
        <v>2</v>
      </c>
      <c r="B84" s="366" t="s">
        <v>2</v>
      </c>
      <c r="C84" s="1"/>
      <c r="D84" s="9" t="s">
        <v>27</v>
      </c>
      <c r="E84" s="149" t="s">
        <v>568</v>
      </c>
      <c r="F84" s="9"/>
      <c r="G84" s="150" t="s">
        <v>7</v>
      </c>
      <c r="H84" s="371" t="s">
        <v>614</v>
      </c>
      <c r="I84" s="9"/>
    </row>
    <row r="85" spans="1:9" ht="7.5" customHeight="1">
      <c r="A85" s="192"/>
      <c r="B85" s="366"/>
      <c r="C85" s="9"/>
      <c r="D85" s="23"/>
      <c r="E85" s="22"/>
      <c r="F85" s="5"/>
      <c r="G85" s="150"/>
      <c r="H85" s="366"/>
      <c r="I85" s="9"/>
    </row>
    <row r="86" spans="1:9" ht="51" customHeight="1">
      <c r="A86" s="192"/>
      <c r="B86" s="366"/>
      <c r="C86" s="1"/>
      <c r="D86" s="20" t="s">
        <v>22</v>
      </c>
      <c r="E86" s="2" t="s">
        <v>245</v>
      </c>
      <c r="F86" s="9"/>
      <c r="G86" s="150"/>
      <c r="H86" s="371"/>
      <c r="I86" s="9"/>
    </row>
    <row r="87" spans="1:9" ht="9" customHeight="1">
      <c r="A87" s="192"/>
      <c r="B87" s="366"/>
      <c r="C87" s="1"/>
      <c r="D87" s="9"/>
      <c r="E87" s="149"/>
      <c r="F87" s="5"/>
      <c r="G87" s="150"/>
      <c r="H87" s="371"/>
      <c r="I87" s="9"/>
    </row>
    <row r="88" spans="1:9" ht="9" customHeight="1">
      <c r="A88" s="187"/>
      <c r="B88" s="22"/>
      <c r="C88" s="23"/>
      <c r="D88" s="21"/>
      <c r="E88" s="29"/>
      <c r="F88" s="31"/>
      <c r="G88" s="32"/>
      <c r="H88" s="51"/>
      <c r="I88" s="9"/>
    </row>
    <row r="89" spans="1:9" ht="108.75" customHeight="1">
      <c r="A89" s="228" t="s">
        <v>323</v>
      </c>
      <c r="B89" s="2" t="s">
        <v>155</v>
      </c>
      <c r="C89" s="20"/>
      <c r="D89" s="7"/>
      <c r="E89" s="4" t="s">
        <v>194</v>
      </c>
      <c r="F89" s="38"/>
      <c r="G89" s="8"/>
      <c r="H89" s="373" t="s">
        <v>934</v>
      </c>
      <c r="I89" s="9"/>
    </row>
    <row r="90" spans="1:9" ht="33" customHeight="1">
      <c r="A90" s="227" t="s">
        <v>211</v>
      </c>
      <c r="B90" s="4"/>
      <c r="C90" s="9"/>
      <c r="D90" s="9"/>
      <c r="E90" s="149"/>
      <c r="F90" s="9"/>
      <c r="G90" s="40"/>
      <c r="H90" s="366"/>
      <c r="I90" s="9"/>
    </row>
    <row r="91" spans="1:9" ht="9.75" customHeight="1">
      <c r="A91" s="187"/>
      <c r="B91" s="29"/>
      <c r="C91" s="23"/>
      <c r="D91" s="21"/>
      <c r="E91" s="29" t="s">
        <v>4</v>
      </c>
      <c r="F91" s="21"/>
      <c r="G91" s="52"/>
      <c r="H91" s="51"/>
      <c r="I91" s="9"/>
    </row>
    <row r="92" spans="1:9" ht="84" customHeight="1">
      <c r="A92" s="199" t="s">
        <v>301</v>
      </c>
      <c r="B92" s="366" t="s">
        <v>31</v>
      </c>
      <c r="C92" s="1"/>
      <c r="D92" s="9"/>
      <c r="E92" s="149" t="s">
        <v>569</v>
      </c>
      <c r="F92" s="5"/>
      <c r="G92" s="150" t="s">
        <v>7</v>
      </c>
      <c r="H92" s="366" t="s">
        <v>1133</v>
      </c>
      <c r="I92" s="9"/>
    </row>
    <row r="93" spans="1:9" ht="7.5" customHeight="1">
      <c r="A93" s="192"/>
      <c r="B93" s="149"/>
      <c r="C93" s="1"/>
      <c r="D93" s="23"/>
      <c r="E93" s="22"/>
      <c r="F93" s="5"/>
      <c r="G93" s="6"/>
      <c r="H93" s="366"/>
      <c r="I93" s="9"/>
    </row>
    <row r="94" spans="1:9" ht="90.75" customHeight="1">
      <c r="A94" s="192"/>
      <c r="B94" s="149"/>
      <c r="C94" s="1"/>
      <c r="D94" s="1" t="s">
        <v>22</v>
      </c>
      <c r="E94" s="366" t="s">
        <v>349</v>
      </c>
      <c r="F94" s="5"/>
      <c r="G94" s="6"/>
      <c r="H94" s="366" t="s">
        <v>615</v>
      </c>
      <c r="I94" s="9"/>
    </row>
    <row r="95" spans="1:9" ht="7.5" customHeight="1">
      <c r="A95" s="192"/>
      <c r="B95" s="366"/>
      <c r="C95" s="1"/>
      <c r="D95" s="23"/>
      <c r="E95" s="22" t="s">
        <v>18</v>
      </c>
      <c r="F95" s="5"/>
      <c r="G95" s="150"/>
      <c r="H95" s="371"/>
      <c r="I95" s="9"/>
    </row>
    <row r="96" spans="1:9" ht="36" customHeight="1">
      <c r="A96" s="192"/>
      <c r="B96" s="149"/>
      <c r="C96" s="1"/>
      <c r="D96" s="20" t="s">
        <v>22</v>
      </c>
      <c r="E96" s="2" t="s">
        <v>32</v>
      </c>
      <c r="F96" s="5"/>
      <c r="G96" s="6"/>
      <c r="H96" s="366"/>
      <c r="I96" s="9"/>
    </row>
    <row r="97" spans="1:9" ht="6" customHeight="1">
      <c r="A97" s="192"/>
      <c r="B97" s="149"/>
      <c r="C97" s="1"/>
      <c r="D97" s="23"/>
      <c r="E97" s="22"/>
      <c r="F97" s="5"/>
      <c r="G97" s="6"/>
      <c r="H97" s="366"/>
      <c r="I97" s="9"/>
    </row>
    <row r="98" spans="1:9" ht="48" customHeight="1">
      <c r="A98" s="192"/>
      <c r="B98" s="149"/>
      <c r="C98" s="1"/>
      <c r="D98" s="20" t="s">
        <v>22</v>
      </c>
      <c r="E98" s="2" t="s">
        <v>486</v>
      </c>
      <c r="F98" s="5"/>
      <c r="G98" s="150"/>
      <c r="H98" s="366"/>
      <c r="I98" s="9"/>
    </row>
    <row r="99" spans="1:9" ht="7.5" customHeight="1">
      <c r="A99" s="192"/>
      <c r="B99" s="149"/>
      <c r="C99" s="1"/>
      <c r="D99" s="23"/>
      <c r="E99" s="22"/>
      <c r="F99" s="5"/>
      <c r="G99" s="6"/>
      <c r="H99" s="366"/>
      <c r="I99" s="9"/>
    </row>
    <row r="100" spans="1:9" ht="134.25" customHeight="1">
      <c r="A100" s="192"/>
      <c r="B100" s="366"/>
      <c r="C100" s="1"/>
      <c r="D100" s="24" t="s">
        <v>149</v>
      </c>
      <c r="E100" s="366" t="s">
        <v>483</v>
      </c>
      <c r="F100" s="5"/>
      <c r="G100" s="53"/>
      <c r="H100" s="39"/>
      <c r="I100" s="9"/>
    </row>
    <row r="101" spans="1:9" ht="102" customHeight="1">
      <c r="A101" s="192"/>
      <c r="B101" s="366"/>
      <c r="C101" s="1"/>
      <c r="D101" s="24"/>
      <c r="E101" s="366" t="s">
        <v>484</v>
      </c>
      <c r="F101" s="5"/>
      <c r="G101" s="53"/>
      <c r="H101" s="39"/>
      <c r="I101" s="9"/>
    </row>
    <row r="102" spans="1:9" ht="128.25" customHeight="1">
      <c r="A102" s="192"/>
      <c r="B102" s="366"/>
      <c r="C102" s="1"/>
      <c r="D102" s="24"/>
      <c r="E102" s="366" t="s">
        <v>485</v>
      </c>
      <c r="F102" s="5"/>
      <c r="G102" s="53"/>
      <c r="H102" s="39"/>
      <c r="I102" s="9"/>
    </row>
    <row r="103" spans="1:9" ht="94.5">
      <c r="A103" s="192"/>
      <c r="B103" s="366"/>
      <c r="C103" s="1"/>
      <c r="D103" s="24"/>
      <c r="E103" s="360" t="s">
        <v>1026</v>
      </c>
      <c r="F103" s="5"/>
      <c r="G103" s="53"/>
      <c r="H103" s="39"/>
      <c r="I103" s="9"/>
    </row>
    <row r="104" spans="1:9" ht="48.75" customHeight="1">
      <c r="A104" s="192"/>
      <c r="B104" s="366"/>
      <c r="C104" s="1"/>
      <c r="D104" s="24"/>
      <c r="E104" s="366" t="s">
        <v>570</v>
      </c>
      <c r="F104" s="5"/>
      <c r="G104" s="53"/>
      <c r="H104" s="39"/>
      <c r="I104" s="9"/>
    </row>
    <row r="105" spans="1:9" ht="6.75" customHeight="1">
      <c r="A105" s="192"/>
      <c r="B105" s="366"/>
      <c r="C105" s="1"/>
      <c r="D105" s="24"/>
      <c r="E105" s="366"/>
      <c r="F105" s="5"/>
      <c r="G105" s="53"/>
      <c r="H105" s="39"/>
      <c r="I105" s="9"/>
    </row>
    <row r="106" spans="1:9" ht="63" customHeight="1">
      <c r="A106" s="192"/>
      <c r="B106" s="366"/>
      <c r="C106" s="1"/>
      <c r="D106" s="24"/>
      <c r="E106" s="366" t="s">
        <v>571</v>
      </c>
      <c r="F106" s="5"/>
      <c r="G106" s="53"/>
      <c r="H106" s="39"/>
      <c r="I106" s="9"/>
    </row>
    <row r="107" spans="1:9" ht="117.75" customHeight="1">
      <c r="A107" s="192"/>
      <c r="B107" s="366"/>
      <c r="C107" s="1"/>
      <c r="D107" s="24"/>
      <c r="E107" s="366" t="s">
        <v>572</v>
      </c>
      <c r="F107" s="5"/>
      <c r="G107" s="53"/>
      <c r="H107" s="39"/>
      <c r="I107" s="9"/>
    </row>
    <row r="108" spans="1:9" ht="131.25" customHeight="1">
      <c r="A108" s="192"/>
      <c r="B108" s="366"/>
      <c r="C108" s="1"/>
      <c r="D108" s="25"/>
      <c r="E108" s="2" t="s">
        <v>573</v>
      </c>
      <c r="F108" s="5"/>
      <c r="G108" s="53"/>
      <c r="H108" s="39"/>
      <c r="I108" s="9"/>
    </row>
    <row r="109" spans="1:9" ht="7.5" customHeight="1">
      <c r="A109" s="183"/>
      <c r="B109" s="2"/>
      <c r="C109" s="20"/>
      <c r="D109" s="7"/>
      <c r="E109" s="4"/>
      <c r="F109" s="38"/>
      <c r="G109" s="54"/>
      <c r="H109" s="55"/>
      <c r="I109" s="9"/>
    </row>
    <row r="110" spans="1:9" ht="7.5" customHeight="1">
      <c r="A110" s="192"/>
      <c r="B110" s="366"/>
      <c r="C110" s="1"/>
      <c r="D110" s="9"/>
      <c r="E110" s="149"/>
      <c r="F110" s="5"/>
      <c r="G110" s="150"/>
      <c r="H110" s="5"/>
      <c r="I110" s="9"/>
    </row>
    <row r="111" spans="1:9" ht="73.5" customHeight="1">
      <c r="A111" s="199" t="s">
        <v>323</v>
      </c>
      <c r="B111" s="366" t="s">
        <v>33</v>
      </c>
      <c r="C111" s="9"/>
      <c r="D111" s="9"/>
      <c r="E111" s="9" t="s">
        <v>487</v>
      </c>
      <c r="F111" s="5"/>
      <c r="G111" s="150" t="s">
        <v>1</v>
      </c>
      <c r="H111" s="371" t="s">
        <v>1134</v>
      </c>
      <c r="I111" s="9"/>
    </row>
    <row r="112" spans="1:9" ht="7.5" customHeight="1">
      <c r="A112" s="192"/>
      <c r="B112" s="366"/>
      <c r="C112" s="1"/>
      <c r="D112" s="23"/>
      <c r="E112" s="22"/>
      <c r="F112" s="5"/>
      <c r="G112" s="6"/>
      <c r="H112" s="371"/>
      <c r="I112" s="9"/>
    </row>
    <row r="113" spans="1:9" ht="38.25" customHeight="1">
      <c r="A113" s="192"/>
      <c r="B113" s="366"/>
      <c r="C113" s="9"/>
      <c r="D113" s="20" t="s">
        <v>23</v>
      </c>
      <c r="E113" s="2" t="s">
        <v>574</v>
      </c>
      <c r="F113" s="5"/>
      <c r="G113" s="150"/>
      <c r="H113" s="371" t="s">
        <v>616</v>
      </c>
      <c r="I113" s="9"/>
    </row>
    <row r="114" spans="1:9" ht="7.5" customHeight="1">
      <c r="A114" s="192"/>
      <c r="B114" s="366"/>
      <c r="C114" s="1"/>
      <c r="D114" s="23"/>
      <c r="E114" s="22"/>
      <c r="F114" s="5"/>
      <c r="G114" s="150"/>
      <c r="H114" s="366"/>
      <c r="I114" s="9"/>
    </row>
    <row r="115" spans="1:9" ht="119.25" customHeight="1">
      <c r="A115" s="192"/>
      <c r="B115" s="366"/>
      <c r="C115" s="1"/>
      <c r="D115" s="20" t="s">
        <v>23</v>
      </c>
      <c r="E115" s="2" t="s">
        <v>488</v>
      </c>
      <c r="F115" s="5"/>
      <c r="G115" s="150"/>
      <c r="H115" s="5" t="s">
        <v>2</v>
      </c>
      <c r="I115" s="9"/>
    </row>
    <row r="116" spans="1:9" ht="13.5" customHeight="1">
      <c r="A116" s="183"/>
      <c r="B116" s="2"/>
      <c r="C116" s="20"/>
      <c r="D116" s="7"/>
      <c r="E116" s="4"/>
      <c r="F116" s="38"/>
      <c r="G116" s="8"/>
      <c r="H116" s="55"/>
      <c r="I116" s="9"/>
    </row>
    <row r="117" spans="1:9" ht="7.5" customHeight="1">
      <c r="A117" s="192"/>
      <c r="B117" s="22"/>
      <c r="C117" s="23"/>
      <c r="D117" s="21"/>
      <c r="E117" s="29"/>
      <c r="F117" s="5"/>
      <c r="G117" s="32"/>
      <c r="H117" s="5"/>
      <c r="I117" s="9"/>
    </row>
    <row r="118" spans="1:9" ht="94.5">
      <c r="A118" s="228" t="s">
        <v>329</v>
      </c>
      <c r="B118" s="2" t="s">
        <v>34</v>
      </c>
      <c r="C118" s="20"/>
      <c r="D118" s="7"/>
      <c r="E118" s="4" t="s">
        <v>247</v>
      </c>
      <c r="F118" s="38"/>
      <c r="G118" s="26" t="s">
        <v>711</v>
      </c>
      <c r="H118" s="373" t="s">
        <v>935</v>
      </c>
      <c r="I118" s="9"/>
    </row>
    <row r="119" spans="1:9" ht="7.5" customHeight="1">
      <c r="A119" s="192"/>
      <c r="B119" s="149"/>
      <c r="C119" s="1"/>
      <c r="D119" s="9"/>
      <c r="E119" s="149"/>
      <c r="F119" s="5"/>
      <c r="G119" s="56"/>
      <c r="H119" s="366"/>
      <c r="I119" s="9"/>
    </row>
    <row r="120" spans="1:9" ht="69" customHeight="1">
      <c r="A120" s="199" t="s">
        <v>328</v>
      </c>
      <c r="B120" s="366" t="s">
        <v>35</v>
      </c>
      <c r="C120" s="20"/>
      <c r="D120" s="7" t="s">
        <v>21</v>
      </c>
      <c r="E120" s="4" t="s">
        <v>575</v>
      </c>
      <c r="F120" s="7"/>
      <c r="G120" s="26" t="s">
        <v>7</v>
      </c>
      <c r="H120" s="371" t="s">
        <v>1135</v>
      </c>
      <c r="I120" s="9"/>
    </row>
    <row r="121" spans="1:9" ht="6" customHeight="1">
      <c r="A121" s="192"/>
      <c r="B121" s="43"/>
      <c r="C121" s="9"/>
      <c r="D121" s="9"/>
      <c r="E121" s="57"/>
      <c r="F121" s="5"/>
      <c r="G121" s="141"/>
      <c r="H121" s="44"/>
      <c r="I121" s="9"/>
    </row>
    <row r="122" spans="1:9" ht="47.45" customHeight="1">
      <c r="A122" s="183"/>
      <c r="B122" s="2"/>
      <c r="C122" s="20"/>
      <c r="D122" s="7" t="s">
        <v>26</v>
      </c>
      <c r="E122" s="4" t="s">
        <v>576</v>
      </c>
      <c r="F122" s="38"/>
      <c r="G122" s="26" t="s">
        <v>711</v>
      </c>
      <c r="H122" s="2"/>
      <c r="I122" s="9"/>
    </row>
    <row r="123" spans="1:9" ht="7.5" customHeight="1">
      <c r="A123" s="187"/>
      <c r="B123" s="22"/>
      <c r="C123" s="23"/>
      <c r="D123" s="21"/>
      <c r="E123" s="29"/>
      <c r="F123" s="31"/>
      <c r="G123" s="32"/>
      <c r="H123" s="51"/>
      <c r="I123" s="9"/>
    </row>
    <row r="124" spans="1:9" ht="84" customHeight="1">
      <c r="A124" s="199" t="s">
        <v>327</v>
      </c>
      <c r="B124" s="366" t="s">
        <v>36</v>
      </c>
      <c r="C124" s="1"/>
      <c r="D124" s="9" t="s">
        <v>37</v>
      </c>
      <c r="E124" s="149" t="s">
        <v>577</v>
      </c>
      <c r="F124" s="5"/>
      <c r="G124" s="26" t="s">
        <v>711</v>
      </c>
      <c r="H124" s="371" t="s">
        <v>1136</v>
      </c>
      <c r="I124" s="9"/>
    </row>
    <row r="125" spans="1:9" ht="7.5" customHeight="1">
      <c r="A125" s="192"/>
      <c r="B125" s="366"/>
      <c r="C125" s="23"/>
      <c r="D125" s="21"/>
      <c r="E125" s="29"/>
      <c r="F125" s="31"/>
      <c r="G125" s="32"/>
      <c r="H125" s="371"/>
      <c r="I125" s="9"/>
    </row>
    <row r="126" spans="1:9" ht="84" customHeight="1">
      <c r="A126" s="192"/>
      <c r="B126" s="2"/>
      <c r="C126" s="20"/>
      <c r="D126" s="7" t="s">
        <v>26</v>
      </c>
      <c r="E126" s="4" t="s">
        <v>38</v>
      </c>
      <c r="F126" s="38"/>
      <c r="G126" s="41" t="s">
        <v>711</v>
      </c>
      <c r="H126" s="2"/>
      <c r="I126" s="9"/>
    </row>
    <row r="127" spans="1:9" ht="7.5" customHeight="1">
      <c r="A127" s="187"/>
      <c r="B127" s="366"/>
      <c r="C127" s="1"/>
      <c r="D127" s="9"/>
      <c r="E127" s="149"/>
      <c r="F127" s="5"/>
      <c r="G127" s="150"/>
      <c r="H127" s="366"/>
      <c r="I127" s="9"/>
    </row>
    <row r="128" spans="1:9" ht="74.25" customHeight="1">
      <c r="A128" s="199" t="s">
        <v>326</v>
      </c>
      <c r="B128" s="2" t="s">
        <v>39</v>
      </c>
      <c r="C128" s="20"/>
      <c r="D128" s="7"/>
      <c r="E128" s="4" t="s">
        <v>578</v>
      </c>
      <c r="F128" s="5"/>
      <c r="G128" s="41" t="s">
        <v>7</v>
      </c>
      <c r="H128" s="366" t="s">
        <v>1137</v>
      </c>
      <c r="I128" s="9"/>
    </row>
    <row r="129" spans="1:9" ht="7.5" customHeight="1">
      <c r="A129" s="187"/>
      <c r="B129" s="366"/>
      <c r="C129" s="1"/>
      <c r="D129" s="9"/>
      <c r="E129" s="149"/>
      <c r="F129" s="31"/>
      <c r="G129" s="32"/>
      <c r="H129" s="51"/>
      <c r="I129" s="9"/>
    </row>
    <row r="130" spans="1:9" ht="48" customHeight="1">
      <c r="A130" s="199" t="s">
        <v>309</v>
      </c>
      <c r="B130" s="366" t="s">
        <v>249</v>
      </c>
      <c r="C130" s="20"/>
      <c r="D130" s="7" t="s">
        <v>37</v>
      </c>
      <c r="E130" s="4" t="s">
        <v>248</v>
      </c>
      <c r="F130" s="38"/>
      <c r="G130" s="41" t="s">
        <v>7</v>
      </c>
      <c r="H130" s="371" t="s">
        <v>936</v>
      </c>
      <c r="I130" s="9"/>
    </row>
    <row r="131" spans="1:9" ht="7.5" customHeight="1">
      <c r="A131" s="192"/>
      <c r="B131" s="149"/>
      <c r="C131" s="1"/>
      <c r="D131" s="9"/>
      <c r="E131" s="149"/>
      <c r="F131" s="5"/>
      <c r="G131" s="6"/>
      <c r="H131" s="371"/>
      <c r="I131" s="9"/>
    </row>
    <row r="132" spans="1:9" ht="78.75" customHeight="1">
      <c r="A132" s="183"/>
      <c r="B132" s="4"/>
      <c r="C132" s="20"/>
      <c r="D132" s="7" t="s">
        <v>26</v>
      </c>
      <c r="E132" s="4" t="s">
        <v>40</v>
      </c>
      <c r="F132" s="38"/>
      <c r="G132" s="41" t="s">
        <v>7</v>
      </c>
      <c r="H132" s="2"/>
      <c r="I132" s="9"/>
    </row>
    <row r="133" spans="1:9" ht="7.5" customHeight="1">
      <c r="A133" s="187"/>
      <c r="B133" s="22"/>
      <c r="C133" s="1"/>
      <c r="D133" s="9"/>
      <c r="E133" s="149"/>
      <c r="F133" s="5"/>
      <c r="G133" s="32"/>
      <c r="H133" s="51"/>
      <c r="I133" s="9"/>
    </row>
    <row r="134" spans="1:9" ht="141.75" customHeight="1">
      <c r="A134" s="228" t="s">
        <v>325</v>
      </c>
      <c r="B134" s="2" t="s">
        <v>41</v>
      </c>
      <c r="C134" s="20"/>
      <c r="D134" s="7"/>
      <c r="E134" s="4" t="s">
        <v>579</v>
      </c>
      <c r="F134" s="5"/>
      <c r="G134" s="41" t="s">
        <v>711</v>
      </c>
      <c r="H134" s="366" t="s">
        <v>1138</v>
      </c>
      <c r="I134" s="9"/>
    </row>
    <row r="135" spans="1:9" ht="7.5" customHeight="1">
      <c r="A135" s="192"/>
      <c r="B135" s="149"/>
      <c r="C135" s="1"/>
      <c r="D135" s="9"/>
      <c r="E135" s="149"/>
      <c r="F135" s="31"/>
      <c r="G135" s="56"/>
      <c r="H135" s="51"/>
      <c r="I135" s="9"/>
    </row>
    <row r="136" spans="1:9" ht="74.25" customHeight="1">
      <c r="A136" s="228" t="s">
        <v>324</v>
      </c>
      <c r="B136" s="2" t="s">
        <v>42</v>
      </c>
      <c r="C136" s="20"/>
      <c r="D136" s="7"/>
      <c r="E136" s="4" t="s">
        <v>171</v>
      </c>
      <c r="F136" s="38"/>
      <c r="G136" s="41" t="s">
        <v>7</v>
      </c>
      <c r="H136" s="2" t="s">
        <v>1139</v>
      </c>
      <c r="I136" s="9"/>
    </row>
    <row r="137" spans="1:9" ht="7.5" customHeight="1">
      <c r="A137" s="192"/>
      <c r="B137" s="149"/>
      <c r="C137" s="1"/>
      <c r="D137" s="9"/>
      <c r="E137" s="149"/>
      <c r="F137" s="5"/>
      <c r="G137" s="32"/>
      <c r="H137" s="51"/>
      <c r="I137" s="9"/>
    </row>
    <row r="138" spans="1:9" ht="48" customHeight="1">
      <c r="A138" s="201">
        <v>10</v>
      </c>
      <c r="B138" s="149" t="s">
        <v>43</v>
      </c>
      <c r="C138" s="1"/>
      <c r="D138" s="9"/>
      <c r="E138" s="149" t="s">
        <v>8</v>
      </c>
      <c r="F138" s="5"/>
      <c r="G138" s="26" t="s">
        <v>7</v>
      </c>
      <c r="H138" s="424" t="s">
        <v>1140</v>
      </c>
      <c r="I138" s="9"/>
    </row>
    <row r="139" spans="1:9" ht="6.6" customHeight="1">
      <c r="A139" s="201"/>
      <c r="B139" s="149"/>
      <c r="C139" s="1"/>
      <c r="D139" s="23"/>
      <c r="E139" s="22"/>
      <c r="F139" s="5"/>
      <c r="G139" s="6"/>
      <c r="H139" s="424"/>
      <c r="I139" s="9"/>
    </row>
    <row r="140" spans="1:9" ht="87.75" customHeight="1">
      <c r="A140" s="192"/>
      <c r="B140" s="366"/>
      <c r="C140" s="1"/>
      <c r="D140" s="20" t="s">
        <v>149</v>
      </c>
      <c r="E140" s="2" t="s">
        <v>489</v>
      </c>
      <c r="F140" s="5"/>
      <c r="G140" s="150"/>
      <c r="H140" s="424"/>
      <c r="I140" s="59"/>
    </row>
    <row r="141" spans="1:9" ht="7.5" customHeight="1">
      <c r="A141" s="192"/>
      <c r="B141" s="149"/>
      <c r="C141" s="1"/>
      <c r="D141" s="23"/>
      <c r="E141" s="22"/>
      <c r="F141" s="5"/>
      <c r="G141" s="6"/>
      <c r="H141" s="366"/>
      <c r="I141" s="9"/>
    </row>
    <row r="142" spans="1:9" ht="73.5" customHeight="1">
      <c r="A142" s="192"/>
      <c r="B142" s="366"/>
      <c r="C142" s="1"/>
      <c r="D142" s="20" t="s">
        <v>22</v>
      </c>
      <c r="E142" s="2" t="s">
        <v>490</v>
      </c>
      <c r="F142" s="5"/>
      <c r="G142" s="6"/>
      <c r="H142" s="371" t="s">
        <v>5</v>
      </c>
      <c r="I142" s="9"/>
    </row>
    <row r="143" spans="1:9" ht="6.95" customHeight="1">
      <c r="A143" s="183"/>
      <c r="B143" s="2"/>
      <c r="C143" s="7"/>
      <c r="D143" s="7"/>
      <c r="E143" s="4"/>
      <c r="F143" s="38"/>
      <c r="G143" s="8"/>
      <c r="H143" s="373"/>
      <c r="I143" s="9"/>
    </row>
    <row r="144" spans="1:9" ht="9" customHeight="1">
      <c r="A144" s="187"/>
      <c r="B144" s="366"/>
      <c r="C144" s="23"/>
      <c r="D144" s="21"/>
      <c r="E144" s="29"/>
      <c r="F144" s="5"/>
      <c r="G144" s="150"/>
      <c r="H144" s="51"/>
      <c r="I144" s="9"/>
    </row>
    <row r="145" spans="1:9" ht="71.25" customHeight="1">
      <c r="A145" s="201">
        <v>11</v>
      </c>
      <c r="B145" s="366" t="s">
        <v>44</v>
      </c>
      <c r="C145" s="1"/>
      <c r="D145" s="9"/>
      <c r="E145" s="149" t="s">
        <v>9</v>
      </c>
      <c r="F145" s="5"/>
      <c r="G145" s="26" t="s">
        <v>7</v>
      </c>
      <c r="H145" s="371" t="s">
        <v>1141</v>
      </c>
      <c r="I145" s="9"/>
    </row>
    <row r="146" spans="1:9" ht="7.5" customHeight="1">
      <c r="A146" s="192"/>
      <c r="B146" s="366"/>
      <c r="C146" s="1"/>
      <c r="D146" s="23"/>
      <c r="E146" s="22"/>
      <c r="F146" s="5"/>
      <c r="G146" s="150"/>
      <c r="H146" s="371"/>
      <c r="I146" s="9"/>
    </row>
    <row r="147" spans="1:9" ht="45.95" customHeight="1">
      <c r="A147" s="192"/>
      <c r="B147" s="149"/>
      <c r="C147" s="1"/>
      <c r="D147" s="20" t="s">
        <v>22</v>
      </c>
      <c r="E147" s="2" t="s">
        <v>491</v>
      </c>
      <c r="F147" s="5"/>
      <c r="G147" s="150"/>
      <c r="H147" s="371" t="s">
        <v>617</v>
      </c>
      <c r="I147" s="9"/>
    </row>
    <row r="148" spans="1:9" ht="6.6" customHeight="1">
      <c r="A148" s="192"/>
      <c r="B148" s="2"/>
      <c r="C148" s="20"/>
      <c r="D148" s="7"/>
      <c r="E148" s="149"/>
      <c r="F148" s="5"/>
      <c r="G148" s="150"/>
      <c r="H148" s="366"/>
      <c r="I148" s="9"/>
    </row>
    <row r="149" spans="1:9" ht="7.5" customHeight="1">
      <c r="A149" s="187"/>
      <c r="B149" s="22"/>
      <c r="C149" s="1"/>
      <c r="D149" s="9"/>
      <c r="E149" s="29"/>
      <c r="F149" s="31"/>
      <c r="G149" s="32"/>
      <c r="H149" s="51"/>
      <c r="I149" s="9"/>
    </row>
    <row r="150" spans="1:9" ht="81.75" customHeight="1">
      <c r="A150" s="201">
        <v>12</v>
      </c>
      <c r="B150" s="149" t="s">
        <v>45</v>
      </c>
      <c r="C150" s="1"/>
      <c r="D150" s="9" t="s">
        <v>37</v>
      </c>
      <c r="E150" s="149" t="s">
        <v>46</v>
      </c>
      <c r="F150" s="5"/>
      <c r="G150" s="26" t="s">
        <v>7</v>
      </c>
      <c r="H150" s="366" t="s">
        <v>1142</v>
      </c>
      <c r="I150" s="9"/>
    </row>
    <row r="151" spans="1:9" ht="7.5" customHeight="1">
      <c r="A151" s="192"/>
      <c r="B151" s="149"/>
      <c r="C151" s="1"/>
      <c r="D151" s="23"/>
      <c r="E151" s="22"/>
      <c r="F151" s="5"/>
      <c r="G151" s="150"/>
      <c r="H151" s="366"/>
      <c r="I151" s="9"/>
    </row>
    <row r="152" spans="1:9" ht="71.099999999999994" customHeight="1">
      <c r="A152" s="192"/>
      <c r="B152" s="149"/>
      <c r="C152" s="1"/>
      <c r="D152" s="1" t="s">
        <v>22</v>
      </c>
      <c r="E152" s="366" t="s">
        <v>580</v>
      </c>
      <c r="F152" s="5"/>
      <c r="G152" s="6"/>
      <c r="H152" s="366" t="s">
        <v>618</v>
      </c>
      <c r="I152" s="9"/>
    </row>
    <row r="153" spans="1:9" ht="7.5" customHeight="1">
      <c r="A153" s="192"/>
      <c r="B153" s="149"/>
      <c r="C153" s="1"/>
      <c r="D153" s="23"/>
      <c r="E153" s="22"/>
      <c r="F153" s="5"/>
      <c r="G153" s="6"/>
      <c r="H153" s="366"/>
      <c r="I153" s="9"/>
    </row>
    <row r="154" spans="1:9" ht="84.95" customHeight="1">
      <c r="A154" s="192"/>
      <c r="B154" s="149"/>
      <c r="C154" s="1"/>
      <c r="D154" s="20" t="s">
        <v>23</v>
      </c>
      <c r="E154" s="2" t="s">
        <v>47</v>
      </c>
      <c r="F154" s="5"/>
      <c r="G154" s="6"/>
      <c r="H154" s="366" t="s">
        <v>4</v>
      </c>
      <c r="I154" s="149"/>
    </row>
    <row r="155" spans="1:9" ht="7.5" customHeight="1">
      <c r="A155" s="192"/>
      <c r="B155" s="366"/>
      <c r="C155" s="20"/>
      <c r="D155" s="7"/>
      <c r="E155" s="4"/>
      <c r="F155" s="38"/>
      <c r="G155" s="54"/>
      <c r="H155" s="371"/>
      <c r="I155" s="149"/>
    </row>
    <row r="156" spans="1:9" ht="7.5" customHeight="1">
      <c r="A156" s="192"/>
      <c r="B156" s="366"/>
      <c r="C156" s="1"/>
      <c r="D156" s="9"/>
      <c r="E156" s="149"/>
      <c r="F156" s="5"/>
      <c r="G156" s="150"/>
      <c r="H156" s="371"/>
      <c r="I156" s="149"/>
    </row>
    <row r="157" spans="1:9" ht="93" customHeight="1">
      <c r="A157" s="192"/>
      <c r="B157" s="366"/>
      <c r="C157" s="1"/>
      <c r="D157" s="7" t="s">
        <v>48</v>
      </c>
      <c r="E157" s="4" t="s">
        <v>600</v>
      </c>
      <c r="F157" s="5"/>
      <c r="G157" s="26" t="s">
        <v>7</v>
      </c>
      <c r="H157" s="371" t="s">
        <v>619</v>
      </c>
      <c r="I157" s="9"/>
    </row>
    <row r="158" spans="1:9" ht="7.5" customHeight="1">
      <c r="A158" s="192"/>
      <c r="B158" s="366"/>
      <c r="C158" s="1"/>
      <c r="D158" s="23"/>
      <c r="E158" s="22"/>
      <c r="F158" s="5"/>
      <c r="G158" s="150"/>
      <c r="H158" s="366"/>
      <c r="I158" s="9"/>
    </row>
    <row r="159" spans="1:9" ht="44.25" customHeight="1">
      <c r="A159" s="192"/>
      <c r="B159" s="366"/>
      <c r="C159" s="1"/>
      <c r="D159" s="20"/>
      <c r="E159" s="2"/>
      <c r="F159" s="5"/>
      <c r="G159" s="150"/>
      <c r="H159" s="115"/>
      <c r="I159" s="9"/>
    </row>
    <row r="160" spans="1:9" ht="6.95" customHeight="1">
      <c r="A160" s="183"/>
      <c r="B160" s="2"/>
      <c r="C160" s="20"/>
      <c r="D160" s="7"/>
      <c r="E160" s="4"/>
      <c r="F160" s="38"/>
      <c r="G160" s="8"/>
      <c r="H160" s="2"/>
      <c r="I160" s="9"/>
    </row>
    <row r="161" spans="1:9" ht="7.5" customHeight="1">
      <c r="A161" s="192"/>
      <c r="B161" s="366"/>
      <c r="C161" s="1"/>
      <c r="D161" s="9"/>
      <c r="E161" s="149"/>
      <c r="F161" s="5"/>
      <c r="G161" s="150"/>
      <c r="H161" s="371"/>
      <c r="I161" s="9"/>
    </row>
    <row r="162" spans="1:9" ht="79.5" customHeight="1">
      <c r="A162" s="201">
        <v>13</v>
      </c>
      <c r="B162" s="366" t="s">
        <v>104</v>
      </c>
      <c r="C162" s="1"/>
      <c r="D162" s="9" t="s">
        <v>37</v>
      </c>
      <c r="E162" s="149" t="s">
        <v>172</v>
      </c>
      <c r="F162" s="5"/>
      <c r="G162" s="26" t="s">
        <v>7</v>
      </c>
      <c r="H162" s="371" t="s">
        <v>937</v>
      </c>
      <c r="I162" s="9"/>
    </row>
    <row r="163" spans="1:9" ht="7.5" customHeight="1">
      <c r="A163" s="192"/>
      <c r="B163" s="366"/>
      <c r="C163" s="1"/>
      <c r="D163" s="23"/>
      <c r="E163" s="22"/>
      <c r="F163" s="5"/>
      <c r="G163" s="6"/>
      <c r="H163" s="371"/>
      <c r="I163" s="9"/>
    </row>
    <row r="164" spans="1:9" ht="85.5" customHeight="1">
      <c r="A164" s="192"/>
      <c r="B164" s="366"/>
      <c r="C164" s="1"/>
      <c r="D164" s="20" t="s">
        <v>23</v>
      </c>
      <c r="E164" s="2" t="s">
        <v>428</v>
      </c>
      <c r="F164" s="5"/>
      <c r="G164" s="6"/>
      <c r="H164" s="366" t="s">
        <v>620</v>
      </c>
      <c r="I164" s="9"/>
    </row>
    <row r="165" spans="1:9" ht="6" customHeight="1">
      <c r="A165" s="192"/>
      <c r="B165" s="149"/>
      <c r="C165" s="1"/>
      <c r="D165" s="9"/>
      <c r="E165" s="149"/>
      <c r="F165" s="5"/>
      <c r="G165" s="6"/>
      <c r="H165" s="366"/>
      <c r="I165" s="9"/>
    </row>
    <row r="166" spans="1:9" ht="7.5" customHeight="1">
      <c r="A166" s="192"/>
      <c r="B166" s="366"/>
      <c r="C166" s="23"/>
      <c r="D166" s="21"/>
      <c r="E166" s="29"/>
      <c r="F166" s="31"/>
      <c r="G166" s="32"/>
      <c r="H166" s="148"/>
      <c r="I166" s="9"/>
    </row>
    <row r="167" spans="1:9" ht="124.5" customHeight="1">
      <c r="A167" s="192"/>
      <c r="B167" s="366"/>
      <c r="C167" s="1"/>
      <c r="D167" s="9" t="s">
        <v>48</v>
      </c>
      <c r="E167" s="149" t="s">
        <v>601</v>
      </c>
      <c r="F167" s="9"/>
      <c r="G167" s="26" t="s">
        <v>281</v>
      </c>
      <c r="H167" s="371"/>
      <c r="I167" s="9"/>
    </row>
    <row r="168" spans="1:9" ht="7.5" customHeight="1">
      <c r="A168" s="192"/>
      <c r="B168" s="9"/>
      <c r="C168" s="1"/>
      <c r="D168" s="23"/>
      <c r="E168" s="22"/>
      <c r="F168" s="5"/>
      <c r="G168" s="150"/>
      <c r="H168" s="5"/>
      <c r="I168" s="9"/>
    </row>
    <row r="169" spans="1:9" ht="105.75" customHeight="1">
      <c r="A169" s="192"/>
      <c r="B169" s="149"/>
      <c r="C169" s="1"/>
      <c r="D169" s="20" t="s">
        <v>22</v>
      </c>
      <c r="E169" s="2" t="s">
        <v>581</v>
      </c>
      <c r="F169" s="5"/>
      <c r="G169" s="150"/>
      <c r="H169" s="366" t="s">
        <v>621</v>
      </c>
      <c r="I169" s="9"/>
    </row>
    <row r="170" spans="1:9" ht="7.5" customHeight="1">
      <c r="A170" s="192"/>
      <c r="B170" s="149"/>
      <c r="C170" s="1"/>
      <c r="D170" s="23"/>
      <c r="E170" s="22"/>
      <c r="F170" s="5"/>
      <c r="G170" s="6"/>
      <c r="H170" s="366"/>
    </row>
    <row r="171" spans="1:9" ht="51" customHeight="1">
      <c r="A171" s="192"/>
      <c r="B171" s="149"/>
      <c r="C171" s="1"/>
      <c r="D171" s="1" t="s">
        <v>149</v>
      </c>
      <c r="E171" s="366" t="s">
        <v>553</v>
      </c>
      <c r="F171" s="5"/>
      <c r="G171" s="6"/>
      <c r="H171" s="366" t="s">
        <v>622</v>
      </c>
    </row>
    <row r="172" spans="1:9" ht="48" customHeight="1">
      <c r="A172" s="192"/>
      <c r="B172" s="149"/>
      <c r="C172" s="1"/>
      <c r="D172" s="1" t="s">
        <v>173</v>
      </c>
      <c r="E172" s="366" t="s">
        <v>176</v>
      </c>
      <c r="F172" s="5"/>
      <c r="G172" s="6"/>
      <c r="H172" s="5"/>
    </row>
    <row r="173" spans="1:9" ht="32.25" customHeight="1">
      <c r="A173" s="192"/>
      <c r="B173" s="149"/>
      <c r="C173" s="1"/>
      <c r="D173" s="1" t="s">
        <v>174</v>
      </c>
      <c r="E173" s="366" t="s">
        <v>177</v>
      </c>
      <c r="F173" s="5"/>
      <c r="G173" s="6"/>
      <c r="H173" s="366"/>
    </row>
    <row r="174" spans="1:9" ht="33.75" customHeight="1">
      <c r="A174" s="192"/>
      <c r="B174" s="149"/>
      <c r="C174" s="1"/>
      <c r="D174" s="20" t="s">
        <v>175</v>
      </c>
      <c r="E174" s="2" t="s">
        <v>250</v>
      </c>
      <c r="F174" s="5"/>
      <c r="G174" s="6"/>
      <c r="H174" s="366"/>
    </row>
    <row r="175" spans="1:9" ht="13.5" customHeight="1">
      <c r="A175" s="192"/>
      <c r="B175" s="149"/>
      <c r="C175" s="20"/>
      <c r="D175" s="7"/>
      <c r="E175" s="4"/>
      <c r="F175" s="5"/>
      <c r="G175" s="6"/>
      <c r="H175" s="366"/>
      <c r="I175" s="9"/>
    </row>
    <row r="176" spans="1:9" ht="7.5" customHeight="1">
      <c r="A176" s="192"/>
      <c r="B176" s="149"/>
      <c r="C176" s="1"/>
      <c r="D176" s="9"/>
      <c r="E176" s="149"/>
      <c r="F176" s="31"/>
      <c r="G176" s="32"/>
      <c r="H176" s="366"/>
      <c r="I176" s="9"/>
    </row>
    <row r="177" spans="1:9" ht="63" customHeight="1">
      <c r="A177" s="192"/>
      <c r="B177" s="366"/>
      <c r="C177" s="1"/>
      <c r="D177" s="9" t="s">
        <v>28</v>
      </c>
      <c r="E177" s="149" t="s">
        <v>49</v>
      </c>
      <c r="F177" s="5"/>
      <c r="G177" s="26" t="s">
        <v>711</v>
      </c>
      <c r="H177" s="366"/>
      <c r="I177" s="9"/>
    </row>
    <row r="178" spans="1:9" ht="7.5" customHeight="1">
      <c r="A178" s="192"/>
      <c r="B178" s="149"/>
      <c r="C178" s="1"/>
      <c r="D178" s="23"/>
      <c r="E178" s="22"/>
      <c r="F178" s="5"/>
      <c r="G178" s="150"/>
      <c r="H178" s="148"/>
      <c r="I178" s="9"/>
    </row>
    <row r="179" spans="1:9" ht="45" customHeight="1">
      <c r="A179" s="192"/>
      <c r="B179" s="149"/>
      <c r="C179" s="1"/>
      <c r="D179" s="20" t="s">
        <v>23</v>
      </c>
      <c r="E179" s="2" t="s">
        <v>429</v>
      </c>
      <c r="F179" s="5"/>
      <c r="G179" s="6"/>
      <c r="H179" s="366" t="s">
        <v>623</v>
      </c>
      <c r="I179" s="9"/>
    </row>
    <row r="180" spans="1:9" ht="13.5" customHeight="1">
      <c r="A180" s="192"/>
      <c r="B180" s="366"/>
      <c r="C180" s="20"/>
      <c r="D180" s="7"/>
      <c r="E180" s="4"/>
      <c r="F180" s="5"/>
      <c r="G180" s="150"/>
      <c r="H180" s="371"/>
      <c r="I180" s="9"/>
    </row>
    <row r="181" spans="1:9" ht="7.5" customHeight="1">
      <c r="A181" s="192"/>
      <c r="B181" s="149"/>
      <c r="C181" s="1"/>
      <c r="D181" s="9"/>
      <c r="E181" s="149"/>
      <c r="F181" s="31"/>
      <c r="G181" s="32"/>
      <c r="H181" s="371"/>
      <c r="I181" s="9"/>
    </row>
    <row r="182" spans="1:9" ht="68.25" customHeight="1">
      <c r="A182" s="192"/>
      <c r="B182" s="366"/>
      <c r="C182" s="20"/>
      <c r="D182" s="7" t="s">
        <v>50</v>
      </c>
      <c r="E182" s="4" t="s">
        <v>251</v>
      </c>
      <c r="F182" s="38"/>
      <c r="G182" s="26" t="s">
        <v>711</v>
      </c>
      <c r="H182" s="371"/>
      <c r="I182" s="9"/>
    </row>
    <row r="183" spans="1:9" ht="6.95" customHeight="1">
      <c r="A183" s="192"/>
      <c r="B183" s="149"/>
      <c r="C183" s="1"/>
      <c r="D183" s="9"/>
      <c r="E183" s="149"/>
      <c r="F183" s="5"/>
      <c r="G183" s="32"/>
      <c r="H183" s="371"/>
      <c r="I183" s="9"/>
    </row>
    <row r="184" spans="1:9" ht="43.5" customHeight="1">
      <c r="A184" s="192"/>
      <c r="B184" s="366"/>
      <c r="C184" s="20"/>
      <c r="D184" s="7" t="s">
        <v>51</v>
      </c>
      <c r="E184" s="4" t="s">
        <v>554</v>
      </c>
      <c r="F184" s="38"/>
      <c r="G184" s="41" t="s">
        <v>7</v>
      </c>
      <c r="H184" s="371" t="s">
        <v>10</v>
      </c>
      <c r="I184" s="9"/>
    </row>
    <row r="185" spans="1:9" ht="7.5" customHeight="1">
      <c r="A185" s="192"/>
      <c r="B185" s="366" t="s">
        <v>4</v>
      </c>
      <c r="C185" s="1"/>
      <c r="D185" s="9"/>
      <c r="E185" s="149"/>
      <c r="F185" s="5"/>
      <c r="G185" s="26"/>
      <c r="H185" s="370"/>
      <c r="I185" s="9"/>
    </row>
    <row r="186" spans="1:9" ht="109.5" customHeight="1">
      <c r="A186" s="192"/>
      <c r="B186" s="366"/>
      <c r="C186" s="1"/>
      <c r="D186" s="9" t="s">
        <v>52</v>
      </c>
      <c r="E186" s="149" t="s">
        <v>330</v>
      </c>
      <c r="F186" s="5"/>
      <c r="G186" s="26" t="s">
        <v>7</v>
      </c>
      <c r="H186" s="370" t="s">
        <v>555</v>
      </c>
      <c r="I186" s="9"/>
    </row>
    <row r="187" spans="1:9" ht="5.45" customHeight="1">
      <c r="A187" s="183"/>
      <c r="B187" s="2"/>
      <c r="C187" s="7"/>
      <c r="D187" s="7"/>
      <c r="E187" s="4"/>
      <c r="F187" s="38"/>
      <c r="G187" s="41"/>
      <c r="H187" s="372"/>
      <c r="I187" s="9"/>
    </row>
    <row r="188" spans="1:9" ht="6.6" customHeight="1">
      <c r="A188" s="192"/>
      <c r="B188" s="366"/>
      <c r="C188" s="9"/>
      <c r="D188" s="9"/>
      <c r="E188" s="149"/>
      <c r="F188" s="5"/>
      <c r="G188" s="26"/>
      <c r="H188" s="370"/>
      <c r="I188" s="9"/>
    </row>
    <row r="189" spans="1:9" ht="79.5" customHeight="1">
      <c r="A189" s="229">
        <v>14</v>
      </c>
      <c r="B189" s="2" t="s">
        <v>53</v>
      </c>
      <c r="C189" s="20"/>
      <c r="D189" s="7"/>
      <c r="E189" s="4" t="s">
        <v>11</v>
      </c>
      <c r="F189" s="5"/>
      <c r="G189" s="41" t="s">
        <v>711</v>
      </c>
      <c r="H189" s="370" t="s">
        <v>1143</v>
      </c>
      <c r="I189" s="9"/>
    </row>
    <row r="190" spans="1:9" ht="7.5" customHeight="1">
      <c r="A190" s="192"/>
      <c r="B190" s="366"/>
      <c r="C190" s="9"/>
      <c r="D190" s="9"/>
      <c r="E190" s="149"/>
      <c r="F190" s="31"/>
      <c r="G190" s="32"/>
      <c r="H190" s="51"/>
      <c r="I190" s="9"/>
    </row>
    <row r="191" spans="1:9" ht="51.75" customHeight="1">
      <c r="A191" s="201">
        <v>15</v>
      </c>
      <c r="B191" s="366" t="s">
        <v>54</v>
      </c>
      <c r="C191" s="20"/>
      <c r="D191" s="7" t="s">
        <v>21</v>
      </c>
      <c r="E191" s="4" t="s">
        <v>252</v>
      </c>
      <c r="F191" s="5"/>
      <c r="G191" s="41" t="s">
        <v>7</v>
      </c>
      <c r="H191" s="371" t="s">
        <v>938</v>
      </c>
      <c r="I191" s="9"/>
    </row>
    <row r="192" spans="1:9" ht="7.5" customHeight="1">
      <c r="A192" s="192"/>
      <c r="B192" s="366"/>
      <c r="C192" s="9"/>
      <c r="D192" s="9"/>
      <c r="E192" s="149"/>
      <c r="F192" s="31"/>
      <c r="G192" s="32"/>
      <c r="H192" s="371"/>
      <c r="I192" s="9"/>
    </row>
    <row r="193" spans="1:9" ht="38.25" customHeight="1">
      <c r="A193" s="192"/>
      <c r="B193" s="366"/>
      <c r="C193" s="1"/>
      <c r="D193" s="9" t="s">
        <v>48</v>
      </c>
      <c r="E193" s="149" t="s">
        <v>582</v>
      </c>
      <c r="F193" s="5"/>
      <c r="G193" s="26" t="s">
        <v>7</v>
      </c>
      <c r="H193" s="371"/>
      <c r="I193" s="9"/>
    </row>
    <row r="194" spans="1:9" ht="9" customHeight="1">
      <c r="A194" s="192"/>
      <c r="B194" s="366"/>
      <c r="C194" s="9"/>
      <c r="D194" s="9"/>
      <c r="E194" s="149"/>
      <c r="F194" s="5"/>
      <c r="G194" s="150"/>
      <c r="H194" s="371"/>
      <c r="I194" s="9"/>
    </row>
    <row r="195" spans="1:9" ht="7.5" customHeight="1">
      <c r="A195" s="187"/>
      <c r="B195" s="22"/>
      <c r="C195" s="21"/>
      <c r="D195" s="21"/>
      <c r="E195" s="29"/>
      <c r="F195" s="31"/>
      <c r="G195" s="32"/>
      <c r="H195" s="33"/>
      <c r="I195" s="9"/>
    </row>
    <row r="196" spans="1:9" ht="46.5" customHeight="1">
      <c r="A196" s="201">
        <v>16</v>
      </c>
      <c r="B196" s="366" t="s">
        <v>156</v>
      </c>
      <c r="C196" s="1"/>
      <c r="D196" s="9" t="s">
        <v>21</v>
      </c>
      <c r="E196" s="149" t="s">
        <v>157</v>
      </c>
      <c r="F196" s="5"/>
      <c r="G196" s="26" t="s">
        <v>7</v>
      </c>
      <c r="H196" s="366" t="s">
        <v>939</v>
      </c>
      <c r="I196" s="9"/>
    </row>
    <row r="197" spans="1:9" ht="6" customHeight="1">
      <c r="A197" s="230"/>
      <c r="B197" s="149"/>
      <c r="C197" s="1"/>
      <c r="D197" s="23"/>
      <c r="E197" s="22"/>
      <c r="F197" s="5"/>
      <c r="G197" s="150"/>
      <c r="H197" s="125"/>
      <c r="I197" s="9"/>
    </row>
    <row r="198" spans="1:9" ht="60" customHeight="1">
      <c r="A198" s="230"/>
      <c r="B198" s="149"/>
      <c r="C198" s="1"/>
      <c r="D198" s="20" t="s">
        <v>23</v>
      </c>
      <c r="E198" s="2" t="s">
        <v>158</v>
      </c>
      <c r="F198" s="5"/>
      <c r="G198" s="6"/>
      <c r="H198" s="124" t="s">
        <v>624</v>
      </c>
      <c r="I198" s="9"/>
    </row>
    <row r="199" spans="1:9" ht="6" customHeight="1">
      <c r="A199" s="230"/>
      <c r="B199" s="149"/>
      <c r="C199" s="20"/>
      <c r="D199" s="7"/>
      <c r="E199" s="4"/>
      <c r="F199" s="5"/>
      <c r="G199" s="150"/>
      <c r="H199" s="124"/>
      <c r="I199" s="9"/>
    </row>
    <row r="200" spans="1:9" ht="6" customHeight="1">
      <c r="A200" s="230"/>
      <c r="B200" s="149"/>
      <c r="C200" s="1"/>
      <c r="D200" s="9"/>
      <c r="E200" s="149"/>
      <c r="F200" s="31"/>
      <c r="G200" s="32"/>
      <c r="H200" s="125"/>
      <c r="I200" s="9"/>
    </row>
    <row r="201" spans="1:9" ht="42.75" customHeight="1">
      <c r="A201" s="230"/>
      <c r="B201" s="149"/>
      <c r="C201" s="1"/>
      <c r="D201" s="9" t="s">
        <v>48</v>
      </c>
      <c r="E201" s="149" t="s">
        <v>253</v>
      </c>
      <c r="F201" s="5"/>
      <c r="G201" s="26" t="s">
        <v>7</v>
      </c>
      <c r="H201" s="124"/>
      <c r="I201" s="9"/>
    </row>
    <row r="202" spans="1:9" ht="7.5" customHeight="1">
      <c r="A202" s="230"/>
      <c r="B202" s="149"/>
      <c r="C202" s="1"/>
      <c r="D202" s="23"/>
      <c r="E202" s="22"/>
      <c r="F202" s="5"/>
      <c r="G202" s="150"/>
      <c r="H202" s="124"/>
      <c r="I202" s="9"/>
    </row>
    <row r="203" spans="1:9" ht="64.5" customHeight="1">
      <c r="A203" s="230"/>
      <c r="B203" s="149"/>
      <c r="C203" s="1"/>
      <c r="D203" s="20" t="s">
        <v>23</v>
      </c>
      <c r="E203" s="2" t="s">
        <v>159</v>
      </c>
      <c r="F203" s="5"/>
      <c r="G203" s="150"/>
      <c r="H203" s="124" t="s">
        <v>625</v>
      </c>
      <c r="I203" s="9"/>
    </row>
    <row r="204" spans="1:9" ht="6" customHeight="1">
      <c r="A204" s="230"/>
      <c r="B204" s="149"/>
      <c r="C204" s="20"/>
      <c r="D204" s="7"/>
      <c r="E204" s="4"/>
      <c r="F204" s="5"/>
      <c r="G204" s="8"/>
      <c r="H204" s="126"/>
      <c r="I204" s="9"/>
    </row>
    <row r="205" spans="1:9" ht="6" customHeight="1">
      <c r="A205" s="230"/>
      <c r="B205" s="149"/>
      <c r="C205" s="1"/>
      <c r="D205" s="9"/>
      <c r="E205" s="149"/>
      <c r="F205" s="31"/>
      <c r="G205" s="150"/>
      <c r="H205" s="126"/>
      <c r="I205" s="9"/>
    </row>
    <row r="206" spans="1:9" ht="72.75" customHeight="1">
      <c r="A206" s="230"/>
      <c r="B206" s="149"/>
      <c r="C206" s="1"/>
      <c r="D206" s="9" t="s">
        <v>28</v>
      </c>
      <c r="E206" s="149" t="s">
        <v>254</v>
      </c>
      <c r="F206" s="9"/>
      <c r="G206" s="26" t="s">
        <v>7</v>
      </c>
      <c r="H206" s="124"/>
      <c r="I206" s="9"/>
    </row>
    <row r="207" spans="1:9" ht="6" customHeight="1">
      <c r="A207" s="230"/>
      <c r="B207" s="149"/>
      <c r="C207" s="1"/>
      <c r="D207" s="7"/>
      <c r="E207" s="4"/>
      <c r="F207" s="5"/>
      <c r="G207" s="150"/>
      <c r="H207" s="124"/>
      <c r="I207" s="9"/>
    </row>
    <row r="208" spans="1:9" ht="7.5" customHeight="1">
      <c r="A208" s="230"/>
      <c r="B208" s="149"/>
      <c r="C208" s="1"/>
      <c r="D208" s="23"/>
      <c r="E208" s="22"/>
      <c r="F208" s="5"/>
      <c r="G208" s="150"/>
      <c r="H208" s="124"/>
      <c r="I208" s="9"/>
    </row>
    <row r="209" spans="1:9" ht="73.5" customHeight="1">
      <c r="A209" s="230"/>
      <c r="B209" s="366"/>
      <c r="C209" s="1"/>
      <c r="D209" s="20" t="s">
        <v>23</v>
      </c>
      <c r="E209" s="122" t="s">
        <v>160</v>
      </c>
      <c r="F209" s="5"/>
      <c r="G209" s="150"/>
      <c r="H209" s="125" t="s">
        <v>626</v>
      </c>
      <c r="I209" s="9"/>
    </row>
    <row r="210" spans="1:9" ht="5.25" customHeight="1">
      <c r="A210" s="230"/>
      <c r="B210" s="366"/>
      <c r="C210" s="20"/>
      <c r="D210" s="7"/>
      <c r="E210" s="95"/>
      <c r="F210" s="7"/>
      <c r="G210" s="150"/>
      <c r="H210" s="125"/>
      <c r="I210" s="9"/>
    </row>
    <row r="211" spans="1:9" ht="7.5" customHeight="1">
      <c r="A211" s="230"/>
      <c r="B211" s="149"/>
      <c r="C211" s="1"/>
      <c r="D211" s="9"/>
      <c r="E211" s="123"/>
      <c r="F211" s="9"/>
      <c r="G211" s="32"/>
      <c r="H211" s="127"/>
      <c r="I211" s="9"/>
    </row>
    <row r="212" spans="1:9" ht="44.25" customHeight="1">
      <c r="A212" s="230"/>
      <c r="B212" s="366"/>
      <c r="C212" s="1"/>
      <c r="D212" s="9" t="s">
        <v>55</v>
      </c>
      <c r="E212" s="149" t="s">
        <v>255</v>
      </c>
      <c r="F212" s="5"/>
      <c r="G212" s="26" t="s">
        <v>7</v>
      </c>
      <c r="H212" s="125"/>
      <c r="I212" s="9"/>
    </row>
    <row r="213" spans="1:9" ht="7.5" customHeight="1">
      <c r="A213" s="230"/>
      <c r="B213" s="149"/>
      <c r="C213" s="1"/>
      <c r="D213" s="23"/>
      <c r="E213" s="22"/>
      <c r="F213" s="9"/>
      <c r="G213" s="150"/>
      <c r="H213" s="125"/>
      <c r="I213" s="9"/>
    </row>
    <row r="214" spans="1:9" ht="97.5" customHeight="1">
      <c r="A214" s="230"/>
      <c r="B214" s="366"/>
      <c r="C214" s="1"/>
      <c r="D214" s="20" t="s">
        <v>23</v>
      </c>
      <c r="E214" s="2" t="s">
        <v>178</v>
      </c>
      <c r="F214" s="5"/>
      <c r="G214" s="150"/>
      <c r="H214" s="125" t="s">
        <v>627</v>
      </c>
      <c r="I214" s="9"/>
    </row>
    <row r="215" spans="1:9" ht="5.25" customHeight="1">
      <c r="A215" s="230"/>
      <c r="B215" s="366"/>
      <c r="C215" s="20"/>
      <c r="D215" s="7"/>
      <c r="E215" s="4"/>
      <c r="F215" s="38"/>
      <c r="G215" s="8"/>
      <c r="H215" s="125"/>
      <c r="I215" s="9"/>
    </row>
    <row r="216" spans="1:9" ht="7.5" customHeight="1">
      <c r="A216" s="230"/>
      <c r="B216" s="366"/>
      <c r="C216" s="1"/>
      <c r="D216" s="9"/>
      <c r="E216" s="149"/>
      <c r="F216" s="5"/>
      <c r="G216" s="150"/>
      <c r="H216" s="125"/>
      <c r="I216" s="9"/>
    </row>
    <row r="217" spans="1:9" ht="72.75" customHeight="1">
      <c r="A217" s="230"/>
      <c r="B217" s="366"/>
      <c r="C217" s="9"/>
      <c r="D217" s="9" t="s">
        <v>56</v>
      </c>
      <c r="E217" s="149" t="s">
        <v>256</v>
      </c>
      <c r="F217" s="5"/>
      <c r="G217" s="26" t="s">
        <v>7</v>
      </c>
      <c r="H217" s="125"/>
      <c r="I217" s="9"/>
    </row>
    <row r="218" spans="1:9" ht="7.5" customHeight="1">
      <c r="A218" s="187"/>
      <c r="B218" s="29"/>
      <c r="C218" s="23"/>
      <c r="D218" s="21"/>
      <c r="E218" s="29"/>
      <c r="F218" s="31"/>
      <c r="G218" s="56"/>
      <c r="H218" s="22"/>
      <c r="I218" s="9"/>
    </row>
    <row r="219" spans="1:9" ht="57.6" customHeight="1">
      <c r="A219" s="201">
        <v>17</v>
      </c>
      <c r="B219" s="149" t="s">
        <v>105</v>
      </c>
      <c r="C219" s="1"/>
      <c r="D219" s="9" t="s">
        <v>21</v>
      </c>
      <c r="E219" s="149" t="s">
        <v>219</v>
      </c>
      <c r="F219" s="5"/>
      <c r="G219" s="26" t="s">
        <v>7</v>
      </c>
      <c r="H219" s="371" t="s">
        <v>940</v>
      </c>
      <c r="I219" s="9"/>
    </row>
    <row r="220" spans="1:9" ht="7.5" customHeight="1">
      <c r="A220" s="192"/>
      <c r="B220" s="149"/>
      <c r="C220" s="1"/>
      <c r="D220" s="23"/>
      <c r="E220" s="22"/>
      <c r="F220" s="5"/>
      <c r="G220" s="150"/>
      <c r="H220" s="366"/>
      <c r="I220" s="9"/>
    </row>
    <row r="221" spans="1:9" ht="46.5" customHeight="1">
      <c r="A221" s="192"/>
      <c r="B221" s="366"/>
      <c r="C221" s="1"/>
      <c r="D221" s="20" t="s">
        <v>23</v>
      </c>
      <c r="E221" s="2" t="s">
        <v>57</v>
      </c>
      <c r="F221" s="5"/>
      <c r="G221" s="150"/>
      <c r="H221" s="366" t="s">
        <v>628</v>
      </c>
      <c r="I221" s="9"/>
    </row>
    <row r="222" spans="1:9" ht="6.95" customHeight="1">
      <c r="A222" s="192"/>
      <c r="B222" s="366"/>
      <c r="C222" s="20"/>
      <c r="D222" s="7"/>
      <c r="E222" s="4"/>
      <c r="F222" s="38"/>
      <c r="G222" s="8"/>
      <c r="H222" s="371"/>
      <c r="I222" s="9"/>
    </row>
    <row r="223" spans="1:9" ht="7.5" customHeight="1">
      <c r="A223" s="192"/>
      <c r="B223" s="366"/>
      <c r="C223" s="1"/>
      <c r="D223" s="9"/>
      <c r="E223" s="149"/>
      <c r="F223" s="5"/>
      <c r="G223" s="6"/>
      <c r="H223" s="371"/>
      <c r="I223" s="9"/>
    </row>
    <row r="224" spans="1:9" ht="59.25" customHeight="1">
      <c r="A224" s="192" t="s">
        <v>2</v>
      </c>
      <c r="B224" s="149" t="s">
        <v>2</v>
      </c>
      <c r="C224" s="1"/>
      <c r="D224" s="9" t="s">
        <v>26</v>
      </c>
      <c r="E224" s="149" t="s">
        <v>257</v>
      </c>
      <c r="F224" s="5"/>
      <c r="G224" s="26" t="s">
        <v>7</v>
      </c>
      <c r="H224" s="118" t="s">
        <v>150</v>
      </c>
      <c r="I224" s="9"/>
    </row>
    <row r="225" spans="1:9" ht="7.5" customHeight="1">
      <c r="A225" s="192"/>
      <c r="B225" s="366"/>
      <c r="C225" s="9"/>
      <c r="D225" s="23"/>
      <c r="E225" s="22"/>
      <c r="F225" s="5"/>
      <c r="G225" s="150"/>
      <c r="H225" s="371"/>
      <c r="I225" s="9"/>
    </row>
    <row r="226" spans="1:9" ht="62.25" customHeight="1">
      <c r="A226" s="192"/>
      <c r="B226" s="366"/>
      <c r="C226" s="9"/>
      <c r="D226" s="20" t="s">
        <v>22</v>
      </c>
      <c r="E226" s="2" t="s">
        <v>58</v>
      </c>
      <c r="F226" s="5"/>
      <c r="G226" s="150"/>
      <c r="H226" s="371" t="s">
        <v>629</v>
      </c>
      <c r="I226" s="9"/>
    </row>
    <row r="227" spans="1:9" ht="7.5" customHeight="1">
      <c r="A227" s="192"/>
      <c r="B227" s="366"/>
      <c r="C227" s="1"/>
      <c r="D227" s="9"/>
      <c r="E227" s="149"/>
      <c r="F227" s="5"/>
      <c r="G227" s="150"/>
      <c r="H227" s="148"/>
      <c r="I227" s="9"/>
    </row>
    <row r="228" spans="1:9" ht="70.5" customHeight="1">
      <c r="A228" s="192"/>
      <c r="B228" s="366"/>
      <c r="C228" s="131"/>
      <c r="D228" s="205" t="s">
        <v>715</v>
      </c>
      <c r="E228" s="206" t="s">
        <v>801</v>
      </c>
      <c r="F228" s="207"/>
      <c r="G228" s="208" t="s">
        <v>711</v>
      </c>
      <c r="H228" s="209" t="s">
        <v>150</v>
      </c>
      <c r="I228" s="9"/>
    </row>
    <row r="229" spans="1:9" ht="7.5" customHeight="1">
      <c r="A229" s="192"/>
      <c r="B229" s="366"/>
      <c r="C229" s="9"/>
      <c r="D229" s="194"/>
      <c r="E229" s="193"/>
      <c r="F229" s="184"/>
      <c r="G229" s="195"/>
      <c r="H229" s="367"/>
      <c r="I229" s="9"/>
    </row>
    <row r="230" spans="1:9" ht="48" customHeight="1">
      <c r="A230" s="192"/>
      <c r="B230" s="366"/>
      <c r="C230" s="9"/>
      <c r="D230" s="194" t="s">
        <v>716</v>
      </c>
      <c r="E230" s="193" t="s">
        <v>751</v>
      </c>
      <c r="F230" s="184"/>
      <c r="G230" s="210" t="s">
        <v>711</v>
      </c>
      <c r="H230" s="209" t="s">
        <v>150</v>
      </c>
      <c r="I230" s="9"/>
    </row>
    <row r="231" spans="1:9" ht="8.4499999999999993" customHeight="1">
      <c r="A231" s="192"/>
      <c r="B231" s="366"/>
      <c r="C231" s="9"/>
      <c r="D231" s="187"/>
      <c r="E231" s="204"/>
      <c r="F231" s="184"/>
      <c r="G231" s="210"/>
      <c r="H231" s="367"/>
      <c r="I231" s="9"/>
    </row>
    <row r="232" spans="1:9" ht="95.45" customHeight="1">
      <c r="A232" s="192"/>
      <c r="B232" s="366"/>
      <c r="C232" s="9"/>
      <c r="D232" s="192" t="s">
        <v>22</v>
      </c>
      <c r="E232" s="182" t="s">
        <v>837</v>
      </c>
      <c r="F232" s="184"/>
      <c r="G232" s="210"/>
      <c r="H232" s="367" t="s">
        <v>736</v>
      </c>
      <c r="I232" s="9"/>
    </row>
    <row r="233" spans="1:9" ht="8.4499999999999993" customHeight="1">
      <c r="A233" s="192"/>
      <c r="B233" s="366"/>
      <c r="C233" s="9"/>
      <c r="D233" s="192"/>
      <c r="E233" s="182"/>
      <c r="F233" s="184"/>
      <c r="G233" s="210"/>
      <c r="H233" s="367"/>
      <c r="I233" s="9"/>
    </row>
    <row r="234" spans="1:9" ht="96.6" customHeight="1">
      <c r="A234" s="192"/>
      <c r="B234" s="366"/>
      <c r="C234" s="9"/>
      <c r="D234" s="183" t="s">
        <v>735</v>
      </c>
      <c r="E234" s="181" t="s">
        <v>1144</v>
      </c>
      <c r="F234" s="184"/>
      <c r="G234" s="210"/>
      <c r="H234" s="367" t="s">
        <v>2</v>
      </c>
      <c r="I234" s="9"/>
    </row>
    <row r="235" spans="1:9" ht="7.5" customHeight="1">
      <c r="A235" s="192"/>
      <c r="B235" s="366"/>
      <c r="C235" s="9"/>
      <c r="D235" s="194"/>
      <c r="E235" s="193"/>
      <c r="F235" s="184"/>
      <c r="G235" s="195"/>
      <c r="H235" s="367"/>
      <c r="I235" s="9"/>
    </row>
    <row r="236" spans="1:9" ht="34.5" customHeight="1">
      <c r="A236" s="192"/>
      <c r="B236" s="366"/>
      <c r="C236" s="23"/>
      <c r="D236" s="186" t="s">
        <v>717</v>
      </c>
      <c r="E236" s="186" t="s">
        <v>556</v>
      </c>
      <c r="F236" s="189"/>
      <c r="G236" s="190" t="s">
        <v>7</v>
      </c>
      <c r="H236" s="367"/>
      <c r="I236" s="9"/>
    </row>
    <row r="237" spans="1:9" ht="7.5" customHeight="1">
      <c r="A237" s="192"/>
      <c r="B237" s="149"/>
      <c r="C237" s="1"/>
      <c r="D237" s="187"/>
      <c r="E237" s="204"/>
      <c r="F237" s="184"/>
      <c r="G237" s="195"/>
      <c r="H237" s="367"/>
      <c r="I237" s="9"/>
    </row>
    <row r="238" spans="1:9" ht="47.25" customHeight="1">
      <c r="A238" s="192"/>
      <c r="B238" s="149"/>
      <c r="C238" s="1"/>
      <c r="D238" s="183" t="s">
        <v>22</v>
      </c>
      <c r="E238" s="181" t="s">
        <v>59</v>
      </c>
      <c r="F238" s="184"/>
      <c r="G238" s="195"/>
      <c r="H238" s="367" t="s">
        <v>956</v>
      </c>
      <c r="I238" s="9"/>
    </row>
    <row r="239" spans="1:9" ht="7.5" customHeight="1">
      <c r="A239" s="192"/>
      <c r="B239" s="149"/>
      <c r="C239" s="20"/>
      <c r="D239" s="202"/>
      <c r="E239" s="203"/>
      <c r="F239" s="194"/>
      <c r="G239" s="195"/>
      <c r="H239" s="367"/>
      <c r="I239" s="9"/>
    </row>
    <row r="240" spans="1:9" ht="7.5" customHeight="1">
      <c r="A240" s="192"/>
      <c r="B240" s="149"/>
      <c r="C240" s="1"/>
      <c r="D240" s="194"/>
      <c r="E240" s="193"/>
      <c r="F240" s="211"/>
      <c r="G240" s="212"/>
      <c r="H240" s="182"/>
      <c r="I240" s="9"/>
    </row>
    <row r="241" spans="1:9" ht="46.5" customHeight="1">
      <c r="A241" s="192"/>
      <c r="B241" s="366"/>
      <c r="C241" s="20"/>
      <c r="D241" s="202" t="s">
        <v>62</v>
      </c>
      <c r="E241" s="203" t="s">
        <v>557</v>
      </c>
      <c r="F241" s="213"/>
      <c r="G241" s="214" t="s">
        <v>7</v>
      </c>
      <c r="H241" s="182"/>
      <c r="I241" s="9"/>
    </row>
    <row r="242" spans="1:9" ht="6.95" customHeight="1">
      <c r="A242" s="192"/>
      <c r="B242" s="366"/>
      <c r="C242" s="9"/>
      <c r="D242" s="194"/>
      <c r="E242" s="193"/>
      <c r="F242" s="184"/>
      <c r="G242" s="195"/>
      <c r="H242" s="367"/>
      <c r="I242" s="9"/>
    </row>
    <row r="243" spans="1:9" ht="27" customHeight="1">
      <c r="A243" s="192"/>
      <c r="B243" s="366"/>
      <c r="C243" s="9"/>
      <c r="D243" s="194" t="s">
        <v>279</v>
      </c>
      <c r="E243" s="193" t="s">
        <v>60</v>
      </c>
      <c r="F243" s="184"/>
      <c r="G243" s="210" t="s">
        <v>1</v>
      </c>
      <c r="H243" s="182"/>
      <c r="I243" s="9"/>
    </row>
    <row r="244" spans="1:9" ht="7.5" customHeight="1">
      <c r="A244" s="192"/>
      <c r="B244" s="366"/>
      <c r="C244" s="9"/>
      <c r="D244" s="187"/>
      <c r="E244" s="204"/>
      <c r="F244" s="184"/>
      <c r="G244" s="195"/>
      <c r="H244" s="182"/>
      <c r="I244" s="9"/>
    </row>
    <row r="245" spans="1:9" ht="31.5" customHeight="1">
      <c r="A245" s="192"/>
      <c r="B245" s="366"/>
      <c r="C245" s="1"/>
      <c r="D245" s="183" t="s">
        <v>23</v>
      </c>
      <c r="E245" s="181" t="s">
        <v>61</v>
      </c>
      <c r="F245" s="184"/>
      <c r="G245" s="195"/>
      <c r="H245" s="367" t="s">
        <v>957</v>
      </c>
      <c r="I245" s="9"/>
    </row>
    <row r="246" spans="1:9" ht="7.5" customHeight="1">
      <c r="A246" s="192"/>
      <c r="B246" s="366"/>
      <c r="C246" s="1"/>
      <c r="D246" s="9"/>
      <c r="E246" s="149"/>
      <c r="F246" s="5"/>
      <c r="G246" s="150"/>
      <c r="H246" s="371"/>
      <c r="I246" s="9"/>
    </row>
    <row r="247" spans="1:9" ht="8.25" customHeight="1">
      <c r="A247" s="187"/>
      <c r="B247" s="29"/>
      <c r="C247" s="23"/>
      <c r="D247" s="21"/>
      <c r="E247" s="29"/>
      <c r="F247" s="31"/>
      <c r="G247" s="56"/>
      <c r="H247" s="22"/>
      <c r="I247" s="9"/>
    </row>
    <row r="248" spans="1:9" ht="76.5" customHeight="1">
      <c r="A248" s="201">
        <v>18</v>
      </c>
      <c r="B248" s="149" t="s">
        <v>161</v>
      </c>
      <c r="C248" s="1"/>
      <c r="D248" s="9" t="s">
        <v>21</v>
      </c>
      <c r="E248" s="149" t="s">
        <v>162</v>
      </c>
      <c r="F248" s="5"/>
      <c r="G248" s="26" t="s">
        <v>7</v>
      </c>
      <c r="H248" s="366" t="s">
        <v>941</v>
      </c>
      <c r="I248" s="9"/>
    </row>
    <row r="249" spans="1:9" ht="7.5" customHeight="1">
      <c r="A249" s="230"/>
      <c r="B249" s="366"/>
      <c r="C249" s="1"/>
      <c r="D249" s="23"/>
      <c r="E249" s="22"/>
      <c r="F249" s="5"/>
      <c r="G249" s="6"/>
      <c r="H249" s="124"/>
      <c r="I249" s="9"/>
    </row>
    <row r="250" spans="1:9" ht="101.25" customHeight="1">
      <c r="A250" s="230"/>
      <c r="B250" s="149"/>
      <c r="C250" s="1"/>
      <c r="D250" s="20" t="s">
        <v>22</v>
      </c>
      <c r="E250" s="2" t="s">
        <v>163</v>
      </c>
      <c r="F250" s="5"/>
      <c r="G250" s="150"/>
      <c r="H250" s="125" t="s">
        <v>630</v>
      </c>
      <c r="I250" s="9"/>
    </row>
    <row r="251" spans="1:9" ht="13.5" customHeight="1">
      <c r="A251" s="230"/>
      <c r="B251" s="149"/>
      <c r="C251" s="20"/>
      <c r="D251" s="7"/>
      <c r="E251" s="4"/>
      <c r="F251" s="38"/>
      <c r="G251" s="6"/>
      <c r="H251" s="124"/>
      <c r="I251" s="9"/>
    </row>
    <row r="252" spans="1:9" ht="7.5" customHeight="1">
      <c r="A252" s="192"/>
      <c r="B252" s="366"/>
      <c r="C252" s="1"/>
      <c r="D252" s="9"/>
      <c r="E252" s="149"/>
      <c r="F252" s="5"/>
      <c r="G252" s="32"/>
      <c r="H252" s="366"/>
      <c r="I252" s="9"/>
    </row>
    <row r="253" spans="1:9" ht="103.5" customHeight="1">
      <c r="A253" s="192"/>
      <c r="B253" s="366"/>
      <c r="C253" s="20"/>
      <c r="D253" s="7" t="s">
        <v>48</v>
      </c>
      <c r="E253" s="4" t="s">
        <v>227</v>
      </c>
      <c r="F253" s="38"/>
      <c r="G253" s="41" t="s">
        <v>7</v>
      </c>
      <c r="H253" s="371"/>
      <c r="I253" s="9"/>
    </row>
    <row r="254" spans="1:9" ht="7.5" customHeight="1">
      <c r="A254" s="230"/>
      <c r="B254" s="149"/>
      <c r="C254" s="1"/>
      <c r="D254" s="9"/>
      <c r="E254" s="149"/>
      <c r="F254" s="5"/>
      <c r="G254" s="150"/>
      <c r="H254" s="125"/>
      <c r="I254" s="9"/>
    </row>
    <row r="255" spans="1:9" ht="46.5" customHeight="1">
      <c r="A255" s="230"/>
      <c r="B255" s="149"/>
      <c r="C255" s="20"/>
      <c r="D255" s="7" t="s">
        <v>28</v>
      </c>
      <c r="E255" s="4" t="s">
        <v>164</v>
      </c>
      <c r="F255" s="38"/>
      <c r="G255" s="41" t="s">
        <v>7</v>
      </c>
      <c r="H255" s="124"/>
      <c r="I255" s="9"/>
    </row>
    <row r="256" spans="1:9" ht="7.5" customHeight="1">
      <c r="A256" s="230"/>
      <c r="B256" s="366"/>
      <c r="C256" s="1"/>
      <c r="D256" s="9"/>
      <c r="E256" s="149"/>
      <c r="F256" s="5"/>
      <c r="G256" s="150"/>
      <c r="H256" s="125"/>
      <c r="I256" s="9"/>
    </row>
    <row r="257" spans="1:10" ht="48.75" customHeight="1">
      <c r="A257" s="230" t="s">
        <v>2</v>
      </c>
      <c r="B257" s="366" t="s">
        <v>2</v>
      </c>
      <c r="C257" s="1"/>
      <c r="D257" s="9" t="s">
        <v>50</v>
      </c>
      <c r="E257" s="149" t="s">
        <v>165</v>
      </c>
      <c r="F257" s="5"/>
      <c r="G257" s="41" t="s">
        <v>7</v>
      </c>
      <c r="H257" s="125"/>
      <c r="I257" s="9"/>
    </row>
    <row r="258" spans="1:10" ht="7.5" customHeight="1">
      <c r="A258" s="230"/>
      <c r="B258" s="366"/>
      <c r="C258" s="23"/>
      <c r="D258" s="21"/>
      <c r="E258" s="29"/>
      <c r="F258" s="31"/>
      <c r="G258" s="32"/>
      <c r="H258" s="125"/>
      <c r="I258" s="9"/>
    </row>
    <row r="259" spans="1:10" ht="47.25" customHeight="1">
      <c r="A259" s="230"/>
      <c r="B259" s="149"/>
      <c r="C259" s="1"/>
      <c r="D259" s="9" t="s">
        <v>51</v>
      </c>
      <c r="E259" s="4" t="s">
        <v>166</v>
      </c>
      <c r="F259" s="5"/>
      <c r="G259" s="41" t="s">
        <v>7</v>
      </c>
      <c r="H259" s="124"/>
      <c r="I259" s="9"/>
    </row>
    <row r="260" spans="1:10" ht="7.5" customHeight="1">
      <c r="A260" s="230"/>
      <c r="B260" s="149"/>
      <c r="C260" s="23"/>
      <c r="D260" s="21"/>
      <c r="E260" s="149"/>
      <c r="F260" s="31"/>
      <c r="G260" s="32"/>
      <c r="H260" s="124"/>
      <c r="I260" s="9"/>
    </row>
    <row r="261" spans="1:10" ht="63.75" customHeight="1">
      <c r="A261" s="230"/>
      <c r="B261" s="149"/>
      <c r="C261" s="20"/>
      <c r="D261" s="7" t="s">
        <v>62</v>
      </c>
      <c r="E261" s="4" t="s">
        <v>167</v>
      </c>
      <c r="F261" s="5"/>
      <c r="G261" s="41" t="s">
        <v>7</v>
      </c>
      <c r="H261" s="124"/>
      <c r="I261" s="9"/>
    </row>
    <row r="262" spans="1:10" ht="6.75" customHeight="1">
      <c r="A262" s="230"/>
      <c r="B262" s="149"/>
      <c r="C262" s="1"/>
      <c r="D262" s="9"/>
      <c r="E262" s="149"/>
      <c r="F262" s="31"/>
      <c r="G262" s="6"/>
      <c r="H262" s="124"/>
      <c r="I262" s="9"/>
    </row>
    <row r="263" spans="1:10" ht="59.25" customHeight="1">
      <c r="A263" s="230"/>
      <c r="B263" s="366"/>
      <c r="C263" s="20"/>
      <c r="D263" s="7" t="s">
        <v>63</v>
      </c>
      <c r="E263" s="4" t="s">
        <v>258</v>
      </c>
      <c r="F263" s="38"/>
      <c r="G263" s="41" t="s">
        <v>7</v>
      </c>
      <c r="H263" s="125"/>
      <c r="I263" s="9"/>
    </row>
    <row r="264" spans="1:10" ht="8.4499999999999993" customHeight="1">
      <c r="A264" s="230"/>
      <c r="B264" s="366"/>
      <c r="C264" s="1"/>
      <c r="D264" s="9"/>
      <c r="E264" s="149"/>
      <c r="F264" s="5"/>
      <c r="G264" s="26"/>
      <c r="H264" s="125"/>
      <c r="I264" s="9"/>
    </row>
    <row r="265" spans="1:10" ht="66.95" customHeight="1">
      <c r="A265" s="230"/>
      <c r="B265" s="366"/>
      <c r="C265" s="1"/>
      <c r="D265" s="194" t="s">
        <v>718</v>
      </c>
      <c r="E265" s="193" t="s">
        <v>801</v>
      </c>
      <c r="F265" s="184"/>
      <c r="G265" s="214" t="s">
        <v>711</v>
      </c>
      <c r="H265" s="128"/>
      <c r="I265" s="9"/>
    </row>
    <row r="266" spans="1:10" ht="6.95" customHeight="1">
      <c r="A266" s="230"/>
      <c r="B266" s="366"/>
      <c r="C266" s="23"/>
      <c r="D266" s="211"/>
      <c r="E266" s="186"/>
      <c r="F266" s="189"/>
      <c r="G266" s="210"/>
      <c r="H266" s="129"/>
      <c r="I266" s="9"/>
    </row>
    <row r="267" spans="1:10" ht="45.95" customHeight="1">
      <c r="A267" s="230"/>
      <c r="B267" s="366"/>
      <c r="C267" s="20"/>
      <c r="D267" s="202" t="s">
        <v>719</v>
      </c>
      <c r="E267" s="203" t="s">
        <v>800</v>
      </c>
      <c r="F267" s="213"/>
      <c r="G267" s="214" t="s">
        <v>711</v>
      </c>
      <c r="H267" s="128"/>
      <c r="I267" s="9"/>
    </row>
    <row r="268" spans="1:10" ht="6.75" customHeight="1">
      <c r="A268" s="230"/>
      <c r="B268" s="366"/>
      <c r="C268" s="1"/>
      <c r="D268" s="194"/>
      <c r="E268" s="193"/>
      <c r="F268" s="184"/>
      <c r="G268" s="195"/>
      <c r="H268" s="127"/>
      <c r="I268" s="9"/>
    </row>
    <row r="269" spans="1:10" ht="44.25" customHeight="1">
      <c r="A269" s="230"/>
      <c r="B269" s="366"/>
      <c r="C269" s="20"/>
      <c r="D269" s="202" t="s">
        <v>720</v>
      </c>
      <c r="E269" s="203" t="s">
        <v>168</v>
      </c>
      <c r="F269" s="213"/>
      <c r="G269" s="214" t="s">
        <v>7</v>
      </c>
      <c r="H269" s="125"/>
      <c r="I269" s="9"/>
    </row>
    <row r="270" spans="1:10" ht="12" customHeight="1">
      <c r="A270" s="230"/>
      <c r="B270" s="149"/>
      <c r="C270" s="1"/>
      <c r="D270" s="194"/>
      <c r="E270" s="193"/>
      <c r="F270" s="184"/>
      <c r="G270" s="195"/>
      <c r="H270" s="124"/>
      <c r="I270" s="9"/>
    </row>
    <row r="271" spans="1:10" ht="24.75" customHeight="1">
      <c r="A271" s="230"/>
      <c r="B271" s="149"/>
      <c r="C271" s="20"/>
      <c r="D271" s="202" t="s">
        <v>721</v>
      </c>
      <c r="E271" s="203" t="s">
        <v>60</v>
      </c>
      <c r="F271" s="213"/>
      <c r="G271" s="214" t="s">
        <v>1</v>
      </c>
      <c r="H271" s="124"/>
      <c r="I271" s="9"/>
    </row>
    <row r="272" spans="1:10" ht="7.5" customHeight="1">
      <c r="A272" s="230"/>
      <c r="B272" s="149"/>
      <c r="C272" s="1"/>
      <c r="D272" s="194"/>
      <c r="E272" s="193"/>
      <c r="F272" s="184"/>
      <c r="G272" s="185"/>
      <c r="H272" s="124"/>
      <c r="I272" s="9"/>
      <c r="J272" s="9"/>
    </row>
    <row r="273" spans="1:9" ht="84" customHeight="1">
      <c r="A273" s="230"/>
      <c r="B273" s="366"/>
      <c r="C273" s="20"/>
      <c r="D273" s="202" t="s">
        <v>722</v>
      </c>
      <c r="E273" s="203" t="s">
        <v>232</v>
      </c>
      <c r="F273" s="213"/>
      <c r="G273" s="214" t="s">
        <v>7</v>
      </c>
      <c r="H273" s="125"/>
      <c r="I273" s="9"/>
    </row>
    <row r="274" spans="1:9" ht="7.5" customHeight="1">
      <c r="A274" s="230"/>
      <c r="B274" s="149"/>
      <c r="C274" s="1"/>
      <c r="D274" s="194"/>
      <c r="E274" s="193"/>
      <c r="F274" s="184"/>
      <c r="G274" s="215"/>
      <c r="H274" s="124"/>
      <c r="I274" s="9"/>
    </row>
    <row r="275" spans="1:9" ht="72" customHeight="1">
      <c r="A275" s="230"/>
      <c r="B275" s="149"/>
      <c r="C275" s="20"/>
      <c r="D275" s="202" t="s">
        <v>723</v>
      </c>
      <c r="E275" s="203" t="s">
        <v>259</v>
      </c>
      <c r="F275" s="213"/>
      <c r="G275" s="214" t="s">
        <v>7</v>
      </c>
      <c r="H275" s="125"/>
      <c r="I275" s="9"/>
    </row>
    <row r="276" spans="1:9" ht="7.5" customHeight="1">
      <c r="A276" s="192"/>
      <c r="B276" s="366" t="s">
        <v>4</v>
      </c>
      <c r="C276" s="1"/>
      <c r="D276" s="194"/>
      <c r="E276" s="193"/>
      <c r="F276" s="184"/>
      <c r="G276" s="210"/>
      <c r="H276" s="371"/>
      <c r="I276" s="9"/>
    </row>
    <row r="277" spans="1:9" ht="45.75" customHeight="1">
      <c r="A277" s="192"/>
      <c r="B277" s="366"/>
      <c r="C277" s="20"/>
      <c r="D277" s="202" t="s">
        <v>724</v>
      </c>
      <c r="E277" s="203" t="s">
        <v>260</v>
      </c>
      <c r="F277" s="213"/>
      <c r="G277" s="214" t="s">
        <v>7</v>
      </c>
      <c r="H277" s="371"/>
      <c r="I277" s="9"/>
    </row>
    <row r="278" spans="1:9" ht="7.5" customHeight="1">
      <c r="A278" s="230"/>
      <c r="B278" s="149"/>
      <c r="C278" s="1"/>
      <c r="D278" s="194"/>
      <c r="E278" s="193"/>
      <c r="F278" s="184"/>
      <c r="G278" s="185"/>
      <c r="H278" s="125"/>
      <c r="I278" s="9"/>
    </row>
    <row r="279" spans="1:9" ht="46.5" customHeight="1">
      <c r="A279" s="230"/>
      <c r="B279" s="366"/>
      <c r="C279" s="9"/>
      <c r="D279" s="194" t="s">
        <v>725</v>
      </c>
      <c r="E279" s="193" t="s">
        <v>169</v>
      </c>
      <c r="F279" s="184"/>
      <c r="G279" s="210" t="s">
        <v>7</v>
      </c>
      <c r="H279" s="125"/>
      <c r="I279" s="9"/>
    </row>
    <row r="280" spans="1:9" ht="7.5" customHeight="1">
      <c r="A280" s="230"/>
      <c r="B280" s="366"/>
      <c r="C280" s="9"/>
      <c r="D280" s="114"/>
      <c r="E280" s="22"/>
      <c r="F280" s="9"/>
      <c r="G280" s="150"/>
      <c r="H280" s="125"/>
      <c r="I280" s="9"/>
    </row>
    <row r="281" spans="1:9" ht="40.5" customHeight="1">
      <c r="A281" s="230"/>
      <c r="B281" s="366"/>
      <c r="C281" s="1"/>
      <c r="D281" s="20"/>
      <c r="E281" s="2"/>
      <c r="F281" s="9"/>
      <c r="G281" s="150"/>
      <c r="H281" s="125" t="s">
        <v>631</v>
      </c>
      <c r="I281" s="9"/>
    </row>
    <row r="282" spans="1:9" ht="8.25" customHeight="1">
      <c r="A282" s="230"/>
      <c r="B282" s="366"/>
      <c r="C282" s="20"/>
      <c r="D282" s="109"/>
      <c r="E282" s="4"/>
      <c r="F282" s="7"/>
      <c r="G282" s="8"/>
      <c r="H282" s="125"/>
      <c r="I282" s="9"/>
    </row>
    <row r="283" spans="1:9" ht="7.5" customHeight="1">
      <c r="A283" s="230"/>
      <c r="B283" s="366"/>
      <c r="C283" s="9"/>
      <c r="D283" s="108"/>
      <c r="E283" s="149"/>
      <c r="F283" s="9"/>
      <c r="G283" s="150"/>
      <c r="H283" s="124"/>
      <c r="I283" s="9"/>
    </row>
    <row r="284" spans="1:9" ht="52.5" customHeight="1">
      <c r="A284" s="230"/>
      <c r="B284" s="366"/>
      <c r="C284" s="9"/>
      <c r="D284" s="194" t="s">
        <v>726</v>
      </c>
      <c r="E284" s="149" t="s">
        <v>276</v>
      </c>
      <c r="F284" s="5"/>
      <c r="G284" s="26" t="s">
        <v>7</v>
      </c>
      <c r="H284" s="124"/>
      <c r="I284" s="9"/>
    </row>
    <row r="285" spans="1:9" ht="7.5" customHeight="1">
      <c r="A285" s="230"/>
      <c r="B285" s="366"/>
      <c r="C285" s="9"/>
      <c r="D285" s="23"/>
      <c r="E285" s="22"/>
      <c r="F285" s="5"/>
      <c r="G285" s="6"/>
      <c r="H285" s="124"/>
      <c r="I285" s="9"/>
    </row>
    <row r="286" spans="1:9" ht="76.5" customHeight="1">
      <c r="A286" s="230"/>
      <c r="B286" s="366"/>
      <c r="C286" s="9"/>
      <c r="D286" s="20" t="s">
        <v>23</v>
      </c>
      <c r="E286" s="2" t="s">
        <v>277</v>
      </c>
      <c r="F286" s="5"/>
      <c r="G286" s="6"/>
      <c r="H286" s="124"/>
      <c r="I286" s="9"/>
    </row>
    <row r="287" spans="1:9" ht="6.95" customHeight="1">
      <c r="A287" s="230"/>
      <c r="B287" s="366"/>
      <c r="C287" s="9"/>
      <c r="D287" s="9"/>
      <c r="E287" s="149"/>
      <c r="F287" s="5"/>
      <c r="G287" s="6"/>
      <c r="H287" s="124"/>
      <c r="I287" s="9"/>
    </row>
    <row r="288" spans="1:9" ht="7.5" customHeight="1">
      <c r="A288" s="187"/>
      <c r="B288" s="29"/>
      <c r="C288" s="23"/>
      <c r="D288" s="21"/>
      <c r="E288" s="29"/>
      <c r="F288" s="31"/>
      <c r="G288" s="56"/>
      <c r="H288" s="22"/>
      <c r="I288" s="9"/>
    </row>
    <row r="289" spans="1:9" ht="50.25" customHeight="1">
      <c r="A289" s="201">
        <v>19</v>
      </c>
      <c r="B289" s="416" t="s">
        <v>781</v>
      </c>
      <c r="C289" s="1"/>
      <c r="D289" s="9" t="s">
        <v>21</v>
      </c>
      <c r="E289" s="149" t="s">
        <v>261</v>
      </c>
      <c r="F289" s="5"/>
      <c r="G289" s="26" t="s">
        <v>7</v>
      </c>
      <c r="H289" s="366" t="s">
        <v>942</v>
      </c>
      <c r="I289" s="9"/>
    </row>
    <row r="290" spans="1:9" ht="7.5" customHeight="1">
      <c r="A290" s="192"/>
      <c r="B290" s="416"/>
      <c r="C290" s="1"/>
      <c r="D290" s="23"/>
      <c r="E290" s="22"/>
      <c r="F290" s="5"/>
      <c r="G290" s="150"/>
      <c r="H290" s="371"/>
      <c r="I290" s="9"/>
    </row>
    <row r="291" spans="1:9" ht="114.75" customHeight="1">
      <c r="A291" s="192"/>
      <c r="B291" s="416"/>
      <c r="C291" s="1"/>
      <c r="D291" s="20" t="s">
        <v>22</v>
      </c>
      <c r="E291" s="2" t="s">
        <v>262</v>
      </c>
      <c r="F291" s="5"/>
      <c r="G291" s="150"/>
      <c r="H291" s="366" t="s">
        <v>632</v>
      </c>
      <c r="I291" s="9"/>
    </row>
    <row r="292" spans="1:9" ht="9" customHeight="1">
      <c r="A292" s="192"/>
      <c r="B292" s="149"/>
      <c r="C292" s="20"/>
      <c r="D292" s="7"/>
      <c r="E292" s="4"/>
      <c r="F292" s="38"/>
      <c r="G292" s="54"/>
      <c r="H292" s="366"/>
      <c r="I292" s="9"/>
    </row>
    <row r="293" spans="1:9" ht="7.5" customHeight="1">
      <c r="A293" s="192"/>
      <c r="B293" s="366"/>
      <c r="C293" s="1"/>
      <c r="D293" s="9"/>
      <c r="E293" s="149"/>
      <c r="F293" s="5"/>
      <c r="G293" s="150"/>
      <c r="H293" s="371"/>
      <c r="I293" s="9"/>
    </row>
    <row r="294" spans="1:9" ht="36.75" customHeight="1">
      <c r="A294" s="192" t="s">
        <v>2</v>
      </c>
      <c r="B294" s="366" t="s">
        <v>2</v>
      </c>
      <c r="C294" s="1"/>
      <c r="D294" s="9" t="s">
        <v>48</v>
      </c>
      <c r="E294" s="149" t="s">
        <v>64</v>
      </c>
      <c r="F294" s="5"/>
      <c r="G294" s="26" t="s">
        <v>7</v>
      </c>
      <c r="H294" s="371"/>
      <c r="I294" s="9"/>
    </row>
    <row r="295" spans="1:9" ht="7.5" customHeight="1">
      <c r="A295" s="192"/>
      <c r="B295" s="366"/>
      <c r="C295" s="1"/>
      <c r="D295" s="23"/>
      <c r="E295" s="22"/>
      <c r="F295" s="5"/>
      <c r="G295" s="6"/>
      <c r="H295" s="366"/>
      <c r="I295" s="9"/>
    </row>
    <row r="296" spans="1:9" ht="66" customHeight="1">
      <c r="A296" s="192"/>
      <c r="B296" s="149"/>
      <c r="C296" s="1"/>
      <c r="D296" s="20" t="s">
        <v>23</v>
      </c>
      <c r="E296" s="2" t="s">
        <v>263</v>
      </c>
      <c r="F296" s="5"/>
      <c r="G296" s="150"/>
      <c r="H296" s="371" t="s">
        <v>633</v>
      </c>
      <c r="I296" s="9"/>
    </row>
    <row r="297" spans="1:9" ht="8.1" customHeight="1">
      <c r="A297" s="192"/>
      <c r="B297" s="366"/>
      <c r="C297" s="20"/>
      <c r="D297" s="7"/>
      <c r="E297" s="4"/>
      <c r="F297" s="38"/>
      <c r="G297" s="54"/>
      <c r="H297" s="371"/>
      <c r="I297" s="9"/>
    </row>
    <row r="298" spans="1:9" ht="7.5" customHeight="1">
      <c r="A298" s="192"/>
      <c r="B298" s="366"/>
      <c r="C298" s="1"/>
      <c r="D298" s="9"/>
      <c r="E298" s="149"/>
      <c r="F298" s="5"/>
      <c r="G298" s="365"/>
      <c r="H298" s="371"/>
      <c r="I298" s="9"/>
    </row>
    <row r="299" spans="1:9" ht="49.5" customHeight="1">
      <c r="A299" s="192"/>
      <c r="B299" s="149"/>
      <c r="C299" s="1"/>
      <c r="D299" s="9" t="s">
        <v>27</v>
      </c>
      <c r="E299" s="149" t="s">
        <v>264</v>
      </c>
      <c r="F299" s="5"/>
      <c r="G299" s="26" t="s">
        <v>7</v>
      </c>
      <c r="H299" s="366"/>
      <c r="I299" s="9"/>
    </row>
    <row r="300" spans="1:9" ht="5.25" customHeight="1">
      <c r="A300" s="192"/>
      <c r="B300" s="149"/>
      <c r="C300" s="1"/>
      <c r="D300" s="23"/>
      <c r="E300" s="22"/>
      <c r="F300" s="5"/>
      <c r="G300" s="150"/>
      <c r="H300" s="366"/>
      <c r="I300" s="9"/>
    </row>
    <row r="301" spans="1:9" ht="154.5" customHeight="1">
      <c r="A301" s="192"/>
      <c r="B301" s="149"/>
      <c r="C301" s="1"/>
      <c r="D301" s="20" t="s">
        <v>354</v>
      </c>
      <c r="E301" s="2" t="s">
        <v>430</v>
      </c>
      <c r="F301" s="5"/>
      <c r="G301" s="150"/>
      <c r="H301" s="366" t="s">
        <v>634</v>
      </c>
      <c r="I301" s="9"/>
    </row>
    <row r="302" spans="1:9" ht="7.5" customHeight="1">
      <c r="A302" s="192"/>
      <c r="B302" s="366"/>
      <c r="C302" s="1"/>
      <c r="D302" s="23"/>
      <c r="E302" s="22"/>
      <c r="F302" s="5"/>
      <c r="G302" s="150"/>
      <c r="H302" s="371"/>
      <c r="I302" s="9"/>
    </row>
    <row r="303" spans="1:9" ht="49.5" customHeight="1">
      <c r="A303" s="192"/>
      <c r="B303" s="366"/>
      <c r="C303" s="1"/>
      <c r="D303" s="20" t="s">
        <v>23</v>
      </c>
      <c r="E303" s="2" t="s">
        <v>65</v>
      </c>
      <c r="F303" s="5"/>
      <c r="G303" s="150"/>
      <c r="H303" s="371" t="s">
        <v>635</v>
      </c>
      <c r="I303" s="9"/>
    </row>
    <row r="304" spans="1:9" ht="9.9499999999999993" customHeight="1">
      <c r="A304" s="192"/>
      <c r="B304" s="2"/>
      <c r="C304" s="20"/>
      <c r="D304" s="7"/>
      <c r="E304" s="4"/>
      <c r="F304" s="38"/>
      <c r="G304" s="54"/>
      <c r="H304" s="366"/>
      <c r="I304" s="9"/>
    </row>
    <row r="305" spans="1:9" ht="7.5" customHeight="1">
      <c r="A305" s="187"/>
      <c r="B305" s="149"/>
      <c r="C305" s="1"/>
      <c r="D305" s="9"/>
      <c r="E305" s="149"/>
      <c r="F305" s="5"/>
      <c r="G305" s="6"/>
      <c r="H305" s="51"/>
      <c r="I305" s="9"/>
    </row>
    <row r="306" spans="1:9" ht="75" customHeight="1">
      <c r="A306" s="201">
        <v>20</v>
      </c>
      <c r="B306" s="366" t="s">
        <v>66</v>
      </c>
      <c r="C306" s="1"/>
      <c r="D306" s="9" t="s">
        <v>37</v>
      </c>
      <c r="E306" s="149" t="s">
        <v>220</v>
      </c>
      <c r="F306" s="5"/>
      <c r="G306" s="26" t="s">
        <v>7</v>
      </c>
      <c r="H306" s="371" t="s">
        <v>943</v>
      </c>
      <c r="I306" s="9"/>
    </row>
    <row r="307" spans="1:9" ht="7.5" customHeight="1">
      <c r="A307" s="192"/>
      <c r="B307" s="149"/>
      <c r="C307" s="23"/>
      <c r="D307" s="21"/>
      <c r="E307" s="29" t="s">
        <v>6</v>
      </c>
      <c r="F307" s="31"/>
      <c r="G307" s="32"/>
      <c r="H307" s="371"/>
      <c r="I307" s="9"/>
    </row>
    <row r="308" spans="1:9" ht="48.75" customHeight="1">
      <c r="A308" s="192"/>
      <c r="B308" s="366"/>
      <c r="C308" s="1"/>
      <c r="D308" s="9" t="s">
        <v>48</v>
      </c>
      <c r="E308" s="149" t="s">
        <v>67</v>
      </c>
      <c r="F308" s="5"/>
      <c r="G308" s="26" t="s">
        <v>7</v>
      </c>
      <c r="H308" s="366"/>
      <c r="I308" s="9"/>
    </row>
    <row r="309" spans="1:9" ht="7.5" customHeight="1">
      <c r="A309" s="192"/>
      <c r="B309" s="366"/>
      <c r="C309" s="1"/>
      <c r="D309" s="23"/>
      <c r="E309" s="22"/>
      <c r="F309" s="148"/>
      <c r="G309" s="6"/>
      <c r="H309" s="366"/>
      <c r="I309" s="9"/>
    </row>
    <row r="310" spans="1:9" ht="83.45" customHeight="1">
      <c r="A310" s="192"/>
      <c r="B310" s="366"/>
      <c r="C310" s="1"/>
      <c r="D310" s="20" t="s">
        <v>23</v>
      </c>
      <c r="E310" s="2" t="s">
        <v>431</v>
      </c>
      <c r="F310" s="5"/>
      <c r="G310" s="150"/>
      <c r="H310" s="371" t="s">
        <v>636</v>
      </c>
      <c r="I310" s="9"/>
    </row>
    <row r="311" spans="1:9" ht="7.5" customHeight="1">
      <c r="A311" s="192"/>
      <c r="B311" s="366"/>
      <c r="C311" s="20"/>
      <c r="D311" s="7"/>
      <c r="E311" s="4"/>
      <c r="F311" s="38"/>
      <c r="G311" s="8"/>
      <c r="H311" s="371"/>
      <c r="I311" s="9"/>
    </row>
    <row r="312" spans="1:9" ht="7.5" customHeight="1">
      <c r="A312" s="192"/>
      <c r="B312" s="366"/>
      <c r="C312" s="1"/>
      <c r="D312" s="9"/>
      <c r="E312" s="149"/>
      <c r="F312" s="5"/>
      <c r="G312" s="150"/>
      <c r="H312" s="371"/>
      <c r="I312" s="9"/>
    </row>
    <row r="313" spans="1:9" ht="50.25" customHeight="1">
      <c r="A313" s="192"/>
      <c r="B313" s="366"/>
      <c r="C313" s="1"/>
      <c r="D313" s="9" t="s">
        <v>28</v>
      </c>
      <c r="E313" s="149" t="s">
        <v>265</v>
      </c>
      <c r="F313" s="5"/>
      <c r="G313" s="26" t="s">
        <v>7</v>
      </c>
      <c r="H313" s="107"/>
      <c r="I313" s="9"/>
    </row>
    <row r="314" spans="1:9" ht="7.5" customHeight="1">
      <c r="A314" s="192"/>
      <c r="B314" s="366"/>
      <c r="C314" s="1"/>
      <c r="D314" s="23"/>
      <c r="E314" s="22"/>
      <c r="F314" s="5"/>
      <c r="G314" s="150"/>
      <c r="H314" s="371"/>
      <c r="I314" s="9"/>
    </row>
    <row r="315" spans="1:9" ht="61.5" customHeight="1">
      <c r="A315" s="192"/>
      <c r="B315" s="366"/>
      <c r="C315" s="1"/>
      <c r="D315" s="20" t="s">
        <v>22</v>
      </c>
      <c r="E315" s="2" t="s">
        <v>68</v>
      </c>
      <c r="F315" s="5"/>
      <c r="G315" s="150"/>
      <c r="H315" s="366" t="s">
        <v>637</v>
      </c>
      <c r="I315" s="9"/>
    </row>
    <row r="316" spans="1:9" ht="6" customHeight="1">
      <c r="A316" s="192"/>
      <c r="B316" s="366"/>
      <c r="C316" s="1"/>
      <c r="D316" s="1"/>
      <c r="E316" s="366"/>
      <c r="F316" s="5"/>
      <c r="G316" s="150"/>
      <c r="H316" s="366"/>
      <c r="I316" s="9"/>
    </row>
    <row r="317" spans="1:9" ht="92.25" customHeight="1">
      <c r="A317" s="192"/>
      <c r="B317" s="366"/>
      <c r="C317" s="1"/>
      <c r="D317" s="20" t="s">
        <v>355</v>
      </c>
      <c r="E317" s="2" t="s">
        <v>432</v>
      </c>
      <c r="F317" s="5"/>
      <c r="G317" s="150"/>
      <c r="H317" s="366" t="s">
        <v>638</v>
      </c>
      <c r="I317" s="9"/>
    </row>
    <row r="318" spans="1:9" ht="6" customHeight="1">
      <c r="A318" s="192"/>
      <c r="B318" s="366"/>
      <c r="C318" s="20"/>
      <c r="D318" s="7"/>
      <c r="E318" s="4"/>
      <c r="F318" s="5"/>
      <c r="G318" s="150"/>
      <c r="H318" s="371"/>
      <c r="I318" s="9"/>
    </row>
    <row r="319" spans="1:9" ht="7.5" customHeight="1">
      <c r="A319" s="192"/>
      <c r="B319" s="149"/>
      <c r="C319" s="1"/>
      <c r="D319" s="9"/>
      <c r="E319" s="149"/>
      <c r="F319" s="31"/>
      <c r="G319" s="32"/>
      <c r="H319" s="371"/>
      <c r="I319" s="9"/>
    </row>
    <row r="320" spans="1:9" ht="38.25" customHeight="1">
      <c r="A320" s="192"/>
      <c r="B320" s="366"/>
      <c r="C320" s="1"/>
      <c r="D320" s="9" t="s">
        <v>50</v>
      </c>
      <c r="E320" s="149" t="s">
        <v>583</v>
      </c>
      <c r="F320" s="5"/>
      <c r="G320" s="26" t="s">
        <v>7</v>
      </c>
      <c r="H320" s="371"/>
      <c r="I320" s="9"/>
    </row>
    <row r="321" spans="1:9" ht="7.5" customHeight="1">
      <c r="A321" s="192"/>
      <c r="B321" s="149"/>
      <c r="C321" s="1"/>
      <c r="D321" s="23"/>
      <c r="E321" s="22"/>
      <c r="F321" s="5"/>
      <c r="G321" s="150"/>
      <c r="H321" s="366"/>
      <c r="I321" s="9"/>
    </row>
    <row r="322" spans="1:9" ht="32.1" customHeight="1">
      <c r="A322" s="192"/>
      <c r="B322" s="149"/>
      <c r="C322" s="1"/>
      <c r="D322" s="20"/>
      <c r="E322" s="2"/>
      <c r="F322" s="5"/>
      <c r="G322" s="150"/>
      <c r="H322" s="366" t="s">
        <v>639</v>
      </c>
      <c r="I322" s="9"/>
    </row>
    <row r="323" spans="1:9" ht="6.75" customHeight="1">
      <c r="A323" s="192"/>
      <c r="B323" s="149"/>
      <c r="C323" s="20"/>
      <c r="D323" s="7"/>
      <c r="E323" s="4"/>
      <c r="F323" s="38"/>
      <c r="G323" s="8"/>
      <c r="H323" s="366"/>
      <c r="I323" s="9"/>
    </row>
    <row r="324" spans="1:9" ht="6" customHeight="1">
      <c r="A324" s="192"/>
      <c r="B324" s="366"/>
      <c r="C324" s="1"/>
      <c r="D324" s="9"/>
      <c r="E324" s="149"/>
      <c r="F324" s="5"/>
      <c r="G324" s="6"/>
      <c r="H324" s="371"/>
      <c r="I324" s="9"/>
    </row>
    <row r="325" spans="1:9" ht="37.5" customHeight="1">
      <c r="A325" s="192"/>
      <c r="B325" s="366"/>
      <c r="C325" s="1"/>
      <c r="D325" s="9" t="s">
        <v>51</v>
      </c>
      <c r="E325" s="149" t="s">
        <v>69</v>
      </c>
      <c r="F325" s="5"/>
      <c r="G325" s="26" t="s">
        <v>7</v>
      </c>
      <c r="H325" s="366"/>
      <c r="I325" s="9"/>
    </row>
    <row r="326" spans="1:9" ht="7.5" customHeight="1">
      <c r="A326" s="192"/>
      <c r="B326" s="149"/>
      <c r="C326" s="1"/>
      <c r="D326" s="23"/>
      <c r="E326" s="22"/>
      <c r="F326" s="5"/>
      <c r="G326" s="6"/>
      <c r="H326" s="366"/>
      <c r="I326" s="9"/>
    </row>
    <row r="327" spans="1:9" ht="86.25" customHeight="1">
      <c r="A327" s="192"/>
      <c r="B327" s="149"/>
      <c r="C327" s="1"/>
      <c r="D327" s="20" t="s">
        <v>23</v>
      </c>
      <c r="E327" s="2" t="s">
        <v>403</v>
      </c>
      <c r="F327" s="5"/>
      <c r="G327" s="150"/>
      <c r="H327" s="371" t="s">
        <v>640</v>
      </c>
      <c r="I327" s="9"/>
    </row>
    <row r="328" spans="1:9" ht="8.25" customHeight="1">
      <c r="A328" s="192"/>
      <c r="B328" s="149"/>
      <c r="C328" s="1"/>
      <c r="D328" s="23"/>
      <c r="E328" s="22"/>
      <c r="F328" s="5"/>
      <c r="G328" s="150"/>
      <c r="H328" s="371"/>
      <c r="I328" s="9"/>
    </row>
    <row r="329" spans="1:9" ht="155.25" customHeight="1">
      <c r="A329" s="192"/>
      <c r="B329" s="149"/>
      <c r="C329" s="1"/>
      <c r="D329" s="20" t="s">
        <v>356</v>
      </c>
      <c r="E329" s="2" t="s">
        <v>433</v>
      </c>
      <c r="F329" s="5"/>
      <c r="G329" s="150"/>
      <c r="H329" s="371" t="s">
        <v>641</v>
      </c>
      <c r="I329" s="9"/>
    </row>
    <row r="330" spans="1:9" ht="6" customHeight="1">
      <c r="A330" s="192"/>
      <c r="B330" s="366"/>
      <c r="C330" s="20"/>
      <c r="D330" s="7"/>
      <c r="E330" s="4"/>
      <c r="F330" s="38"/>
      <c r="G330" s="8"/>
      <c r="H330" s="371"/>
      <c r="I330" s="9"/>
    </row>
    <row r="331" spans="1:9" ht="6" customHeight="1">
      <c r="A331" s="192"/>
      <c r="B331" s="366"/>
      <c r="C331" s="23"/>
      <c r="D331" s="21"/>
      <c r="E331" s="29"/>
      <c r="F331" s="31"/>
      <c r="G331" s="56"/>
      <c r="H331" s="366"/>
      <c r="I331" s="9"/>
    </row>
    <row r="332" spans="1:9" ht="40.5">
      <c r="A332" s="192"/>
      <c r="B332" s="366"/>
      <c r="C332" s="20"/>
      <c r="D332" s="7" t="s">
        <v>62</v>
      </c>
      <c r="E332" s="4" t="s">
        <v>70</v>
      </c>
      <c r="F332" s="38"/>
      <c r="G332" s="26" t="s">
        <v>7</v>
      </c>
      <c r="H332" s="371"/>
      <c r="I332" s="9"/>
    </row>
    <row r="333" spans="1:9" ht="7.5" customHeight="1">
      <c r="A333" s="192"/>
      <c r="B333" s="366"/>
      <c r="C333" s="9"/>
      <c r="D333" s="9"/>
      <c r="E333" s="149"/>
      <c r="F333" s="31"/>
      <c r="G333" s="56"/>
      <c r="H333" s="366"/>
      <c r="I333" s="9"/>
    </row>
    <row r="334" spans="1:9" ht="58.5" customHeight="1">
      <c r="A334" s="192"/>
      <c r="B334" s="366"/>
      <c r="C334" s="9"/>
      <c r="D334" s="9" t="s">
        <v>279</v>
      </c>
      <c r="E334" s="149" t="s">
        <v>278</v>
      </c>
      <c r="F334" s="5"/>
      <c r="G334" s="26" t="s">
        <v>7</v>
      </c>
      <c r="H334" s="371" t="s">
        <v>642</v>
      </c>
      <c r="I334" s="9"/>
    </row>
    <row r="335" spans="1:9" ht="7.5" customHeight="1">
      <c r="A335" s="192"/>
      <c r="B335" s="366"/>
      <c r="C335" s="9"/>
      <c r="D335" s="23"/>
      <c r="E335" s="22"/>
      <c r="F335" s="5"/>
      <c r="G335" s="6"/>
      <c r="H335" s="366"/>
      <c r="I335" s="9"/>
    </row>
    <row r="336" spans="1:9" ht="78" customHeight="1">
      <c r="A336" s="192"/>
      <c r="B336" s="366"/>
      <c r="C336" s="9"/>
      <c r="D336" s="20" t="s">
        <v>149</v>
      </c>
      <c r="E336" s="2" t="s">
        <v>280</v>
      </c>
      <c r="F336" s="5"/>
      <c r="G336" s="6"/>
      <c r="H336" s="366"/>
      <c r="I336" s="9"/>
    </row>
    <row r="337" spans="1:9" ht="13.5" customHeight="1">
      <c r="A337" s="183"/>
      <c r="B337" s="2"/>
      <c r="C337" s="7"/>
      <c r="D337" s="7"/>
      <c r="E337" s="4"/>
      <c r="F337" s="38"/>
      <c r="G337" s="54"/>
      <c r="H337" s="2"/>
      <c r="I337" s="9"/>
    </row>
    <row r="338" spans="1:9" ht="7.5" customHeight="1">
      <c r="A338" s="187"/>
      <c r="B338" s="29"/>
      <c r="C338" s="23"/>
      <c r="D338" s="21"/>
      <c r="E338" s="29"/>
      <c r="F338" s="31"/>
      <c r="G338" s="61"/>
      <c r="H338" s="51"/>
      <c r="I338" s="9"/>
    </row>
    <row r="339" spans="1:9" ht="48.6" customHeight="1">
      <c r="A339" s="229">
        <v>21</v>
      </c>
      <c r="B339" s="4" t="s">
        <v>71</v>
      </c>
      <c r="C339" s="20"/>
      <c r="D339" s="7"/>
      <c r="E339" s="4" t="s">
        <v>12</v>
      </c>
      <c r="F339" s="5"/>
      <c r="G339" s="41" t="s">
        <v>1</v>
      </c>
      <c r="H339" s="373" t="s">
        <v>944</v>
      </c>
      <c r="I339" s="9"/>
    </row>
    <row r="340" spans="1:9" ht="7.5" customHeight="1">
      <c r="A340" s="192"/>
      <c r="B340" s="149"/>
      <c r="C340" s="1"/>
      <c r="D340" s="9"/>
      <c r="E340" s="149"/>
      <c r="F340" s="31"/>
      <c r="G340" s="32"/>
      <c r="H340" s="51"/>
      <c r="I340" s="9"/>
    </row>
    <row r="341" spans="1:9" ht="54">
      <c r="A341" s="201">
        <v>22</v>
      </c>
      <c r="B341" s="149" t="s">
        <v>72</v>
      </c>
      <c r="C341" s="1"/>
      <c r="D341" s="9"/>
      <c r="E341" s="149" t="s">
        <v>73</v>
      </c>
      <c r="F341" s="5"/>
      <c r="G341" s="26" t="s">
        <v>711</v>
      </c>
      <c r="H341" s="427" t="s">
        <v>1145</v>
      </c>
      <c r="I341" s="9"/>
    </row>
    <row r="342" spans="1:9" ht="8.25" customHeight="1">
      <c r="A342" s="192"/>
      <c r="B342" s="149"/>
      <c r="C342" s="1"/>
      <c r="D342" s="23"/>
      <c r="E342" s="22"/>
      <c r="F342" s="5"/>
      <c r="G342" s="150"/>
      <c r="H342" s="427"/>
      <c r="I342" s="9"/>
    </row>
    <row r="343" spans="1:9" ht="81" customHeight="1">
      <c r="A343" s="192"/>
      <c r="B343" s="149"/>
      <c r="C343" s="1"/>
      <c r="D343" s="20"/>
      <c r="E343" s="2" t="s">
        <v>266</v>
      </c>
      <c r="F343" s="5"/>
      <c r="G343" s="6"/>
      <c r="H343" s="427"/>
      <c r="I343" s="9"/>
    </row>
    <row r="344" spans="1:9" ht="7.5" customHeight="1">
      <c r="A344" s="192"/>
      <c r="B344" s="2"/>
      <c r="C344" s="20"/>
      <c r="D344" s="7"/>
      <c r="E344" s="4"/>
      <c r="F344" s="5"/>
      <c r="G344" s="6"/>
      <c r="H344" s="373"/>
      <c r="I344" s="9"/>
    </row>
    <row r="345" spans="1:9" ht="7.5" customHeight="1">
      <c r="A345" s="187"/>
      <c r="B345" s="366"/>
      <c r="C345" s="1"/>
      <c r="D345" s="9"/>
      <c r="E345" s="149"/>
      <c r="F345" s="31"/>
      <c r="G345" s="32"/>
      <c r="H345" s="371"/>
      <c r="I345" s="9"/>
    </row>
    <row r="346" spans="1:9" ht="77.25" customHeight="1">
      <c r="A346" s="229">
        <v>23</v>
      </c>
      <c r="B346" s="2" t="s">
        <v>74</v>
      </c>
      <c r="C346" s="20"/>
      <c r="D346" s="7"/>
      <c r="E346" s="4" t="s">
        <v>267</v>
      </c>
      <c r="F346" s="38"/>
      <c r="G346" s="26" t="s">
        <v>711</v>
      </c>
      <c r="H346" s="373" t="s">
        <v>945</v>
      </c>
      <c r="I346" s="9"/>
    </row>
    <row r="347" spans="1:9" ht="6" customHeight="1">
      <c r="A347" s="192"/>
      <c r="B347" s="149"/>
      <c r="C347" s="1"/>
      <c r="D347" s="21"/>
      <c r="E347" s="29"/>
      <c r="F347" s="31"/>
      <c r="G347" s="32"/>
      <c r="H347" s="39"/>
      <c r="I347" s="9"/>
    </row>
    <row r="348" spans="1:9" ht="58.5" customHeight="1">
      <c r="A348" s="201">
        <v>24</v>
      </c>
      <c r="B348" s="149" t="s">
        <v>75</v>
      </c>
      <c r="C348" s="20"/>
      <c r="D348" s="7" t="s">
        <v>37</v>
      </c>
      <c r="E348" s="4" t="s">
        <v>584</v>
      </c>
      <c r="F348" s="38"/>
      <c r="G348" s="41" t="s">
        <v>7</v>
      </c>
      <c r="H348" s="427" t="s">
        <v>1146</v>
      </c>
      <c r="I348" s="9"/>
    </row>
    <row r="349" spans="1:9" ht="7.5" customHeight="1">
      <c r="A349" s="192"/>
      <c r="B349" s="149"/>
      <c r="C349" s="1"/>
      <c r="D349" s="9"/>
      <c r="E349" s="149"/>
      <c r="F349" s="5"/>
      <c r="G349" s="6"/>
      <c r="H349" s="427"/>
      <c r="I349" s="9"/>
    </row>
    <row r="350" spans="1:9" ht="55.5" customHeight="1">
      <c r="A350" s="183"/>
      <c r="B350" s="2"/>
      <c r="C350" s="20"/>
      <c r="D350" s="7" t="s">
        <v>48</v>
      </c>
      <c r="E350" s="4" t="s">
        <v>585</v>
      </c>
      <c r="F350" s="38"/>
      <c r="G350" s="41" t="s">
        <v>7</v>
      </c>
      <c r="H350" s="431"/>
      <c r="I350" s="9"/>
    </row>
    <row r="351" spans="1:9" ht="7.5" customHeight="1">
      <c r="A351" s="192"/>
      <c r="B351" s="366"/>
      <c r="C351" s="1"/>
      <c r="D351" s="9"/>
      <c r="E351" s="149"/>
      <c r="F351" s="5"/>
      <c r="G351" s="6"/>
      <c r="H351" s="366"/>
      <c r="I351" s="9"/>
    </row>
    <row r="352" spans="1:9" ht="53.25" customHeight="1">
      <c r="A352" s="201">
        <v>25</v>
      </c>
      <c r="B352" s="366" t="s">
        <v>76</v>
      </c>
      <c r="C352" s="1"/>
      <c r="D352" s="9"/>
      <c r="E352" s="149" t="s">
        <v>13</v>
      </c>
      <c r="F352" s="5"/>
      <c r="G352" s="26" t="s">
        <v>7</v>
      </c>
      <c r="H352" s="371" t="s">
        <v>946</v>
      </c>
      <c r="I352" s="9"/>
    </row>
    <row r="353" spans="1:9" ht="114.6" customHeight="1">
      <c r="A353" s="192"/>
      <c r="B353" s="366"/>
      <c r="C353" s="1"/>
      <c r="D353" s="7"/>
      <c r="E353" s="4" t="s">
        <v>434</v>
      </c>
      <c r="F353" s="5"/>
      <c r="G353" s="150"/>
      <c r="H353" s="366"/>
      <c r="I353" s="9"/>
    </row>
    <row r="354" spans="1:9" ht="7.5" customHeight="1">
      <c r="A354" s="192"/>
      <c r="B354" s="366"/>
      <c r="C354" s="1"/>
      <c r="D354" s="23"/>
      <c r="E354" s="22"/>
      <c r="F354" s="5"/>
      <c r="G354" s="6"/>
      <c r="H354" s="366"/>
      <c r="I354" s="9"/>
    </row>
    <row r="355" spans="1:9" ht="99" customHeight="1">
      <c r="A355" s="192"/>
      <c r="B355" s="366"/>
      <c r="C355" s="1"/>
      <c r="D355" s="1" t="s">
        <v>23</v>
      </c>
      <c r="E355" s="366" t="s">
        <v>416</v>
      </c>
      <c r="F355" s="5"/>
      <c r="G355" s="6"/>
      <c r="H355" s="371" t="s">
        <v>643</v>
      </c>
      <c r="I355" s="9"/>
    </row>
    <row r="356" spans="1:9" ht="7.5" customHeight="1">
      <c r="A356" s="192"/>
      <c r="B356" s="366"/>
      <c r="C356" s="1"/>
      <c r="D356" s="23"/>
      <c r="E356" s="22"/>
      <c r="F356" s="5"/>
      <c r="G356" s="6"/>
      <c r="H356" s="366"/>
      <c r="I356" s="9"/>
    </row>
    <row r="357" spans="1:9" ht="102" customHeight="1">
      <c r="A357" s="192"/>
      <c r="B357" s="366"/>
      <c r="C357" s="1"/>
      <c r="D357" s="1" t="s">
        <v>23</v>
      </c>
      <c r="E357" s="366" t="s">
        <v>586</v>
      </c>
      <c r="F357" s="5"/>
      <c r="G357" s="6"/>
      <c r="H357" s="371" t="s">
        <v>435</v>
      </c>
      <c r="I357" s="9"/>
    </row>
    <row r="358" spans="1:9" ht="7.5" customHeight="1">
      <c r="A358" s="192"/>
      <c r="B358" s="366"/>
      <c r="C358" s="1"/>
      <c r="D358" s="23"/>
      <c r="E358" s="22"/>
      <c r="F358" s="5"/>
      <c r="G358" s="150"/>
      <c r="H358" s="371"/>
      <c r="I358" s="9"/>
    </row>
    <row r="359" spans="1:9" ht="77.25" customHeight="1">
      <c r="A359" s="192"/>
      <c r="B359" s="366"/>
      <c r="C359" s="1"/>
      <c r="D359" s="1" t="s">
        <v>23</v>
      </c>
      <c r="E359" s="366" t="s">
        <v>221</v>
      </c>
      <c r="F359" s="5"/>
      <c r="G359" s="150"/>
      <c r="H359" s="371" t="s">
        <v>644</v>
      </c>
      <c r="I359" s="9"/>
    </row>
    <row r="360" spans="1:9" ht="7.5" customHeight="1">
      <c r="A360" s="192"/>
      <c r="B360" s="149"/>
      <c r="C360" s="1"/>
      <c r="D360" s="23"/>
      <c r="E360" s="22"/>
      <c r="F360" s="5"/>
      <c r="G360" s="6"/>
      <c r="H360" s="371"/>
      <c r="I360" s="9"/>
    </row>
    <row r="361" spans="1:9" ht="76.5" customHeight="1">
      <c r="A361" s="192"/>
      <c r="B361" s="366"/>
      <c r="C361" s="1"/>
      <c r="D361" s="20" t="s">
        <v>23</v>
      </c>
      <c r="E361" s="2" t="s">
        <v>838</v>
      </c>
      <c r="F361" s="5"/>
      <c r="G361" s="150"/>
      <c r="H361" s="371" t="s">
        <v>872</v>
      </c>
      <c r="I361" s="9"/>
    </row>
    <row r="362" spans="1:9" ht="8.1" customHeight="1">
      <c r="A362" s="183"/>
      <c r="B362" s="2"/>
      <c r="C362" s="20"/>
      <c r="D362" s="7"/>
      <c r="E362" s="4"/>
      <c r="F362" s="38"/>
      <c r="G362" s="8"/>
      <c r="H362" s="373"/>
      <c r="I362" s="9"/>
    </row>
    <row r="363" spans="1:9" ht="6.75" customHeight="1">
      <c r="A363" s="192"/>
      <c r="B363" s="366"/>
      <c r="C363" s="1"/>
      <c r="D363" s="21"/>
      <c r="E363" s="29"/>
      <c r="F363" s="5"/>
      <c r="G363" s="150"/>
      <c r="H363" s="148"/>
      <c r="I363" s="9"/>
    </row>
    <row r="364" spans="1:9" ht="71.099999999999994" customHeight="1">
      <c r="A364" s="201">
        <v>26</v>
      </c>
      <c r="B364" s="149" t="s">
        <v>77</v>
      </c>
      <c r="C364" s="1"/>
      <c r="D364" s="9" t="s">
        <v>37</v>
      </c>
      <c r="E364" s="149" t="s">
        <v>587</v>
      </c>
      <c r="F364" s="5"/>
      <c r="G364" s="26" t="s">
        <v>7</v>
      </c>
      <c r="H364" s="427" t="s">
        <v>1147</v>
      </c>
      <c r="I364" s="9"/>
    </row>
    <row r="365" spans="1:9" ht="7.5" customHeight="1">
      <c r="A365" s="192"/>
      <c r="B365" s="149"/>
      <c r="C365" s="1"/>
      <c r="D365" s="23"/>
      <c r="E365" s="22"/>
      <c r="F365" s="5"/>
      <c r="G365" s="62"/>
      <c r="H365" s="427"/>
      <c r="I365" s="9"/>
    </row>
    <row r="366" spans="1:9" ht="53.25" customHeight="1">
      <c r="A366" s="192"/>
      <c r="B366" s="149"/>
      <c r="C366" s="1"/>
      <c r="D366" s="20" t="s">
        <v>23</v>
      </c>
      <c r="E366" s="2" t="s">
        <v>78</v>
      </c>
      <c r="F366" s="5"/>
      <c r="G366" s="150"/>
      <c r="H366" s="63" t="s">
        <v>645</v>
      </c>
      <c r="I366" s="9"/>
    </row>
    <row r="367" spans="1:9" ht="9.75" customHeight="1">
      <c r="A367" s="192"/>
      <c r="B367" s="149"/>
      <c r="C367" s="20"/>
      <c r="D367" s="7"/>
      <c r="E367" s="4"/>
      <c r="F367" s="38"/>
      <c r="G367" s="6"/>
      <c r="H367" s="366"/>
      <c r="I367" s="9"/>
    </row>
    <row r="368" spans="1:9" ht="7.5" customHeight="1">
      <c r="A368" s="192"/>
      <c r="B368" s="366"/>
      <c r="C368" s="1"/>
      <c r="D368" s="9"/>
      <c r="E368" s="149"/>
      <c r="F368" s="5"/>
      <c r="G368" s="32"/>
      <c r="H368" s="371"/>
      <c r="I368" s="9"/>
    </row>
    <row r="369" spans="1:9" ht="36.6" customHeight="1">
      <c r="A369" s="192"/>
      <c r="B369" s="366" t="s">
        <v>4</v>
      </c>
      <c r="C369" s="1"/>
      <c r="D369" s="9" t="s">
        <v>26</v>
      </c>
      <c r="E369" s="149" t="s">
        <v>79</v>
      </c>
      <c r="F369" s="5"/>
      <c r="G369" s="26" t="s">
        <v>7</v>
      </c>
      <c r="H369" s="371"/>
      <c r="I369" s="9"/>
    </row>
    <row r="370" spans="1:9" ht="7.5" customHeight="1">
      <c r="A370" s="192"/>
      <c r="B370" s="149"/>
      <c r="C370" s="1"/>
      <c r="D370" s="23"/>
      <c r="E370" s="22"/>
      <c r="F370" s="5"/>
      <c r="G370" s="150"/>
      <c r="H370" s="366"/>
      <c r="I370" s="9"/>
    </row>
    <row r="371" spans="1:9" ht="44.1" customHeight="1">
      <c r="A371" s="192"/>
      <c r="B371" s="149"/>
      <c r="C371" s="1"/>
      <c r="D371" s="1" t="s">
        <v>23</v>
      </c>
      <c r="E371" s="366" t="s">
        <v>80</v>
      </c>
      <c r="F371" s="5"/>
      <c r="G371" s="365" t="s">
        <v>4</v>
      </c>
      <c r="H371" s="366" t="s">
        <v>645</v>
      </c>
      <c r="I371" s="9"/>
    </row>
    <row r="372" spans="1:9" ht="6.75" customHeight="1">
      <c r="A372" s="192"/>
      <c r="B372" s="366"/>
      <c r="C372" s="1"/>
      <c r="D372" s="23"/>
      <c r="E372" s="22"/>
      <c r="F372" s="5"/>
      <c r="G372" s="110"/>
      <c r="H372" s="371"/>
      <c r="I372" s="9"/>
    </row>
    <row r="373" spans="1:9" ht="57.75" customHeight="1">
      <c r="A373" s="192"/>
      <c r="B373" s="149"/>
      <c r="C373" s="1"/>
      <c r="D373" s="1" t="s">
        <v>22</v>
      </c>
      <c r="E373" s="366" t="s">
        <v>81</v>
      </c>
      <c r="F373" s="5"/>
      <c r="G373" s="150"/>
      <c r="H373" s="371" t="s">
        <v>646</v>
      </c>
      <c r="I373" s="9"/>
    </row>
    <row r="374" spans="1:9" ht="7.5" customHeight="1">
      <c r="A374" s="192"/>
      <c r="B374" s="149"/>
      <c r="C374" s="1"/>
      <c r="D374" s="23"/>
      <c r="E374" s="22"/>
      <c r="F374" s="5"/>
      <c r="G374" s="6"/>
      <c r="H374" s="366"/>
      <c r="I374" s="9"/>
    </row>
    <row r="375" spans="1:9" ht="48.6" customHeight="1">
      <c r="A375" s="192"/>
      <c r="B375" s="149"/>
      <c r="C375" s="1"/>
      <c r="D375" s="20" t="s">
        <v>23</v>
      </c>
      <c r="E375" s="2" t="s">
        <v>602</v>
      </c>
      <c r="F375" s="5"/>
      <c r="G375" s="150"/>
      <c r="H375" s="371" t="s">
        <v>1027</v>
      </c>
      <c r="I375" s="9"/>
    </row>
    <row r="376" spans="1:9" ht="7.5" customHeight="1">
      <c r="A376" s="192"/>
      <c r="B376" s="366"/>
      <c r="C376" s="20"/>
      <c r="D376" s="7"/>
      <c r="E376" s="4"/>
      <c r="F376" s="38"/>
      <c r="G376" s="150"/>
      <c r="H376" s="371"/>
      <c r="I376" s="9"/>
    </row>
    <row r="377" spans="1:9" ht="7.5" customHeight="1">
      <c r="A377" s="192"/>
      <c r="B377" s="149"/>
      <c r="C377" s="1"/>
      <c r="D377" s="9"/>
      <c r="E377" s="149"/>
      <c r="F377" s="5"/>
      <c r="G377" s="32"/>
      <c r="H377" s="366"/>
      <c r="I377" s="9"/>
    </row>
    <row r="378" spans="1:9" ht="36.950000000000003" customHeight="1">
      <c r="A378" s="192"/>
      <c r="B378" s="149"/>
      <c r="C378" s="1"/>
      <c r="D378" s="9" t="s">
        <v>28</v>
      </c>
      <c r="E378" s="149" t="s">
        <v>179</v>
      </c>
      <c r="F378" s="5"/>
      <c r="G378" s="26" t="s">
        <v>7</v>
      </c>
      <c r="H378" s="366"/>
      <c r="I378" s="9"/>
    </row>
    <row r="379" spans="1:9" ht="7.5" customHeight="1">
      <c r="A379" s="192"/>
      <c r="B379" s="149"/>
      <c r="C379" s="1"/>
      <c r="D379" s="23"/>
      <c r="E379" s="22"/>
      <c r="F379" s="5"/>
      <c r="G379" s="6"/>
      <c r="H379" s="366"/>
      <c r="I379" s="9"/>
    </row>
    <row r="380" spans="1:9" ht="43.5" customHeight="1">
      <c r="A380" s="192"/>
      <c r="B380" s="149"/>
      <c r="C380" s="1"/>
      <c r="D380" s="20" t="s">
        <v>23</v>
      </c>
      <c r="E380" s="2" t="s">
        <v>82</v>
      </c>
      <c r="F380" s="5"/>
      <c r="G380" s="150"/>
      <c r="H380" s="366" t="s">
        <v>647</v>
      </c>
      <c r="I380" s="9"/>
    </row>
    <row r="381" spans="1:9" ht="7.5" customHeight="1">
      <c r="A381" s="192"/>
      <c r="B381" s="149"/>
      <c r="C381" s="1"/>
      <c r="D381" s="9"/>
      <c r="E381" s="149"/>
      <c r="F381" s="5"/>
      <c r="G381" s="150"/>
      <c r="H381" s="366"/>
      <c r="I381" s="9"/>
    </row>
    <row r="382" spans="1:9" ht="6" customHeight="1">
      <c r="A382" s="192"/>
      <c r="B382" s="149"/>
      <c r="C382" s="23"/>
      <c r="D382" s="21"/>
      <c r="E382" s="29"/>
      <c r="F382" s="31"/>
      <c r="G382" s="56"/>
      <c r="H382" s="366"/>
      <c r="I382" s="9"/>
    </row>
    <row r="383" spans="1:9" ht="84" customHeight="1">
      <c r="A383" s="192"/>
      <c r="B383" s="366"/>
      <c r="C383" s="20"/>
      <c r="D383" s="7" t="s">
        <v>55</v>
      </c>
      <c r="E383" s="4" t="s">
        <v>374</v>
      </c>
      <c r="F383" s="38"/>
      <c r="G383" s="41" t="s">
        <v>7</v>
      </c>
      <c r="H383" s="371"/>
      <c r="I383" s="9"/>
    </row>
    <row r="384" spans="1:9" ht="7.5" customHeight="1">
      <c r="A384" s="192"/>
      <c r="B384" s="149"/>
      <c r="C384" s="1"/>
      <c r="D384" s="7"/>
      <c r="E384" s="4"/>
      <c r="F384" s="5"/>
      <c r="G384" s="150"/>
      <c r="H384" s="366"/>
      <c r="I384" s="9"/>
    </row>
    <row r="385" spans="1:9" ht="7.5" hidden="1" customHeight="1">
      <c r="A385" s="192"/>
      <c r="B385" s="149"/>
      <c r="C385" s="1"/>
      <c r="D385" s="23"/>
      <c r="E385" s="22"/>
      <c r="F385" s="5"/>
      <c r="G385" s="6"/>
      <c r="H385" s="366"/>
      <c r="I385" s="9"/>
    </row>
    <row r="386" spans="1:9" ht="189" customHeight="1">
      <c r="A386" s="192"/>
      <c r="B386" s="149"/>
      <c r="C386" s="1"/>
      <c r="D386" s="1" t="s">
        <v>23</v>
      </c>
      <c r="E386" s="366" t="s">
        <v>588</v>
      </c>
      <c r="F386" s="5"/>
      <c r="G386" s="6"/>
      <c r="H386" s="370" t="s">
        <v>648</v>
      </c>
      <c r="I386" s="9"/>
    </row>
    <row r="387" spans="1:9" ht="9.9499999999999993" customHeight="1">
      <c r="A387" s="192"/>
      <c r="B387" s="149"/>
      <c r="C387" s="1"/>
      <c r="D387" s="1"/>
      <c r="E387" s="366"/>
      <c r="F387" s="5"/>
      <c r="G387" s="6"/>
      <c r="H387" s="119"/>
      <c r="I387" s="9"/>
    </row>
    <row r="388" spans="1:9" ht="26.1" customHeight="1">
      <c r="A388" s="192"/>
      <c r="B388" s="149"/>
      <c r="C388" s="1"/>
      <c r="D388" s="64" t="s">
        <v>173</v>
      </c>
      <c r="E388" s="65" t="s">
        <v>375</v>
      </c>
      <c r="F388" s="5"/>
      <c r="G388" s="150"/>
      <c r="H388" s="366"/>
      <c r="I388" s="9"/>
    </row>
    <row r="389" spans="1:9" ht="123.6" customHeight="1">
      <c r="A389" s="192"/>
      <c r="B389" s="149"/>
      <c r="C389" s="1"/>
      <c r="D389" s="1"/>
      <c r="E389" s="366" t="s">
        <v>603</v>
      </c>
      <c r="F389" s="5"/>
      <c r="G389" s="150"/>
      <c r="H389" s="366"/>
      <c r="I389" s="9"/>
    </row>
    <row r="390" spans="1:9" ht="124.5" customHeight="1">
      <c r="A390" s="192"/>
      <c r="B390" s="149"/>
      <c r="C390" s="1"/>
      <c r="D390" s="1"/>
      <c r="E390" s="366" t="s">
        <v>481</v>
      </c>
      <c r="F390" s="5"/>
      <c r="G390" s="150"/>
      <c r="H390" s="366"/>
      <c r="I390" s="9"/>
    </row>
    <row r="391" spans="1:9" ht="26.1" customHeight="1">
      <c r="A391" s="192"/>
      <c r="B391" s="149"/>
      <c r="C391" s="1"/>
      <c r="D391" s="64" t="s">
        <v>174</v>
      </c>
      <c r="E391" s="65" t="s">
        <v>376</v>
      </c>
      <c r="F391" s="5"/>
      <c r="G391" s="150"/>
      <c r="H391" s="366"/>
      <c r="I391" s="9"/>
    </row>
    <row r="392" spans="1:9" ht="256.5" customHeight="1">
      <c r="A392" s="192"/>
      <c r="B392" s="149"/>
      <c r="C392" s="1"/>
      <c r="D392" s="20"/>
      <c r="E392" s="2" t="s">
        <v>404</v>
      </c>
      <c r="F392" s="5"/>
      <c r="G392" s="150"/>
      <c r="H392" s="366"/>
      <c r="I392" s="9"/>
    </row>
    <row r="393" spans="1:9" ht="6.95" customHeight="1">
      <c r="A393" s="183"/>
      <c r="B393" s="4"/>
      <c r="C393" s="20"/>
      <c r="D393" s="7"/>
      <c r="E393" s="4"/>
      <c r="F393" s="38"/>
      <c r="G393" s="8"/>
      <c r="H393" s="55"/>
      <c r="I393" s="9"/>
    </row>
    <row r="394" spans="1:9" ht="12" customHeight="1">
      <c r="A394" s="187"/>
      <c r="B394" s="29"/>
      <c r="C394" s="23"/>
      <c r="D394" s="21"/>
      <c r="E394" s="29"/>
      <c r="F394" s="31"/>
      <c r="G394" s="32"/>
      <c r="H394" s="33"/>
      <c r="I394" s="9"/>
    </row>
    <row r="395" spans="1:9" ht="87.75" customHeight="1">
      <c r="A395" s="187">
        <v>27</v>
      </c>
      <c r="B395" s="22" t="s">
        <v>377</v>
      </c>
      <c r="C395" s="23"/>
      <c r="D395" s="21" t="s">
        <v>378</v>
      </c>
      <c r="E395" s="29" t="s">
        <v>839</v>
      </c>
      <c r="F395" s="31"/>
      <c r="G395" s="140" t="s">
        <v>7</v>
      </c>
      <c r="H395" s="432" t="s">
        <v>1148</v>
      </c>
      <c r="I395" s="9"/>
    </row>
    <row r="396" spans="1:9" ht="7.5" customHeight="1">
      <c r="A396" s="192"/>
      <c r="B396" s="149"/>
      <c r="C396" s="23"/>
      <c r="D396" s="21"/>
      <c r="E396" s="29"/>
      <c r="F396" s="31"/>
      <c r="G396" s="66"/>
      <c r="H396" s="424"/>
      <c r="I396" s="9"/>
    </row>
    <row r="397" spans="1:9" ht="41.45" customHeight="1">
      <c r="A397" s="192"/>
      <c r="B397" s="149"/>
      <c r="C397" s="20"/>
      <c r="D397" s="7" t="s">
        <v>379</v>
      </c>
      <c r="E397" s="4" t="s">
        <v>840</v>
      </c>
      <c r="F397" s="38"/>
      <c r="G397" s="41" t="s">
        <v>7</v>
      </c>
      <c r="H397" s="110"/>
      <c r="I397" s="9"/>
    </row>
    <row r="398" spans="1:9" ht="7.5" customHeight="1">
      <c r="A398" s="192"/>
      <c r="B398" s="149"/>
      <c r="C398" s="1"/>
      <c r="D398" s="9"/>
      <c r="E398" s="149"/>
      <c r="F398" s="5"/>
      <c r="G398" s="53"/>
      <c r="H398" s="110"/>
      <c r="I398" s="9"/>
    </row>
    <row r="399" spans="1:9" ht="40.5" customHeight="1">
      <c r="A399" s="192"/>
      <c r="B399" s="149"/>
      <c r="C399" s="1"/>
      <c r="D399" s="9" t="s">
        <v>371</v>
      </c>
      <c r="E399" s="149" t="s">
        <v>841</v>
      </c>
      <c r="F399" s="5"/>
      <c r="G399" s="26" t="s">
        <v>7</v>
      </c>
      <c r="H399" s="110"/>
      <c r="I399" s="9"/>
    </row>
    <row r="400" spans="1:9" ht="7.5" customHeight="1">
      <c r="A400" s="192"/>
      <c r="B400" s="149"/>
      <c r="C400" s="1"/>
      <c r="D400" s="23"/>
      <c r="E400" s="22"/>
      <c r="F400" s="5"/>
      <c r="G400" s="150"/>
      <c r="H400" s="5"/>
      <c r="I400" s="9"/>
    </row>
    <row r="401" spans="1:9" ht="176.1" customHeight="1">
      <c r="A401" s="192"/>
      <c r="B401" s="149"/>
      <c r="C401" s="1"/>
      <c r="D401" s="20" t="s">
        <v>23</v>
      </c>
      <c r="E401" s="2" t="s">
        <v>405</v>
      </c>
      <c r="F401" s="5"/>
      <c r="G401" s="150"/>
      <c r="H401" s="366" t="s">
        <v>649</v>
      </c>
      <c r="I401" s="9"/>
    </row>
    <row r="402" spans="1:9" ht="7.5" customHeight="1">
      <c r="A402" s="192"/>
      <c r="B402" s="149"/>
      <c r="C402" s="1"/>
      <c r="D402" s="23"/>
      <c r="E402" s="22"/>
      <c r="F402" s="5"/>
      <c r="G402" s="150"/>
      <c r="H402" s="5"/>
      <c r="I402" s="9"/>
    </row>
    <row r="403" spans="1:9" ht="185.1" customHeight="1">
      <c r="A403" s="192"/>
      <c r="B403" s="149"/>
      <c r="C403" s="1"/>
      <c r="D403" s="1" t="s">
        <v>149</v>
      </c>
      <c r="E403" s="204" t="s">
        <v>958</v>
      </c>
      <c r="F403" s="5"/>
      <c r="G403" s="150"/>
      <c r="H403" s="366" t="s">
        <v>650</v>
      </c>
      <c r="I403" s="9"/>
    </row>
    <row r="404" spans="1:9" ht="87.75" customHeight="1">
      <c r="A404" s="192"/>
      <c r="B404" s="149"/>
      <c r="C404" s="1"/>
      <c r="D404" s="1"/>
      <c r="E404" s="366" t="s">
        <v>499</v>
      </c>
      <c r="F404" s="5"/>
      <c r="G404" s="102" t="s">
        <v>501</v>
      </c>
      <c r="H404" s="148"/>
      <c r="I404" s="9"/>
    </row>
    <row r="405" spans="1:9" ht="99.75" customHeight="1">
      <c r="A405" s="192"/>
      <c r="B405" s="149"/>
      <c r="C405" s="1"/>
      <c r="D405" s="20"/>
      <c r="E405" s="2" t="s">
        <v>500</v>
      </c>
      <c r="F405" s="5"/>
      <c r="G405" s="102" t="s">
        <v>501</v>
      </c>
      <c r="H405" s="148"/>
      <c r="I405" s="9"/>
    </row>
    <row r="406" spans="1:9" ht="7.5" customHeight="1">
      <c r="A406" s="192"/>
      <c r="B406" s="149"/>
      <c r="C406" s="1"/>
      <c r="D406" s="23"/>
      <c r="E406" s="22"/>
      <c r="F406" s="5"/>
      <c r="G406" s="150"/>
      <c r="H406" s="5"/>
      <c r="I406" s="9"/>
    </row>
    <row r="407" spans="1:9" ht="17.100000000000001" customHeight="1">
      <c r="A407" s="192"/>
      <c r="B407" s="149"/>
      <c r="C407" s="1"/>
      <c r="D407" s="1" t="s">
        <v>149</v>
      </c>
      <c r="E407" s="422" t="s">
        <v>1028</v>
      </c>
      <c r="F407" s="5"/>
      <c r="G407" s="105" t="s">
        <v>712</v>
      </c>
      <c r="H407" s="424" t="s">
        <v>651</v>
      </c>
      <c r="I407" s="9"/>
    </row>
    <row r="408" spans="1:9" ht="24.95" customHeight="1">
      <c r="A408" s="192"/>
      <c r="B408" s="149"/>
      <c r="C408" s="1"/>
      <c r="D408" s="1"/>
      <c r="E408" s="422"/>
      <c r="F408" s="5"/>
      <c r="G408" s="106" t="s">
        <v>714</v>
      </c>
      <c r="H408" s="424"/>
      <c r="I408" s="9"/>
    </row>
    <row r="409" spans="1:9" ht="17.100000000000001" customHeight="1">
      <c r="A409" s="192"/>
      <c r="B409" s="149"/>
      <c r="C409" s="1"/>
      <c r="D409" s="1"/>
      <c r="E409" s="422"/>
      <c r="F409" s="5"/>
      <c r="G409" s="105" t="s">
        <v>713</v>
      </c>
      <c r="H409" s="424"/>
      <c r="I409" s="9"/>
    </row>
    <row r="410" spans="1:9" ht="92.45" customHeight="1">
      <c r="A410" s="192"/>
      <c r="B410" s="149"/>
      <c r="C410" s="1"/>
      <c r="D410" s="20"/>
      <c r="E410" s="423"/>
      <c r="F410" s="5"/>
      <c r="G410" s="106" t="s">
        <v>714</v>
      </c>
      <c r="H410" s="424"/>
      <c r="I410" s="9"/>
    </row>
    <row r="411" spans="1:9" ht="7.5" customHeight="1">
      <c r="A411" s="192"/>
      <c r="B411" s="149"/>
      <c r="C411" s="1"/>
      <c r="D411" s="23"/>
      <c r="E411" s="22"/>
      <c r="F411" s="5"/>
      <c r="G411" s="150"/>
      <c r="H411" s="5"/>
      <c r="I411" s="9"/>
    </row>
    <row r="412" spans="1:9" ht="157.5" customHeight="1">
      <c r="A412" s="192"/>
      <c r="B412" s="149"/>
      <c r="C412" s="1"/>
      <c r="D412" s="20" t="s">
        <v>149</v>
      </c>
      <c r="E412" s="2" t="s">
        <v>380</v>
      </c>
      <c r="F412" s="5"/>
      <c r="G412" s="150"/>
      <c r="H412" s="366" t="s">
        <v>652</v>
      </c>
      <c r="I412" s="9"/>
    </row>
    <row r="413" spans="1:9" ht="7.5" customHeight="1">
      <c r="A413" s="192"/>
      <c r="B413" s="149"/>
      <c r="C413" s="1"/>
      <c r="D413" s="9"/>
      <c r="E413" s="149"/>
      <c r="F413" s="5"/>
      <c r="G413" s="150"/>
      <c r="H413" s="148"/>
      <c r="I413" s="9"/>
    </row>
    <row r="414" spans="1:9" ht="12" customHeight="1">
      <c r="A414" s="187"/>
      <c r="B414" s="22"/>
      <c r="C414" s="23"/>
      <c r="D414" s="21"/>
      <c r="E414" s="29" t="s">
        <v>2</v>
      </c>
      <c r="F414" s="31"/>
      <c r="G414" s="32"/>
      <c r="H414" s="51"/>
      <c r="I414" s="9"/>
    </row>
    <row r="415" spans="1:9" ht="72.75" customHeight="1">
      <c r="A415" s="201">
        <v>28</v>
      </c>
      <c r="B415" s="366" t="s">
        <v>83</v>
      </c>
      <c r="C415" s="20"/>
      <c r="D415" s="7" t="s">
        <v>37</v>
      </c>
      <c r="E415" s="4" t="s">
        <v>84</v>
      </c>
      <c r="F415" s="38"/>
      <c r="G415" s="41" t="s">
        <v>7</v>
      </c>
      <c r="H415" s="371" t="s">
        <v>1149</v>
      </c>
      <c r="I415" s="9"/>
    </row>
    <row r="416" spans="1:9" ht="7.5" customHeight="1">
      <c r="A416" s="192"/>
      <c r="B416" s="149"/>
      <c r="C416" s="1"/>
      <c r="D416" s="9"/>
      <c r="E416" s="149"/>
      <c r="F416" s="5"/>
      <c r="G416" s="6"/>
      <c r="H416" s="366"/>
      <c r="I416" s="9"/>
    </row>
    <row r="417" spans="1:9" ht="44.25" customHeight="1">
      <c r="A417" s="192"/>
      <c r="B417" s="149"/>
      <c r="C417" s="1"/>
      <c r="D417" s="9" t="s">
        <v>48</v>
      </c>
      <c r="E417" s="149" t="s">
        <v>85</v>
      </c>
      <c r="F417" s="5"/>
      <c r="G417" s="26" t="s">
        <v>7</v>
      </c>
      <c r="H417" s="366"/>
      <c r="I417" s="9"/>
    </row>
    <row r="418" spans="1:9" ht="7.5" customHeight="1">
      <c r="A418" s="192"/>
      <c r="B418" s="366"/>
      <c r="C418" s="1"/>
      <c r="D418" s="23"/>
      <c r="E418" s="22"/>
      <c r="F418" s="5"/>
      <c r="G418" s="6"/>
      <c r="H418" s="366"/>
      <c r="I418" s="9"/>
    </row>
    <row r="419" spans="1:9" ht="64.5" customHeight="1">
      <c r="A419" s="192"/>
      <c r="B419" s="149"/>
      <c r="C419" s="1"/>
      <c r="D419" s="20" t="s">
        <v>22</v>
      </c>
      <c r="E419" s="2" t="s">
        <v>401</v>
      </c>
      <c r="F419" s="5"/>
      <c r="G419" s="150"/>
      <c r="H419" s="371" t="s">
        <v>653</v>
      </c>
      <c r="I419" s="9"/>
    </row>
    <row r="420" spans="1:9" ht="7.5" customHeight="1">
      <c r="A420" s="192"/>
      <c r="B420" s="149"/>
      <c r="C420" s="20"/>
      <c r="D420" s="7"/>
      <c r="E420" s="4"/>
      <c r="F420" s="38"/>
      <c r="G420" s="54"/>
      <c r="H420" s="366"/>
      <c r="I420" s="9"/>
    </row>
    <row r="421" spans="1:9" ht="7.5" customHeight="1">
      <c r="A421" s="192"/>
      <c r="B421" s="149"/>
      <c r="C421" s="1"/>
      <c r="D421" s="9"/>
      <c r="E421" s="149"/>
      <c r="F421" s="5"/>
      <c r="G421" s="6"/>
      <c r="H421" s="366"/>
      <c r="I421" s="9"/>
    </row>
    <row r="422" spans="1:9" ht="47.1" customHeight="1">
      <c r="A422" s="192"/>
      <c r="B422" s="149"/>
      <c r="C422" s="1"/>
      <c r="D422" s="9" t="s">
        <v>371</v>
      </c>
      <c r="E422" s="149" t="s">
        <v>842</v>
      </c>
      <c r="F422" s="5"/>
      <c r="G422" s="67"/>
      <c r="H422" s="366"/>
      <c r="I422" s="9"/>
    </row>
    <row r="423" spans="1:9" ht="99" customHeight="1">
      <c r="A423" s="192"/>
      <c r="B423" s="149"/>
      <c r="C423" s="1"/>
      <c r="D423" s="9"/>
      <c r="E423" s="149" t="s">
        <v>843</v>
      </c>
      <c r="F423" s="5"/>
      <c r="G423" s="26" t="s">
        <v>1</v>
      </c>
      <c r="H423" s="366"/>
      <c r="I423" s="9"/>
    </row>
    <row r="424" spans="1:9" ht="39.75" customHeight="1">
      <c r="A424" s="192"/>
      <c r="B424" s="149"/>
      <c r="C424" s="1"/>
      <c r="D424" s="9"/>
      <c r="E424" s="149" t="s">
        <v>844</v>
      </c>
      <c r="F424" s="5"/>
      <c r="G424" s="26" t="s">
        <v>1</v>
      </c>
      <c r="H424" s="366"/>
      <c r="I424" s="9"/>
    </row>
    <row r="425" spans="1:9" ht="47.25" customHeight="1">
      <c r="A425" s="192"/>
      <c r="B425" s="149"/>
      <c r="C425" s="1"/>
      <c r="D425" s="9"/>
      <c r="E425" s="149" t="s">
        <v>845</v>
      </c>
      <c r="F425" s="5"/>
      <c r="G425" s="26" t="s">
        <v>1</v>
      </c>
      <c r="H425" s="366"/>
      <c r="I425" s="9"/>
    </row>
    <row r="426" spans="1:9" ht="7.5" customHeight="1">
      <c r="A426" s="192"/>
      <c r="B426" s="149"/>
      <c r="C426" s="1"/>
      <c r="D426" s="9"/>
      <c r="E426" s="149"/>
      <c r="F426" s="5"/>
      <c r="G426" s="6"/>
      <c r="H426" s="366"/>
      <c r="I426" s="9"/>
    </row>
    <row r="427" spans="1:9" ht="7.5" customHeight="1">
      <c r="A427" s="192"/>
      <c r="B427" s="149"/>
      <c r="C427" s="1"/>
      <c r="D427" s="23"/>
      <c r="E427" s="22"/>
      <c r="F427" s="5"/>
      <c r="G427" s="6"/>
      <c r="H427" s="366"/>
      <c r="I427" s="9"/>
    </row>
    <row r="428" spans="1:9" ht="84" customHeight="1">
      <c r="A428" s="192"/>
      <c r="B428" s="149"/>
      <c r="C428" s="1"/>
      <c r="D428" s="1" t="s">
        <v>149</v>
      </c>
      <c r="E428" s="366" t="s">
        <v>383</v>
      </c>
      <c r="F428" s="5"/>
      <c r="G428" s="6"/>
      <c r="H428" s="371" t="s">
        <v>654</v>
      </c>
      <c r="I428" s="9"/>
    </row>
    <row r="429" spans="1:9" ht="8.25" customHeight="1">
      <c r="A429" s="192"/>
      <c r="B429" s="149"/>
      <c r="C429" s="1"/>
      <c r="D429" s="1"/>
      <c r="E429" s="366"/>
      <c r="F429" s="5"/>
      <c r="G429" s="6"/>
      <c r="H429" s="366"/>
      <c r="I429" s="9"/>
    </row>
    <row r="430" spans="1:9" ht="204" customHeight="1">
      <c r="A430" s="192"/>
      <c r="B430" s="149"/>
      <c r="C430" s="1"/>
      <c r="D430" s="1" t="s">
        <v>173</v>
      </c>
      <c r="E430" s="366" t="s">
        <v>492</v>
      </c>
      <c r="F430" s="5"/>
      <c r="G430" s="6"/>
      <c r="H430" s="366"/>
      <c r="I430" s="9"/>
    </row>
    <row r="431" spans="1:9" ht="115.5" customHeight="1">
      <c r="A431" s="192"/>
      <c r="B431" s="149"/>
      <c r="C431" s="1"/>
      <c r="D431" s="1"/>
      <c r="E431" s="366" t="s">
        <v>493</v>
      </c>
      <c r="F431" s="5"/>
      <c r="G431" s="6"/>
      <c r="H431" s="366"/>
      <c r="I431" s="9"/>
    </row>
    <row r="432" spans="1:9" ht="82.5" customHeight="1">
      <c r="A432" s="192"/>
      <c r="B432" s="149"/>
      <c r="C432" s="1"/>
      <c r="D432" s="1"/>
      <c r="E432" s="366" t="s">
        <v>494</v>
      </c>
      <c r="F432" s="5"/>
      <c r="G432" s="6"/>
      <c r="H432" s="366"/>
      <c r="I432" s="9"/>
    </row>
    <row r="433" spans="1:9" ht="14.1" customHeight="1">
      <c r="A433" s="192"/>
      <c r="B433" s="149"/>
      <c r="C433" s="1"/>
      <c r="D433" s="1"/>
      <c r="E433" s="366"/>
      <c r="F433" s="5"/>
      <c r="G433" s="6"/>
      <c r="H433" s="366"/>
      <c r="I433" s="9"/>
    </row>
    <row r="434" spans="1:9" ht="201.95" customHeight="1">
      <c r="A434" s="192"/>
      <c r="B434" s="149"/>
      <c r="C434" s="1"/>
      <c r="D434" s="1" t="s">
        <v>174</v>
      </c>
      <c r="E434" s="366" t="s">
        <v>381</v>
      </c>
      <c r="F434" s="5"/>
      <c r="G434" s="6"/>
      <c r="H434" s="366"/>
      <c r="I434" s="9"/>
    </row>
    <row r="435" spans="1:9" ht="7.5" customHeight="1">
      <c r="A435" s="192"/>
      <c r="B435" s="366"/>
      <c r="C435" s="1"/>
      <c r="D435" s="1"/>
      <c r="E435" s="366"/>
      <c r="F435" s="5"/>
      <c r="G435" s="150"/>
      <c r="H435" s="366"/>
      <c r="I435" s="9"/>
    </row>
    <row r="436" spans="1:9" ht="85.5" customHeight="1">
      <c r="A436" s="192"/>
      <c r="B436" s="149"/>
      <c r="C436" s="1"/>
      <c r="D436" s="1" t="s">
        <v>175</v>
      </c>
      <c r="E436" s="366" t="s">
        <v>846</v>
      </c>
      <c r="F436" s="5"/>
      <c r="G436" s="6"/>
      <c r="H436" s="366"/>
      <c r="I436" s="9"/>
    </row>
    <row r="437" spans="1:9" ht="74.099999999999994" customHeight="1">
      <c r="A437" s="192"/>
      <c r="B437" s="149"/>
      <c r="C437" s="1"/>
      <c r="D437" s="1"/>
      <c r="E437" s="366" t="s">
        <v>847</v>
      </c>
      <c r="F437" s="5"/>
      <c r="G437" s="6"/>
      <c r="H437" s="366"/>
      <c r="I437" s="9"/>
    </row>
    <row r="438" spans="1:9" ht="58.5" customHeight="1">
      <c r="A438" s="192"/>
      <c r="B438" s="149"/>
      <c r="C438" s="1"/>
      <c r="D438" s="1"/>
      <c r="E438" s="366" t="s">
        <v>495</v>
      </c>
      <c r="F438" s="5"/>
      <c r="G438" s="6"/>
      <c r="H438" s="366"/>
      <c r="I438" s="9"/>
    </row>
    <row r="439" spans="1:9" ht="139.5" customHeight="1">
      <c r="A439" s="192"/>
      <c r="B439" s="149"/>
      <c r="C439" s="1"/>
      <c r="D439" s="20"/>
      <c r="E439" s="2" t="s">
        <v>496</v>
      </c>
      <c r="F439" s="5"/>
      <c r="G439" s="6"/>
      <c r="H439" s="366"/>
      <c r="I439" s="9"/>
    </row>
    <row r="440" spans="1:9" ht="8.1" customHeight="1">
      <c r="A440" s="183"/>
      <c r="B440" s="2"/>
      <c r="C440" s="20"/>
      <c r="D440" s="7"/>
      <c r="E440" s="4"/>
      <c r="F440" s="38"/>
      <c r="G440" s="54"/>
      <c r="H440" s="2"/>
      <c r="I440" s="9"/>
    </row>
    <row r="441" spans="1:9" ht="7.5" customHeight="1">
      <c r="A441" s="192"/>
      <c r="B441" s="149"/>
      <c r="C441" s="1"/>
      <c r="D441" s="9"/>
      <c r="E441" s="149"/>
      <c r="F441" s="31"/>
      <c r="G441" s="32"/>
      <c r="H441" s="33"/>
      <c r="I441" s="9"/>
    </row>
    <row r="442" spans="1:9" ht="72.75" customHeight="1">
      <c r="A442" s="201">
        <v>29</v>
      </c>
      <c r="B442" s="366" t="s">
        <v>86</v>
      </c>
      <c r="C442" s="1"/>
      <c r="D442" s="9" t="s">
        <v>37</v>
      </c>
      <c r="E442" s="149" t="s">
        <v>14</v>
      </c>
      <c r="F442" s="5"/>
      <c r="G442" s="26" t="s">
        <v>7</v>
      </c>
      <c r="H442" s="366" t="s">
        <v>1150</v>
      </c>
      <c r="I442" s="9"/>
    </row>
    <row r="443" spans="1:9" ht="7.5" customHeight="1">
      <c r="A443" s="192"/>
      <c r="B443" s="366"/>
      <c r="C443" s="1"/>
      <c r="D443" s="23"/>
      <c r="E443" s="22"/>
      <c r="F443" s="5"/>
      <c r="G443" s="150"/>
      <c r="H443" s="371"/>
      <c r="I443" s="9"/>
    </row>
    <row r="444" spans="1:9" ht="151.5" customHeight="1">
      <c r="A444" s="192"/>
      <c r="B444" s="366"/>
      <c r="C444" s="1"/>
      <c r="D444" s="1" t="s">
        <v>23</v>
      </c>
      <c r="E444" s="182" t="s">
        <v>959</v>
      </c>
      <c r="F444" s="9"/>
      <c r="G444" s="150"/>
      <c r="H444" s="366" t="s">
        <v>655</v>
      </c>
      <c r="I444" s="9"/>
    </row>
    <row r="445" spans="1:9" ht="226.5" customHeight="1">
      <c r="A445" s="192"/>
      <c r="B445" s="366"/>
      <c r="C445" s="1"/>
      <c r="D445" s="20"/>
      <c r="E445" s="181" t="s">
        <v>960</v>
      </c>
      <c r="F445" s="9"/>
      <c r="G445" s="150"/>
      <c r="H445" s="366"/>
      <c r="I445" s="9"/>
    </row>
    <row r="446" spans="1:9" ht="7.5" customHeight="1">
      <c r="A446" s="192"/>
      <c r="B446" s="366"/>
      <c r="C446" s="20"/>
      <c r="D446" s="7"/>
      <c r="E446" s="4"/>
      <c r="F446" s="7"/>
      <c r="G446" s="8"/>
      <c r="H446" s="366"/>
      <c r="I446" s="9"/>
    </row>
    <row r="447" spans="1:9" ht="7.5" customHeight="1">
      <c r="A447" s="192"/>
      <c r="B447" s="366"/>
      <c r="C447" s="1"/>
      <c r="D447" s="9"/>
      <c r="E447" s="29"/>
      <c r="F447" s="9"/>
      <c r="G447" s="150"/>
      <c r="H447" s="366"/>
      <c r="I447" s="9"/>
    </row>
    <row r="448" spans="1:9" ht="62.25" customHeight="1">
      <c r="A448" s="192"/>
      <c r="B448" s="366"/>
      <c r="C448" s="1"/>
      <c r="D448" s="9" t="s">
        <v>379</v>
      </c>
      <c r="E448" s="193" t="s">
        <v>961</v>
      </c>
      <c r="F448" s="9"/>
      <c r="G448" s="26" t="s">
        <v>281</v>
      </c>
      <c r="H448" s="366"/>
      <c r="I448" s="9"/>
    </row>
    <row r="449" spans="1:9" ht="7.5" customHeight="1">
      <c r="A449" s="192"/>
      <c r="B449" s="366"/>
      <c r="C449" s="1"/>
      <c r="D449" s="23"/>
      <c r="E449" s="22"/>
      <c r="F449" s="9"/>
      <c r="G449" s="150"/>
      <c r="H449" s="366"/>
      <c r="I449" s="9"/>
    </row>
    <row r="450" spans="1:9" ht="66" customHeight="1">
      <c r="A450" s="192"/>
      <c r="B450" s="366"/>
      <c r="C450" s="1"/>
      <c r="D450" s="183" t="s">
        <v>149</v>
      </c>
      <c r="E450" s="181" t="s">
        <v>589</v>
      </c>
      <c r="F450" s="194"/>
      <c r="G450" s="195"/>
      <c r="H450" s="182" t="s">
        <v>752</v>
      </c>
      <c r="I450" s="9"/>
    </row>
    <row r="451" spans="1:9" ht="7.5" customHeight="1">
      <c r="A451" s="192"/>
      <c r="B451" s="366"/>
      <c r="C451" s="1"/>
      <c r="D451" s="194"/>
      <c r="E451" s="193"/>
      <c r="F451" s="194"/>
      <c r="G451" s="195"/>
      <c r="H451" s="182"/>
      <c r="I451" s="9"/>
    </row>
    <row r="452" spans="1:9" ht="69.95" customHeight="1">
      <c r="A452" s="192"/>
      <c r="B452" s="366"/>
      <c r="C452" s="23"/>
      <c r="D452" s="205" t="s">
        <v>744</v>
      </c>
      <c r="E452" s="206" t="s">
        <v>848</v>
      </c>
      <c r="F452" s="189"/>
      <c r="G452" s="190" t="s">
        <v>763</v>
      </c>
      <c r="H452" s="367" t="s">
        <v>753</v>
      </c>
      <c r="I452" s="9"/>
    </row>
    <row r="453" spans="1:9" ht="7.5" customHeight="1">
      <c r="A453" s="192"/>
      <c r="B453" s="366"/>
      <c r="C453" s="1"/>
      <c r="D453" s="187"/>
      <c r="E453" s="204"/>
      <c r="F453" s="194"/>
      <c r="G453" s="210"/>
      <c r="H453" s="367"/>
      <c r="I453" s="9"/>
    </row>
    <row r="454" spans="1:9" ht="42" customHeight="1">
      <c r="A454" s="192"/>
      <c r="B454" s="366"/>
      <c r="C454" s="1"/>
      <c r="D454" s="183" t="s">
        <v>22</v>
      </c>
      <c r="E454" s="181" t="s">
        <v>764</v>
      </c>
      <c r="F454" s="194"/>
      <c r="G454" s="210"/>
      <c r="H454" s="367" t="s">
        <v>765</v>
      </c>
      <c r="I454" s="9"/>
    </row>
    <row r="455" spans="1:9" ht="7.5" customHeight="1">
      <c r="A455" s="183"/>
      <c r="B455" s="2"/>
      <c r="C455" s="20"/>
      <c r="D455" s="7"/>
      <c r="E455" s="4"/>
      <c r="F455" s="38"/>
      <c r="G455" s="8"/>
      <c r="H455" s="373"/>
      <c r="I455" s="9"/>
    </row>
    <row r="456" spans="1:9" ht="7.5" customHeight="1">
      <c r="A456" s="192"/>
      <c r="B456" s="366"/>
      <c r="C456" s="1"/>
      <c r="D456" s="9"/>
      <c r="E456" s="149" t="s">
        <v>5</v>
      </c>
      <c r="F456" s="5"/>
      <c r="G456" s="32"/>
      <c r="H456" s="51"/>
      <c r="I456" s="9"/>
    </row>
    <row r="457" spans="1:9" ht="69.75" customHeight="1">
      <c r="A457" s="201">
        <v>30</v>
      </c>
      <c r="B457" s="149" t="s">
        <v>87</v>
      </c>
      <c r="C457" s="1"/>
      <c r="D457" s="9" t="s">
        <v>21</v>
      </c>
      <c r="E457" s="149" t="s">
        <v>406</v>
      </c>
      <c r="F457" s="5"/>
      <c r="G457" s="26" t="s">
        <v>7</v>
      </c>
      <c r="H457" s="366" t="s">
        <v>1151</v>
      </c>
      <c r="I457" s="9"/>
    </row>
    <row r="458" spans="1:9" ht="7.5" customHeight="1">
      <c r="A458" s="192"/>
      <c r="B458" s="149"/>
      <c r="C458" s="1"/>
      <c r="D458" s="23"/>
      <c r="E458" s="22"/>
      <c r="F458" s="5"/>
      <c r="G458" s="150"/>
      <c r="H458" s="366"/>
      <c r="I458" s="9"/>
    </row>
    <row r="459" spans="1:9" ht="28.5" customHeight="1">
      <c r="A459" s="192"/>
      <c r="B459" s="149"/>
      <c r="C459" s="1"/>
      <c r="D459" s="20" t="s">
        <v>23</v>
      </c>
      <c r="E459" s="2" t="s">
        <v>88</v>
      </c>
      <c r="F459" s="5"/>
      <c r="G459" s="6"/>
      <c r="H459" s="366"/>
      <c r="I459" s="9"/>
    </row>
    <row r="460" spans="1:9" ht="6.95" customHeight="1">
      <c r="A460" s="192"/>
      <c r="B460" s="149"/>
      <c r="C460" s="20"/>
      <c r="D460" s="7"/>
      <c r="E460" s="4"/>
      <c r="F460" s="5"/>
      <c r="G460" s="150"/>
      <c r="H460" s="148"/>
      <c r="I460" s="9"/>
    </row>
    <row r="461" spans="1:9" ht="7.5" customHeight="1">
      <c r="A461" s="192"/>
      <c r="B461" s="149"/>
      <c r="C461" s="23"/>
      <c r="D461" s="21"/>
      <c r="E461" s="29"/>
      <c r="F461" s="31"/>
      <c r="G461" s="32"/>
      <c r="H461" s="366"/>
      <c r="I461" s="9"/>
    </row>
    <row r="462" spans="1:9" ht="45" customHeight="1">
      <c r="A462" s="192"/>
      <c r="B462" s="149"/>
      <c r="C462" s="1"/>
      <c r="D462" s="9" t="s">
        <v>26</v>
      </c>
      <c r="E462" s="149" t="s">
        <v>89</v>
      </c>
      <c r="F462" s="5"/>
      <c r="G462" s="26" t="s">
        <v>7</v>
      </c>
      <c r="H462" s="366"/>
      <c r="I462" s="9"/>
    </row>
    <row r="463" spans="1:9" ht="7.5" customHeight="1">
      <c r="A463" s="192"/>
      <c r="B463" s="366"/>
      <c r="C463" s="1"/>
      <c r="D463" s="23"/>
      <c r="E463" s="22"/>
      <c r="F463" s="5"/>
      <c r="G463" s="6"/>
      <c r="H463" s="366"/>
      <c r="I463" s="9"/>
    </row>
    <row r="464" spans="1:9" ht="56.45" customHeight="1">
      <c r="A464" s="192"/>
      <c r="B464" s="149"/>
      <c r="C464" s="1"/>
      <c r="D464" s="20" t="s">
        <v>23</v>
      </c>
      <c r="E464" s="2" t="s">
        <v>233</v>
      </c>
      <c r="F464" s="5"/>
      <c r="G464" s="6"/>
      <c r="H464" s="366" t="s">
        <v>656</v>
      </c>
      <c r="I464" s="9"/>
    </row>
    <row r="465" spans="1:9" ht="7.5" customHeight="1">
      <c r="A465" s="192"/>
      <c r="B465" s="366"/>
      <c r="C465" s="20"/>
      <c r="D465" s="7"/>
      <c r="E465" s="4"/>
      <c r="F465" s="5"/>
      <c r="G465" s="6"/>
      <c r="H465" s="5"/>
      <c r="I465" s="9"/>
    </row>
    <row r="466" spans="1:9" ht="7.5" customHeight="1">
      <c r="A466" s="192"/>
      <c r="B466" s="366"/>
      <c r="C466" s="23"/>
      <c r="D466" s="9"/>
      <c r="E466" s="29"/>
      <c r="F466" s="31"/>
      <c r="G466" s="32"/>
      <c r="H466" s="5"/>
      <c r="I466" s="9"/>
    </row>
    <row r="467" spans="1:9" ht="57.95" customHeight="1">
      <c r="A467" s="192"/>
      <c r="B467" s="366"/>
      <c r="C467" s="1"/>
      <c r="D467" s="9" t="s">
        <v>27</v>
      </c>
      <c r="E467" s="149" t="s">
        <v>222</v>
      </c>
      <c r="F467" s="5"/>
      <c r="G467" s="26" t="s">
        <v>7</v>
      </c>
      <c r="H467" s="371"/>
      <c r="I467" s="9"/>
    </row>
    <row r="468" spans="1:9" ht="7.5" customHeight="1">
      <c r="A468" s="192"/>
      <c r="B468" s="149"/>
      <c r="C468" s="1"/>
      <c r="D468" s="23"/>
      <c r="E468" s="22"/>
      <c r="F468" s="5"/>
      <c r="G468" s="150"/>
      <c r="H468" s="371"/>
      <c r="I468" s="9"/>
    </row>
    <row r="469" spans="1:9" ht="48.75" customHeight="1">
      <c r="A469" s="192"/>
      <c r="B469" s="366" t="s">
        <v>2</v>
      </c>
      <c r="C469" s="1"/>
      <c r="D469" s="20" t="s">
        <v>22</v>
      </c>
      <c r="E469" s="2" t="s">
        <v>223</v>
      </c>
      <c r="F469" s="5"/>
      <c r="G469" s="150"/>
      <c r="H469" s="371" t="s">
        <v>657</v>
      </c>
      <c r="I469" s="9"/>
    </row>
    <row r="470" spans="1:9" ht="14.25" customHeight="1">
      <c r="A470" s="192"/>
      <c r="B470" s="366"/>
      <c r="C470" s="20"/>
      <c r="D470" s="7"/>
      <c r="E470" s="4"/>
      <c r="F470" s="38"/>
      <c r="G470" s="8"/>
      <c r="H470" s="371"/>
      <c r="I470" s="9"/>
    </row>
    <row r="471" spans="1:9" ht="7.5" customHeight="1">
      <c r="A471" s="192"/>
      <c r="B471" s="149"/>
      <c r="C471" s="1"/>
      <c r="D471" s="9"/>
      <c r="E471" s="149"/>
      <c r="F471" s="5"/>
      <c r="G471" s="150"/>
      <c r="H471" s="371"/>
      <c r="I471" s="9"/>
    </row>
    <row r="472" spans="1:9" ht="60" customHeight="1">
      <c r="A472" s="192"/>
      <c r="B472" s="149"/>
      <c r="C472" s="1"/>
      <c r="D472" s="9" t="s">
        <v>55</v>
      </c>
      <c r="E472" s="149" t="s">
        <v>436</v>
      </c>
      <c r="F472" s="5"/>
      <c r="G472" s="26" t="s">
        <v>7</v>
      </c>
      <c r="H472" s="427" t="s">
        <v>437</v>
      </c>
      <c r="I472" s="9"/>
    </row>
    <row r="473" spans="1:9" ht="8.25" customHeight="1">
      <c r="A473" s="192"/>
      <c r="B473" s="149"/>
      <c r="C473" s="1"/>
      <c r="D473" s="23"/>
      <c r="E473" s="22"/>
      <c r="F473" s="5"/>
      <c r="G473" s="150"/>
      <c r="H473" s="427"/>
      <c r="I473" s="9"/>
    </row>
    <row r="474" spans="1:9" ht="52.5" customHeight="1">
      <c r="A474" s="192"/>
      <c r="B474" s="149"/>
      <c r="C474" s="1"/>
      <c r="D474" s="20" t="s">
        <v>23</v>
      </c>
      <c r="E474" s="2" t="s">
        <v>497</v>
      </c>
      <c r="F474" s="5"/>
      <c r="G474" s="150"/>
      <c r="H474" s="427"/>
      <c r="I474" s="9"/>
    </row>
    <row r="475" spans="1:9" ht="14.25" customHeight="1">
      <c r="A475" s="192"/>
      <c r="B475" s="149"/>
      <c r="C475" s="1"/>
      <c r="D475" s="9"/>
      <c r="E475" s="149"/>
      <c r="F475" s="5"/>
      <c r="G475" s="150"/>
      <c r="H475" s="427"/>
      <c r="I475" s="9"/>
    </row>
    <row r="476" spans="1:9" ht="21" customHeight="1">
      <c r="A476" s="192"/>
      <c r="B476" s="366"/>
      <c r="C476" s="1"/>
      <c r="D476" s="9"/>
      <c r="E476" s="68" t="s">
        <v>106</v>
      </c>
      <c r="F476" s="5"/>
      <c r="G476" s="150"/>
      <c r="H476" s="427"/>
      <c r="I476" s="9"/>
    </row>
    <row r="477" spans="1:9" ht="34.5" customHeight="1">
      <c r="A477" s="192"/>
      <c r="B477" s="149"/>
      <c r="C477" s="1"/>
      <c r="D477" s="9" t="s">
        <v>201</v>
      </c>
      <c r="E477" s="149" t="s">
        <v>107</v>
      </c>
      <c r="F477" s="5"/>
      <c r="G477" s="150"/>
      <c r="H477" s="427"/>
      <c r="I477" s="9"/>
    </row>
    <row r="478" spans="1:9" ht="31.5" customHeight="1">
      <c r="A478" s="192"/>
      <c r="B478" s="149"/>
      <c r="C478" s="1"/>
      <c r="D478" s="9" t="s">
        <v>202</v>
      </c>
      <c r="E478" s="149" t="s">
        <v>108</v>
      </c>
      <c r="F478" s="5"/>
      <c r="G478" s="6"/>
      <c r="H478" s="366"/>
      <c r="I478" s="9"/>
    </row>
    <row r="479" spans="1:9" ht="51.75" customHeight="1">
      <c r="A479" s="192"/>
      <c r="B479" s="149"/>
      <c r="C479" s="1"/>
      <c r="D479" s="9" t="s">
        <v>203</v>
      </c>
      <c r="E479" s="149" t="s">
        <v>268</v>
      </c>
      <c r="F479" s="5"/>
      <c r="G479" s="6"/>
      <c r="H479" s="366"/>
      <c r="I479" s="9"/>
    </row>
    <row r="480" spans="1:9" ht="36" customHeight="1">
      <c r="A480" s="192"/>
      <c r="B480" s="149"/>
      <c r="C480" s="1"/>
      <c r="D480" s="70" t="s">
        <v>204</v>
      </c>
      <c r="E480" s="149" t="s">
        <v>109</v>
      </c>
      <c r="F480" s="5"/>
      <c r="G480" s="6"/>
      <c r="H480" s="366"/>
      <c r="I480" s="9"/>
    </row>
    <row r="481" spans="1:9" ht="12" customHeight="1">
      <c r="A481" s="192"/>
      <c r="B481" s="149"/>
      <c r="C481" s="1"/>
      <c r="D481" s="70"/>
      <c r="E481" s="364"/>
      <c r="F481" s="5"/>
      <c r="G481" s="6"/>
      <c r="H481" s="366"/>
      <c r="I481" s="9"/>
    </row>
    <row r="482" spans="1:9" ht="45.75" customHeight="1">
      <c r="A482" s="192"/>
      <c r="B482" s="149"/>
      <c r="C482" s="1"/>
      <c r="D482" s="70" t="s">
        <v>205</v>
      </c>
      <c r="E482" s="149" t="s">
        <v>549</v>
      </c>
      <c r="F482" s="5"/>
      <c r="G482" s="6"/>
      <c r="H482" s="366"/>
      <c r="I482" s="9"/>
    </row>
    <row r="483" spans="1:9" ht="27.75" customHeight="1">
      <c r="A483" s="192"/>
      <c r="B483" s="149"/>
      <c r="C483" s="1"/>
      <c r="D483" s="70" t="s">
        <v>206</v>
      </c>
      <c r="E483" s="149" t="s">
        <v>110</v>
      </c>
      <c r="F483" s="5"/>
      <c r="G483" s="6"/>
      <c r="H483" s="366"/>
      <c r="I483" s="9"/>
    </row>
    <row r="484" spans="1:9" ht="6" customHeight="1">
      <c r="A484" s="192"/>
      <c r="B484" s="149"/>
      <c r="C484" s="20"/>
      <c r="D484" s="69"/>
      <c r="E484" s="4"/>
      <c r="F484" s="38"/>
      <c r="G484" s="6"/>
      <c r="H484" s="366"/>
      <c r="I484" s="9"/>
    </row>
    <row r="485" spans="1:9" ht="6" customHeight="1">
      <c r="A485" s="192"/>
      <c r="B485" s="366"/>
      <c r="C485" s="1"/>
      <c r="D485" s="70"/>
      <c r="E485" s="149"/>
      <c r="F485" s="5"/>
      <c r="G485" s="150"/>
      <c r="H485" s="366"/>
      <c r="I485" s="9"/>
    </row>
    <row r="486" spans="1:9" ht="27.75" customHeight="1">
      <c r="A486" s="192"/>
      <c r="B486" s="366"/>
      <c r="C486" s="1"/>
      <c r="D486" s="9"/>
      <c r="E486" s="57" t="s">
        <v>498</v>
      </c>
      <c r="F486" s="5"/>
      <c r="G486" s="150"/>
      <c r="H486" s="371"/>
      <c r="I486" s="9"/>
    </row>
    <row r="487" spans="1:9" ht="117.75" customHeight="1">
      <c r="A487" s="183" t="s">
        <v>2</v>
      </c>
      <c r="B487" s="2" t="s">
        <v>2</v>
      </c>
      <c r="C487" s="1"/>
      <c r="D487" s="433" t="s">
        <v>545</v>
      </c>
      <c r="E487" s="433"/>
      <c r="F487" s="5"/>
      <c r="G487" s="6"/>
      <c r="H487" s="371"/>
      <c r="I487" s="9"/>
    </row>
    <row r="488" spans="1:9" ht="7.5" customHeight="1">
      <c r="A488" s="192"/>
      <c r="B488" s="366"/>
      <c r="C488" s="23"/>
      <c r="D488" s="9"/>
      <c r="E488" s="149"/>
      <c r="F488" s="31"/>
      <c r="G488" s="32"/>
      <c r="H488" s="51"/>
      <c r="I488" s="9"/>
    </row>
    <row r="489" spans="1:9" ht="75" customHeight="1">
      <c r="A489" s="229">
        <v>31</v>
      </c>
      <c r="B489" s="2" t="s">
        <v>90</v>
      </c>
      <c r="C489" s="20"/>
      <c r="D489" s="7"/>
      <c r="E489" s="4" t="s">
        <v>15</v>
      </c>
      <c r="F489" s="38"/>
      <c r="G489" s="41" t="s">
        <v>1</v>
      </c>
      <c r="H489" s="373" t="s">
        <v>1152</v>
      </c>
      <c r="I489" s="9"/>
    </row>
    <row r="490" spans="1:9" ht="7.5" customHeight="1">
      <c r="A490" s="192"/>
      <c r="B490" s="149"/>
      <c r="C490" s="1"/>
      <c r="D490" s="9"/>
      <c r="E490" s="29"/>
      <c r="F490" s="31"/>
      <c r="G490" s="150"/>
      <c r="H490" s="371"/>
      <c r="I490" s="9"/>
    </row>
    <row r="491" spans="1:9" ht="72" customHeight="1">
      <c r="A491" s="229">
        <v>32</v>
      </c>
      <c r="B491" s="2" t="s">
        <v>91</v>
      </c>
      <c r="C491" s="20"/>
      <c r="D491" s="7"/>
      <c r="E491" s="4" t="s">
        <v>224</v>
      </c>
      <c r="F491" s="5"/>
      <c r="G491" s="41" t="s">
        <v>1</v>
      </c>
      <c r="H491" s="366" t="s">
        <v>1153</v>
      </c>
      <c r="I491" s="9"/>
    </row>
    <row r="492" spans="1:9" ht="7.5" customHeight="1">
      <c r="A492" s="192"/>
      <c r="B492" s="149"/>
      <c r="C492" s="1"/>
      <c r="D492" s="9"/>
      <c r="E492" s="149"/>
      <c r="F492" s="31"/>
      <c r="G492" s="32"/>
      <c r="H492" s="51"/>
      <c r="I492" s="9"/>
    </row>
    <row r="493" spans="1:9" ht="72.75" customHeight="1">
      <c r="A493" s="201">
        <v>33</v>
      </c>
      <c r="B493" s="149" t="s">
        <v>111</v>
      </c>
      <c r="C493" s="1"/>
      <c r="D493" s="9" t="s">
        <v>37</v>
      </c>
      <c r="E493" s="149" t="s">
        <v>590</v>
      </c>
      <c r="F493" s="5"/>
      <c r="G493" s="26" t="s">
        <v>7</v>
      </c>
      <c r="H493" s="366" t="s">
        <v>1154</v>
      </c>
      <c r="I493" s="9"/>
    </row>
    <row r="494" spans="1:9" ht="7.5" customHeight="1">
      <c r="A494" s="192"/>
      <c r="B494" s="366"/>
      <c r="C494" s="1"/>
      <c r="D494" s="23"/>
      <c r="E494" s="22"/>
      <c r="F494" s="5"/>
      <c r="G494" s="6"/>
      <c r="H494" s="366"/>
      <c r="I494" s="9"/>
    </row>
    <row r="495" spans="1:9" ht="166.5" customHeight="1">
      <c r="A495" s="192"/>
      <c r="B495" s="115"/>
      <c r="C495" s="1"/>
      <c r="D495" s="20" t="s">
        <v>23</v>
      </c>
      <c r="E495" s="181" t="s">
        <v>962</v>
      </c>
      <c r="F495" s="5"/>
      <c r="G495" s="6"/>
      <c r="H495" s="371" t="s">
        <v>658</v>
      </c>
      <c r="I495" s="9"/>
    </row>
    <row r="496" spans="1:9" ht="6" customHeight="1">
      <c r="A496" s="192"/>
      <c r="B496" s="366"/>
      <c r="C496" s="20"/>
      <c r="D496" s="7"/>
      <c r="E496" s="4" t="s">
        <v>831</v>
      </c>
      <c r="F496" s="38"/>
      <c r="G496" s="8"/>
      <c r="H496" s="371"/>
      <c r="I496" s="9"/>
    </row>
    <row r="497" spans="1:9" ht="7.5" customHeight="1">
      <c r="A497" s="192"/>
      <c r="B497" s="366"/>
      <c r="C497" s="9"/>
      <c r="D497" s="9"/>
      <c r="E497" s="149"/>
      <c r="F497" s="5"/>
      <c r="G497" s="6"/>
      <c r="H497" s="366"/>
      <c r="I497" s="9"/>
    </row>
    <row r="498" spans="1:9" ht="38.450000000000003" customHeight="1">
      <c r="A498" s="192"/>
      <c r="B498" s="366"/>
      <c r="C498" s="9"/>
      <c r="D498" s="9" t="s">
        <v>48</v>
      </c>
      <c r="E498" s="149" t="s">
        <v>591</v>
      </c>
      <c r="F498" s="5"/>
      <c r="G498" s="26" t="s">
        <v>711</v>
      </c>
      <c r="H498" s="366"/>
      <c r="I498" s="9"/>
    </row>
    <row r="499" spans="1:9" ht="7.5" customHeight="1">
      <c r="A499" s="192"/>
      <c r="B499" s="366"/>
      <c r="C499" s="9"/>
      <c r="D499" s="23"/>
      <c r="E499" s="22"/>
      <c r="F499" s="5"/>
      <c r="G499" s="6"/>
      <c r="H499" s="371"/>
      <c r="I499" s="9"/>
    </row>
    <row r="500" spans="1:9" ht="45.6" customHeight="1">
      <c r="A500" s="192"/>
      <c r="B500" s="366"/>
      <c r="C500" s="9"/>
      <c r="D500" s="20" t="s">
        <v>23</v>
      </c>
      <c r="E500" s="2" t="s">
        <v>225</v>
      </c>
      <c r="F500" s="5"/>
      <c r="G500" s="6"/>
      <c r="H500" s="371" t="s">
        <v>659</v>
      </c>
      <c r="I500" s="9"/>
    </row>
    <row r="501" spans="1:9" ht="7.5" customHeight="1">
      <c r="A501" s="192"/>
      <c r="B501" s="366"/>
      <c r="C501" s="1"/>
      <c r="D501" s="23"/>
      <c r="E501" s="22"/>
      <c r="F501" s="5"/>
      <c r="G501" s="6"/>
      <c r="H501" s="371"/>
      <c r="I501" s="9"/>
    </row>
    <row r="502" spans="1:9" ht="43.5" customHeight="1">
      <c r="A502" s="192"/>
      <c r="B502" s="149"/>
      <c r="C502" s="148"/>
      <c r="D502" s="20" t="s">
        <v>23</v>
      </c>
      <c r="E502" s="2" t="s">
        <v>92</v>
      </c>
      <c r="F502" s="5"/>
      <c r="G502" s="150"/>
      <c r="H502" s="371"/>
      <c r="I502" s="9"/>
    </row>
    <row r="503" spans="1:9" ht="9" customHeight="1">
      <c r="A503" s="192"/>
      <c r="B503" s="149"/>
      <c r="C503" s="1"/>
      <c r="D503" s="23"/>
      <c r="E503" s="22"/>
      <c r="F503" s="5"/>
      <c r="G503" s="6"/>
      <c r="H503" s="366"/>
    </row>
    <row r="504" spans="1:9" ht="45" customHeight="1">
      <c r="A504" s="192" t="s">
        <v>2</v>
      </c>
      <c r="B504" s="149" t="s">
        <v>150</v>
      </c>
      <c r="C504" s="1"/>
      <c r="D504" s="20"/>
      <c r="E504" s="2"/>
      <c r="F504" s="5"/>
      <c r="G504" s="6"/>
      <c r="H504" s="249"/>
    </row>
    <row r="505" spans="1:9" ht="7.5" customHeight="1">
      <c r="A505" s="192"/>
      <c r="B505" s="149"/>
      <c r="C505" s="1"/>
      <c r="D505" s="9"/>
      <c r="E505" s="149"/>
      <c r="F505" s="5"/>
      <c r="G505" s="6"/>
      <c r="H505" s="366"/>
      <c r="I505" s="9"/>
    </row>
    <row r="506" spans="1:9" ht="6.6" customHeight="1">
      <c r="A506" s="192"/>
      <c r="B506" s="366"/>
      <c r="C506" s="1"/>
      <c r="D506" s="9"/>
      <c r="E506" s="149"/>
      <c r="F506" s="5"/>
      <c r="G506" s="150"/>
      <c r="H506" s="366"/>
      <c r="I506" s="9"/>
    </row>
    <row r="507" spans="1:9" ht="92.25" customHeight="1">
      <c r="A507" s="192"/>
      <c r="B507" s="149"/>
      <c r="C507" s="1"/>
      <c r="D507" s="9" t="s">
        <v>28</v>
      </c>
      <c r="E507" s="4" t="s">
        <v>234</v>
      </c>
      <c r="F507" s="38"/>
      <c r="G507" s="41" t="s">
        <v>711</v>
      </c>
      <c r="H507" s="366"/>
      <c r="I507" s="9"/>
    </row>
    <row r="508" spans="1:9" ht="7.5" customHeight="1">
      <c r="A508" s="192"/>
      <c r="B508" s="366"/>
      <c r="C508" s="23"/>
      <c r="D508" s="21"/>
      <c r="E508" s="149"/>
      <c r="F508" s="5"/>
      <c r="G508" s="6"/>
      <c r="H508" s="371"/>
      <c r="I508" s="9"/>
    </row>
    <row r="509" spans="1:9" ht="40.5">
      <c r="A509" s="192"/>
      <c r="B509" s="366"/>
      <c r="C509" s="20"/>
      <c r="D509" s="7" t="s">
        <v>55</v>
      </c>
      <c r="E509" s="4" t="s">
        <v>226</v>
      </c>
      <c r="F509" s="38"/>
      <c r="G509" s="41" t="s">
        <v>711</v>
      </c>
      <c r="H509" s="371"/>
      <c r="I509" s="9"/>
    </row>
    <row r="510" spans="1:9" ht="7.5" customHeight="1">
      <c r="A510" s="192"/>
      <c r="B510" s="43"/>
      <c r="C510" s="9"/>
      <c r="D510" s="9"/>
      <c r="E510" s="57"/>
      <c r="F510" s="5"/>
      <c r="G510" s="71"/>
      <c r="H510" s="44"/>
      <c r="I510" s="9"/>
    </row>
    <row r="511" spans="1:9" ht="70.5" customHeight="1">
      <c r="A511" s="192" t="s">
        <v>2</v>
      </c>
      <c r="B511" s="366" t="s">
        <v>2</v>
      </c>
      <c r="C511" s="20"/>
      <c r="D511" s="7" t="s">
        <v>56</v>
      </c>
      <c r="E511" s="4" t="s">
        <v>558</v>
      </c>
      <c r="F511" s="38"/>
      <c r="G511" s="41" t="s">
        <v>711</v>
      </c>
      <c r="H511" s="371"/>
      <c r="I511" s="9"/>
    </row>
    <row r="512" spans="1:9" ht="7.5" customHeight="1">
      <c r="A512" s="192"/>
      <c r="B512" s="366"/>
      <c r="C512" s="9"/>
      <c r="D512" s="9"/>
      <c r="E512" s="57"/>
      <c r="F512" s="5"/>
      <c r="G512" s="150"/>
      <c r="H512" s="44"/>
      <c r="I512" s="9"/>
    </row>
    <row r="513" spans="1:9" ht="36" customHeight="1">
      <c r="A513" s="183"/>
      <c r="B513" s="2"/>
      <c r="C513" s="20"/>
      <c r="D513" s="7" t="s">
        <v>62</v>
      </c>
      <c r="E513" s="4" t="s">
        <v>559</v>
      </c>
      <c r="F513" s="5"/>
      <c r="G513" s="41" t="s">
        <v>711</v>
      </c>
      <c r="H513" s="373"/>
      <c r="I513" s="9"/>
    </row>
    <row r="514" spans="1:9" ht="7.5" customHeight="1">
      <c r="A514" s="192"/>
      <c r="B514" s="149"/>
      <c r="C514" s="1"/>
      <c r="D514" s="9"/>
      <c r="E514" s="29"/>
      <c r="F514" s="31"/>
      <c r="G514" s="150"/>
      <c r="H514" s="371"/>
      <c r="I514" s="9"/>
    </row>
    <row r="515" spans="1:9" ht="84" customHeight="1">
      <c r="A515" s="201">
        <v>34</v>
      </c>
      <c r="B515" s="366" t="s">
        <v>438</v>
      </c>
      <c r="C515" s="1"/>
      <c r="D515" s="9" t="s">
        <v>37</v>
      </c>
      <c r="E515" s="149" t="s">
        <v>560</v>
      </c>
      <c r="F515" s="5"/>
      <c r="G515" s="26" t="s">
        <v>711</v>
      </c>
      <c r="H515" s="371" t="s">
        <v>1155</v>
      </c>
      <c r="I515" s="9"/>
    </row>
    <row r="516" spans="1:9" ht="7.5" customHeight="1">
      <c r="A516" s="192"/>
      <c r="B516" s="149"/>
      <c r="C516" s="1"/>
      <c r="D516" s="72"/>
      <c r="E516" s="73"/>
      <c r="F516" s="5"/>
      <c r="G516" s="6"/>
      <c r="H516" s="5"/>
    </row>
    <row r="517" spans="1:9" ht="103.5" customHeight="1">
      <c r="A517" s="192"/>
      <c r="B517" s="366"/>
      <c r="C517" s="1"/>
      <c r="D517" s="74" t="s">
        <v>340</v>
      </c>
      <c r="E517" s="75" t="s">
        <v>439</v>
      </c>
      <c r="F517" s="5"/>
      <c r="G517" s="6"/>
      <c r="H517" s="366" t="s">
        <v>660</v>
      </c>
    </row>
    <row r="518" spans="1:9" ht="7.5" customHeight="1">
      <c r="A518" s="192"/>
      <c r="B518" s="366"/>
      <c r="C518" s="20"/>
      <c r="D518" s="7"/>
      <c r="E518" s="4"/>
      <c r="F518" s="38"/>
      <c r="G518" s="54"/>
      <c r="H518" s="366"/>
    </row>
    <row r="519" spans="1:9" ht="7.5" customHeight="1">
      <c r="A519" s="192"/>
      <c r="B519" s="366"/>
      <c r="C519" s="9"/>
      <c r="D519" s="9"/>
      <c r="E519" s="149"/>
      <c r="F519" s="5"/>
      <c r="G519" s="6"/>
      <c r="H519" s="366"/>
    </row>
    <row r="520" spans="1:9" ht="76.5" customHeight="1">
      <c r="A520" s="192"/>
      <c r="B520" s="366"/>
      <c r="C520" s="9"/>
      <c r="D520" s="7" t="s">
        <v>379</v>
      </c>
      <c r="E520" s="4" t="s">
        <v>407</v>
      </c>
      <c r="F520" s="5"/>
      <c r="G520" s="26" t="s">
        <v>711</v>
      </c>
      <c r="H520" s="366"/>
    </row>
    <row r="521" spans="1:9" ht="7.5" customHeight="1">
      <c r="A521" s="192"/>
      <c r="B521" s="366"/>
      <c r="C521" s="9"/>
      <c r="D521" s="23"/>
      <c r="E521" s="22"/>
      <c r="F521" s="5"/>
      <c r="G521" s="27"/>
      <c r="H521" s="366"/>
    </row>
    <row r="522" spans="1:9" ht="108" customHeight="1">
      <c r="A522" s="192"/>
      <c r="B522" s="366"/>
      <c r="C522" s="9"/>
      <c r="D522" s="20" t="s">
        <v>23</v>
      </c>
      <c r="E522" s="2" t="s">
        <v>408</v>
      </c>
      <c r="F522" s="5"/>
      <c r="G522" s="6"/>
      <c r="H522" s="366" t="s">
        <v>661</v>
      </c>
    </row>
    <row r="523" spans="1:9" ht="7.5" customHeight="1">
      <c r="A523" s="229"/>
      <c r="B523" s="2"/>
      <c r="C523" s="7"/>
      <c r="D523" s="7"/>
      <c r="E523" s="4"/>
      <c r="F523" s="38"/>
      <c r="G523" s="58"/>
      <c r="H523" s="373"/>
      <c r="I523" s="9"/>
    </row>
    <row r="524" spans="1:9" ht="7.5" customHeight="1">
      <c r="A524" s="187"/>
      <c r="B524" s="366"/>
      <c r="C524" s="9"/>
      <c r="D524" s="9"/>
      <c r="E524" s="149"/>
      <c r="F524" s="5"/>
      <c r="G524" s="150"/>
      <c r="H524" s="148"/>
      <c r="I524" s="9"/>
    </row>
    <row r="525" spans="1:9" ht="80.45" customHeight="1">
      <c r="A525" s="201">
        <v>35</v>
      </c>
      <c r="B525" s="366" t="s">
        <v>93</v>
      </c>
      <c r="C525" s="1"/>
      <c r="D525" s="9" t="s">
        <v>37</v>
      </c>
      <c r="E525" s="149" t="s">
        <v>592</v>
      </c>
      <c r="F525" s="5"/>
      <c r="G525" s="26" t="s">
        <v>711</v>
      </c>
      <c r="H525" s="371" t="s">
        <v>1156</v>
      </c>
      <c r="I525" s="9"/>
    </row>
    <row r="526" spans="1:9" ht="7.5" customHeight="1">
      <c r="A526" s="192"/>
      <c r="B526" s="366"/>
      <c r="C526" s="1"/>
      <c r="D526" s="23"/>
      <c r="E526" s="22"/>
      <c r="F526" s="5"/>
      <c r="G526" s="6"/>
      <c r="H526" s="371"/>
      <c r="I526" s="9"/>
    </row>
    <row r="527" spans="1:9" ht="49.5" customHeight="1">
      <c r="A527" s="192"/>
      <c r="B527" s="149"/>
      <c r="C527" s="1"/>
      <c r="D527" s="20" t="s">
        <v>23</v>
      </c>
      <c r="E527" s="2" t="s">
        <v>561</v>
      </c>
      <c r="F527" s="5"/>
      <c r="G527" s="365"/>
      <c r="H527" s="366" t="s">
        <v>662</v>
      </c>
      <c r="I527" s="9"/>
    </row>
    <row r="528" spans="1:9" ht="7.5" customHeight="1">
      <c r="A528" s="192"/>
      <c r="B528" s="366"/>
      <c r="C528" s="20"/>
      <c r="D528" s="7"/>
      <c r="E528" s="4"/>
      <c r="F528" s="38"/>
      <c r="G528" s="41"/>
      <c r="H528" s="371"/>
      <c r="I528" s="9"/>
    </row>
    <row r="529" spans="1:9" ht="7.5" customHeight="1">
      <c r="A529" s="192"/>
      <c r="B529" s="366"/>
      <c r="C529" s="23"/>
      <c r="D529" s="21"/>
      <c r="E529" s="29"/>
      <c r="F529" s="31"/>
      <c r="G529" s="76"/>
      <c r="H529" s="371"/>
      <c r="I529" s="9"/>
    </row>
    <row r="530" spans="1:9" ht="53.25" customHeight="1">
      <c r="A530" s="192"/>
      <c r="B530" s="366"/>
      <c r="C530" s="1"/>
      <c r="D530" s="9" t="s">
        <v>48</v>
      </c>
      <c r="E530" s="149" t="s">
        <v>94</v>
      </c>
      <c r="F530" s="5"/>
      <c r="G530" s="26" t="s">
        <v>711</v>
      </c>
      <c r="H530" s="371"/>
      <c r="I530" s="9"/>
    </row>
    <row r="531" spans="1:9" ht="7.5" customHeight="1">
      <c r="A531" s="192"/>
      <c r="B531" s="366"/>
      <c r="C531" s="9"/>
      <c r="D531" s="23"/>
      <c r="E531" s="22"/>
      <c r="F531" s="5"/>
      <c r="G531" s="150"/>
      <c r="H531" s="366"/>
      <c r="I531" s="9"/>
    </row>
    <row r="532" spans="1:9" ht="55.5" customHeight="1">
      <c r="A532" s="192"/>
      <c r="B532" s="366"/>
      <c r="C532" s="1"/>
      <c r="D532" s="20" t="s">
        <v>23</v>
      </c>
      <c r="E532" s="2" t="s">
        <v>92</v>
      </c>
      <c r="F532" s="5"/>
      <c r="G532" s="365"/>
      <c r="H532" s="366"/>
      <c r="I532" s="9"/>
    </row>
    <row r="533" spans="1:9" ht="7.5" customHeight="1">
      <c r="A533" s="192"/>
      <c r="B533" s="149"/>
      <c r="C533" s="1"/>
      <c r="D533" s="23"/>
      <c r="E533" s="22"/>
      <c r="F533" s="5"/>
      <c r="G533" s="150"/>
      <c r="H533" s="371"/>
    </row>
    <row r="534" spans="1:9" ht="42.75" customHeight="1">
      <c r="A534" s="192"/>
      <c r="B534" s="149"/>
      <c r="C534" s="1"/>
      <c r="D534" s="20"/>
      <c r="E534" s="2"/>
      <c r="F534" s="5"/>
      <c r="G534" s="6"/>
      <c r="H534" s="249"/>
    </row>
    <row r="535" spans="1:9" ht="7.5" customHeight="1">
      <c r="A535" s="192"/>
      <c r="B535" s="366"/>
      <c r="C535" s="20"/>
      <c r="D535" s="7"/>
      <c r="E535" s="4"/>
      <c r="F535" s="38"/>
      <c r="G535" s="150"/>
      <c r="H535" s="5"/>
      <c r="I535" s="9"/>
    </row>
    <row r="536" spans="1:9" ht="7.5" customHeight="1">
      <c r="A536" s="192"/>
      <c r="B536" s="366"/>
      <c r="C536" s="1"/>
      <c r="D536" s="9"/>
      <c r="E536" s="149"/>
      <c r="F536" s="5"/>
      <c r="G536" s="32"/>
      <c r="H536" s="148"/>
      <c r="I536" s="9"/>
    </row>
    <row r="537" spans="1:9" ht="51" customHeight="1">
      <c r="A537" s="192"/>
      <c r="B537" s="366"/>
      <c r="C537" s="1"/>
      <c r="D537" s="9" t="s">
        <v>28</v>
      </c>
      <c r="E537" s="149" t="s">
        <v>593</v>
      </c>
      <c r="F537" s="5"/>
      <c r="G537" s="26" t="s">
        <v>711</v>
      </c>
      <c r="H537" s="366"/>
      <c r="I537" s="9"/>
    </row>
    <row r="538" spans="1:9" ht="7.5" customHeight="1">
      <c r="A538" s="192"/>
      <c r="B538" s="149"/>
      <c r="C538" s="1"/>
      <c r="D538" s="23"/>
      <c r="E538" s="22"/>
      <c r="F538" s="5"/>
      <c r="G538" s="6"/>
      <c r="H538" s="366"/>
      <c r="I538" s="9"/>
    </row>
    <row r="539" spans="1:9" ht="47.25" customHeight="1">
      <c r="A539" s="192"/>
      <c r="B539" s="149"/>
      <c r="C539" s="1"/>
      <c r="D539" s="20" t="s">
        <v>23</v>
      </c>
      <c r="E539" s="2" t="s">
        <v>663</v>
      </c>
      <c r="F539" s="5"/>
      <c r="G539" s="6"/>
      <c r="H539" s="366" t="s">
        <v>664</v>
      </c>
      <c r="I539" s="9"/>
    </row>
    <row r="540" spans="1:9" ht="8.1" customHeight="1">
      <c r="A540" s="192"/>
      <c r="B540" s="366"/>
      <c r="C540" s="20"/>
      <c r="D540" s="7"/>
      <c r="E540" s="4" t="s">
        <v>5</v>
      </c>
      <c r="F540" s="5"/>
      <c r="G540" s="150"/>
      <c r="H540" s="366"/>
      <c r="I540" s="9"/>
    </row>
    <row r="541" spans="1:9" ht="7.5" customHeight="1">
      <c r="A541" s="192"/>
      <c r="B541" s="149"/>
      <c r="C541" s="1"/>
      <c r="D541" s="9"/>
      <c r="E541" s="149"/>
      <c r="F541" s="31"/>
      <c r="G541" s="32"/>
      <c r="H541" s="371"/>
      <c r="I541" s="9"/>
    </row>
    <row r="542" spans="1:9" ht="47.25" customHeight="1">
      <c r="A542" s="192"/>
      <c r="B542" s="149"/>
      <c r="C542" s="20"/>
      <c r="D542" s="7" t="s">
        <v>55</v>
      </c>
      <c r="E542" s="4" t="s">
        <v>95</v>
      </c>
      <c r="F542" s="5"/>
      <c r="G542" s="26" t="s">
        <v>711</v>
      </c>
      <c r="H542" s="366" t="s">
        <v>665</v>
      </c>
      <c r="I542" s="9"/>
    </row>
    <row r="543" spans="1:9" ht="9.75" customHeight="1">
      <c r="A543" s="187"/>
      <c r="B543" s="22"/>
      <c r="C543" s="23"/>
      <c r="D543" s="21"/>
      <c r="E543" s="29"/>
      <c r="F543" s="31"/>
      <c r="G543" s="56"/>
      <c r="H543" s="33"/>
      <c r="I543" s="9"/>
    </row>
    <row r="544" spans="1:9" ht="6" customHeight="1">
      <c r="A544" s="192"/>
      <c r="B544" s="149"/>
      <c r="C544" s="1"/>
      <c r="D544" s="23"/>
      <c r="E544" s="22"/>
      <c r="F544" s="5"/>
      <c r="G544" s="6"/>
      <c r="H544" s="148"/>
      <c r="I544" s="9"/>
    </row>
    <row r="545" spans="1:9" ht="186.75" customHeight="1">
      <c r="A545" s="192">
        <v>36</v>
      </c>
      <c r="B545" s="149" t="s">
        <v>382</v>
      </c>
      <c r="C545" s="1"/>
      <c r="D545" s="20" t="s">
        <v>149</v>
      </c>
      <c r="E545" s="2" t="s">
        <v>421</v>
      </c>
      <c r="F545" s="5"/>
      <c r="G545" s="6"/>
      <c r="H545" s="371" t="s">
        <v>420</v>
      </c>
    </row>
    <row r="546" spans="1:9" ht="7.5" customHeight="1">
      <c r="A546" s="192"/>
      <c r="B546" s="149"/>
      <c r="C546" s="20"/>
      <c r="D546" s="7"/>
      <c r="E546" s="4"/>
      <c r="F546" s="7"/>
      <c r="G546" s="150"/>
      <c r="H546" s="371"/>
    </row>
    <row r="547" spans="1:9" ht="7.5" customHeight="1">
      <c r="A547" s="192"/>
      <c r="B547" s="366"/>
      <c r="C547" s="1"/>
      <c r="D547" s="9"/>
      <c r="E547" s="149"/>
      <c r="F547" s="9"/>
      <c r="G547" s="150"/>
      <c r="H547" s="371"/>
    </row>
    <row r="548" spans="1:9" ht="40.5" customHeight="1">
      <c r="A548" s="192"/>
      <c r="B548" s="149"/>
      <c r="C548" s="1"/>
      <c r="D548" s="9"/>
      <c r="E548" s="149" t="s">
        <v>865</v>
      </c>
      <c r="F548" s="9"/>
      <c r="G548" s="77"/>
      <c r="H548" s="427" t="s">
        <v>1157</v>
      </c>
      <c r="I548" s="9"/>
    </row>
    <row r="549" spans="1:9" ht="74.099999999999994" customHeight="1">
      <c r="A549" s="192"/>
      <c r="B549" s="149"/>
      <c r="C549" s="1"/>
      <c r="D549" s="9"/>
      <c r="E549" s="149" t="s">
        <v>409</v>
      </c>
      <c r="F549" s="9"/>
      <c r="G549" s="26" t="s">
        <v>1</v>
      </c>
      <c r="H549" s="427"/>
      <c r="I549" s="9"/>
    </row>
    <row r="550" spans="1:9" ht="33" customHeight="1">
      <c r="A550" s="192"/>
      <c r="B550" s="149"/>
      <c r="C550" s="1"/>
      <c r="D550" s="9"/>
      <c r="E550" s="149" t="s">
        <v>410</v>
      </c>
      <c r="F550" s="9"/>
      <c r="G550" s="26" t="s">
        <v>1</v>
      </c>
      <c r="H550" s="107"/>
      <c r="I550" s="9"/>
    </row>
    <row r="551" spans="1:9" ht="38.450000000000003" customHeight="1">
      <c r="A551" s="192"/>
      <c r="B551" s="149"/>
      <c r="C551" s="1"/>
      <c r="D551" s="9"/>
      <c r="E551" s="149" t="s">
        <v>411</v>
      </c>
      <c r="F551" s="9"/>
      <c r="G551" s="26" t="s">
        <v>1</v>
      </c>
      <c r="H551" s="107"/>
      <c r="I551" s="9"/>
    </row>
    <row r="552" spans="1:9" ht="33" customHeight="1">
      <c r="A552" s="192"/>
      <c r="B552" s="149"/>
      <c r="C552" s="1"/>
      <c r="D552" s="9"/>
      <c r="E552" s="149" t="s">
        <v>550</v>
      </c>
      <c r="F552" s="9"/>
      <c r="G552" s="26" t="s">
        <v>1</v>
      </c>
      <c r="H552" s="107"/>
      <c r="I552" s="9"/>
    </row>
    <row r="553" spans="1:9" ht="7.5" customHeight="1">
      <c r="A553" s="192"/>
      <c r="B553" s="366"/>
      <c r="C553" s="1"/>
      <c r="D553" s="23"/>
      <c r="E553" s="22"/>
      <c r="F553" s="5"/>
      <c r="G553" s="6"/>
      <c r="I553" s="9"/>
    </row>
    <row r="554" spans="1:9" ht="155.44999999999999" customHeight="1">
      <c r="A554" s="192"/>
      <c r="B554" s="366"/>
      <c r="C554" s="1"/>
      <c r="D554" s="1" t="s">
        <v>149</v>
      </c>
      <c r="E554" s="366" t="s">
        <v>412</v>
      </c>
      <c r="F554" s="5"/>
      <c r="G554" s="150"/>
      <c r="H554" s="371" t="s">
        <v>666</v>
      </c>
      <c r="I554" s="9"/>
    </row>
    <row r="555" spans="1:9" ht="7.5" customHeight="1">
      <c r="A555" s="192"/>
      <c r="B555" s="366"/>
      <c r="C555" s="148"/>
      <c r="D555" s="1"/>
      <c r="E555" s="366"/>
      <c r="F555" s="148"/>
      <c r="G555" s="6"/>
      <c r="H555" s="148"/>
      <c r="I555" s="9"/>
    </row>
    <row r="556" spans="1:9" ht="122.1" customHeight="1">
      <c r="A556" s="192"/>
      <c r="B556" s="366"/>
      <c r="C556" s="1"/>
      <c r="D556" s="1" t="s">
        <v>384</v>
      </c>
      <c r="E556" s="366" t="s">
        <v>385</v>
      </c>
      <c r="F556" s="5"/>
      <c r="G556" s="6"/>
      <c r="H556" s="148"/>
      <c r="I556" s="9"/>
    </row>
    <row r="557" spans="1:9" ht="7.5" customHeight="1">
      <c r="A557" s="192"/>
      <c r="B557" s="366"/>
      <c r="C557" s="1"/>
      <c r="D557" s="1"/>
      <c r="E557" s="366"/>
      <c r="F557" s="5"/>
      <c r="G557" s="6"/>
      <c r="H557" s="148"/>
      <c r="I557" s="9"/>
    </row>
    <row r="558" spans="1:9" ht="123.95" customHeight="1">
      <c r="A558" s="192"/>
      <c r="B558" s="366"/>
      <c r="C558" s="1"/>
      <c r="D558" s="1" t="s">
        <v>384</v>
      </c>
      <c r="E558" s="366" t="s">
        <v>386</v>
      </c>
      <c r="F558" s="5"/>
      <c r="G558" s="6"/>
      <c r="H558" s="148"/>
      <c r="I558" s="9"/>
    </row>
    <row r="559" spans="1:9" ht="7.5" customHeight="1">
      <c r="A559" s="192"/>
      <c r="B559" s="366"/>
      <c r="C559" s="1"/>
      <c r="D559" s="1"/>
      <c r="E559" s="366"/>
      <c r="F559" s="9"/>
      <c r="G559" s="150"/>
      <c r="H559" s="148"/>
      <c r="I559" s="9"/>
    </row>
    <row r="560" spans="1:9" ht="75" customHeight="1">
      <c r="A560" s="192"/>
      <c r="B560" s="366"/>
      <c r="C560" s="1"/>
      <c r="D560" s="1" t="s">
        <v>384</v>
      </c>
      <c r="E560" s="366" t="s">
        <v>502</v>
      </c>
      <c r="F560" s="5"/>
      <c r="G560" s="6"/>
      <c r="H560" s="148"/>
      <c r="I560" s="9"/>
    </row>
    <row r="561" spans="1:9" ht="49.5" customHeight="1">
      <c r="A561" s="192"/>
      <c r="B561" s="366"/>
      <c r="C561" s="1"/>
      <c r="D561" s="1"/>
      <c r="E561" s="366" t="s">
        <v>503</v>
      </c>
      <c r="F561" s="5"/>
      <c r="G561" s="6"/>
      <c r="H561" s="148"/>
      <c r="I561" s="9"/>
    </row>
    <row r="562" spans="1:9" ht="7.5" customHeight="1">
      <c r="A562" s="192"/>
      <c r="B562" s="366"/>
      <c r="C562" s="1"/>
      <c r="D562" s="1"/>
      <c r="E562" s="366"/>
      <c r="F562" s="148"/>
      <c r="G562" s="6"/>
      <c r="H562" s="148"/>
      <c r="I562" s="9"/>
    </row>
    <row r="563" spans="1:9" ht="21" customHeight="1">
      <c r="A563" s="192"/>
      <c r="B563" s="366"/>
      <c r="C563" s="1"/>
      <c r="D563" s="1" t="s">
        <v>378</v>
      </c>
      <c r="E563" s="366" t="s">
        <v>387</v>
      </c>
      <c r="F563" s="5"/>
      <c r="G563" s="6"/>
      <c r="H563" s="148"/>
      <c r="I563" s="9"/>
    </row>
    <row r="564" spans="1:9" ht="98.25" customHeight="1">
      <c r="A564" s="192"/>
      <c r="B564" s="366"/>
      <c r="C564" s="1"/>
      <c r="D564" s="1"/>
      <c r="E564" s="366" t="s">
        <v>504</v>
      </c>
      <c r="F564" s="5"/>
      <c r="G564" s="6"/>
      <c r="H564" s="148"/>
      <c r="I564" s="9"/>
    </row>
    <row r="565" spans="1:9" ht="75" customHeight="1">
      <c r="A565" s="192"/>
      <c r="B565" s="366"/>
      <c r="C565" s="1"/>
      <c r="D565" s="1"/>
      <c r="E565" s="366" t="s">
        <v>505</v>
      </c>
      <c r="F565" s="5"/>
      <c r="G565" s="6"/>
      <c r="H565" s="148"/>
      <c r="I565" s="9"/>
    </row>
    <row r="566" spans="1:9" ht="74.25" customHeight="1">
      <c r="A566" s="192"/>
      <c r="B566" s="366"/>
      <c r="C566" s="1"/>
      <c r="D566" s="1"/>
      <c r="E566" s="366" t="s">
        <v>506</v>
      </c>
      <c r="F566" s="5"/>
      <c r="G566" s="6"/>
      <c r="H566" s="148"/>
      <c r="I566" s="9"/>
    </row>
    <row r="567" spans="1:9" ht="89.25" customHeight="1">
      <c r="A567" s="192"/>
      <c r="B567" s="366"/>
      <c r="C567" s="1"/>
      <c r="D567" s="1"/>
      <c r="E567" s="366" t="s">
        <v>507</v>
      </c>
      <c r="F567" s="5"/>
      <c r="G567" s="6"/>
      <c r="H567" s="148"/>
      <c r="I567" s="9"/>
    </row>
    <row r="568" spans="1:9" ht="78.75" customHeight="1">
      <c r="A568" s="192"/>
      <c r="B568" s="366"/>
      <c r="C568" s="1"/>
      <c r="D568" s="1"/>
      <c r="E568" s="366" t="s">
        <v>413</v>
      </c>
      <c r="F568" s="5"/>
      <c r="G568" s="6"/>
      <c r="H568" s="148"/>
      <c r="I568" s="9"/>
    </row>
    <row r="569" spans="1:9" ht="177.95" customHeight="1">
      <c r="A569" s="192"/>
      <c r="B569" s="366"/>
      <c r="C569" s="1"/>
      <c r="D569" s="1"/>
      <c r="E569" s="366" t="s">
        <v>414</v>
      </c>
      <c r="F569" s="5"/>
      <c r="G569" s="6"/>
      <c r="H569" s="148"/>
      <c r="I569" s="9"/>
    </row>
    <row r="570" spans="1:9" ht="7.5" customHeight="1">
      <c r="A570" s="192"/>
      <c r="B570" s="366"/>
      <c r="C570" s="1"/>
      <c r="D570" s="1"/>
      <c r="E570" s="366"/>
      <c r="F570" s="5"/>
      <c r="G570" s="6"/>
      <c r="H570" s="148"/>
      <c r="I570" s="9"/>
    </row>
    <row r="571" spans="1:9" ht="21" customHeight="1">
      <c r="A571" s="192"/>
      <c r="B571" s="366"/>
      <c r="C571" s="1"/>
      <c r="D571" s="1" t="s">
        <v>379</v>
      </c>
      <c r="E571" s="366" t="s">
        <v>388</v>
      </c>
      <c r="F571" s="5"/>
      <c r="G571" s="6"/>
      <c r="H571" s="148"/>
      <c r="I571" s="9"/>
    </row>
    <row r="572" spans="1:9" ht="211.5" customHeight="1">
      <c r="A572" s="192"/>
      <c r="B572" s="366"/>
      <c r="C572" s="1"/>
      <c r="D572" s="1"/>
      <c r="E572" s="366" t="s">
        <v>423</v>
      </c>
      <c r="F572" s="5"/>
      <c r="G572" s="6"/>
      <c r="H572" s="148"/>
      <c r="I572" s="9"/>
    </row>
    <row r="573" spans="1:9" ht="7.5" customHeight="1">
      <c r="A573" s="192"/>
      <c r="B573" s="366"/>
      <c r="C573" s="1"/>
      <c r="D573" s="1"/>
      <c r="E573" s="366"/>
      <c r="F573" s="5"/>
      <c r="G573" s="6"/>
      <c r="H573" s="148"/>
      <c r="I573" s="9"/>
    </row>
    <row r="574" spans="1:9" ht="21" customHeight="1">
      <c r="A574" s="192"/>
      <c r="B574" s="366"/>
      <c r="C574" s="1"/>
      <c r="D574" s="1" t="s">
        <v>371</v>
      </c>
      <c r="E574" s="366" t="s">
        <v>389</v>
      </c>
      <c r="F574" s="5"/>
      <c r="G574" s="6"/>
      <c r="H574" s="148"/>
      <c r="I574" s="9"/>
    </row>
    <row r="575" spans="1:9" ht="140.25" customHeight="1">
      <c r="A575" s="192"/>
      <c r="B575" s="366"/>
      <c r="C575" s="1"/>
      <c r="D575" s="1"/>
      <c r="E575" s="366" t="s">
        <v>508</v>
      </c>
      <c r="F575" s="5"/>
      <c r="G575" s="6"/>
      <c r="H575" s="148"/>
      <c r="I575" s="9"/>
    </row>
    <row r="576" spans="1:9" ht="43.5" customHeight="1">
      <c r="A576" s="192"/>
      <c r="B576" s="366"/>
      <c r="C576" s="1"/>
      <c r="D576" s="1"/>
      <c r="E576" s="366" t="s">
        <v>509</v>
      </c>
      <c r="F576" s="5"/>
      <c r="G576" s="6"/>
      <c r="H576" s="148"/>
      <c r="I576" s="9"/>
    </row>
    <row r="577" spans="1:9" ht="6" customHeight="1">
      <c r="A577" s="192"/>
      <c r="B577" s="366"/>
      <c r="C577" s="1"/>
      <c r="D577" s="1"/>
      <c r="E577" s="366"/>
      <c r="F577" s="5"/>
      <c r="G577" s="6"/>
      <c r="H577" s="148"/>
      <c r="I577" s="9"/>
    </row>
    <row r="578" spans="1:9" ht="34.5" customHeight="1">
      <c r="A578" s="192"/>
      <c r="B578" s="366"/>
      <c r="C578" s="1"/>
      <c r="D578" s="1" t="s">
        <v>372</v>
      </c>
      <c r="E578" s="366" t="s">
        <v>390</v>
      </c>
      <c r="F578" s="5"/>
      <c r="G578" s="6"/>
      <c r="H578" s="148"/>
      <c r="I578" s="9"/>
    </row>
    <row r="579" spans="1:9" ht="256.5" customHeight="1">
      <c r="A579" s="192"/>
      <c r="B579" s="366"/>
      <c r="C579" s="1"/>
      <c r="D579" s="20"/>
      <c r="E579" s="181" t="s">
        <v>963</v>
      </c>
      <c r="F579" s="5"/>
      <c r="G579" s="6"/>
      <c r="H579" s="148"/>
      <c r="I579" s="9"/>
    </row>
    <row r="580" spans="1:9" ht="12" customHeight="1">
      <c r="A580" s="192"/>
      <c r="B580" s="366"/>
      <c r="C580" s="1"/>
      <c r="F580" s="9"/>
      <c r="G580" s="26"/>
      <c r="H580" s="366"/>
    </row>
    <row r="581" spans="1:9" ht="7.5" customHeight="1">
      <c r="A581" s="192"/>
      <c r="B581" s="366"/>
      <c r="C581" s="1"/>
      <c r="D581" s="23"/>
      <c r="E581" s="22"/>
      <c r="F581" s="9"/>
      <c r="G581" s="26"/>
      <c r="H581" s="366"/>
    </row>
    <row r="582" spans="1:9" ht="101.25" customHeight="1">
      <c r="A582" s="192"/>
      <c r="B582" s="366"/>
      <c r="C582" s="1"/>
      <c r="D582" s="425" t="s">
        <v>950</v>
      </c>
      <c r="E582" s="426"/>
      <c r="F582" s="9"/>
      <c r="G582" s="26"/>
      <c r="H582" s="366"/>
    </row>
    <row r="583" spans="1:9" ht="7.5" customHeight="1">
      <c r="A583" s="183"/>
      <c r="B583" s="2"/>
      <c r="C583" s="20"/>
      <c r="D583" s="7"/>
      <c r="E583" s="4"/>
      <c r="F583" s="38"/>
      <c r="G583" s="54"/>
      <c r="H583" s="55"/>
      <c r="I583" s="9"/>
    </row>
    <row r="584" spans="1:9" ht="12" customHeight="1">
      <c r="A584" s="187"/>
      <c r="B584" s="22"/>
      <c r="C584" s="23"/>
      <c r="D584" s="21"/>
      <c r="E584" s="29"/>
      <c r="F584" s="31"/>
      <c r="G584" s="56"/>
      <c r="H584" s="33"/>
      <c r="I584" s="9"/>
    </row>
    <row r="585" spans="1:9" ht="71.25" customHeight="1">
      <c r="A585" s="201">
        <v>37</v>
      </c>
      <c r="B585" s="366" t="s">
        <v>96</v>
      </c>
      <c r="C585" s="1"/>
      <c r="D585" s="9"/>
      <c r="E585" s="149" t="s">
        <v>510</v>
      </c>
      <c r="F585" s="5"/>
      <c r="G585" s="26" t="s">
        <v>7</v>
      </c>
      <c r="H585" s="371" t="s">
        <v>1158</v>
      </c>
      <c r="I585" s="9"/>
    </row>
    <row r="586" spans="1:9" ht="9.75" customHeight="1">
      <c r="A586" s="192"/>
      <c r="B586" s="366"/>
      <c r="C586" s="1"/>
      <c r="D586" s="23"/>
      <c r="E586" s="22"/>
      <c r="F586" s="5"/>
      <c r="G586" s="150"/>
      <c r="H586" s="148"/>
      <c r="I586" s="9"/>
    </row>
    <row r="587" spans="1:9" ht="120.95" customHeight="1">
      <c r="A587" s="192"/>
      <c r="B587" s="43"/>
      <c r="C587" s="1"/>
      <c r="D587" s="20" t="s">
        <v>23</v>
      </c>
      <c r="E587" s="2" t="s">
        <v>511</v>
      </c>
      <c r="F587" s="5"/>
      <c r="G587" s="78"/>
      <c r="H587" s="371" t="s">
        <v>667</v>
      </c>
      <c r="I587" s="9"/>
    </row>
    <row r="588" spans="1:9" ht="8.4499999999999993" customHeight="1">
      <c r="A588" s="183"/>
      <c r="B588" s="2"/>
      <c r="C588" s="7"/>
      <c r="D588" s="7"/>
      <c r="E588" s="4"/>
      <c r="F588" s="38"/>
      <c r="G588" s="41"/>
      <c r="H588" s="373"/>
      <c r="I588" s="9"/>
    </row>
    <row r="589" spans="1:9" ht="7.5" customHeight="1">
      <c r="A589" s="192"/>
      <c r="B589" s="366"/>
      <c r="C589" s="1"/>
      <c r="D589" s="9"/>
      <c r="E589" s="57"/>
      <c r="F589" s="5"/>
      <c r="G589" s="26"/>
      <c r="H589" s="44"/>
      <c r="I589" s="9"/>
    </row>
    <row r="590" spans="1:9" ht="45.75" customHeight="1">
      <c r="A590" s="201">
        <v>38</v>
      </c>
      <c r="B590" s="366" t="s">
        <v>97</v>
      </c>
      <c r="C590" s="20"/>
      <c r="D590" s="7" t="s">
        <v>37</v>
      </c>
      <c r="E590" s="4" t="s">
        <v>98</v>
      </c>
      <c r="F590" s="38"/>
      <c r="G590" s="41" t="s">
        <v>7</v>
      </c>
      <c r="H590" s="371" t="s">
        <v>947</v>
      </c>
      <c r="I590" s="9"/>
    </row>
    <row r="591" spans="1:9" ht="7.5" customHeight="1">
      <c r="A591" s="192"/>
      <c r="B591" s="366"/>
      <c r="C591" s="1"/>
      <c r="D591" s="9"/>
      <c r="E591" s="149"/>
      <c r="F591" s="5"/>
      <c r="G591" s="150"/>
      <c r="H591" s="148"/>
      <c r="I591" s="9"/>
    </row>
    <row r="592" spans="1:9" ht="49.5" customHeight="1">
      <c r="A592" s="192"/>
      <c r="B592" s="149"/>
      <c r="C592" s="1"/>
      <c r="D592" s="9" t="s">
        <v>48</v>
      </c>
      <c r="E592" s="193" t="s">
        <v>1159</v>
      </c>
      <c r="F592" s="184"/>
      <c r="G592" s="210" t="s">
        <v>7</v>
      </c>
      <c r="H592" s="182" t="s">
        <v>1031</v>
      </c>
      <c r="I592" s="9"/>
    </row>
    <row r="593" spans="1:9" ht="7.5" customHeight="1">
      <c r="A593" s="192"/>
      <c r="B593" s="366"/>
      <c r="C593" s="1"/>
      <c r="D593" s="23"/>
      <c r="E593" s="22"/>
      <c r="F593" s="5"/>
      <c r="G593" s="150"/>
      <c r="H593" s="371"/>
      <c r="I593" s="9"/>
    </row>
    <row r="594" spans="1:9" ht="227.45" customHeight="1">
      <c r="A594" s="192"/>
      <c r="B594" s="149"/>
      <c r="C594" s="1"/>
      <c r="D594" s="1"/>
      <c r="E594" s="182" t="s">
        <v>964</v>
      </c>
      <c r="F594" s="5"/>
      <c r="G594" s="6"/>
      <c r="H594" s="366"/>
      <c r="I594" s="9"/>
    </row>
    <row r="595" spans="1:9" ht="7.5" customHeight="1">
      <c r="A595" s="192"/>
      <c r="B595" s="366"/>
      <c r="C595" s="1"/>
      <c r="D595" s="23"/>
      <c r="E595" s="22"/>
      <c r="F595" s="9"/>
      <c r="G595" s="150"/>
      <c r="H595" s="371"/>
      <c r="I595" s="9"/>
    </row>
    <row r="596" spans="1:9" ht="60" customHeight="1">
      <c r="A596" s="192"/>
      <c r="B596" s="366"/>
      <c r="C596" s="1"/>
      <c r="D596" s="1" t="s">
        <v>23</v>
      </c>
      <c r="E596" s="366" t="s">
        <v>391</v>
      </c>
      <c r="F596" s="9"/>
      <c r="G596" s="150"/>
      <c r="H596" s="371" t="s">
        <v>668</v>
      </c>
      <c r="I596" s="9"/>
    </row>
    <row r="597" spans="1:9" ht="6" customHeight="1">
      <c r="A597" s="192"/>
      <c r="B597" s="366"/>
      <c r="C597" s="1"/>
      <c r="D597" s="23"/>
      <c r="E597" s="22"/>
      <c r="F597" s="9"/>
      <c r="G597" s="150"/>
      <c r="H597" s="371"/>
      <c r="I597" s="9"/>
    </row>
    <row r="598" spans="1:9" ht="60" customHeight="1">
      <c r="A598" s="192"/>
      <c r="B598" s="366"/>
      <c r="C598" s="1"/>
      <c r="D598" s="20" t="s">
        <v>22</v>
      </c>
      <c r="E598" s="2" t="s">
        <v>564</v>
      </c>
      <c r="F598" s="9"/>
      <c r="G598" s="150"/>
      <c r="H598" s="371" t="s">
        <v>668</v>
      </c>
      <c r="I598" s="9"/>
    </row>
    <row r="599" spans="1:9" ht="7.5" customHeight="1">
      <c r="A599" s="183"/>
      <c r="B599" s="2"/>
      <c r="C599" s="20"/>
      <c r="D599" s="7"/>
      <c r="E599" s="4"/>
      <c r="F599" s="7"/>
      <c r="G599" s="8"/>
      <c r="H599" s="2"/>
      <c r="I599" s="9"/>
    </row>
    <row r="600" spans="1:9" ht="7.5" customHeight="1">
      <c r="A600" s="231"/>
      <c r="B600" s="22"/>
      <c r="C600" s="21"/>
      <c r="D600" s="21"/>
      <c r="E600" s="29"/>
      <c r="F600" s="31"/>
      <c r="G600" s="56"/>
      <c r="H600" s="31"/>
    </row>
    <row r="601" spans="1:9" ht="162.94999999999999" customHeight="1">
      <c r="A601" s="232" t="s">
        <v>422</v>
      </c>
      <c r="B601" s="366" t="s">
        <v>417</v>
      </c>
      <c r="C601" s="1"/>
      <c r="D601" s="9" t="s">
        <v>378</v>
      </c>
      <c r="E601" s="149" t="s">
        <v>426</v>
      </c>
      <c r="F601" s="5"/>
      <c r="G601" s="26" t="s">
        <v>1</v>
      </c>
      <c r="H601" s="366" t="s">
        <v>948</v>
      </c>
    </row>
    <row r="602" spans="1:9" ht="6" customHeight="1">
      <c r="A602" s="232"/>
      <c r="B602" s="366"/>
      <c r="C602" s="9"/>
      <c r="D602" s="9"/>
      <c r="E602" s="149"/>
      <c r="F602" s="5"/>
      <c r="G602" s="27"/>
      <c r="H602" s="366"/>
    </row>
    <row r="603" spans="1:9" ht="6" customHeight="1">
      <c r="A603" s="232"/>
      <c r="B603" s="366"/>
      <c r="C603" s="9"/>
      <c r="D603" s="23"/>
      <c r="E603" s="22"/>
      <c r="F603" s="5"/>
      <c r="G603" s="6"/>
      <c r="H603" s="366"/>
    </row>
    <row r="604" spans="1:9" ht="58.5" customHeight="1">
      <c r="A604" s="232"/>
      <c r="B604" s="366"/>
      <c r="C604" s="9"/>
      <c r="D604" s="1" t="s">
        <v>149</v>
      </c>
      <c r="E604" s="366" t="s">
        <v>418</v>
      </c>
      <c r="F604" s="5"/>
      <c r="G604" s="6"/>
      <c r="H604" s="366" t="s">
        <v>669</v>
      </c>
    </row>
    <row r="605" spans="1:9" ht="56.25" customHeight="1">
      <c r="A605" s="232"/>
      <c r="B605" s="366"/>
      <c r="C605" s="9"/>
      <c r="D605" s="79"/>
      <c r="E605" s="366" t="s">
        <v>512</v>
      </c>
      <c r="F605" s="5"/>
      <c r="G605" s="6"/>
      <c r="H605" s="366"/>
    </row>
    <row r="606" spans="1:9" ht="146.44999999999999" customHeight="1">
      <c r="A606" s="232"/>
      <c r="B606" s="366"/>
      <c r="C606" s="9"/>
      <c r="D606" s="79"/>
      <c r="E606" s="366" t="s">
        <v>514</v>
      </c>
      <c r="F606" s="5"/>
      <c r="G606" s="6"/>
      <c r="H606" s="366"/>
    </row>
    <row r="607" spans="1:9" ht="42.75" customHeight="1">
      <c r="A607" s="232"/>
      <c r="B607" s="366"/>
      <c r="C607" s="9"/>
      <c r="D607" s="80"/>
      <c r="E607" s="2" t="s">
        <v>513</v>
      </c>
      <c r="F607" s="5"/>
      <c r="G607" s="6"/>
      <c r="H607" s="366"/>
    </row>
    <row r="608" spans="1:9" ht="7.5" customHeight="1">
      <c r="A608" s="232"/>
      <c r="B608" s="366"/>
      <c r="C608" s="20"/>
      <c r="D608" s="7"/>
      <c r="E608" s="4"/>
      <c r="F608" s="38"/>
      <c r="G608" s="54"/>
      <c r="H608" s="366"/>
    </row>
    <row r="609" spans="1:9" ht="7.5" customHeight="1">
      <c r="A609" s="232"/>
      <c r="B609" s="366"/>
      <c r="C609" s="9"/>
      <c r="D609" s="9"/>
      <c r="E609" s="149"/>
      <c r="F609" s="5"/>
      <c r="G609" s="6"/>
      <c r="H609" s="371"/>
    </row>
    <row r="610" spans="1:9" ht="110.25" customHeight="1">
      <c r="A610" s="232"/>
      <c r="B610" s="366"/>
      <c r="C610" s="9"/>
      <c r="D610" s="9" t="s">
        <v>379</v>
      </c>
      <c r="E610" s="149" t="s">
        <v>424</v>
      </c>
      <c r="F610" s="5"/>
      <c r="G610" s="26" t="s">
        <v>1</v>
      </c>
      <c r="H610" s="366" t="s">
        <v>949</v>
      </c>
    </row>
    <row r="611" spans="1:9" ht="6.75" customHeight="1">
      <c r="A611" s="232"/>
      <c r="B611" s="366"/>
      <c r="C611" s="9"/>
      <c r="D611" s="9"/>
      <c r="E611" s="149"/>
      <c r="F611" s="5"/>
      <c r="G611" s="27"/>
      <c r="H611" s="366"/>
    </row>
    <row r="612" spans="1:9" ht="6" customHeight="1">
      <c r="A612" s="232"/>
      <c r="B612" s="366"/>
      <c r="C612" s="9"/>
      <c r="D612" s="23"/>
      <c r="E612" s="22"/>
      <c r="F612" s="5"/>
      <c r="G612" s="150"/>
      <c r="H612" s="5"/>
    </row>
    <row r="613" spans="1:9" ht="83.25" customHeight="1">
      <c r="A613" s="232"/>
      <c r="B613" s="366"/>
      <c r="C613" s="1"/>
      <c r="D613" s="1" t="s">
        <v>149</v>
      </c>
      <c r="E613" s="366" t="s">
        <v>594</v>
      </c>
      <c r="F613" s="5"/>
      <c r="G613" s="6"/>
      <c r="H613" s="366" t="s">
        <v>670</v>
      </c>
    </row>
    <row r="614" spans="1:9" ht="44.25" customHeight="1">
      <c r="A614" s="232"/>
      <c r="B614" s="366"/>
      <c r="C614" s="9"/>
      <c r="D614" s="1"/>
      <c r="E614" s="366" t="s">
        <v>532</v>
      </c>
      <c r="F614" s="5"/>
      <c r="G614" s="6"/>
      <c r="H614" s="5"/>
    </row>
    <row r="615" spans="1:9" ht="43.5" customHeight="1">
      <c r="A615" s="232"/>
      <c r="B615" s="366"/>
      <c r="C615" s="9"/>
      <c r="D615" s="1"/>
      <c r="E615" s="366" t="s">
        <v>533</v>
      </c>
      <c r="F615" s="9"/>
      <c r="G615" s="150"/>
      <c r="H615" s="5"/>
    </row>
    <row r="616" spans="1:9" ht="96" customHeight="1">
      <c r="A616" s="232"/>
      <c r="B616" s="366"/>
      <c r="C616" s="9"/>
      <c r="D616" s="1"/>
      <c r="E616" s="366" t="s">
        <v>534</v>
      </c>
      <c r="F616" s="9"/>
      <c r="G616" s="150"/>
      <c r="H616" s="5"/>
    </row>
    <row r="617" spans="1:9" ht="71.25" customHeight="1">
      <c r="A617" s="232"/>
      <c r="B617" s="366"/>
      <c r="C617" s="5"/>
      <c r="D617" s="20"/>
      <c r="E617" s="2" t="s">
        <v>595</v>
      </c>
      <c r="F617" s="1"/>
      <c r="G617" s="150"/>
      <c r="H617" s="5"/>
    </row>
    <row r="618" spans="1:9" ht="7.5" customHeight="1">
      <c r="A618" s="232"/>
      <c r="B618" s="366"/>
      <c r="C618" s="9"/>
      <c r="D618" s="23"/>
      <c r="E618" s="22"/>
      <c r="F618" s="9"/>
      <c r="G618" s="150"/>
      <c r="H618" s="5"/>
    </row>
    <row r="619" spans="1:9" ht="84" customHeight="1">
      <c r="A619" s="192"/>
      <c r="B619" s="366"/>
      <c r="C619" s="1"/>
      <c r="D619" s="20" t="s">
        <v>23</v>
      </c>
      <c r="E619" s="2" t="s">
        <v>419</v>
      </c>
      <c r="F619" s="9"/>
      <c r="G619" s="150"/>
      <c r="H619" s="366"/>
      <c r="I619" s="9"/>
    </row>
    <row r="620" spans="1:9" ht="6" customHeight="1">
      <c r="A620" s="183"/>
      <c r="B620" s="2"/>
      <c r="C620" s="20"/>
      <c r="D620" s="7"/>
      <c r="E620" s="4"/>
      <c r="F620" s="7"/>
      <c r="G620" s="8"/>
      <c r="H620" s="2"/>
      <c r="I620" s="9"/>
    </row>
    <row r="621" spans="1:9" ht="33.75" customHeight="1">
      <c r="A621" s="223" t="s">
        <v>212</v>
      </c>
      <c r="B621" s="3"/>
      <c r="C621" s="42"/>
      <c r="D621" s="42"/>
      <c r="E621" s="29"/>
      <c r="F621" s="42"/>
      <c r="G621" s="30"/>
      <c r="H621" s="81"/>
      <c r="I621" s="9"/>
    </row>
    <row r="622" spans="1:9" ht="9" customHeight="1">
      <c r="A622" s="187"/>
      <c r="B622" s="22"/>
      <c r="C622" s="23"/>
      <c r="D622" s="21"/>
      <c r="E622" s="29"/>
      <c r="F622" s="31"/>
      <c r="G622" s="32"/>
      <c r="H622" s="33"/>
      <c r="I622" s="9"/>
    </row>
    <row r="623" spans="1:9" ht="67.5" customHeight="1">
      <c r="A623" s="199" t="s">
        <v>301</v>
      </c>
      <c r="B623" s="366" t="s">
        <v>235</v>
      </c>
      <c r="C623" s="1"/>
      <c r="D623" s="9"/>
      <c r="E623" s="193" t="s">
        <v>1160</v>
      </c>
      <c r="F623" s="9"/>
      <c r="G623" s="26" t="s">
        <v>711</v>
      </c>
      <c r="H623" s="371" t="s">
        <v>182</v>
      </c>
      <c r="I623" s="9"/>
    </row>
    <row r="624" spans="1:9" ht="7.5" customHeight="1">
      <c r="A624" s="192"/>
      <c r="B624" s="43"/>
      <c r="C624" s="1"/>
      <c r="D624" s="23"/>
      <c r="E624" s="22"/>
      <c r="F624" s="5"/>
      <c r="G624" s="71"/>
      <c r="H624" s="44"/>
      <c r="I624" s="9"/>
    </row>
    <row r="625" spans="1:9" ht="165.75" customHeight="1">
      <c r="A625" s="192"/>
      <c r="B625" s="366"/>
      <c r="C625" s="1"/>
      <c r="D625" s="1" t="s">
        <v>22</v>
      </c>
      <c r="E625" s="366" t="s">
        <v>350</v>
      </c>
      <c r="F625" s="5"/>
      <c r="G625" s="150"/>
      <c r="H625" s="371" t="s">
        <v>181</v>
      </c>
      <c r="I625" s="9"/>
    </row>
    <row r="626" spans="1:9" ht="105.75" customHeight="1">
      <c r="A626" s="192"/>
      <c r="B626" s="366"/>
      <c r="C626" s="1"/>
      <c r="D626" s="1"/>
      <c r="E626" s="366" t="s">
        <v>351</v>
      </c>
      <c r="F626" s="5"/>
      <c r="G626" s="150"/>
      <c r="H626" s="82" t="s">
        <v>2</v>
      </c>
      <c r="I626" s="9"/>
    </row>
    <row r="627" spans="1:9" ht="7.5" customHeight="1">
      <c r="A627" s="192"/>
      <c r="B627" s="149"/>
      <c r="C627" s="1"/>
      <c r="D627" s="23"/>
      <c r="E627" s="22"/>
      <c r="F627" s="5"/>
      <c r="G627" s="6"/>
      <c r="H627" s="366"/>
      <c r="I627" s="9"/>
    </row>
    <row r="628" spans="1:9" ht="54.75" customHeight="1">
      <c r="A628" s="192"/>
      <c r="B628" s="149"/>
      <c r="C628" s="1"/>
      <c r="D628" s="20" t="s">
        <v>23</v>
      </c>
      <c r="E628" s="181" t="s">
        <v>1161</v>
      </c>
      <c r="F628" s="5"/>
      <c r="G628" s="150"/>
      <c r="H628" s="148" t="s">
        <v>180</v>
      </c>
      <c r="I628" s="9"/>
    </row>
    <row r="629" spans="1:9" ht="13.5" customHeight="1">
      <c r="A629" s="183"/>
      <c r="B629" s="4"/>
      <c r="C629" s="20"/>
      <c r="D629" s="7"/>
      <c r="E629" s="4" t="s">
        <v>4</v>
      </c>
      <c r="F629" s="7"/>
      <c r="G629" s="8"/>
      <c r="H629" s="373"/>
      <c r="I629" s="9"/>
    </row>
    <row r="630" spans="1:9" ht="33" customHeight="1">
      <c r="A630" s="224" t="s">
        <v>231</v>
      </c>
      <c r="B630" s="83"/>
      <c r="C630" s="84"/>
      <c r="D630" s="84"/>
      <c r="E630" s="29"/>
      <c r="F630" s="21"/>
      <c r="G630" s="61"/>
      <c r="H630" s="5"/>
      <c r="I630" s="9"/>
    </row>
    <row r="631" spans="1:9" ht="7.5" customHeight="1">
      <c r="A631" s="224"/>
      <c r="B631" s="85"/>
      <c r="C631" s="84"/>
      <c r="D631" s="84"/>
      <c r="E631" s="29"/>
      <c r="F631" s="21"/>
      <c r="G631" s="32"/>
      <c r="H631" s="31"/>
      <c r="I631" s="9"/>
    </row>
    <row r="632" spans="1:9" ht="243.75" customHeight="1">
      <c r="A632" s="199" t="s">
        <v>301</v>
      </c>
      <c r="B632" s="149" t="s">
        <v>782</v>
      </c>
      <c r="C632" s="1"/>
      <c r="D632" s="9" t="s">
        <v>21</v>
      </c>
      <c r="E632" s="149" t="s">
        <v>565</v>
      </c>
      <c r="F632" s="5"/>
      <c r="G632" s="26" t="s">
        <v>7</v>
      </c>
      <c r="H632" s="366" t="s">
        <v>783</v>
      </c>
      <c r="I632" s="9"/>
    </row>
    <row r="633" spans="1:9" ht="8.25" customHeight="1">
      <c r="A633" s="192"/>
      <c r="B633" s="366"/>
      <c r="C633" s="20"/>
      <c r="D633" s="7"/>
      <c r="E633" s="4"/>
      <c r="F633" s="38"/>
      <c r="G633" s="150"/>
      <c r="H633" s="366"/>
      <c r="I633" s="9"/>
    </row>
    <row r="634" spans="1:9" ht="7.5" customHeight="1">
      <c r="A634" s="192"/>
      <c r="B634" s="149"/>
      <c r="C634" s="1"/>
      <c r="D634" s="9"/>
      <c r="E634" s="149"/>
      <c r="F634" s="5"/>
      <c r="G634" s="6"/>
      <c r="H634" s="366"/>
      <c r="I634" s="9"/>
    </row>
    <row r="635" spans="1:9" ht="18" customHeight="1">
      <c r="A635" s="192"/>
      <c r="B635" s="149"/>
      <c r="C635" s="1"/>
      <c r="D635" s="9"/>
      <c r="E635" s="57" t="s">
        <v>302</v>
      </c>
      <c r="F635" s="5"/>
      <c r="G635" s="6"/>
      <c r="H635" s="427" t="s">
        <v>304</v>
      </c>
      <c r="I635" s="9"/>
    </row>
    <row r="636" spans="1:9" ht="190.5" customHeight="1">
      <c r="A636" s="192"/>
      <c r="B636" s="149"/>
      <c r="C636" s="1"/>
      <c r="D636" s="7"/>
      <c r="E636" s="4" t="s">
        <v>303</v>
      </c>
      <c r="F636" s="5"/>
      <c r="G636" s="6"/>
      <c r="H636" s="427"/>
      <c r="I636" s="9"/>
    </row>
    <row r="637" spans="1:9" ht="9" customHeight="1">
      <c r="A637" s="192"/>
      <c r="B637" s="149"/>
      <c r="C637" s="1"/>
      <c r="D637" s="1"/>
      <c r="E637" s="366"/>
      <c r="F637" s="5"/>
      <c r="G637" s="6"/>
      <c r="H637" s="366"/>
      <c r="I637" s="9"/>
    </row>
    <row r="638" spans="1:9" ht="226.5" customHeight="1">
      <c r="A638" s="192"/>
      <c r="B638" s="149"/>
      <c r="C638" s="1"/>
      <c r="D638" s="20" t="s">
        <v>23</v>
      </c>
      <c r="E638" s="2" t="s">
        <v>566</v>
      </c>
      <c r="F638" s="5"/>
      <c r="G638" s="6"/>
      <c r="H638" s="366" t="s">
        <v>671</v>
      </c>
      <c r="I638" s="9"/>
    </row>
    <row r="639" spans="1:9" ht="7.5" customHeight="1">
      <c r="A639" s="192"/>
      <c r="B639" s="149"/>
      <c r="C639" s="1"/>
      <c r="D639" s="23"/>
      <c r="E639" s="22"/>
      <c r="F639" s="5"/>
      <c r="G639" s="150"/>
      <c r="H639" s="366"/>
      <c r="I639" s="9"/>
    </row>
    <row r="640" spans="1:9" ht="78.75" customHeight="1">
      <c r="A640" s="192"/>
      <c r="B640" s="149"/>
      <c r="C640" s="1"/>
      <c r="D640" s="1" t="s">
        <v>23</v>
      </c>
      <c r="E640" s="366" t="s">
        <v>440</v>
      </c>
      <c r="F640" s="5"/>
      <c r="G640" s="150"/>
      <c r="H640" s="366" t="s">
        <v>672</v>
      </c>
      <c r="I640" s="9"/>
    </row>
    <row r="641" spans="1:9" ht="7.5" customHeight="1">
      <c r="A641" s="192"/>
      <c r="B641" s="149"/>
      <c r="C641" s="1"/>
      <c r="D641" s="23"/>
      <c r="E641" s="22"/>
      <c r="F641" s="5"/>
      <c r="G641" s="150"/>
      <c r="H641" s="366"/>
      <c r="I641" s="9"/>
    </row>
    <row r="642" spans="1:9" ht="172.5" customHeight="1">
      <c r="A642" s="192"/>
      <c r="B642" s="149"/>
      <c r="C642" s="1"/>
      <c r="D642" s="1" t="s">
        <v>23</v>
      </c>
      <c r="E642" s="366" t="s">
        <v>535</v>
      </c>
      <c r="F642" s="5"/>
      <c r="G642" s="6"/>
      <c r="H642" s="366" t="s">
        <v>673</v>
      </c>
      <c r="I642" s="9"/>
    </row>
    <row r="643" spans="1:9" ht="7.5" customHeight="1">
      <c r="A643" s="192"/>
      <c r="B643" s="366"/>
      <c r="C643" s="1"/>
      <c r="D643" s="23"/>
      <c r="E643" s="22"/>
      <c r="F643" s="5"/>
      <c r="G643" s="150"/>
      <c r="H643" s="5"/>
      <c r="I643" s="9"/>
    </row>
    <row r="644" spans="1:9" ht="163.5" customHeight="1">
      <c r="A644" s="192"/>
      <c r="B644" s="149"/>
      <c r="C644" s="148"/>
      <c r="D644" s="1" t="s">
        <v>23</v>
      </c>
      <c r="E644" s="366" t="s">
        <v>1169</v>
      </c>
      <c r="F644" s="5"/>
      <c r="G644" s="6"/>
      <c r="H644" s="366" t="s">
        <v>674</v>
      </c>
      <c r="I644" s="9"/>
    </row>
    <row r="645" spans="1:9" ht="274.5" customHeight="1">
      <c r="A645" s="192"/>
      <c r="B645" s="149"/>
      <c r="C645" s="148"/>
      <c r="D645" s="20"/>
      <c r="E645" s="2" t="s">
        <v>1171</v>
      </c>
      <c r="F645" s="148"/>
      <c r="G645" s="6"/>
      <c r="H645" s="366"/>
      <c r="I645" s="9"/>
    </row>
    <row r="646" spans="1:9" ht="12" customHeight="1">
      <c r="A646" s="192"/>
      <c r="B646" s="149"/>
      <c r="C646" s="1"/>
      <c r="D646" s="1"/>
      <c r="E646" s="366"/>
      <c r="F646" s="5"/>
      <c r="G646" s="6"/>
      <c r="H646" s="366"/>
      <c r="I646" s="9"/>
    </row>
    <row r="647" spans="1:9" ht="159.75" customHeight="1">
      <c r="A647" s="192"/>
      <c r="B647" s="149"/>
      <c r="C647" s="148"/>
      <c r="D647" s="20"/>
      <c r="E647" s="2" t="s">
        <v>1170</v>
      </c>
      <c r="F647" s="148"/>
      <c r="G647" s="6"/>
      <c r="H647" s="366"/>
      <c r="I647" s="9"/>
    </row>
    <row r="648" spans="1:9" ht="6" customHeight="1">
      <c r="A648" s="192"/>
      <c r="B648" s="366"/>
      <c r="C648" s="1"/>
      <c r="D648" s="23"/>
      <c r="E648" s="22"/>
      <c r="F648" s="5"/>
      <c r="G648" s="150"/>
      <c r="H648" s="5"/>
      <c r="I648" s="9"/>
    </row>
    <row r="649" spans="1:9" ht="64.5" customHeight="1">
      <c r="A649" s="192"/>
      <c r="B649" s="149"/>
      <c r="C649" s="1"/>
      <c r="D649" s="20" t="s">
        <v>23</v>
      </c>
      <c r="E649" s="2" t="s">
        <v>520</v>
      </c>
      <c r="F649" s="5"/>
      <c r="G649" s="6"/>
      <c r="H649" s="366" t="s">
        <v>675</v>
      </c>
      <c r="I649" s="9"/>
    </row>
    <row r="650" spans="1:9" ht="6.75" customHeight="1">
      <c r="A650" s="192"/>
      <c r="B650" s="149"/>
      <c r="C650" s="1"/>
      <c r="D650" s="23"/>
      <c r="E650" s="22"/>
      <c r="F650" s="5"/>
      <c r="G650" s="6"/>
      <c r="H650" s="366"/>
      <c r="I650" s="9"/>
    </row>
    <row r="651" spans="1:9" ht="162" customHeight="1">
      <c r="A651" s="192"/>
      <c r="B651" s="149"/>
      <c r="C651" s="1"/>
      <c r="D651" s="20" t="s">
        <v>357</v>
      </c>
      <c r="E651" s="2" t="s">
        <v>441</v>
      </c>
      <c r="F651" s="5"/>
      <c r="G651" s="6"/>
      <c r="H651" s="366" t="s">
        <v>676</v>
      </c>
      <c r="I651" s="9"/>
    </row>
    <row r="652" spans="1:9" ht="6" customHeight="1">
      <c r="A652" s="192"/>
      <c r="B652" s="149"/>
      <c r="C652" s="1"/>
      <c r="D652" s="9"/>
      <c r="E652" s="149"/>
      <c r="F652" s="5"/>
      <c r="G652" s="6"/>
      <c r="H652" s="366"/>
      <c r="I652" s="9"/>
    </row>
    <row r="653" spans="1:9" ht="6" customHeight="1">
      <c r="A653" s="192"/>
      <c r="B653" s="149"/>
      <c r="C653" s="23"/>
      <c r="D653" s="21"/>
      <c r="E653" s="29"/>
      <c r="F653" s="31"/>
      <c r="G653" s="32"/>
      <c r="H653" s="371"/>
      <c r="I653" s="9"/>
    </row>
    <row r="654" spans="1:9" ht="54">
      <c r="A654" s="192"/>
      <c r="B654" s="149"/>
      <c r="C654" s="1"/>
      <c r="D654" s="9" t="s">
        <v>48</v>
      </c>
      <c r="E654" s="149" t="s">
        <v>442</v>
      </c>
      <c r="F654" s="5"/>
      <c r="G654" s="26" t="s">
        <v>711</v>
      </c>
      <c r="H654" s="371" t="s">
        <v>784</v>
      </c>
      <c r="I654" s="9"/>
    </row>
    <row r="655" spans="1:9" ht="9" customHeight="1">
      <c r="A655" s="192"/>
      <c r="B655" s="149"/>
      <c r="C655" s="1"/>
      <c r="D655" s="23"/>
      <c r="E655" s="22" t="s">
        <v>727</v>
      </c>
      <c r="F655" s="5"/>
      <c r="G655" s="150"/>
      <c r="H655" s="366"/>
      <c r="I655" s="9"/>
    </row>
    <row r="656" spans="1:9" ht="140.25" customHeight="1">
      <c r="A656" s="192"/>
      <c r="B656" s="149"/>
      <c r="C656" s="1"/>
      <c r="D656" s="20" t="s">
        <v>357</v>
      </c>
      <c r="E656" s="2" t="s">
        <v>443</v>
      </c>
      <c r="F656" s="5"/>
      <c r="G656" s="150"/>
      <c r="H656" s="366" t="s">
        <v>677</v>
      </c>
      <c r="I656" s="9"/>
    </row>
    <row r="657" spans="1:11" ht="6.75" customHeight="1">
      <c r="A657" s="192"/>
      <c r="B657" s="149"/>
      <c r="C657" s="1"/>
      <c r="D657" s="23"/>
      <c r="E657" s="22"/>
      <c r="F657" s="5"/>
      <c r="G657" s="150"/>
      <c r="H657" s="366"/>
      <c r="I657" s="9"/>
    </row>
    <row r="658" spans="1:11" ht="140.25" customHeight="1">
      <c r="A658" s="192"/>
      <c r="B658" s="149"/>
      <c r="C658" s="1"/>
      <c r="D658" s="20" t="s">
        <v>357</v>
      </c>
      <c r="E658" s="2" t="s">
        <v>444</v>
      </c>
      <c r="F658" s="5"/>
      <c r="G658" s="150"/>
      <c r="H658" s="366"/>
      <c r="I658" s="9"/>
    </row>
    <row r="659" spans="1:11" ht="6" customHeight="1">
      <c r="A659" s="192"/>
      <c r="B659" s="366"/>
      <c r="C659" s="20"/>
      <c r="D659" s="7"/>
      <c r="E659" s="4"/>
      <c r="F659" s="38"/>
      <c r="G659" s="8"/>
      <c r="H659" s="371"/>
      <c r="I659" s="9"/>
    </row>
    <row r="660" spans="1:11" ht="6" customHeight="1">
      <c r="A660" s="192"/>
      <c r="B660" s="366"/>
      <c r="C660" s="1"/>
      <c r="D660" s="9"/>
      <c r="E660" s="149"/>
      <c r="F660" s="5"/>
      <c r="G660" s="150"/>
      <c r="H660" s="366"/>
      <c r="I660" s="9"/>
    </row>
    <row r="661" spans="1:11" ht="103.5" customHeight="1">
      <c r="A661" s="192"/>
      <c r="B661" s="149"/>
      <c r="C661" s="1"/>
      <c r="D661" s="9" t="s">
        <v>28</v>
      </c>
      <c r="E661" s="149" t="s">
        <v>778</v>
      </c>
      <c r="F661" s="5"/>
      <c r="G661" s="26" t="s">
        <v>711</v>
      </c>
      <c r="H661" s="371" t="s">
        <v>784</v>
      </c>
      <c r="I661" s="9"/>
    </row>
    <row r="662" spans="1:11" ht="60.6" customHeight="1">
      <c r="A662" s="192"/>
      <c r="B662" s="149"/>
      <c r="C662" s="23"/>
      <c r="D662" s="211" t="s">
        <v>729</v>
      </c>
      <c r="E662" s="186" t="s">
        <v>754</v>
      </c>
      <c r="F662" s="189"/>
      <c r="G662" s="190" t="s">
        <v>711</v>
      </c>
      <c r="H662" s="367" t="s">
        <v>965</v>
      </c>
      <c r="I662" s="9"/>
    </row>
    <row r="663" spans="1:11" ht="116.1" customHeight="1">
      <c r="A663" s="192"/>
      <c r="B663" s="149"/>
      <c r="C663" s="1"/>
      <c r="D663" s="216" t="s">
        <v>2</v>
      </c>
      <c r="E663" s="193" t="s">
        <v>966</v>
      </c>
      <c r="F663" s="184"/>
      <c r="G663" s="210" t="s">
        <v>711</v>
      </c>
      <c r="H663" s="367" t="s">
        <v>768</v>
      </c>
      <c r="I663" s="9" t="s">
        <v>739</v>
      </c>
    </row>
    <row r="664" spans="1:11" ht="8.4499999999999993" customHeight="1">
      <c r="A664" s="192"/>
      <c r="B664" s="149"/>
      <c r="C664" s="1"/>
      <c r="D664" s="194"/>
      <c r="E664" s="193"/>
      <c r="F664" s="184"/>
      <c r="G664" s="195"/>
      <c r="H664" s="182"/>
      <c r="I664" s="9"/>
    </row>
    <row r="665" spans="1:11" ht="18" customHeight="1">
      <c r="A665" s="192"/>
      <c r="B665" s="149"/>
      <c r="C665" s="1"/>
      <c r="D665" s="194"/>
      <c r="E665" s="197" t="s">
        <v>731</v>
      </c>
      <c r="F665" s="184"/>
      <c r="G665" s="195"/>
      <c r="H665" s="367"/>
      <c r="I665" s="9"/>
    </row>
    <row r="666" spans="1:11" ht="90" customHeight="1">
      <c r="A666" s="192"/>
      <c r="B666" s="149"/>
      <c r="C666" s="1"/>
      <c r="D666" s="194"/>
      <c r="E666" s="193" t="s">
        <v>734</v>
      </c>
      <c r="F666" s="184"/>
      <c r="G666" s="195"/>
      <c r="H666" s="182" t="s">
        <v>747</v>
      </c>
      <c r="I666" s="9"/>
    </row>
    <row r="667" spans="1:11" ht="7.5" customHeight="1">
      <c r="A667" s="192"/>
      <c r="B667" s="149"/>
      <c r="C667" s="1"/>
      <c r="D667" s="187"/>
      <c r="E667" s="204"/>
      <c r="F667" s="184"/>
      <c r="G667" s="195"/>
      <c r="H667" s="184"/>
      <c r="I667" s="9"/>
    </row>
    <row r="668" spans="1:11" ht="126" customHeight="1">
      <c r="A668" s="192"/>
      <c r="B668" s="149"/>
      <c r="C668" s="1"/>
      <c r="D668" s="183" t="s">
        <v>22</v>
      </c>
      <c r="E668" s="181" t="s">
        <v>445</v>
      </c>
      <c r="F668" s="184"/>
      <c r="G668" s="195"/>
      <c r="H668" s="182" t="s">
        <v>678</v>
      </c>
      <c r="I668" s="9"/>
      <c r="K668" s="28" t="s">
        <v>740</v>
      </c>
    </row>
    <row r="669" spans="1:11" ht="8.1" customHeight="1">
      <c r="A669" s="192"/>
      <c r="B669" s="149"/>
      <c r="C669" s="1"/>
      <c r="D669" s="192"/>
      <c r="E669" s="182"/>
      <c r="F669" s="184"/>
      <c r="G669" s="195"/>
      <c r="H669" s="184"/>
      <c r="I669" s="9"/>
    </row>
    <row r="670" spans="1:11" ht="60" customHeight="1">
      <c r="A670" s="192"/>
      <c r="B670" s="149"/>
      <c r="C670" s="1"/>
      <c r="D670" s="183" t="s">
        <v>22</v>
      </c>
      <c r="E670" s="181" t="s">
        <v>679</v>
      </c>
      <c r="F670" s="184"/>
      <c r="G670" s="195"/>
      <c r="H670" s="182" t="s">
        <v>680</v>
      </c>
      <c r="I670" s="9"/>
    </row>
    <row r="671" spans="1:11" ht="7.5" customHeight="1">
      <c r="A671" s="192"/>
      <c r="B671" s="149"/>
      <c r="C671" s="1"/>
      <c r="D671" s="1"/>
      <c r="E671" s="366"/>
      <c r="F671" s="5"/>
      <c r="G671" s="150"/>
      <c r="H671" s="366"/>
      <c r="I671" s="9"/>
    </row>
    <row r="672" spans="1:11" ht="182.25" customHeight="1">
      <c r="A672" s="192"/>
      <c r="B672" s="149"/>
      <c r="C672" s="1"/>
      <c r="D672" s="1" t="s">
        <v>23</v>
      </c>
      <c r="E672" s="366" t="s">
        <v>779</v>
      </c>
      <c r="F672" s="5"/>
      <c r="G672" s="150"/>
      <c r="H672" s="366" t="s">
        <v>681</v>
      </c>
      <c r="I672" s="9"/>
    </row>
    <row r="673" spans="1:9" ht="7.5" customHeight="1">
      <c r="A673" s="192"/>
      <c r="B673" s="149"/>
      <c r="C673" s="1"/>
      <c r="D673" s="23"/>
      <c r="E673" s="22"/>
      <c r="F673" s="5"/>
      <c r="G673" s="150"/>
      <c r="H673" s="366"/>
      <c r="I673" s="9"/>
    </row>
    <row r="674" spans="1:9" ht="211.5" customHeight="1">
      <c r="A674" s="192"/>
      <c r="B674" s="149"/>
      <c r="C674" s="148"/>
      <c r="D674" s="20" t="s">
        <v>358</v>
      </c>
      <c r="E674" s="2" t="s">
        <v>597</v>
      </c>
      <c r="F674" s="148"/>
      <c r="G674" s="150"/>
      <c r="H674" s="366" t="s">
        <v>682</v>
      </c>
      <c r="I674" s="9"/>
    </row>
    <row r="675" spans="1:9" ht="4.5" customHeight="1">
      <c r="A675" s="192"/>
      <c r="B675" s="149"/>
      <c r="C675" s="1"/>
      <c r="D675" s="1"/>
      <c r="E675" s="366"/>
      <c r="F675" s="5"/>
      <c r="G675" s="150"/>
      <c r="H675" s="366"/>
      <c r="I675" s="9"/>
    </row>
    <row r="676" spans="1:9" ht="57" customHeight="1">
      <c r="A676" s="192"/>
      <c r="B676" s="149"/>
      <c r="C676" s="1"/>
      <c r="D676" s="20" t="s">
        <v>23</v>
      </c>
      <c r="E676" s="2" t="s">
        <v>446</v>
      </c>
      <c r="F676" s="5"/>
      <c r="G676" s="150"/>
      <c r="H676" s="366" t="s">
        <v>683</v>
      </c>
      <c r="I676" s="9"/>
    </row>
    <row r="677" spans="1:9" ht="7.5" customHeight="1">
      <c r="A677" s="192"/>
      <c r="B677" s="149"/>
      <c r="C677" s="1"/>
      <c r="D677" s="23"/>
      <c r="E677" s="22"/>
      <c r="F677" s="5"/>
      <c r="G677" s="150"/>
      <c r="H677" s="366"/>
      <c r="I677" s="9"/>
    </row>
    <row r="678" spans="1:9" ht="65.25" customHeight="1">
      <c r="A678" s="192"/>
      <c r="B678" s="149"/>
      <c r="C678" s="1"/>
      <c r="D678" s="20" t="s">
        <v>359</v>
      </c>
      <c r="E678" s="2" t="s">
        <v>596</v>
      </c>
      <c r="F678" s="5"/>
      <c r="G678" s="150"/>
      <c r="H678" s="366" t="s">
        <v>684</v>
      </c>
      <c r="I678" s="9"/>
    </row>
    <row r="679" spans="1:9" ht="4.5" customHeight="1">
      <c r="A679" s="192"/>
      <c r="B679" s="149"/>
      <c r="C679" s="1"/>
      <c r="D679" s="1"/>
      <c r="E679" s="366"/>
      <c r="F679" s="5"/>
      <c r="G679" s="150"/>
      <c r="H679" s="366"/>
      <c r="I679" s="9"/>
    </row>
    <row r="680" spans="1:9" ht="153.75" customHeight="1">
      <c r="A680" s="192"/>
      <c r="B680" s="149"/>
      <c r="C680" s="1"/>
      <c r="D680" s="20"/>
      <c r="E680" s="2" t="s">
        <v>447</v>
      </c>
      <c r="F680" s="5"/>
      <c r="G680" s="150"/>
      <c r="H680" s="366" t="s">
        <v>370</v>
      </c>
      <c r="I680" s="9"/>
    </row>
    <row r="681" spans="1:9" ht="6" customHeight="1">
      <c r="A681" s="192"/>
      <c r="B681" s="149"/>
      <c r="C681" s="1"/>
      <c r="D681" s="1"/>
      <c r="E681" s="366"/>
      <c r="F681" s="5"/>
      <c r="G681" s="150"/>
      <c r="H681" s="366"/>
      <c r="I681" s="9"/>
    </row>
    <row r="682" spans="1:9" ht="124.5" customHeight="1">
      <c r="A682" s="192"/>
      <c r="B682" s="149"/>
      <c r="C682" s="1"/>
      <c r="D682" s="20" t="s">
        <v>23</v>
      </c>
      <c r="E682" s="2" t="s">
        <v>448</v>
      </c>
      <c r="F682" s="5"/>
      <c r="G682" s="150"/>
      <c r="H682" s="366" t="s">
        <v>685</v>
      </c>
      <c r="I682" s="9"/>
    </row>
    <row r="683" spans="1:9" ht="6" customHeight="1">
      <c r="A683" s="192"/>
      <c r="B683" s="149"/>
      <c r="C683" s="1"/>
      <c r="D683" s="23"/>
      <c r="E683" s="22"/>
      <c r="F683" s="5"/>
      <c r="G683" s="150"/>
      <c r="H683" s="366"/>
      <c r="I683" s="9"/>
    </row>
    <row r="684" spans="1:9" ht="186" customHeight="1">
      <c r="A684" s="192"/>
      <c r="B684" s="149"/>
      <c r="C684" s="1"/>
      <c r="D684" s="192" t="s">
        <v>23</v>
      </c>
      <c r="E684" s="182" t="s">
        <v>875</v>
      </c>
      <c r="F684" s="184"/>
      <c r="G684" s="195"/>
      <c r="H684" s="182" t="s">
        <v>737</v>
      </c>
      <c r="I684" s="9"/>
    </row>
    <row r="685" spans="1:9" ht="148.5" customHeight="1">
      <c r="A685" s="192"/>
      <c r="B685" s="149"/>
      <c r="C685" s="1"/>
      <c r="D685" s="183"/>
      <c r="E685" s="181" t="s">
        <v>876</v>
      </c>
      <c r="F685" s="184"/>
      <c r="G685" s="195"/>
      <c r="H685" s="217"/>
      <c r="I685" s="9"/>
    </row>
    <row r="686" spans="1:9" ht="70.5" customHeight="1">
      <c r="A686" s="192"/>
      <c r="B686" s="149"/>
      <c r="C686" s="1"/>
      <c r="D686" s="20" t="s">
        <v>23</v>
      </c>
      <c r="E686" s="2" t="s">
        <v>536</v>
      </c>
      <c r="F686" s="5"/>
      <c r="G686" s="150"/>
      <c r="H686" s="371" t="s">
        <v>395</v>
      </c>
      <c r="I686" s="9"/>
    </row>
    <row r="687" spans="1:9" ht="6" customHeight="1">
      <c r="A687" s="183"/>
      <c r="B687" s="4"/>
      <c r="C687" s="20"/>
      <c r="D687" s="7"/>
      <c r="E687" s="4"/>
      <c r="F687" s="38"/>
      <c r="G687" s="8"/>
      <c r="H687" s="372"/>
      <c r="I687" s="9"/>
    </row>
    <row r="688" spans="1:9" ht="6" customHeight="1">
      <c r="A688" s="187"/>
      <c r="B688" s="22"/>
      <c r="C688" s="23"/>
      <c r="D688" s="21"/>
      <c r="E688" s="29"/>
      <c r="F688" s="31"/>
      <c r="G688" s="32"/>
      <c r="H688" s="33"/>
      <c r="I688" s="9"/>
    </row>
    <row r="689" spans="1:9" ht="196.5" customHeight="1">
      <c r="A689" s="199" t="s">
        <v>323</v>
      </c>
      <c r="B689" s="416" t="s">
        <v>785</v>
      </c>
      <c r="C689" s="1"/>
      <c r="D689" s="9"/>
      <c r="E689" s="149" t="s">
        <v>730</v>
      </c>
      <c r="F689" s="5"/>
      <c r="G689" s="26" t="s">
        <v>711</v>
      </c>
      <c r="H689" s="371" t="s">
        <v>746</v>
      </c>
      <c r="I689" s="9"/>
    </row>
    <row r="690" spans="1:9" ht="7.5" customHeight="1">
      <c r="A690" s="192"/>
      <c r="B690" s="416"/>
      <c r="C690" s="1"/>
      <c r="D690" s="23"/>
      <c r="E690" s="86"/>
      <c r="F690" s="9"/>
      <c r="G690" s="150"/>
      <c r="H690" s="366"/>
      <c r="I690" s="9"/>
    </row>
    <row r="691" spans="1:9" ht="87.75" customHeight="1">
      <c r="A691" s="192"/>
      <c r="B691" s="416"/>
      <c r="C691" s="1"/>
      <c r="D691" s="1" t="s">
        <v>37</v>
      </c>
      <c r="E691" s="366" t="s">
        <v>515</v>
      </c>
      <c r="F691" s="5"/>
      <c r="G691" s="6"/>
      <c r="H691" s="366" t="s">
        <v>686</v>
      </c>
      <c r="I691" s="9"/>
    </row>
    <row r="692" spans="1:9" ht="90" customHeight="1">
      <c r="A692" s="192"/>
      <c r="B692" s="149"/>
      <c r="C692" s="1"/>
      <c r="D692" s="20"/>
      <c r="E692" s="2" t="s">
        <v>516</v>
      </c>
      <c r="F692" s="5"/>
      <c r="G692" s="6"/>
      <c r="H692" s="366"/>
      <c r="I692" s="9"/>
    </row>
    <row r="693" spans="1:9" ht="7.5" customHeight="1">
      <c r="A693" s="192"/>
      <c r="B693" s="366"/>
      <c r="C693" s="9"/>
      <c r="D693" s="23"/>
      <c r="E693" s="22"/>
      <c r="F693" s="5"/>
      <c r="G693" s="6"/>
      <c r="H693" s="366"/>
      <c r="I693" s="9"/>
    </row>
    <row r="694" spans="1:9" ht="98.25" customHeight="1">
      <c r="A694" s="192"/>
      <c r="B694" s="366"/>
      <c r="C694" s="9"/>
      <c r="D694" s="1" t="s">
        <v>48</v>
      </c>
      <c r="E694" s="366" t="s">
        <v>537</v>
      </c>
      <c r="F694" s="5"/>
      <c r="G694" s="150"/>
      <c r="H694" s="366"/>
      <c r="I694" s="9"/>
    </row>
    <row r="695" spans="1:9" ht="7.5" customHeight="1">
      <c r="A695" s="192"/>
      <c r="B695" s="366"/>
      <c r="C695" s="9"/>
      <c r="D695" s="1"/>
      <c r="E695" s="366"/>
      <c r="F695" s="5"/>
      <c r="G695" s="150"/>
      <c r="H695" s="366"/>
      <c r="I695" s="9"/>
    </row>
    <row r="696" spans="1:9" ht="105" customHeight="1">
      <c r="A696" s="192"/>
      <c r="B696" s="366"/>
      <c r="C696" s="9"/>
      <c r="D696" s="20"/>
      <c r="E696" s="2" t="s">
        <v>331</v>
      </c>
      <c r="F696" s="5"/>
      <c r="G696" s="6"/>
      <c r="H696" s="366"/>
      <c r="I696" s="9"/>
    </row>
    <row r="697" spans="1:9" ht="7.5" customHeight="1">
      <c r="A697" s="192"/>
      <c r="B697" s="366"/>
      <c r="C697" s="9"/>
      <c r="D697" s="23"/>
      <c r="E697" s="22"/>
      <c r="F697" s="5"/>
      <c r="G697" s="6"/>
      <c r="H697" s="366"/>
      <c r="I697" s="9"/>
    </row>
    <row r="698" spans="1:9" ht="115.5" customHeight="1">
      <c r="A698" s="192"/>
      <c r="B698" s="149"/>
      <c r="C698" s="1"/>
      <c r="D698" s="1" t="s">
        <v>28</v>
      </c>
      <c r="E698" s="366" t="s">
        <v>360</v>
      </c>
      <c r="F698" s="5"/>
      <c r="G698" s="6"/>
      <c r="H698" s="366"/>
      <c r="I698" s="9"/>
    </row>
    <row r="699" spans="1:9" ht="6.75" customHeight="1">
      <c r="A699" s="192"/>
      <c r="B699" s="149"/>
      <c r="C699" s="1"/>
      <c r="D699" s="1"/>
      <c r="E699" s="366"/>
      <c r="F699" s="5"/>
      <c r="G699" s="6"/>
      <c r="H699" s="366"/>
      <c r="I699" s="9"/>
    </row>
    <row r="700" spans="1:9" ht="90.75" customHeight="1">
      <c r="A700" s="192"/>
      <c r="B700" s="149"/>
      <c r="C700" s="1"/>
      <c r="D700" s="20"/>
      <c r="E700" s="2" t="s">
        <v>361</v>
      </c>
      <c r="F700" s="5"/>
      <c r="G700" s="6"/>
      <c r="H700" s="366"/>
      <c r="I700" s="9"/>
    </row>
    <row r="701" spans="1:9" ht="7.5" customHeight="1">
      <c r="A701" s="192"/>
      <c r="B701" s="149"/>
      <c r="C701" s="1"/>
      <c r="D701" s="1"/>
      <c r="E701" s="366"/>
      <c r="F701" s="5"/>
      <c r="G701" s="6"/>
      <c r="H701" s="366"/>
      <c r="I701" s="9"/>
    </row>
    <row r="702" spans="1:9" ht="68.25" customHeight="1">
      <c r="A702" s="192"/>
      <c r="B702" s="149"/>
      <c r="C702" s="1"/>
      <c r="D702" s="20" t="s">
        <v>55</v>
      </c>
      <c r="E702" s="2" t="s">
        <v>517</v>
      </c>
      <c r="F702" s="5"/>
      <c r="G702" s="6"/>
      <c r="H702" s="366"/>
      <c r="I702" s="9"/>
    </row>
    <row r="703" spans="1:9" ht="6" customHeight="1">
      <c r="A703" s="192"/>
      <c r="B703" s="149"/>
      <c r="C703" s="1"/>
      <c r="D703" s="1"/>
      <c r="E703" s="366"/>
      <c r="F703" s="5"/>
      <c r="G703" s="6"/>
      <c r="H703" s="366"/>
      <c r="I703" s="9"/>
    </row>
    <row r="704" spans="1:9" ht="60" customHeight="1">
      <c r="A704" s="192"/>
      <c r="B704" s="149"/>
      <c r="C704" s="1"/>
      <c r="D704" s="1" t="s">
        <v>56</v>
      </c>
      <c r="E704" s="366" t="s">
        <v>518</v>
      </c>
      <c r="F704" s="5"/>
      <c r="G704" s="6"/>
      <c r="H704" s="366"/>
      <c r="I704" s="9"/>
    </row>
    <row r="705" spans="1:9" ht="6.75" customHeight="1">
      <c r="A705" s="192"/>
      <c r="B705" s="149"/>
      <c r="C705" s="1"/>
      <c r="D705" s="1"/>
      <c r="E705" s="366"/>
      <c r="F705" s="5"/>
      <c r="G705" s="6"/>
      <c r="H705" s="366"/>
      <c r="I705" s="9"/>
    </row>
    <row r="706" spans="1:9" ht="86.45" customHeight="1">
      <c r="A706" s="192"/>
      <c r="B706" s="149"/>
      <c r="C706" s="1"/>
      <c r="D706" s="20"/>
      <c r="E706" s="2" t="s">
        <v>519</v>
      </c>
      <c r="F706" s="5"/>
      <c r="G706" s="6"/>
      <c r="H706" s="366"/>
      <c r="I706" s="9"/>
    </row>
    <row r="707" spans="1:9" ht="13.5" customHeight="1">
      <c r="A707" s="183"/>
      <c r="B707" s="4"/>
      <c r="C707" s="20"/>
      <c r="D707" s="7"/>
      <c r="E707" s="4"/>
      <c r="F707" s="38"/>
      <c r="G707" s="8"/>
      <c r="H707" s="38"/>
      <c r="I707" s="9"/>
    </row>
    <row r="708" spans="1:9" ht="7.5" customHeight="1">
      <c r="A708" s="187"/>
      <c r="B708" s="22"/>
      <c r="C708" s="23"/>
      <c r="D708" s="21"/>
      <c r="E708" s="29"/>
      <c r="F708" s="31"/>
      <c r="G708" s="32"/>
      <c r="H708" s="33"/>
      <c r="I708" s="9"/>
    </row>
    <row r="709" spans="1:9" ht="69.599999999999994" customHeight="1">
      <c r="A709" s="199" t="s">
        <v>755</v>
      </c>
      <c r="B709" s="182" t="s">
        <v>766</v>
      </c>
      <c r="C709" s="192"/>
      <c r="D709" s="218"/>
      <c r="E709" s="193" t="s">
        <v>756</v>
      </c>
      <c r="F709" s="184"/>
      <c r="G709" s="210" t="s">
        <v>833</v>
      </c>
      <c r="H709" s="219" t="s">
        <v>769</v>
      </c>
      <c r="I709" s="9"/>
    </row>
    <row r="710" spans="1:9" ht="9" customHeight="1">
      <c r="A710" s="192"/>
      <c r="B710" s="366"/>
      <c r="C710" s="1"/>
      <c r="D710" s="9"/>
      <c r="E710" s="149"/>
      <c r="F710" s="5"/>
      <c r="G710" s="150"/>
      <c r="H710" s="148"/>
      <c r="I710" s="9"/>
    </row>
    <row r="711" spans="1:9" ht="26.1" customHeight="1">
      <c r="A711" s="192"/>
      <c r="B711" s="366"/>
      <c r="C711" s="1"/>
      <c r="D711" s="9"/>
      <c r="E711" s="197" t="s">
        <v>757</v>
      </c>
      <c r="F711" s="184"/>
      <c r="G711" s="185"/>
      <c r="H711" s="220"/>
      <c r="I711" s="9"/>
    </row>
    <row r="712" spans="1:9" ht="251.25" customHeight="1">
      <c r="A712" s="192"/>
      <c r="B712" s="366"/>
      <c r="C712" s="1"/>
      <c r="D712" s="9"/>
      <c r="E712" s="193" t="s">
        <v>867</v>
      </c>
      <c r="F712" s="184"/>
      <c r="G712" s="185"/>
      <c r="H712" s="220" t="s">
        <v>758</v>
      </c>
      <c r="I712" s="118"/>
    </row>
    <row r="713" spans="1:9" ht="9" customHeight="1">
      <c r="A713" s="192"/>
      <c r="B713" s="366"/>
      <c r="C713" s="1"/>
      <c r="D713" s="23"/>
      <c r="E713" s="134"/>
      <c r="F713" s="5"/>
      <c r="G713" s="6"/>
      <c r="H713" s="112"/>
      <c r="I713" s="9"/>
    </row>
    <row r="714" spans="1:9" ht="217.5" customHeight="1">
      <c r="A714" s="192"/>
      <c r="B714" s="366"/>
      <c r="C714" s="1"/>
      <c r="D714" s="183" t="s">
        <v>149</v>
      </c>
      <c r="E714" s="181" t="s">
        <v>1162</v>
      </c>
      <c r="F714" s="184"/>
      <c r="G714" s="185"/>
      <c r="H714" s="182" t="s">
        <v>759</v>
      </c>
      <c r="I714" s="9"/>
    </row>
    <row r="715" spans="1:9" ht="9.9499999999999993" customHeight="1">
      <c r="A715" s="192"/>
      <c r="B715" s="366"/>
      <c r="C715" s="1"/>
      <c r="D715" s="108"/>
      <c r="E715" s="120"/>
      <c r="F715" s="117"/>
      <c r="G715" s="111"/>
      <c r="H715" s="121"/>
      <c r="I715" s="9"/>
    </row>
    <row r="716" spans="1:9" ht="66.599999999999994" customHeight="1">
      <c r="A716" s="374" t="s">
        <v>760</v>
      </c>
      <c r="B716" s="186" t="s">
        <v>767</v>
      </c>
      <c r="C716" s="187"/>
      <c r="D716" s="188"/>
      <c r="E716" s="186" t="s">
        <v>832</v>
      </c>
      <c r="F716" s="189"/>
      <c r="G716" s="190" t="s">
        <v>833</v>
      </c>
      <c r="H716" s="191" t="s">
        <v>770</v>
      </c>
      <c r="I716" s="9"/>
    </row>
    <row r="717" spans="1:9" ht="8.1" customHeight="1">
      <c r="A717" s="192"/>
      <c r="B717" s="193"/>
      <c r="C717" s="192"/>
      <c r="D717" s="194"/>
      <c r="E717" s="193"/>
      <c r="F717" s="184"/>
      <c r="G717" s="195"/>
      <c r="H717" s="196"/>
      <c r="I717" s="9"/>
    </row>
    <row r="718" spans="1:9">
      <c r="A718" s="192"/>
      <c r="B718" s="193"/>
      <c r="C718" s="192"/>
      <c r="D718" s="194"/>
      <c r="E718" s="197" t="s">
        <v>757</v>
      </c>
      <c r="F718" s="184"/>
      <c r="G718" s="195"/>
      <c r="H718" s="196"/>
      <c r="I718" s="9"/>
    </row>
    <row r="719" spans="1:9" ht="171.95" customHeight="1">
      <c r="A719" s="192"/>
      <c r="B719" s="182"/>
      <c r="C719" s="192"/>
      <c r="D719" s="194"/>
      <c r="E719" s="193" t="s">
        <v>777</v>
      </c>
      <c r="F719" s="184"/>
      <c r="G719" s="195"/>
      <c r="H719" s="198" t="s">
        <v>761</v>
      </c>
      <c r="I719" s="9"/>
    </row>
    <row r="720" spans="1:9" ht="10.5" customHeight="1">
      <c r="A720" s="192"/>
      <c r="B720" s="182"/>
      <c r="C720" s="192"/>
      <c r="D720" s="194"/>
      <c r="E720" s="193"/>
      <c r="F720" s="184"/>
      <c r="G720" s="195"/>
      <c r="H720" s="184"/>
      <c r="I720" s="9"/>
    </row>
    <row r="721" spans="1:10" ht="151.5" customHeight="1">
      <c r="A721" s="192"/>
      <c r="B721" s="182"/>
      <c r="C721" s="192"/>
      <c r="D721" s="361" t="s">
        <v>149</v>
      </c>
      <c r="E721" s="362" t="s">
        <v>828</v>
      </c>
      <c r="F721" s="184"/>
      <c r="G721" s="195"/>
      <c r="H721" s="182" t="s">
        <v>762</v>
      </c>
      <c r="I721" s="9"/>
    </row>
    <row r="722" spans="1:10" ht="6.6" customHeight="1">
      <c r="A722" s="192"/>
      <c r="B722" s="182"/>
      <c r="C722" s="192"/>
      <c r="D722" s="194"/>
      <c r="E722" s="193"/>
      <c r="F722" s="184"/>
      <c r="G722" s="195"/>
      <c r="H722" s="368"/>
      <c r="I722" s="9"/>
    </row>
    <row r="723" spans="1:10" ht="9" customHeight="1">
      <c r="A723" s="187"/>
      <c r="B723" s="22"/>
      <c r="C723" s="23"/>
      <c r="D723" s="143"/>
      <c r="E723" s="144"/>
      <c r="F723" s="145"/>
      <c r="G723" s="146"/>
      <c r="H723" s="147"/>
      <c r="I723" s="9"/>
    </row>
    <row r="724" spans="1:10" ht="78" customHeight="1">
      <c r="A724" s="199" t="s">
        <v>849</v>
      </c>
      <c r="B724" s="416" t="s">
        <v>786</v>
      </c>
      <c r="C724" s="1"/>
      <c r="D724" s="9" t="s">
        <v>37</v>
      </c>
      <c r="E724" s="149" t="s">
        <v>538</v>
      </c>
      <c r="F724" s="5"/>
      <c r="G724" s="26" t="s">
        <v>711</v>
      </c>
      <c r="H724" s="371" t="s">
        <v>449</v>
      </c>
      <c r="I724" s="9"/>
    </row>
    <row r="725" spans="1:10" ht="7.5" customHeight="1">
      <c r="A725" s="192"/>
      <c r="B725" s="416"/>
      <c r="C725" s="23"/>
      <c r="D725" s="21"/>
      <c r="E725" s="29"/>
      <c r="F725" s="21"/>
      <c r="G725" s="32"/>
      <c r="H725" s="366"/>
      <c r="I725" s="9"/>
    </row>
    <row r="726" spans="1:10" ht="52.5" customHeight="1">
      <c r="A726" s="192"/>
      <c r="B726" s="149"/>
      <c r="C726" s="1"/>
      <c r="D726" s="9" t="s">
        <v>48</v>
      </c>
      <c r="E726" s="369" t="s">
        <v>539</v>
      </c>
      <c r="F726" s="87"/>
      <c r="G726" s="26" t="s">
        <v>711</v>
      </c>
      <c r="H726" s="366"/>
      <c r="I726" s="9"/>
    </row>
    <row r="727" spans="1:10" ht="7.5" customHeight="1">
      <c r="A727" s="192"/>
      <c r="B727" s="149"/>
      <c r="C727" s="1"/>
      <c r="D727" s="9"/>
      <c r="E727" s="88"/>
      <c r="F727" s="5"/>
      <c r="G727" s="150"/>
      <c r="H727" s="366"/>
      <c r="I727" s="9"/>
    </row>
    <row r="728" spans="1:10" ht="7.5" customHeight="1">
      <c r="A728" s="192"/>
      <c r="B728" s="149"/>
      <c r="C728" s="1"/>
      <c r="D728" s="23"/>
      <c r="E728" s="86"/>
      <c r="F728" s="5"/>
      <c r="G728" s="6"/>
      <c r="H728" s="366"/>
      <c r="I728" s="9"/>
    </row>
    <row r="729" spans="1:10" ht="126.95" customHeight="1">
      <c r="A729" s="192"/>
      <c r="B729" s="149"/>
      <c r="C729" s="1"/>
      <c r="D729" s="20" t="s">
        <v>23</v>
      </c>
      <c r="E729" s="2" t="s">
        <v>562</v>
      </c>
      <c r="F729" s="5"/>
      <c r="G729" s="6"/>
      <c r="H729" s="182" t="s">
        <v>969</v>
      </c>
      <c r="I729" s="9"/>
    </row>
    <row r="730" spans="1:10" ht="8.4499999999999993" customHeight="1">
      <c r="A730" s="183"/>
      <c r="B730" s="2"/>
      <c r="C730" s="20"/>
      <c r="D730" s="7"/>
      <c r="E730" s="4"/>
      <c r="F730" s="38"/>
      <c r="G730" s="8"/>
      <c r="H730" s="373"/>
      <c r="I730" s="9"/>
      <c r="J730" s="9"/>
    </row>
    <row r="731" spans="1:10" ht="5.45" customHeight="1">
      <c r="A731" s="192"/>
      <c r="B731" s="366"/>
      <c r="C731" s="23"/>
      <c r="D731" s="21"/>
      <c r="E731" s="29"/>
      <c r="F731" s="31"/>
      <c r="G731" s="32"/>
      <c r="H731" s="51"/>
      <c r="I731" s="9"/>
    </row>
    <row r="732" spans="1:10" ht="107.25" customHeight="1">
      <c r="A732" s="199" t="s">
        <v>850</v>
      </c>
      <c r="B732" s="416" t="s">
        <v>787</v>
      </c>
      <c r="C732" s="1"/>
      <c r="D732" s="9"/>
      <c r="E732" s="149" t="s">
        <v>450</v>
      </c>
      <c r="F732" s="5"/>
      <c r="G732" s="26" t="s">
        <v>711</v>
      </c>
      <c r="H732" s="366" t="s">
        <v>451</v>
      </c>
      <c r="I732" s="9"/>
    </row>
    <row r="733" spans="1:10" ht="157.5" customHeight="1">
      <c r="A733" s="192"/>
      <c r="B733" s="416"/>
      <c r="C733" s="1"/>
      <c r="D733" s="9"/>
      <c r="E733" s="149" t="s">
        <v>541</v>
      </c>
      <c r="F733" s="5"/>
      <c r="G733" s="54"/>
      <c r="H733" s="366"/>
      <c r="I733" s="9"/>
    </row>
    <row r="734" spans="1:10" ht="7.5" customHeight="1">
      <c r="A734" s="192"/>
      <c r="B734" s="149"/>
      <c r="C734" s="1"/>
      <c r="D734" s="9"/>
      <c r="E734" s="149"/>
      <c r="F734" s="5"/>
      <c r="G734" s="6"/>
      <c r="H734" s="366"/>
      <c r="I734" s="9"/>
    </row>
    <row r="735" spans="1:10" ht="18" customHeight="1">
      <c r="A735" s="192"/>
      <c r="B735" s="149"/>
      <c r="C735" s="1"/>
      <c r="D735" s="9"/>
      <c r="E735" s="89" t="s">
        <v>293</v>
      </c>
      <c r="F735" s="5"/>
      <c r="G735" s="150"/>
      <c r="H735" s="427" t="s">
        <v>305</v>
      </c>
      <c r="I735" s="9"/>
    </row>
    <row r="736" spans="1:10" ht="67.5" customHeight="1">
      <c r="A736" s="192"/>
      <c r="B736" s="149"/>
      <c r="C736" s="1"/>
      <c r="D736" s="9"/>
      <c r="E736" s="149" t="s">
        <v>362</v>
      </c>
      <c r="F736" s="5"/>
      <c r="G736" s="6"/>
      <c r="H736" s="427"/>
      <c r="I736" s="9"/>
    </row>
    <row r="737" spans="1:9" ht="31.5" customHeight="1">
      <c r="A737" s="192"/>
      <c r="B737" s="149"/>
      <c r="C737" s="1"/>
      <c r="D737" s="9"/>
      <c r="E737" s="149" t="s">
        <v>294</v>
      </c>
      <c r="F737" s="5"/>
      <c r="G737" s="6"/>
      <c r="H737" s="371"/>
      <c r="I737" s="9"/>
    </row>
    <row r="738" spans="1:9" ht="31.5" customHeight="1">
      <c r="A738" s="192"/>
      <c r="B738" s="149"/>
      <c r="C738" s="1"/>
      <c r="D738" s="9"/>
      <c r="E738" s="149" t="s">
        <v>295</v>
      </c>
      <c r="F738" s="5"/>
      <c r="G738" s="6"/>
      <c r="H738" s="371"/>
      <c r="I738" s="9"/>
    </row>
    <row r="739" spans="1:9" ht="45.75" customHeight="1">
      <c r="A739" s="192"/>
      <c r="B739" s="366"/>
      <c r="C739" s="1"/>
      <c r="D739" s="9"/>
      <c r="E739" s="149" t="s">
        <v>452</v>
      </c>
      <c r="F739" s="5"/>
      <c r="G739" s="6"/>
      <c r="H739" s="371"/>
      <c r="I739" s="9"/>
    </row>
    <row r="740" spans="1:9" s="9" customFormat="1" ht="6" customHeight="1">
      <c r="A740" s="192"/>
      <c r="B740" s="366"/>
      <c r="C740" s="1"/>
      <c r="E740" s="149"/>
      <c r="F740" s="5"/>
      <c r="G740" s="6"/>
      <c r="H740" s="366"/>
    </row>
    <row r="741" spans="1:9" ht="6" customHeight="1">
      <c r="A741" s="192"/>
      <c r="B741" s="366"/>
      <c r="C741" s="1"/>
      <c r="D741" s="23"/>
      <c r="E741" s="22"/>
      <c r="F741" s="5"/>
      <c r="G741" s="6"/>
      <c r="H741" s="5"/>
      <c r="I741" s="9"/>
    </row>
    <row r="742" spans="1:9" ht="121.5" customHeight="1">
      <c r="A742" s="192"/>
      <c r="B742" s="366"/>
      <c r="C742" s="1"/>
      <c r="D742" s="20" t="s">
        <v>22</v>
      </c>
      <c r="E742" s="2" t="s">
        <v>344</v>
      </c>
      <c r="F742" s="5"/>
      <c r="G742" s="150"/>
      <c r="H742" s="367" t="s">
        <v>970</v>
      </c>
      <c r="I742" s="9"/>
    </row>
    <row r="743" spans="1:9" ht="7.5" customHeight="1">
      <c r="A743" s="192"/>
      <c r="B743" s="149"/>
      <c r="C743" s="1"/>
      <c r="D743" s="23"/>
      <c r="E743" s="22"/>
      <c r="F743" s="5"/>
      <c r="G743" s="6"/>
      <c r="H743" s="367"/>
      <c r="I743" s="9"/>
    </row>
    <row r="744" spans="1:9" ht="83.25" customHeight="1">
      <c r="A744" s="192"/>
      <c r="B744" s="149"/>
      <c r="C744" s="148"/>
      <c r="D744" s="20" t="s">
        <v>23</v>
      </c>
      <c r="E744" s="2" t="s">
        <v>369</v>
      </c>
      <c r="F744" s="148"/>
      <c r="G744" s="27" t="s">
        <v>4</v>
      </c>
      <c r="H744" s="367" t="s">
        <v>970</v>
      </c>
      <c r="I744" s="9"/>
    </row>
    <row r="745" spans="1:9" ht="58.5" hidden="1" customHeight="1">
      <c r="A745" s="192"/>
      <c r="B745" s="149"/>
      <c r="C745" s="1"/>
      <c r="D745" s="23"/>
      <c r="E745" s="22"/>
      <c r="F745" s="5"/>
      <c r="G745" s="27"/>
      <c r="H745" s="367" t="s">
        <v>971</v>
      </c>
      <c r="I745" s="9"/>
    </row>
    <row r="746" spans="1:9" ht="108" customHeight="1">
      <c r="A746" s="192"/>
      <c r="B746" s="149"/>
      <c r="C746" s="1"/>
      <c r="D746" s="20" t="s">
        <v>23</v>
      </c>
      <c r="E746" s="2" t="s">
        <v>345</v>
      </c>
      <c r="F746" s="5"/>
      <c r="G746" s="27"/>
      <c r="H746" s="367" t="s">
        <v>970</v>
      </c>
      <c r="I746" s="9"/>
    </row>
    <row r="747" spans="1:9" ht="13.5" customHeight="1">
      <c r="A747" s="183"/>
      <c r="B747" s="2"/>
      <c r="C747" s="20"/>
      <c r="D747" s="7"/>
      <c r="E747" s="4"/>
      <c r="F747" s="38"/>
      <c r="G747" s="54"/>
      <c r="H747" s="2"/>
      <c r="I747" s="9"/>
    </row>
    <row r="748" spans="1:9" ht="8.1" customHeight="1">
      <c r="A748" s="192"/>
      <c r="B748" s="366"/>
      <c r="C748" s="1"/>
      <c r="D748" s="9"/>
      <c r="E748" s="149"/>
      <c r="F748" s="5"/>
      <c r="G748" s="6"/>
      <c r="H748" s="366"/>
      <c r="I748" s="9"/>
    </row>
    <row r="749" spans="1:9" ht="111.75" customHeight="1">
      <c r="A749" s="199" t="s">
        <v>309</v>
      </c>
      <c r="B749" s="366" t="s">
        <v>788</v>
      </c>
      <c r="C749" s="1"/>
      <c r="D749" s="9"/>
      <c r="E749" s="149" t="s">
        <v>540</v>
      </c>
      <c r="F749" s="5"/>
      <c r="G749" s="26" t="s">
        <v>711</v>
      </c>
      <c r="H749" s="366" t="s">
        <v>745</v>
      </c>
      <c r="I749" s="9"/>
    </row>
    <row r="750" spans="1:9" ht="7.5" customHeight="1">
      <c r="A750" s="192"/>
      <c r="B750" s="149"/>
      <c r="C750" s="1"/>
      <c r="D750" s="9"/>
      <c r="E750" s="149"/>
      <c r="F750" s="5"/>
      <c r="G750" s="6"/>
      <c r="H750" s="366"/>
      <c r="I750" s="9"/>
    </row>
    <row r="751" spans="1:9" ht="18" customHeight="1">
      <c r="A751" s="192"/>
      <c r="B751" s="149"/>
      <c r="C751" s="1"/>
      <c r="D751" s="9"/>
      <c r="E751" s="57" t="s">
        <v>296</v>
      </c>
      <c r="F751" s="5"/>
      <c r="G751" s="150"/>
      <c r="H751" s="427" t="s">
        <v>306</v>
      </c>
      <c r="I751" s="9"/>
    </row>
    <row r="752" spans="1:9" ht="18" customHeight="1">
      <c r="A752" s="192"/>
      <c r="B752" s="149"/>
      <c r="C752" s="1"/>
      <c r="D752" s="9"/>
      <c r="E752" s="149" t="s">
        <v>297</v>
      </c>
      <c r="F752" s="5"/>
      <c r="G752" s="6"/>
      <c r="H752" s="427"/>
      <c r="I752" s="9"/>
    </row>
    <row r="753" spans="1:9" ht="74.45" customHeight="1">
      <c r="A753" s="192"/>
      <c r="B753" s="366"/>
      <c r="C753" s="1"/>
      <c r="D753" s="9"/>
      <c r="E753" s="193" t="s">
        <v>972</v>
      </c>
      <c r="F753" s="5"/>
      <c r="G753" s="6"/>
      <c r="H753" s="427"/>
      <c r="I753" s="9"/>
    </row>
    <row r="754" spans="1:9" ht="98.25" customHeight="1">
      <c r="A754" s="192"/>
      <c r="B754" s="149"/>
      <c r="C754" s="1"/>
      <c r="D754" s="9"/>
      <c r="E754" s="149" t="s">
        <v>332</v>
      </c>
      <c r="F754" s="5"/>
      <c r="G754" s="6"/>
      <c r="H754" s="366"/>
      <c r="I754" s="9"/>
    </row>
    <row r="755" spans="1:9" ht="16.5" customHeight="1">
      <c r="A755" s="192"/>
      <c r="B755" s="149"/>
      <c r="C755" s="1"/>
      <c r="D755" s="9"/>
      <c r="E755" s="149" t="s">
        <v>298</v>
      </c>
      <c r="F755" s="5"/>
      <c r="G755" s="6"/>
      <c r="H755" s="366"/>
      <c r="I755" s="9"/>
    </row>
    <row r="756" spans="1:9" ht="16.5" customHeight="1">
      <c r="A756" s="192"/>
      <c r="B756" s="149"/>
      <c r="C756" s="1"/>
      <c r="D756" s="9"/>
      <c r="E756" s="149" t="s">
        <v>299</v>
      </c>
      <c r="F756" s="5"/>
      <c r="G756" s="6"/>
      <c r="H756" s="366"/>
      <c r="I756" s="9"/>
    </row>
    <row r="757" spans="1:9" ht="36.75" customHeight="1">
      <c r="A757" s="192"/>
      <c r="B757" s="149"/>
      <c r="C757" s="1"/>
      <c r="D757" s="7"/>
      <c r="E757" s="4" t="s">
        <v>300</v>
      </c>
      <c r="F757" s="5"/>
      <c r="G757" s="6"/>
      <c r="H757" s="366"/>
      <c r="I757" s="9"/>
    </row>
    <row r="758" spans="1:9" ht="7.5" customHeight="1">
      <c r="A758" s="192"/>
      <c r="B758" s="149"/>
      <c r="C758" s="148"/>
      <c r="D758" s="1"/>
      <c r="E758" s="366"/>
      <c r="F758" s="5"/>
      <c r="G758" s="6"/>
      <c r="H758" s="366"/>
      <c r="I758" s="9"/>
    </row>
    <row r="759" spans="1:9" ht="53.25" customHeight="1">
      <c r="A759" s="192"/>
      <c r="B759" s="366"/>
      <c r="C759" s="148"/>
      <c r="D759" s="20" t="s">
        <v>22</v>
      </c>
      <c r="E759" s="2" t="s">
        <v>346</v>
      </c>
      <c r="F759" s="5"/>
      <c r="G759" s="150"/>
      <c r="H759" s="367" t="s">
        <v>973</v>
      </c>
      <c r="I759" s="9"/>
    </row>
    <row r="760" spans="1:9" ht="13.5" customHeight="1">
      <c r="A760" s="183"/>
      <c r="B760" s="2" t="s">
        <v>4</v>
      </c>
      <c r="C760" s="20"/>
      <c r="D760" s="7"/>
      <c r="E760" s="4"/>
      <c r="F760" s="38"/>
      <c r="G760" s="41"/>
      <c r="H760" s="373"/>
      <c r="I760" s="9"/>
    </row>
    <row r="761" spans="1:9" ht="7.5" customHeight="1">
      <c r="A761" s="187"/>
      <c r="B761" s="22"/>
      <c r="C761" s="1"/>
      <c r="D761" s="9"/>
      <c r="E761" s="149"/>
      <c r="F761" s="31"/>
      <c r="G761" s="56"/>
      <c r="H761" s="33"/>
      <c r="I761" s="9"/>
    </row>
    <row r="762" spans="1:9" ht="108" customHeight="1">
      <c r="A762" s="199" t="s">
        <v>325</v>
      </c>
      <c r="B762" s="149" t="s">
        <v>453</v>
      </c>
      <c r="C762" s="1"/>
      <c r="D762" s="9" t="s">
        <v>37</v>
      </c>
      <c r="E762" s="149" t="s">
        <v>114</v>
      </c>
      <c r="F762" s="5"/>
      <c r="G762" s="26" t="s">
        <v>711</v>
      </c>
      <c r="H762" s="371" t="s">
        <v>186</v>
      </c>
      <c r="I762" s="9"/>
    </row>
    <row r="763" spans="1:9" ht="18" customHeight="1">
      <c r="A763" s="192"/>
      <c r="B763" s="366"/>
      <c r="C763" s="1"/>
      <c r="D763" s="9"/>
      <c r="E763" s="57" t="s">
        <v>308</v>
      </c>
      <c r="F763" s="5"/>
      <c r="G763" s="150"/>
      <c r="H763" s="148"/>
      <c r="I763" s="9"/>
    </row>
    <row r="764" spans="1:9" ht="47.25" customHeight="1">
      <c r="A764" s="192"/>
      <c r="B764" s="43"/>
      <c r="C764" s="1"/>
      <c r="D764" s="9"/>
      <c r="E764" s="193" t="s">
        <v>1163</v>
      </c>
      <c r="F764" s="5"/>
      <c r="G764" s="78"/>
      <c r="H764" s="371" t="s">
        <v>307</v>
      </c>
      <c r="I764" s="9"/>
    </row>
    <row r="765" spans="1:9" ht="7.5" customHeight="1">
      <c r="A765" s="192"/>
      <c r="B765" s="366"/>
      <c r="C765" s="1"/>
      <c r="D765" s="9"/>
      <c r="E765" s="149"/>
      <c r="F765" s="5"/>
      <c r="G765" s="150"/>
      <c r="H765" s="371"/>
      <c r="I765" s="9"/>
    </row>
    <row r="766" spans="1:9" ht="7.5" customHeight="1">
      <c r="A766" s="192"/>
      <c r="B766" s="149"/>
      <c r="C766" s="23"/>
      <c r="D766" s="21"/>
      <c r="E766" s="29"/>
      <c r="F766" s="31"/>
      <c r="G766" s="32"/>
      <c r="H766" s="371"/>
      <c r="I766" s="9"/>
    </row>
    <row r="767" spans="1:9" ht="55.5" customHeight="1">
      <c r="A767" s="192"/>
      <c r="B767" s="149"/>
      <c r="C767" s="1"/>
      <c r="D767" s="9" t="s">
        <v>48</v>
      </c>
      <c r="E767" s="149" t="s">
        <v>183</v>
      </c>
      <c r="F767" s="5"/>
      <c r="G767" s="26" t="s">
        <v>711</v>
      </c>
      <c r="H767" s="371"/>
      <c r="I767" s="9"/>
    </row>
    <row r="768" spans="1:9" ht="8.25" customHeight="1">
      <c r="A768" s="192"/>
      <c r="B768" s="149"/>
      <c r="C768" s="23"/>
      <c r="D768" s="21"/>
      <c r="E768" s="29"/>
      <c r="F768" s="31"/>
      <c r="G768" s="32"/>
      <c r="H768" s="366" t="s">
        <v>2</v>
      </c>
      <c r="I768" s="9"/>
    </row>
    <row r="769" spans="1:9" ht="69" customHeight="1">
      <c r="A769" s="192"/>
      <c r="B769" s="366"/>
      <c r="C769" s="20"/>
      <c r="D769" s="7" t="s">
        <v>28</v>
      </c>
      <c r="E769" s="4" t="s">
        <v>270</v>
      </c>
      <c r="F769" s="38"/>
      <c r="G769" s="26" t="s">
        <v>711</v>
      </c>
      <c r="H769" s="371"/>
      <c r="I769" s="9"/>
    </row>
    <row r="770" spans="1:9" ht="6.75" customHeight="1">
      <c r="A770" s="192"/>
      <c r="B770" s="366"/>
      <c r="C770" s="1"/>
      <c r="D770" s="9"/>
      <c r="E770" s="149"/>
      <c r="F770" s="5"/>
      <c r="G770" s="32"/>
      <c r="H770" s="5"/>
      <c r="I770" s="9"/>
    </row>
    <row r="771" spans="1:9" ht="55.5" customHeight="1">
      <c r="A771" s="192"/>
      <c r="B771" s="366"/>
      <c r="C771" s="1"/>
      <c r="D771" s="9" t="s">
        <v>55</v>
      </c>
      <c r="E771" s="149" t="s">
        <v>184</v>
      </c>
      <c r="F771" s="5"/>
      <c r="G771" s="26" t="s">
        <v>711</v>
      </c>
      <c r="H771" s="371" t="s">
        <v>2</v>
      </c>
      <c r="I771" s="9"/>
    </row>
    <row r="772" spans="1:9" ht="12" customHeight="1">
      <c r="A772" s="192"/>
      <c r="B772" s="149"/>
      <c r="C772" s="1"/>
      <c r="D772" s="9"/>
      <c r="E772" s="149"/>
      <c r="F772" s="5"/>
      <c r="G772" s="150"/>
      <c r="H772" s="371"/>
      <c r="I772" s="9"/>
    </row>
    <row r="773" spans="1:9" ht="7.5" customHeight="1">
      <c r="A773" s="192"/>
      <c r="B773" s="149"/>
      <c r="C773" s="1"/>
      <c r="D773" s="23"/>
      <c r="E773" s="22"/>
      <c r="F773" s="5"/>
      <c r="G773" s="150"/>
      <c r="H773" s="371"/>
      <c r="I773" s="9"/>
    </row>
    <row r="774" spans="1:9" ht="72.75" customHeight="1">
      <c r="A774" s="192"/>
      <c r="B774" s="149"/>
      <c r="C774" s="1"/>
      <c r="D774" s="20" t="s">
        <v>23</v>
      </c>
      <c r="E774" s="2" t="s">
        <v>236</v>
      </c>
      <c r="F774" s="5"/>
      <c r="G774" s="150"/>
      <c r="H774" s="371" t="s">
        <v>687</v>
      </c>
      <c r="I774" s="9"/>
    </row>
    <row r="775" spans="1:9" ht="7.5" customHeight="1">
      <c r="A775" s="192"/>
      <c r="B775" s="149"/>
      <c r="C775" s="1"/>
      <c r="D775" s="23"/>
      <c r="E775" s="22"/>
      <c r="F775" s="5"/>
      <c r="G775" s="150"/>
      <c r="H775" s="371"/>
      <c r="I775" s="9"/>
    </row>
    <row r="776" spans="1:9" ht="142.5" customHeight="1">
      <c r="A776" s="192"/>
      <c r="B776" s="149"/>
      <c r="C776" s="1"/>
      <c r="D776" s="1" t="s">
        <v>23</v>
      </c>
      <c r="E776" s="366" t="s">
        <v>1172</v>
      </c>
      <c r="F776" s="5"/>
      <c r="G776" s="150"/>
      <c r="H776" s="371" t="s">
        <v>688</v>
      </c>
      <c r="I776" s="9"/>
    </row>
    <row r="777" spans="1:9" ht="107.25" customHeight="1">
      <c r="A777" s="192"/>
      <c r="B777" s="149"/>
      <c r="C777" s="1"/>
      <c r="D777" s="1"/>
      <c r="E777" s="366" t="s">
        <v>1173</v>
      </c>
      <c r="F777" s="5"/>
      <c r="G777" s="150"/>
      <c r="H777" s="371"/>
      <c r="I777" s="9"/>
    </row>
    <row r="778" spans="1:9" ht="73.5" customHeight="1">
      <c r="A778" s="192"/>
      <c r="B778" s="149"/>
      <c r="C778" s="1"/>
      <c r="D778" s="20"/>
      <c r="E778" s="2" t="s">
        <v>1174</v>
      </c>
      <c r="F778" s="5"/>
      <c r="G778" s="150"/>
      <c r="H778" s="371"/>
      <c r="I778" s="9"/>
    </row>
    <row r="779" spans="1:9" ht="13.5" customHeight="1">
      <c r="A779" s="183"/>
      <c r="B779" s="2"/>
      <c r="C779" s="20"/>
      <c r="D779" s="7"/>
      <c r="E779" s="4"/>
      <c r="F779" s="38"/>
      <c r="G779" s="41"/>
      <c r="H779" s="373"/>
      <c r="I779" s="9"/>
    </row>
    <row r="780" spans="1:9" ht="7.5" customHeight="1">
      <c r="A780" s="192"/>
      <c r="B780" s="149"/>
      <c r="C780" s="1"/>
      <c r="D780" s="9"/>
      <c r="E780" s="149"/>
      <c r="F780" s="5"/>
      <c r="G780" s="26"/>
      <c r="H780" s="371"/>
      <c r="I780" s="9"/>
    </row>
    <row r="781" spans="1:9" ht="135">
      <c r="A781" s="199" t="s">
        <v>324</v>
      </c>
      <c r="B781" s="366" t="s">
        <v>789</v>
      </c>
      <c r="C781" s="1"/>
      <c r="D781" s="9"/>
      <c r="E781" s="193" t="s">
        <v>1164</v>
      </c>
      <c r="F781" s="5"/>
      <c r="G781" s="26" t="s">
        <v>711</v>
      </c>
      <c r="H781" s="371" t="s">
        <v>310</v>
      </c>
      <c r="I781" s="9"/>
    </row>
    <row r="782" spans="1:9" ht="7.5" customHeight="1">
      <c r="A782" s="192"/>
      <c r="B782" s="149"/>
      <c r="C782" s="1"/>
      <c r="D782" s="23"/>
      <c r="E782" s="22"/>
      <c r="F782" s="5"/>
      <c r="G782" s="6"/>
      <c r="H782" s="366"/>
      <c r="I782" s="9"/>
    </row>
    <row r="783" spans="1:9" ht="100.5" customHeight="1">
      <c r="A783" s="192"/>
      <c r="B783" s="366"/>
      <c r="C783" s="1"/>
      <c r="D783" s="20"/>
      <c r="E783" s="250"/>
      <c r="F783" s="5"/>
      <c r="G783" s="6"/>
      <c r="H783" s="249"/>
      <c r="I783" s="9"/>
    </row>
    <row r="784" spans="1:9" ht="7.5" customHeight="1">
      <c r="A784" s="192"/>
      <c r="B784" s="149"/>
      <c r="C784" s="1"/>
      <c r="D784" s="23"/>
      <c r="E784" s="22"/>
      <c r="F784" s="5"/>
      <c r="G784" s="150"/>
      <c r="H784" s="366"/>
      <c r="I784" s="9"/>
    </row>
    <row r="785" spans="1:9" ht="73.5" customHeight="1">
      <c r="A785" s="192"/>
      <c r="B785" s="366"/>
      <c r="C785" s="1"/>
      <c r="D785" s="20"/>
      <c r="E785" s="250"/>
      <c r="F785" s="5"/>
      <c r="G785" s="6"/>
      <c r="H785" s="249"/>
      <c r="I785" s="9"/>
    </row>
    <row r="786" spans="1:9" ht="13.5" customHeight="1">
      <c r="A786" s="183"/>
      <c r="B786" s="4"/>
      <c r="C786" s="20"/>
      <c r="D786" s="7"/>
      <c r="E786" s="4"/>
      <c r="F786" s="38"/>
      <c r="G786" s="54"/>
      <c r="H786" s="55"/>
      <c r="I786" s="9"/>
    </row>
    <row r="787" spans="1:9" ht="6.6" customHeight="1">
      <c r="A787" s="192"/>
      <c r="B787" s="366"/>
      <c r="C787" s="1"/>
      <c r="D787" s="9"/>
      <c r="E787" s="149"/>
      <c r="F787" s="31"/>
      <c r="G787" s="32"/>
      <c r="H787" s="51"/>
      <c r="I787" s="9"/>
    </row>
    <row r="788" spans="1:9" ht="140.25" customHeight="1">
      <c r="A788" s="199" t="s">
        <v>967</v>
      </c>
      <c r="B788" s="149" t="s">
        <v>790</v>
      </c>
      <c r="C788" s="1"/>
      <c r="D788" s="9"/>
      <c r="E788" s="193" t="s">
        <v>1165</v>
      </c>
      <c r="F788" s="5"/>
      <c r="G788" s="26" t="s">
        <v>711</v>
      </c>
      <c r="H788" s="366" t="s">
        <v>791</v>
      </c>
      <c r="I788" s="9"/>
    </row>
    <row r="789" spans="1:9" ht="49.5" hidden="1" customHeight="1">
      <c r="A789" s="192"/>
      <c r="B789" s="149"/>
      <c r="C789" s="1"/>
      <c r="D789" s="20"/>
      <c r="E789" s="250"/>
      <c r="F789" s="5"/>
      <c r="G789" s="150"/>
      <c r="H789" s="116"/>
      <c r="I789" s="9"/>
    </row>
    <row r="790" spans="1:9" ht="7.5" customHeight="1">
      <c r="A790" s="183"/>
      <c r="B790" s="4"/>
      <c r="C790" s="20"/>
      <c r="D790" s="7"/>
      <c r="E790" s="4"/>
      <c r="F790" s="38"/>
      <c r="G790" s="8"/>
      <c r="H790" s="373"/>
      <c r="I790" s="9"/>
    </row>
    <row r="791" spans="1:9" ht="7.5" customHeight="1">
      <c r="A791" s="192"/>
      <c r="B791" s="149"/>
      <c r="C791" s="1"/>
      <c r="D791" s="9"/>
      <c r="E791" s="149"/>
      <c r="F791" s="5"/>
      <c r="G791" s="150"/>
      <c r="H791" s="371"/>
      <c r="I791" s="9"/>
    </row>
    <row r="792" spans="1:9" ht="133.5" customHeight="1">
      <c r="A792" s="199" t="s">
        <v>968</v>
      </c>
      <c r="B792" s="366" t="s">
        <v>792</v>
      </c>
      <c r="C792" s="1"/>
      <c r="D792" s="9"/>
      <c r="E792" s="193" t="s">
        <v>1166</v>
      </c>
      <c r="F792" s="5"/>
      <c r="G792" s="26" t="s">
        <v>711</v>
      </c>
      <c r="H792" s="371" t="s">
        <v>311</v>
      </c>
      <c r="I792" s="9"/>
    </row>
    <row r="793" spans="1:9" ht="7.5" customHeight="1">
      <c r="A793" s="192"/>
      <c r="B793" s="366"/>
      <c r="C793" s="1"/>
      <c r="D793" s="23"/>
      <c r="E793" s="22"/>
      <c r="F793" s="5"/>
      <c r="G793" s="6"/>
      <c r="H793" s="371"/>
      <c r="I793" s="9"/>
    </row>
    <row r="794" spans="1:9" ht="76.5" customHeight="1">
      <c r="A794" s="192"/>
      <c r="B794" s="149"/>
      <c r="C794" s="1"/>
      <c r="D794" s="1"/>
      <c r="E794" s="366"/>
      <c r="F794" s="5"/>
      <c r="G794" s="150"/>
      <c r="H794" s="116"/>
      <c r="I794" s="9"/>
    </row>
    <row r="795" spans="1:9" ht="7.5" customHeight="1">
      <c r="A795" s="192"/>
      <c r="B795" s="149"/>
      <c r="C795" s="1"/>
      <c r="D795" s="23"/>
      <c r="E795" s="22"/>
      <c r="F795" s="5"/>
      <c r="G795" s="6"/>
      <c r="H795" s="366"/>
      <c r="I795" s="9"/>
    </row>
    <row r="796" spans="1:9" ht="43.5" customHeight="1">
      <c r="A796" s="192"/>
      <c r="B796" s="149"/>
      <c r="C796" s="1"/>
      <c r="D796" s="20" t="s">
        <v>23</v>
      </c>
      <c r="E796" s="181" t="s">
        <v>99</v>
      </c>
      <c r="F796" s="184"/>
      <c r="G796" s="185"/>
      <c r="H796" s="182" t="s">
        <v>974</v>
      </c>
      <c r="I796" s="9"/>
    </row>
    <row r="797" spans="1:9" ht="7.5" customHeight="1">
      <c r="A797" s="192"/>
      <c r="B797" s="366"/>
      <c r="C797" s="1"/>
      <c r="D797" s="23"/>
      <c r="E797" s="204"/>
      <c r="F797" s="184"/>
      <c r="G797" s="185"/>
      <c r="H797" s="236"/>
      <c r="I797" s="9"/>
    </row>
    <row r="798" spans="1:9" ht="49.5" customHeight="1">
      <c r="A798" s="192"/>
      <c r="B798" s="366"/>
      <c r="C798" s="1"/>
      <c r="D798" s="20" t="s">
        <v>23</v>
      </c>
      <c r="E798" s="181" t="s">
        <v>271</v>
      </c>
      <c r="F798" s="184"/>
      <c r="G798" s="185"/>
      <c r="H798" s="367" t="s">
        <v>975</v>
      </c>
      <c r="I798" s="9"/>
    </row>
    <row r="799" spans="1:9" ht="6" customHeight="1">
      <c r="A799" s="183"/>
      <c r="B799" s="2"/>
      <c r="C799" s="20"/>
      <c r="D799" s="7"/>
      <c r="E799" s="4"/>
      <c r="F799" s="38"/>
      <c r="G799" s="8"/>
      <c r="H799" s="237"/>
      <c r="I799" s="9"/>
    </row>
    <row r="800" spans="1:9" ht="7.5" customHeight="1">
      <c r="A800" s="192"/>
      <c r="B800" s="149"/>
      <c r="C800" s="1"/>
      <c r="D800" s="9"/>
      <c r="E800" s="29"/>
      <c r="F800" s="31"/>
      <c r="G800" s="32"/>
      <c r="H800" s="182"/>
      <c r="I800" s="9"/>
    </row>
    <row r="801" spans="1:9" ht="264" customHeight="1">
      <c r="A801" s="200" t="s">
        <v>851</v>
      </c>
      <c r="B801" s="182" t="s">
        <v>793</v>
      </c>
      <c r="C801" s="192"/>
      <c r="D801" s="194"/>
      <c r="E801" s="193" t="s">
        <v>954</v>
      </c>
      <c r="F801" s="5"/>
      <c r="G801" s="26" t="s">
        <v>711</v>
      </c>
      <c r="H801" s="367" t="s">
        <v>976</v>
      </c>
      <c r="I801" s="9"/>
    </row>
    <row r="802" spans="1:9" ht="98.1" customHeight="1">
      <c r="A802" s="201"/>
      <c r="B802" s="193"/>
      <c r="C802" s="192"/>
      <c r="D802" s="194"/>
      <c r="E802" s="375" t="s">
        <v>877</v>
      </c>
      <c r="F802" s="5"/>
      <c r="G802" s="150"/>
      <c r="H802" s="371"/>
      <c r="I802" s="9"/>
    </row>
    <row r="803" spans="1:9" ht="18" customHeight="1">
      <c r="A803" s="192"/>
      <c r="B803" s="193"/>
      <c r="C803" s="192"/>
      <c r="D803" s="194"/>
      <c r="E803" s="113" t="s">
        <v>292</v>
      </c>
      <c r="F803" s="5"/>
      <c r="G803" s="150"/>
      <c r="H803" s="371"/>
      <c r="I803" s="9"/>
    </row>
    <row r="804" spans="1:9" ht="164.25" customHeight="1">
      <c r="A804" s="192"/>
      <c r="B804" s="182"/>
      <c r="C804" s="192"/>
      <c r="D804" s="194"/>
      <c r="E804" s="193" t="s">
        <v>873</v>
      </c>
      <c r="F804" s="5"/>
      <c r="G804" s="6"/>
      <c r="H804" s="182" t="s">
        <v>748</v>
      </c>
      <c r="I804" s="9"/>
    </row>
    <row r="805" spans="1:9" ht="7.5" customHeight="1">
      <c r="A805" s="192"/>
      <c r="B805" s="193"/>
      <c r="C805" s="192"/>
      <c r="D805" s="202"/>
      <c r="E805" s="203"/>
      <c r="F805" s="5"/>
      <c r="G805" s="6"/>
      <c r="H805" s="182"/>
      <c r="I805" s="9"/>
    </row>
    <row r="806" spans="1:9" ht="7.5" customHeight="1">
      <c r="A806" s="192"/>
      <c r="B806" s="193"/>
      <c r="C806" s="192"/>
      <c r="D806" s="187"/>
      <c r="E806" s="204"/>
      <c r="F806" s="5"/>
      <c r="G806" s="6"/>
      <c r="H806" s="184"/>
      <c r="I806" s="9"/>
    </row>
    <row r="807" spans="1:9" ht="111" customHeight="1">
      <c r="A807" s="192"/>
      <c r="B807" s="182"/>
      <c r="C807" s="192"/>
      <c r="D807" s="183" t="s">
        <v>22</v>
      </c>
      <c r="E807" s="181" t="s">
        <v>363</v>
      </c>
      <c r="F807" s="5"/>
      <c r="G807" s="6"/>
      <c r="H807" s="182" t="s">
        <v>977</v>
      </c>
      <c r="I807" s="9"/>
    </row>
    <row r="808" spans="1:9" ht="9.6" customHeight="1">
      <c r="A808" s="192"/>
      <c r="B808" s="193"/>
      <c r="C808" s="192"/>
      <c r="D808" s="187"/>
      <c r="E808" s="204"/>
      <c r="F808" s="5"/>
      <c r="G808" s="6"/>
      <c r="H808" s="182"/>
      <c r="I808" s="9"/>
    </row>
    <row r="809" spans="1:9" ht="144.94999999999999" customHeight="1">
      <c r="A809" s="192"/>
      <c r="B809" s="182"/>
      <c r="C809" s="192"/>
      <c r="D809" s="183" t="s">
        <v>22</v>
      </c>
      <c r="E809" s="181" t="s">
        <v>955</v>
      </c>
      <c r="F809" s="5"/>
      <c r="G809" s="6"/>
      <c r="H809" s="182" t="s">
        <v>978</v>
      </c>
      <c r="I809" s="9"/>
    </row>
    <row r="810" spans="1:9" ht="8.25" customHeight="1">
      <c r="A810" s="192"/>
      <c r="B810" s="366"/>
      <c r="C810" s="9"/>
      <c r="D810" s="23"/>
      <c r="E810" s="22"/>
      <c r="F810" s="5"/>
      <c r="G810" s="6"/>
      <c r="H810" s="182"/>
      <c r="I810" s="9"/>
    </row>
    <row r="811" spans="1:9" ht="147" customHeight="1">
      <c r="A811" s="192"/>
      <c r="B811" s="366"/>
      <c r="C811" s="5"/>
      <c r="D811" s="20" t="s">
        <v>22</v>
      </c>
      <c r="E811" s="2" t="s">
        <v>454</v>
      </c>
      <c r="F811" s="148"/>
      <c r="G811" s="6"/>
      <c r="H811" s="182" t="s">
        <v>979</v>
      </c>
      <c r="I811" s="9"/>
    </row>
    <row r="812" spans="1:9" ht="9.9499999999999993" customHeight="1">
      <c r="A812" s="192"/>
      <c r="B812" s="366"/>
      <c r="C812" s="1"/>
      <c r="D812" s="23"/>
      <c r="E812" s="22"/>
      <c r="F812" s="5"/>
      <c r="G812" s="6"/>
      <c r="H812" s="182"/>
      <c r="I812" s="9"/>
    </row>
    <row r="813" spans="1:9" ht="99.75" customHeight="1">
      <c r="A813" s="192"/>
      <c r="B813" s="366"/>
      <c r="C813" s="1"/>
      <c r="D813" s="20" t="s">
        <v>23</v>
      </c>
      <c r="E813" s="2" t="s">
        <v>455</v>
      </c>
      <c r="F813" s="5"/>
      <c r="G813" s="26" t="s">
        <v>4</v>
      </c>
      <c r="H813" s="182" t="s">
        <v>980</v>
      </c>
      <c r="I813" s="9"/>
    </row>
    <row r="814" spans="1:9" ht="9.9499999999999993" customHeight="1">
      <c r="A814" s="192"/>
      <c r="B814" s="149"/>
      <c r="C814" s="1"/>
      <c r="D814" s="23"/>
      <c r="E814" s="22"/>
      <c r="F814" s="5"/>
      <c r="G814" s="6"/>
      <c r="H814" s="182" t="s">
        <v>871</v>
      </c>
      <c r="I814" s="9"/>
    </row>
    <row r="815" spans="1:9" ht="103.5" customHeight="1">
      <c r="A815" s="192"/>
      <c r="B815" s="366"/>
      <c r="C815" s="1"/>
      <c r="D815" s="1" t="s">
        <v>22</v>
      </c>
      <c r="E815" s="366" t="s">
        <v>456</v>
      </c>
      <c r="F815" s="5"/>
      <c r="G815" s="6"/>
      <c r="H815" s="182" t="s">
        <v>981</v>
      </c>
      <c r="I815" s="9"/>
    </row>
    <row r="816" spans="1:9" ht="4.5" customHeight="1">
      <c r="A816" s="192"/>
      <c r="B816" s="366"/>
      <c r="C816" s="1"/>
      <c r="D816" s="23"/>
      <c r="E816" s="22"/>
      <c r="F816" s="148"/>
      <c r="G816" s="6"/>
      <c r="H816" s="182"/>
      <c r="I816" s="9"/>
    </row>
    <row r="817" spans="1:9" ht="94.5" customHeight="1">
      <c r="A817" s="192"/>
      <c r="B817" s="366"/>
      <c r="C817" s="1"/>
      <c r="D817" s="183" t="s">
        <v>735</v>
      </c>
      <c r="E817" s="181" t="s">
        <v>829</v>
      </c>
      <c r="F817" s="194"/>
      <c r="G817" s="195"/>
      <c r="H817" s="367" t="s">
        <v>852</v>
      </c>
      <c r="I817" s="9"/>
    </row>
    <row r="818" spans="1:9" ht="3.95" customHeight="1">
      <c r="A818" s="192"/>
      <c r="B818" s="366"/>
      <c r="C818" s="1"/>
      <c r="D818" s="187"/>
      <c r="E818" s="204"/>
      <c r="F818" s="194"/>
      <c r="G818" s="195"/>
      <c r="H818" s="368"/>
      <c r="I818" s="9"/>
    </row>
    <row r="819" spans="1:9" ht="82.5" customHeight="1">
      <c r="A819" s="192"/>
      <c r="B819" s="149"/>
      <c r="C819" s="1"/>
      <c r="D819" s="192" t="s">
        <v>735</v>
      </c>
      <c r="E819" s="182" t="s">
        <v>878</v>
      </c>
      <c r="F819" s="194"/>
      <c r="G819" s="195"/>
      <c r="H819" s="367" t="s">
        <v>853</v>
      </c>
      <c r="I819" s="9"/>
    </row>
    <row r="820" spans="1:9" ht="236.25" customHeight="1">
      <c r="A820" s="192"/>
      <c r="B820" s="149"/>
      <c r="C820" s="1"/>
      <c r="D820" s="183"/>
      <c r="E820" s="181" t="s">
        <v>879</v>
      </c>
      <c r="F820" s="194"/>
      <c r="G820" s="195"/>
      <c r="H820" s="217"/>
      <c r="I820" s="9"/>
    </row>
    <row r="821" spans="1:9" ht="6" customHeight="1">
      <c r="A821" s="192"/>
      <c r="B821" s="149"/>
      <c r="C821" s="1"/>
      <c r="D821" s="187"/>
      <c r="E821" s="204"/>
      <c r="F821" s="194"/>
      <c r="G821" s="195"/>
      <c r="H821" s="217"/>
      <c r="I821" s="9"/>
    </row>
    <row r="822" spans="1:9" ht="150.94999999999999" customHeight="1">
      <c r="A822" s="192"/>
      <c r="B822" s="149"/>
      <c r="C822" s="1"/>
      <c r="D822" s="183" t="s">
        <v>735</v>
      </c>
      <c r="E822" s="181" t="s">
        <v>738</v>
      </c>
      <c r="F822" s="194"/>
      <c r="G822" s="195"/>
      <c r="H822" s="367" t="s">
        <v>869</v>
      </c>
      <c r="I822" s="9"/>
    </row>
    <row r="823" spans="1:9" ht="4.5" customHeight="1">
      <c r="A823" s="192"/>
      <c r="B823" s="149"/>
      <c r="C823" s="1"/>
      <c r="D823" s="187"/>
      <c r="E823" s="204"/>
      <c r="F823" s="194"/>
      <c r="G823" s="195"/>
      <c r="H823" s="367"/>
      <c r="I823" s="9"/>
    </row>
    <row r="824" spans="1:9" ht="222.75" customHeight="1">
      <c r="A824" s="192"/>
      <c r="B824" s="149"/>
      <c r="C824" s="1"/>
      <c r="D824" s="183" t="s">
        <v>735</v>
      </c>
      <c r="E824" s="181" t="s">
        <v>830</v>
      </c>
      <c r="F824" s="194"/>
      <c r="G824" s="195"/>
      <c r="H824" s="367" t="s">
        <v>868</v>
      </c>
      <c r="I824" s="9"/>
    </row>
    <row r="825" spans="1:9" ht="3.6" customHeight="1">
      <c r="A825" s="192"/>
      <c r="B825" s="149"/>
      <c r="C825" s="1"/>
      <c r="D825" s="187"/>
      <c r="E825" s="204"/>
      <c r="F825" s="194"/>
      <c r="G825" s="195"/>
      <c r="H825" s="182"/>
      <c r="I825" s="9"/>
    </row>
    <row r="826" spans="1:9" ht="111" customHeight="1">
      <c r="A826" s="192"/>
      <c r="B826" s="149"/>
      <c r="C826" s="1"/>
      <c r="D826" s="192" t="s">
        <v>735</v>
      </c>
      <c r="E826" s="182" t="s">
        <v>880</v>
      </c>
      <c r="F826" s="194"/>
      <c r="G826" s="195"/>
      <c r="H826" s="367" t="s">
        <v>854</v>
      </c>
      <c r="I826" s="9"/>
    </row>
    <row r="827" spans="1:9" ht="194.25" customHeight="1">
      <c r="A827" s="192"/>
      <c r="B827" s="149"/>
      <c r="C827" s="1"/>
      <c r="D827" s="192"/>
      <c r="E827" s="182" t="s">
        <v>881</v>
      </c>
      <c r="F827" s="194"/>
      <c r="G827" s="195"/>
      <c r="H827" s="182"/>
      <c r="I827" s="9"/>
    </row>
    <row r="828" spans="1:9" ht="168.75" customHeight="1">
      <c r="A828" s="192"/>
      <c r="B828" s="149"/>
      <c r="C828" s="1"/>
      <c r="D828" s="183"/>
      <c r="E828" s="181" t="s">
        <v>882</v>
      </c>
      <c r="F828" s="194"/>
      <c r="G828" s="195"/>
      <c r="H828" s="217"/>
      <c r="I828" s="9"/>
    </row>
    <row r="829" spans="1:9" ht="5.45" customHeight="1">
      <c r="A829" s="192"/>
      <c r="B829" s="149"/>
      <c r="C829" s="1"/>
      <c r="D829" s="9"/>
      <c r="E829" s="149"/>
      <c r="F829" s="9"/>
      <c r="G829" s="150"/>
      <c r="H829" s="115"/>
      <c r="I829" s="9"/>
    </row>
    <row r="830" spans="1:9" ht="78.95" customHeight="1">
      <c r="A830" s="376">
        <v>13</v>
      </c>
      <c r="B830" s="29" t="s">
        <v>794</v>
      </c>
      <c r="C830" s="23"/>
      <c r="D830" s="21"/>
      <c r="E830" s="419" t="s">
        <v>521</v>
      </c>
      <c r="F830" s="31"/>
      <c r="G830" s="130" t="s">
        <v>711</v>
      </c>
      <c r="H830" s="22" t="s">
        <v>312</v>
      </c>
      <c r="I830" s="9"/>
    </row>
    <row r="831" spans="1:9" ht="78.95" customHeight="1">
      <c r="A831" s="192"/>
      <c r="B831" s="149"/>
      <c r="C831" s="1"/>
      <c r="D831" s="9"/>
      <c r="E831" s="420"/>
      <c r="F831" s="5"/>
      <c r="G831" s="150"/>
      <c r="H831" s="366"/>
      <c r="I831" s="9"/>
    </row>
    <row r="832" spans="1:9" ht="18" customHeight="1">
      <c r="A832" s="192"/>
      <c r="B832" s="149"/>
      <c r="C832" s="1"/>
      <c r="D832" s="9"/>
      <c r="E832" s="57" t="s">
        <v>313</v>
      </c>
      <c r="F832" s="5"/>
      <c r="G832" s="6"/>
      <c r="H832" s="427" t="s">
        <v>314</v>
      </c>
      <c r="I832" s="9"/>
    </row>
    <row r="833" spans="1:9" ht="18" customHeight="1">
      <c r="A833" s="192"/>
      <c r="B833" s="149"/>
      <c r="C833" s="1"/>
      <c r="D833" s="9"/>
      <c r="E833" s="149" t="s">
        <v>522</v>
      </c>
      <c r="F833" s="5"/>
      <c r="G833" s="6"/>
      <c r="H833" s="427"/>
      <c r="I833" s="9"/>
    </row>
    <row r="834" spans="1:9" ht="18" customHeight="1">
      <c r="A834" s="192"/>
      <c r="B834" s="149"/>
      <c r="C834" s="1"/>
      <c r="D834" s="9"/>
      <c r="E834" s="149" t="s">
        <v>523</v>
      </c>
      <c r="F834" s="5"/>
      <c r="G834" s="6"/>
      <c r="H834" s="366"/>
      <c r="I834" s="9"/>
    </row>
    <row r="835" spans="1:9" ht="74.25" customHeight="1">
      <c r="A835" s="192"/>
      <c r="B835" s="149"/>
      <c r="C835" s="1"/>
      <c r="D835" s="9"/>
      <c r="E835" s="149" t="s">
        <v>1175</v>
      </c>
      <c r="F835" s="5"/>
      <c r="G835" s="6"/>
      <c r="H835" s="366"/>
      <c r="I835" s="9"/>
    </row>
    <row r="836" spans="1:9" ht="18" customHeight="1">
      <c r="A836" s="192"/>
      <c r="B836" s="149"/>
      <c r="C836" s="1"/>
      <c r="D836" s="9"/>
      <c r="E836" s="149" t="s">
        <v>524</v>
      </c>
      <c r="F836" s="5"/>
      <c r="G836" s="6"/>
      <c r="H836" s="366"/>
      <c r="I836" s="9"/>
    </row>
    <row r="837" spans="1:9" ht="31.5" customHeight="1">
      <c r="A837" s="192"/>
      <c r="B837" s="149"/>
      <c r="C837" s="1"/>
      <c r="D837" s="9"/>
      <c r="E837" s="149" t="s">
        <v>1176</v>
      </c>
      <c r="F837" s="5"/>
      <c r="G837" s="6"/>
      <c r="H837" s="366"/>
      <c r="I837" s="9"/>
    </row>
    <row r="838" spans="1:9" ht="102" customHeight="1">
      <c r="A838" s="192"/>
      <c r="B838" s="149"/>
      <c r="C838" s="1"/>
      <c r="D838" s="9"/>
      <c r="E838" s="149" t="s">
        <v>333</v>
      </c>
      <c r="F838" s="5"/>
      <c r="G838" s="6"/>
      <c r="H838" s="366"/>
      <c r="I838" s="9"/>
    </row>
    <row r="839" spans="1:9" ht="18" customHeight="1">
      <c r="A839" s="192"/>
      <c r="B839" s="149"/>
      <c r="C839" s="1"/>
      <c r="D839" s="9"/>
      <c r="E839" s="149" t="s">
        <v>334</v>
      </c>
      <c r="F839" s="5"/>
      <c r="G839" s="6"/>
      <c r="H839" s="366"/>
      <c r="I839" s="9"/>
    </row>
    <row r="840" spans="1:9" ht="18" customHeight="1">
      <c r="A840" s="192"/>
      <c r="B840" s="149"/>
      <c r="C840" s="1"/>
      <c r="D840" s="9"/>
      <c r="E840" s="149" t="s">
        <v>335</v>
      </c>
      <c r="F840" s="5"/>
      <c r="G840" s="6"/>
      <c r="H840" s="366"/>
      <c r="I840" s="9"/>
    </row>
    <row r="841" spans="1:9" ht="37.5" customHeight="1">
      <c r="A841" s="192"/>
      <c r="B841" s="149"/>
      <c r="C841" s="1"/>
      <c r="D841" s="9"/>
      <c r="E841" s="149" t="s">
        <v>336</v>
      </c>
      <c r="F841" s="5"/>
      <c r="G841" s="150"/>
      <c r="H841" s="366"/>
      <c r="I841" s="9"/>
    </row>
    <row r="842" spans="1:9" ht="7.5" customHeight="1">
      <c r="A842" s="192"/>
      <c r="B842" s="149"/>
      <c r="C842" s="1"/>
      <c r="D842" s="23"/>
      <c r="E842" s="90"/>
      <c r="F842" s="5"/>
      <c r="G842" s="6"/>
      <c r="H842" s="366"/>
      <c r="I842" s="9"/>
    </row>
    <row r="843" spans="1:9" ht="51.75" customHeight="1">
      <c r="A843" s="192"/>
      <c r="B843" s="149"/>
      <c r="C843" s="1"/>
      <c r="D843" s="20" t="s">
        <v>22</v>
      </c>
      <c r="E843" s="2" t="s">
        <v>457</v>
      </c>
      <c r="F843" s="5"/>
      <c r="G843" s="150"/>
      <c r="H843" s="182" t="s">
        <v>982</v>
      </c>
      <c r="I843" s="9"/>
    </row>
    <row r="844" spans="1:9" ht="6.75" customHeight="1">
      <c r="A844" s="192"/>
      <c r="B844" s="366"/>
      <c r="C844" s="9"/>
      <c r="D844" s="23"/>
      <c r="E844" s="22"/>
      <c r="F844" s="5"/>
      <c r="G844" s="6"/>
      <c r="H844" s="182"/>
      <c r="I844" s="9"/>
    </row>
    <row r="845" spans="1:9" ht="126.75" customHeight="1">
      <c r="A845" s="192"/>
      <c r="B845" s="366"/>
      <c r="C845" s="5"/>
      <c r="D845" s="20" t="s">
        <v>23</v>
      </c>
      <c r="E845" s="2" t="s">
        <v>458</v>
      </c>
      <c r="F845" s="148"/>
      <c r="G845" s="6"/>
      <c r="H845" s="182" t="s">
        <v>983</v>
      </c>
      <c r="I845" s="9"/>
    </row>
    <row r="846" spans="1:9" ht="6.75" customHeight="1">
      <c r="A846" s="192"/>
      <c r="B846" s="366"/>
      <c r="C846" s="5"/>
      <c r="D846" s="9"/>
      <c r="E846" s="366"/>
      <c r="F846" s="5"/>
      <c r="G846" s="365"/>
      <c r="H846" s="184"/>
      <c r="I846" s="9"/>
    </row>
    <row r="847" spans="1:9" ht="70.5" customHeight="1">
      <c r="A847" s="192"/>
      <c r="B847" s="366"/>
      <c r="C847" s="5"/>
      <c r="D847" s="9" t="s">
        <v>23</v>
      </c>
      <c r="E847" s="366" t="s">
        <v>459</v>
      </c>
      <c r="F847" s="5"/>
      <c r="G847" s="365"/>
      <c r="H847" s="182" t="s">
        <v>984</v>
      </c>
      <c r="I847" s="9"/>
    </row>
    <row r="848" spans="1:9" ht="7.5" customHeight="1">
      <c r="A848" s="192"/>
      <c r="B848" s="149"/>
      <c r="C848" s="1"/>
      <c r="D848" s="23"/>
      <c r="E848" s="22"/>
      <c r="F848" s="5"/>
      <c r="G848" s="365"/>
      <c r="H848" s="184"/>
      <c r="I848" s="9"/>
    </row>
    <row r="849" spans="1:9" ht="58.5" customHeight="1">
      <c r="A849" s="192"/>
      <c r="B849" s="149"/>
      <c r="C849" s="148"/>
      <c r="D849" s="20" t="s">
        <v>23</v>
      </c>
      <c r="E849" s="2" t="s">
        <v>187</v>
      </c>
      <c r="F849" s="148"/>
      <c r="G849" s="365"/>
      <c r="H849" s="182" t="s">
        <v>985</v>
      </c>
      <c r="I849" s="9"/>
    </row>
    <row r="850" spans="1:9" ht="6.75" customHeight="1">
      <c r="A850" s="192"/>
      <c r="B850" s="149"/>
      <c r="C850" s="1"/>
      <c r="D850" s="23"/>
      <c r="E850" s="22"/>
      <c r="F850" s="5"/>
      <c r="G850" s="365"/>
      <c r="H850" s="184"/>
      <c r="I850" s="9"/>
    </row>
    <row r="851" spans="1:9" ht="96.75" customHeight="1">
      <c r="A851" s="192"/>
      <c r="B851" s="366"/>
      <c r="C851" s="148"/>
      <c r="D851" s="20" t="s">
        <v>23</v>
      </c>
      <c r="E851" s="2" t="s">
        <v>460</v>
      </c>
      <c r="F851" s="148"/>
      <c r="G851" s="110"/>
      <c r="H851" s="182" t="s">
        <v>986</v>
      </c>
      <c r="I851" s="9"/>
    </row>
    <row r="852" spans="1:9" ht="7.5" customHeight="1">
      <c r="A852" s="192"/>
      <c r="B852" s="149"/>
      <c r="C852" s="1"/>
      <c r="D852" s="1"/>
      <c r="E852" s="366"/>
      <c r="F852" s="5"/>
      <c r="G852" s="365"/>
      <c r="H852" s="184"/>
      <c r="I852" s="9"/>
    </row>
    <row r="853" spans="1:9" ht="83.25" customHeight="1">
      <c r="A853" s="192"/>
      <c r="B853" s="149"/>
      <c r="C853" s="1"/>
      <c r="D853" s="20" t="s">
        <v>23</v>
      </c>
      <c r="E853" s="2" t="s">
        <v>461</v>
      </c>
      <c r="F853" s="5"/>
      <c r="G853" s="365"/>
      <c r="H853" s="182" t="s">
        <v>987</v>
      </c>
      <c r="I853" s="9"/>
    </row>
    <row r="854" spans="1:9" ht="8.25" customHeight="1">
      <c r="A854" s="192"/>
      <c r="B854" s="149"/>
      <c r="C854" s="1"/>
      <c r="D854" s="1"/>
      <c r="E854" s="366"/>
      <c r="F854" s="5"/>
      <c r="G854" s="365"/>
      <c r="H854" s="182"/>
      <c r="I854" s="9"/>
    </row>
    <row r="855" spans="1:9" ht="86.1" customHeight="1">
      <c r="A855" s="192"/>
      <c r="B855" s="149"/>
      <c r="C855" s="1"/>
      <c r="D855" s="20" t="s">
        <v>23</v>
      </c>
      <c r="E855" s="2" t="s">
        <v>462</v>
      </c>
      <c r="F855" s="5"/>
      <c r="G855" s="365"/>
      <c r="H855" s="182" t="s">
        <v>988</v>
      </c>
      <c r="I855" s="9"/>
    </row>
    <row r="856" spans="1:9" ht="6.6" customHeight="1">
      <c r="A856" s="192"/>
      <c r="B856" s="149"/>
      <c r="C856" s="1"/>
      <c r="D856" s="1"/>
      <c r="E856" s="366"/>
      <c r="F856" s="5"/>
      <c r="G856" s="365"/>
      <c r="H856" s="184"/>
      <c r="I856" s="9"/>
    </row>
    <row r="857" spans="1:9" ht="46.5" customHeight="1">
      <c r="A857" s="192"/>
      <c r="B857" s="149"/>
      <c r="C857" s="1"/>
      <c r="D857" s="20" t="s">
        <v>23</v>
      </c>
      <c r="E857" s="2" t="s">
        <v>188</v>
      </c>
      <c r="F857" s="5"/>
      <c r="G857" s="110"/>
      <c r="H857" s="182" t="s">
        <v>989</v>
      </c>
      <c r="I857" s="9"/>
    </row>
    <row r="858" spans="1:9" ht="9.6" customHeight="1">
      <c r="A858" s="183"/>
      <c r="B858" s="4"/>
      <c r="C858" s="20"/>
      <c r="D858" s="7"/>
      <c r="E858" s="4"/>
      <c r="F858" s="7"/>
      <c r="G858" s="92"/>
      <c r="H858" s="2"/>
      <c r="I858" s="9"/>
    </row>
    <row r="859" spans="1:9" ht="174.75" customHeight="1">
      <c r="A859" s="192">
        <v>14</v>
      </c>
      <c r="B859" s="193" t="s">
        <v>728</v>
      </c>
      <c r="C859" s="192"/>
      <c r="D859" s="194"/>
      <c r="E859" s="186" t="s">
        <v>883</v>
      </c>
      <c r="F859" s="194"/>
      <c r="G859" s="210" t="s">
        <v>711</v>
      </c>
      <c r="H859" s="182" t="s">
        <v>771</v>
      </c>
      <c r="I859" s="9"/>
    </row>
    <row r="860" spans="1:9" ht="246.6" customHeight="1">
      <c r="A860" s="192"/>
      <c r="B860" s="193"/>
      <c r="C860" s="192"/>
      <c r="D860" s="194"/>
      <c r="E860" s="193" t="s">
        <v>884</v>
      </c>
      <c r="F860" s="194"/>
      <c r="G860" s="195"/>
      <c r="H860" s="182"/>
      <c r="I860" s="9"/>
    </row>
    <row r="861" spans="1:9" ht="14.1" customHeight="1">
      <c r="A861" s="192"/>
      <c r="B861" s="193"/>
      <c r="C861" s="192"/>
      <c r="D861" s="194"/>
      <c r="E861" s="113" t="s">
        <v>292</v>
      </c>
      <c r="F861" s="194"/>
      <c r="G861" s="195"/>
      <c r="H861" s="182"/>
      <c r="I861" s="9"/>
    </row>
    <row r="862" spans="1:9" ht="126" customHeight="1">
      <c r="A862" s="192"/>
      <c r="B862" s="193"/>
      <c r="C862" s="192"/>
      <c r="D862" s="194"/>
      <c r="E862" s="193" t="s">
        <v>733</v>
      </c>
      <c r="F862" s="194"/>
      <c r="G862" s="195"/>
      <c r="H862" s="182" t="s">
        <v>749</v>
      </c>
      <c r="I862" s="9"/>
    </row>
    <row r="863" spans="1:9" ht="6" customHeight="1">
      <c r="A863" s="192"/>
      <c r="B863" s="182"/>
      <c r="C863" s="192"/>
      <c r="D863" s="187"/>
      <c r="E863" s="204"/>
      <c r="F863" s="194"/>
      <c r="G863" s="195"/>
      <c r="H863" s="238"/>
      <c r="I863" s="9"/>
    </row>
    <row r="864" spans="1:9" ht="195.75" customHeight="1">
      <c r="A864" s="192"/>
      <c r="B864" s="193"/>
      <c r="C864" s="192"/>
      <c r="D864" s="192" t="s">
        <v>886</v>
      </c>
      <c r="E864" s="182" t="s">
        <v>885</v>
      </c>
      <c r="F864" s="194"/>
      <c r="G864" s="195"/>
      <c r="H864" s="182" t="s">
        <v>807</v>
      </c>
      <c r="I864" s="9"/>
    </row>
    <row r="865" spans="1:9" ht="376.5" customHeight="1">
      <c r="A865" s="192"/>
      <c r="B865" s="193"/>
      <c r="C865" s="192"/>
      <c r="D865" s="192"/>
      <c r="E865" s="182" t="s">
        <v>887</v>
      </c>
      <c r="F865" s="194"/>
      <c r="G865" s="195"/>
      <c r="H865" s="193"/>
      <c r="I865" s="9"/>
    </row>
    <row r="866" spans="1:9" ht="110.1" customHeight="1">
      <c r="A866" s="192"/>
      <c r="B866" s="193"/>
      <c r="C866" s="192"/>
      <c r="D866" s="192"/>
      <c r="E866" s="182" t="s">
        <v>890</v>
      </c>
      <c r="F866" s="194"/>
      <c r="G866" s="195"/>
      <c r="H866" s="193"/>
      <c r="I866" s="9"/>
    </row>
    <row r="867" spans="1:9" ht="143.25" customHeight="1">
      <c r="A867" s="192"/>
      <c r="B867" s="193"/>
      <c r="C867" s="192"/>
      <c r="D867" s="183"/>
      <c r="E867" s="181" t="s">
        <v>891</v>
      </c>
      <c r="F867" s="194"/>
      <c r="G867" s="195"/>
      <c r="H867" s="217"/>
      <c r="I867" s="9"/>
    </row>
    <row r="868" spans="1:9" ht="5.45" customHeight="1">
      <c r="A868" s="192"/>
      <c r="B868" s="193"/>
      <c r="C868" s="192"/>
      <c r="D868" s="187"/>
      <c r="E868" s="204"/>
      <c r="F868" s="194"/>
      <c r="G868" s="195"/>
      <c r="H868" s="182"/>
      <c r="I868" s="9"/>
    </row>
    <row r="869" spans="1:9" ht="239.25" customHeight="1">
      <c r="A869" s="192"/>
      <c r="B869" s="193"/>
      <c r="C869" s="192"/>
      <c r="D869" s="192" t="s">
        <v>23</v>
      </c>
      <c r="E869" s="182" t="s">
        <v>888</v>
      </c>
      <c r="F869" s="194"/>
      <c r="G869" s="195"/>
      <c r="H869" s="182" t="s">
        <v>808</v>
      </c>
      <c r="I869" s="9"/>
    </row>
    <row r="870" spans="1:9" ht="122.45" customHeight="1">
      <c r="A870" s="192"/>
      <c r="B870" s="193"/>
      <c r="C870" s="192"/>
      <c r="D870" s="183"/>
      <c r="E870" s="181" t="s">
        <v>889</v>
      </c>
      <c r="F870" s="194"/>
      <c r="G870" s="195"/>
      <c r="H870" s="217"/>
      <c r="I870" s="9"/>
    </row>
    <row r="871" spans="1:9" ht="7.5" customHeight="1">
      <c r="A871" s="192"/>
      <c r="B871" s="193"/>
      <c r="C871" s="192"/>
      <c r="D871" s="194"/>
      <c r="E871" s="193"/>
      <c r="F871" s="184"/>
      <c r="G871" s="220"/>
      <c r="H871" s="367"/>
      <c r="I871" s="9"/>
    </row>
    <row r="872" spans="1:9" ht="182.45" customHeight="1">
      <c r="A872" s="233" t="s">
        <v>864</v>
      </c>
      <c r="B872" s="204" t="s">
        <v>100</v>
      </c>
      <c r="C872" s="187"/>
      <c r="D872" s="211"/>
      <c r="E872" s="186" t="s">
        <v>990</v>
      </c>
      <c r="F872" s="189"/>
      <c r="G872" s="190" t="s">
        <v>711</v>
      </c>
      <c r="H872" s="239" t="s">
        <v>991</v>
      </c>
      <c r="I872" s="9"/>
    </row>
    <row r="873" spans="1:9" ht="6" customHeight="1">
      <c r="A873" s="201"/>
      <c r="B873" s="366"/>
      <c r="C873" s="1"/>
      <c r="D873" s="9"/>
      <c r="E873" s="149"/>
      <c r="F873" s="5"/>
      <c r="G873" s="27"/>
      <c r="H873" s="366"/>
      <c r="I873" s="9"/>
    </row>
    <row r="874" spans="1:9" ht="18" customHeight="1">
      <c r="A874" s="201"/>
      <c r="B874" s="366"/>
      <c r="C874" s="1"/>
      <c r="D874" s="9"/>
      <c r="E874" s="57" t="s">
        <v>319</v>
      </c>
      <c r="F874" s="5"/>
      <c r="G874" s="6"/>
      <c r="H874" s="366"/>
      <c r="I874" s="9"/>
    </row>
    <row r="875" spans="1:9" ht="140.25" customHeight="1">
      <c r="A875" s="192" t="s">
        <v>2</v>
      </c>
      <c r="B875" s="366" t="s">
        <v>2</v>
      </c>
      <c r="C875" s="1"/>
      <c r="D875" s="9"/>
      <c r="E875" s="149" t="s">
        <v>318</v>
      </c>
      <c r="F875" s="5"/>
      <c r="G875" s="110"/>
      <c r="H875" s="366" t="s">
        <v>741</v>
      </c>
      <c r="I875" s="9"/>
    </row>
    <row r="876" spans="1:9" ht="6" customHeight="1">
      <c r="A876" s="192"/>
      <c r="B876" s="149" t="s">
        <v>4</v>
      </c>
      <c r="C876" s="1"/>
      <c r="D876" s="9"/>
      <c r="E876" s="149"/>
      <c r="F876" s="5"/>
      <c r="G876" s="365"/>
      <c r="H876" s="366"/>
      <c r="I876" s="9"/>
    </row>
    <row r="877" spans="1:9" ht="22.5" customHeight="1">
      <c r="A877" s="192"/>
      <c r="B877" s="149"/>
      <c r="C877" s="1"/>
      <c r="D877" s="9"/>
      <c r="E877" s="57" t="s">
        <v>296</v>
      </c>
      <c r="F877" s="5"/>
      <c r="G877" s="365"/>
      <c r="H877" s="427" t="s">
        <v>317</v>
      </c>
      <c r="I877" s="9"/>
    </row>
    <row r="878" spans="1:9" ht="18" customHeight="1">
      <c r="A878" s="192"/>
      <c r="B878" s="149"/>
      <c r="C878" s="1"/>
      <c r="D878" s="9"/>
      <c r="E878" s="149" t="s">
        <v>297</v>
      </c>
      <c r="F878" s="5"/>
      <c r="G878" s="365"/>
      <c r="H878" s="427"/>
      <c r="I878" s="9"/>
    </row>
    <row r="879" spans="1:9" ht="185.25" customHeight="1">
      <c r="A879" s="192"/>
      <c r="B879" s="149"/>
      <c r="C879" s="1"/>
      <c r="D879" s="9"/>
      <c r="E879" s="149" t="s">
        <v>315</v>
      </c>
      <c r="F879" s="5"/>
      <c r="G879" s="365"/>
      <c r="H879" s="366"/>
      <c r="I879" s="9"/>
    </row>
    <row r="880" spans="1:9" ht="36.75" customHeight="1">
      <c r="A880" s="192"/>
      <c r="B880" s="366"/>
      <c r="C880" s="1"/>
      <c r="D880" s="9"/>
      <c r="E880" s="149" t="s">
        <v>316</v>
      </c>
      <c r="F880" s="5"/>
      <c r="G880" s="365"/>
      <c r="H880" s="366"/>
      <c r="I880" s="9"/>
    </row>
    <row r="881" spans="1:9" ht="7.5" customHeight="1">
      <c r="A881" s="192"/>
      <c r="B881" s="149"/>
      <c r="C881" s="1"/>
      <c r="D881" s="7"/>
      <c r="E881" s="4"/>
      <c r="F881" s="5"/>
      <c r="G881" s="365"/>
      <c r="H881" s="366"/>
      <c r="I881" s="9"/>
    </row>
    <row r="882" spans="1:9" ht="7.5" customHeight="1">
      <c r="A882" s="192"/>
      <c r="B882" s="149"/>
      <c r="C882" s="1"/>
      <c r="D882" s="1"/>
      <c r="E882" s="366"/>
      <c r="F882" s="5"/>
      <c r="G882" s="365"/>
      <c r="H882" s="366"/>
      <c r="I882" s="9"/>
    </row>
    <row r="883" spans="1:9" ht="75.75" customHeight="1">
      <c r="A883" s="192"/>
      <c r="B883" s="149"/>
      <c r="C883" s="1"/>
      <c r="D883" s="1" t="s">
        <v>23</v>
      </c>
      <c r="E883" s="366" t="s">
        <v>189</v>
      </c>
      <c r="F883" s="5"/>
      <c r="G883" s="365"/>
      <c r="H883" s="182" t="s">
        <v>992</v>
      </c>
      <c r="I883" s="9"/>
    </row>
    <row r="884" spans="1:9" ht="7.5" customHeight="1">
      <c r="A884" s="192"/>
      <c r="B884" s="149"/>
      <c r="C884" s="1"/>
      <c r="D884" s="42"/>
      <c r="E884" s="3"/>
      <c r="F884" s="5"/>
      <c r="G884" s="150"/>
      <c r="H884" s="367"/>
      <c r="I884" s="9"/>
    </row>
    <row r="885" spans="1:9" ht="147" customHeight="1">
      <c r="A885" s="192"/>
      <c r="B885" s="366"/>
      <c r="C885" s="1"/>
      <c r="D885" s="20" t="s">
        <v>23</v>
      </c>
      <c r="E885" s="2" t="s">
        <v>463</v>
      </c>
      <c r="F885" s="5"/>
      <c r="G885" s="150"/>
      <c r="H885" s="367" t="s">
        <v>993</v>
      </c>
      <c r="I885" s="9"/>
    </row>
    <row r="886" spans="1:9" ht="7.5" customHeight="1">
      <c r="A886" s="192"/>
      <c r="B886" s="149"/>
      <c r="C886" s="1"/>
      <c r="D886" s="42"/>
      <c r="E886" s="3"/>
      <c r="F886" s="5"/>
      <c r="G886" s="150"/>
      <c r="H886" s="367"/>
      <c r="I886" s="9"/>
    </row>
    <row r="887" spans="1:9" ht="92.25" customHeight="1">
      <c r="A887" s="192"/>
      <c r="B887" s="366"/>
      <c r="C887" s="1"/>
      <c r="D887" s="20" t="s">
        <v>23</v>
      </c>
      <c r="E887" s="2" t="s">
        <v>272</v>
      </c>
      <c r="F887" s="5"/>
      <c r="G887" s="150"/>
      <c r="H887" s="367" t="s">
        <v>994</v>
      </c>
      <c r="I887" s="9"/>
    </row>
    <row r="888" spans="1:9" ht="8.25" customHeight="1">
      <c r="A888" s="192"/>
      <c r="B888" s="149"/>
      <c r="C888" s="1"/>
      <c r="D888" s="21"/>
      <c r="E888" s="29"/>
      <c r="F888" s="5"/>
      <c r="G888" s="150"/>
      <c r="H888" s="367"/>
      <c r="I888" s="9"/>
    </row>
    <row r="889" spans="1:9" ht="204.6" customHeight="1">
      <c r="A889" s="192"/>
      <c r="B889" s="366"/>
      <c r="C889" s="1"/>
      <c r="D889" s="131" t="s">
        <v>23</v>
      </c>
      <c r="E889" s="81" t="s">
        <v>364</v>
      </c>
      <c r="F889" s="5"/>
      <c r="G889" s="150"/>
      <c r="H889" s="367" t="s">
        <v>995</v>
      </c>
      <c r="I889" s="9"/>
    </row>
    <row r="890" spans="1:9" ht="7.5" customHeight="1">
      <c r="A890" s="192"/>
      <c r="B890" s="149"/>
      <c r="C890" s="1"/>
      <c r="D890" s="42"/>
      <c r="E890" s="3"/>
      <c r="F890" s="5"/>
      <c r="G890" s="6"/>
      <c r="H890" s="182"/>
      <c r="I890" s="9"/>
    </row>
    <row r="891" spans="1:9" ht="64.5" customHeight="1">
      <c r="A891" s="192"/>
      <c r="B891" s="149"/>
      <c r="C891" s="1"/>
      <c r="D891" s="20" t="s">
        <v>23</v>
      </c>
      <c r="E891" s="2" t="s">
        <v>273</v>
      </c>
      <c r="F891" s="5"/>
      <c r="G891" s="6"/>
      <c r="H891" s="182" t="s">
        <v>996</v>
      </c>
      <c r="I891" s="9"/>
    </row>
    <row r="892" spans="1:9" ht="6.75" customHeight="1">
      <c r="A892" s="192"/>
      <c r="B892" s="149"/>
      <c r="C892" s="1"/>
      <c r="D892" s="42"/>
      <c r="E892" s="3"/>
      <c r="F892" s="5"/>
      <c r="G892" s="6"/>
      <c r="H892" s="182"/>
      <c r="I892" s="9"/>
    </row>
    <row r="893" spans="1:9" ht="40.5" customHeight="1">
      <c r="A893" s="192"/>
      <c r="B893" s="149"/>
      <c r="C893" s="1"/>
      <c r="D893" s="20" t="s">
        <v>23</v>
      </c>
      <c r="E893" s="2" t="s">
        <v>365</v>
      </c>
      <c r="F893" s="5"/>
      <c r="G893" s="6"/>
      <c r="H893" s="182" t="s">
        <v>997</v>
      </c>
      <c r="I893" s="9"/>
    </row>
    <row r="894" spans="1:9" ht="9" customHeight="1">
      <c r="A894" s="183"/>
      <c r="B894" s="2"/>
      <c r="C894" s="20"/>
      <c r="D894" s="7"/>
      <c r="E894" s="4"/>
      <c r="F894" s="38"/>
      <c r="G894" s="54"/>
      <c r="H894" s="237"/>
      <c r="I894" s="9"/>
    </row>
    <row r="895" spans="1:9" ht="216.95" customHeight="1">
      <c r="A895" s="192">
        <v>16</v>
      </c>
      <c r="B895" s="193" t="s">
        <v>803</v>
      </c>
      <c r="C895" s="192"/>
      <c r="D895" s="194"/>
      <c r="E895" s="193" t="s">
        <v>1000</v>
      </c>
      <c r="F895" s="184"/>
      <c r="G895" s="210" t="s">
        <v>711</v>
      </c>
      <c r="H895" s="182" t="s">
        <v>804</v>
      </c>
      <c r="I895" s="9"/>
    </row>
    <row r="896" spans="1:9" ht="6.95" hidden="1" customHeight="1">
      <c r="A896" s="192"/>
      <c r="B896" s="193"/>
      <c r="C896" s="192"/>
      <c r="D896" s="194"/>
      <c r="E896" s="193"/>
      <c r="F896" s="184"/>
      <c r="G896" s="215"/>
      <c r="H896" s="182"/>
      <c r="I896" s="9"/>
    </row>
    <row r="897" spans="1:9" ht="6.95" customHeight="1">
      <c r="A897" s="192"/>
      <c r="B897" s="193"/>
      <c r="C897" s="192"/>
      <c r="D897" s="194"/>
      <c r="E897" s="193"/>
      <c r="F897" s="184"/>
      <c r="G897" s="215"/>
      <c r="H897" s="182"/>
      <c r="I897" s="9"/>
    </row>
    <row r="898" spans="1:9" ht="242.25" customHeight="1">
      <c r="A898" s="192"/>
      <c r="B898" s="193"/>
      <c r="C898" s="192"/>
      <c r="D898" s="240" t="s">
        <v>805</v>
      </c>
      <c r="E898" s="241" t="s">
        <v>874</v>
      </c>
      <c r="F898" s="184"/>
      <c r="G898" s="185"/>
      <c r="H898" s="367" t="s">
        <v>806</v>
      </c>
      <c r="I898" s="9"/>
    </row>
    <row r="899" spans="1:9" ht="6.95" customHeight="1">
      <c r="A899" s="192"/>
      <c r="B899" s="193"/>
      <c r="C899" s="192"/>
      <c r="D899" s="194"/>
      <c r="E899" s="193"/>
      <c r="F899" s="184"/>
      <c r="G899" s="185"/>
      <c r="H899" s="182"/>
      <c r="I899" s="9"/>
    </row>
    <row r="900" spans="1:9" ht="8.25" customHeight="1">
      <c r="A900" s="187"/>
      <c r="B900" s="186"/>
      <c r="C900" s="187"/>
      <c r="D900" s="211"/>
      <c r="E900" s="186"/>
      <c r="F900" s="189"/>
      <c r="G900" s="242"/>
      <c r="H900" s="204"/>
      <c r="I900" s="9"/>
    </row>
    <row r="901" spans="1:9" ht="106.5" customHeight="1">
      <c r="A901" s="234">
        <v>17</v>
      </c>
      <c r="B901" s="193" t="s">
        <v>795</v>
      </c>
      <c r="C901" s="192"/>
      <c r="D901" s="194" t="s">
        <v>37</v>
      </c>
      <c r="E901" s="193" t="s">
        <v>542</v>
      </c>
      <c r="F901" s="184"/>
      <c r="G901" s="210" t="s">
        <v>281</v>
      </c>
      <c r="H901" s="182" t="s">
        <v>998</v>
      </c>
      <c r="I901" s="9"/>
    </row>
    <row r="902" spans="1:9" ht="7.5" customHeight="1">
      <c r="A902" s="192"/>
      <c r="B902" s="149"/>
      <c r="C902" s="1"/>
      <c r="D902" s="23"/>
      <c r="E902" s="22"/>
      <c r="F902" s="5"/>
      <c r="G902" s="6"/>
      <c r="H902" s="184"/>
      <c r="I902" s="9"/>
    </row>
    <row r="903" spans="1:9" ht="155.25" customHeight="1">
      <c r="A903" s="192"/>
      <c r="B903" s="149"/>
      <c r="C903" s="1"/>
      <c r="D903" s="20" t="s">
        <v>23</v>
      </c>
      <c r="E903" s="2" t="s">
        <v>464</v>
      </c>
      <c r="F903" s="148"/>
      <c r="G903" s="150"/>
      <c r="H903" s="367" t="s">
        <v>999</v>
      </c>
      <c r="I903" s="9"/>
    </row>
    <row r="904" spans="1:9" ht="5.0999999999999996" hidden="1" customHeight="1">
      <c r="A904" s="192"/>
      <c r="B904" s="149"/>
      <c r="C904" s="1"/>
      <c r="D904" s="9"/>
      <c r="E904" s="149"/>
      <c r="F904" s="5"/>
      <c r="G904" s="110"/>
      <c r="H904" s="371"/>
      <c r="I904" s="9"/>
    </row>
    <row r="905" spans="1:9" ht="4.5" customHeight="1">
      <c r="A905" s="192"/>
      <c r="B905" s="366"/>
      <c r="C905" s="23"/>
      <c r="D905" s="21"/>
      <c r="E905" s="29"/>
      <c r="F905" s="31"/>
      <c r="G905" s="91"/>
      <c r="H905" s="366"/>
      <c r="I905" s="9"/>
    </row>
    <row r="906" spans="1:9" ht="121.5">
      <c r="A906" s="192"/>
      <c r="B906" s="149"/>
      <c r="C906" s="1"/>
      <c r="D906" s="9" t="s">
        <v>48</v>
      </c>
      <c r="E906" s="149" t="s">
        <v>366</v>
      </c>
      <c r="F906" s="5"/>
      <c r="G906" s="26" t="s">
        <v>281</v>
      </c>
      <c r="H906" s="366" t="s">
        <v>115</v>
      </c>
      <c r="I906" s="9"/>
    </row>
    <row r="907" spans="1:9" s="9" customFormat="1" ht="8.25" customHeight="1">
      <c r="A907" s="192"/>
      <c r="B907" s="366"/>
      <c r="C907" s="1"/>
      <c r="E907" s="149"/>
      <c r="F907" s="5"/>
      <c r="G907" s="150"/>
      <c r="H907" s="148"/>
    </row>
    <row r="908" spans="1:9" ht="113.45" customHeight="1">
      <c r="A908" s="233" t="s">
        <v>855</v>
      </c>
      <c r="B908" s="22" t="s">
        <v>796</v>
      </c>
      <c r="C908" s="23"/>
      <c r="D908" s="21"/>
      <c r="E908" s="186" t="s">
        <v>856</v>
      </c>
      <c r="F908" s="189"/>
      <c r="G908" s="190" t="s">
        <v>711</v>
      </c>
      <c r="H908" s="239" t="s">
        <v>772</v>
      </c>
      <c r="I908" s="9"/>
    </row>
    <row r="909" spans="1:9" ht="98.1" customHeight="1">
      <c r="A909" s="201"/>
      <c r="B909" s="149"/>
      <c r="C909" s="1"/>
      <c r="D909" s="9"/>
      <c r="E909" s="193" t="s">
        <v>732</v>
      </c>
      <c r="F909" s="184"/>
      <c r="G909" s="210" t="s">
        <v>711</v>
      </c>
      <c r="H909" s="182"/>
      <c r="I909" s="9"/>
    </row>
    <row r="910" spans="1:9" ht="8.25" customHeight="1">
      <c r="A910" s="192"/>
      <c r="B910" s="149"/>
      <c r="C910" s="1"/>
      <c r="D910" s="9"/>
      <c r="E910" s="193"/>
      <c r="F910" s="184"/>
      <c r="G910" s="185"/>
      <c r="H910" s="182"/>
      <c r="I910" s="9"/>
    </row>
    <row r="911" spans="1:9" ht="59.45" customHeight="1">
      <c r="A911" s="192"/>
      <c r="B911" s="366"/>
      <c r="C911" s="1"/>
      <c r="D911" s="131" t="s">
        <v>23</v>
      </c>
      <c r="E911" s="241" t="s">
        <v>465</v>
      </c>
      <c r="F911" s="368"/>
      <c r="G911" s="195"/>
      <c r="H911" s="367" t="s">
        <v>870</v>
      </c>
      <c r="I911" s="9"/>
    </row>
    <row r="912" spans="1:9" ht="6" customHeight="1">
      <c r="A912" s="192"/>
      <c r="B912" s="149"/>
      <c r="C912" s="1"/>
      <c r="D912" s="9"/>
      <c r="E912" s="193"/>
      <c r="F912" s="184"/>
      <c r="G912" s="195"/>
      <c r="H912" s="367"/>
      <c r="I912" s="9"/>
    </row>
    <row r="913" spans="1:9" ht="42.95" customHeight="1">
      <c r="A913" s="192"/>
      <c r="B913" s="149"/>
      <c r="C913" s="1"/>
      <c r="D913" s="361" t="s">
        <v>805</v>
      </c>
      <c r="E913" s="362" t="s">
        <v>811</v>
      </c>
      <c r="F913" s="184"/>
      <c r="G913" s="195"/>
      <c r="H913" s="367" t="s">
        <v>809</v>
      </c>
      <c r="I913" s="9"/>
    </row>
    <row r="914" spans="1:9" ht="5.45" customHeight="1">
      <c r="A914" s="192"/>
      <c r="B914" s="149"/>
      <c r="C914" s="1"/>
      <c r="D914" s="361"/>
      <c r="E914" s="362"/>
      <c r="F914" s="184"/>
      <c r="G914" s="195"/>
      <c r="H914" s="367"/>
      <c r="I914" s="9"/>
    </row>
    <row r="915" spans="1:9" ht="32.1" customHeight="1">
      <c r="A915" s="192"/>
      <c r="B915" s="149"/>
      <c r="C915" s="1"/>
      <c r="D915" s="361" t="s">
        <v>805</v>
      </c>
      <c r="E915" s="362" t="s">
        <v>1001</v>
      </c>
      <c r="F915" s="184"/>
      <c r="G915" s="195"/>
      <c r="H915" s="367" t="s">
        <v>810</v>
      </c>
      <c r="I915" s="9"/>
    </row>
    <row r="916" spans="1:9" ht="13.5" customHeight="1">
      <c r="A916" s="183"/>
      <c r="B916" s="4"/>
      <c r="C916" s="20"/>
      <c r="D916" s="7"/>
      <c r="E916" s="203"/>
      <c r="F916" s="213"/>
      <c r="G916" s="243"/>
      <c r="H916" s="237"/>
      <c r="I916" s="9"/>
    </row>
    <row r="917" spans="1:9" ht="12" customHeight="1">
      <c r="A917" s="187"/>
      <c r="B917" s="22"/>
      <c r="C917" s="23"/>
      <c r="D917" s="21"/>
      <c r="E917" s="186"/>
      <c r="F917" s="189"/>
      <c r="G917" s="212"/>
      <c r="H917" s="244"/>
      <c r="I917" s="9"/>
    </row>
    <row r="918" spans="1:9" ht="209.1" customHeight="1">
      <c r="A918" s="200" t="s">
        <v>857</v>
      </c>
      <c r="B918" s="366" t="s">
        <v>797</v>
      </c>
      <c r="C918" s="1"/>
      <c r="D918" s="9"/>
      <c r="E918" s="193" t="s">
        <v>858</v>
      </c>
      <c r="F918" s="184"/>
      <c r="G918" s="210" t="s">
        <v>711</v>
      </c>
      <c r="H918" s="367" t="s">
        <v>773</v>
      </c>
      <c r="I918" s="9"/>
    </row>
    <row r="919" spans="1:9" ht="7.5" customHeight="1">
      <c r="A919" s="192"/>
      <c r="B919" s="149"/>
      <c r="C919" s="1"/>
      <c r="D919" s="9"/>
      <c r="E919" s="149"/>
      <c r="F919" s="5"/>
      <c r="G919" s="6"/>
      <c r="H919" s="366"/>
      <c r="I919" s="9"/>
    </row>
    <row r="920" spans="1:9" ht="7.5" customHeight="1">
      <c r="A920" s="192"/>
      <c r="B920" s="149"/>
      <c r="C920" s="1"/>
      <c r="D920" s="23"/>
      <c r="E920" s="22"/>
      <c r="F920" s="5"/>
      <c r="G920" s="6"/>
      <c r="H920" s="5"/>
      <c r="I920" s="9"/>
    </row>
    <row r="921" spans="1:9" ht="179.25" customHeight="1">
      <c r="A921" s="192"/>
      <c r="B921" s="366"/>
      <c r="C921" s="1"/>
      <c r="D921" s="20" t="s">
        <v>23</v>
      </c>
      <c r="E921" s="2" t="s">
        <v>466</v>
      </c>
      <c r="F921" s="148"/>
      <c r="G921" s="150"/>
      <c r="H921" s="367" t="s">
        <v>1002</v>
      </c>
      <c r="I921" s="9"/>
    </row>
    <row r="922" spans="1:9" ht="7.5" customHeight="1">
      <c r="A922" s="192"/>
      <c r="B922" s="149"/>
      <c r="C922" s="1"/>
      <c r="D922" s="23"/>
      <c r="E922" s="22"/>
      <c r="F922" s="5"/>
      <c r="G922" s="6"/>
      <c r="H922" s="184"/>
      <c r="I922" s="9"/>
    </row>
    <row r="923" spans="1:9" ht="100.5" customHeight="1">
      <c r="A923" s="192"/>
      <c r="B923" s="149"/>
      <c r="C923" s="1"/>
      <c r="D923" s="20" t="s">
        <v>23</v>
      </c>
      <c r="E923" s="2" t="s">
        <v>689</v>
      </c>
      <c r="F923" s="148"/>
      <c r="G923" s="150"/>
      <c r="H923" s="367" t="s">
        <v>1003</v>
      </c>
      <c r="I923" s="9"/>
    </row>
    <row r="924" spans="1:9" ht="7.5" customHeight="1">
      <c r="A924" s="192"/>
      <c r="B924" s="149"/>
      <c r="C924" s="1"/>
      <c r="D924" s="23"/>
      <c r="E924" s="22"/>
      <c r="F924" s="5"/>
      <c r="G924" s="6"/>
      <c r="H924" s="184"/>
      <c r="I924" s="9"/>
    </row>
    <row r="925" spans="1:9" ht="81" customHeight="1">
      <c r="A925" s="192"/>
      <c r="B925" s="366"/>
      <c r="C925" s="148"/>
      <c r="D925" s="20" t="s">
        <v>23</v>
      </c>
      <c r="E925" s="2" t="s">
        <v>467</v>
      </c>
      <c r="F925" s="148"/>
      <c r="G925" s="150"/>
      <c r="H925" s="367" t="s">
        <v>1004</v>
      </c>
      <c r="I925" s="9"/>
    </row>
    <row r="926" spans="1:9" ht="7.5" hidden="1" customHeight="1">
      <c r="A926" s="183"/>
      <c r="B926" s="4"/>
      <c r="C926" s="20"/>
      <c r="D926" s="42"/>
      <c r="E926" s="3"/>
      <c r="F926" s="38"/>
      <c r="G926" s="54"/>
      <c r="H926" s="213"/>
      <c r="I926" s="9"/>
    </row>
    <row r="927" spans="1:9" ht="7.5" hidden="1" customHeight="1">
      <c r="A927" s="192"/>
      <c r="B927" s="149"/>
      <c r="C927" s="1"/>
      <c r="D927" s="42"/>
      <c r="E927" s="3"/>
      <c r="F927" s="5"/>
      <c r="G927" s="6"/>
      <c r="H927" s="184"/>
      <c r="I927" s="9"/>
    </row>
    <row r="928" spans="1:9" ht="7.5" customHeight="1">
      <c r="A928" s="192"/>
      <c r="B928" s="149"/>
      <c r="C928" s="1"/>
      <c r="D928" s="23"/>
      <c r="E928" s="22"/>
      <c r="F928" s="5"/>
      <c r="G928" s="6"/>
      <c r="H928" s="184"/>
      <c r="I928" s="9"/>
    </row>
    <row r="929" spans="1:9" ht="113.25" customHeight="1">
      <c r="A929" s="192"/>
      <c r="B929" s="366"/>
      <c r="C929" s="1"/>
      <c r="D929" s="20" t="s">
        <v>23</v>
      </c>
      <c r="E929" s="2" t="s">
        <v>468</v>
      </c>
      <c r="F929" s="148"/>
      <c r="G929" s="150"/>
      <c r="H929" s="367" t="s">
        <v>1005</v>
      </c>
      <c r="I929" s="9"/>
    </row>
    <row r="930" spans="1:9" ht="7.5" customHeight="1">
      <c r="A930" s="192"/>
      <c r="B930" s="149"/>
      <c r="C930" s="1"/>
      <c r="D930" s="23"/>
      <c r="E930" s="22"/>
      <c r="F930" s="5"/>
      <c r="G930" s="6"/>
      <c r="H930" s="184"/>
      <c r="I930" s="9"/>
    </row>
    <row r="931" spans="1:9" ht="40.5">
      <c r="A931" s="192"/>
      <c r="B931" s="149"/>
      <c r="C931" s="1"/>
      <c r="D931" s="20" t="s">
        <v>23</v>
      </c>
      <c r="E931" s="2" t="s">
        <v>469</v>
      </c>
      <c r="F931" s="148"/>
      <c r="G931" s="150"/>
      <c r="H931" s="367" t="s">
        <v>1006</v>
      </c>
      <c r="I931" s="9"/>
    </row>
    <row r="932" spans="1:9" ht="13.5" customHeight="1">
      <c r="A932" s="183"/>
      <c r="B932" s="4"/>
      <c r="C932" s="20"/>
      <c r="D932" s="7"/>
      <c r="E932" s="4"/>
      <c r="F932" s="38"/>
      <c r="G932" s="92"/>
      <c r="H932" s="237"/>
      <c r="I932" s="9"/>
    </row>
    <row r="933" spans="1:9" ht="6" customHeight="1">
      <c r="A933" s="187"/>
      <c r="B933" s="22"/>
      <c r="C933" s="23"/>
      <c r="D933" s="21"/>
      <c r="E933" s="29"/>
      <c r="F933" s="31"/>
      <c r="G933" s="32"/>
      <c r="H933" s="244"/>
      <c r="I933" s="9"/>
    </row>
    <row r="934" spans="1:9" ht="125.25" customHeight="1">
      <c r="A934" s="234" t="s">
        <v>859</v>
      </c>
      <c r="B934" s="366" t="s">
        <v>117</v>
      </c>
      <c r="C934" s="1"/>
      <c r="D934" s="7"/>
      <c r="E934" s="4" t="s">
        <v>543</v>
      </c>
      <c r="F934" s="5"/>
      <c r="G934" s="26" t="s">
        <v>711</v>
      </c>
      <c r="H934" s="245" t="s">
        <v>1007</v>
      </c>
      <c r="I934" s="9"/>
    </row>
    <row r="935" spans="1:9" ht="7.5" customHeight="1">
      <c r="A935" s="192"/>
      <c r="B935" s="149"/>
      <c r="C935" s="1"/>
      <c r="D935" s="23"/>
      <c r="E935" s="22"/>
      <c r="F935" s="5"/>
      <c r="G935" s="6"/>
      <c r="H935" s="184"/>
      <c r="I935" s="9"/>
    </row>
    <row r="936" spans="1:9" ht="162" customHeight="1">
      <c r="A936" s="192"/>
      <c r="B936" s="366"/>
      <c r="C936" s="148"/>
      <c r="D936" s="20" t="s">
        <v>23</v>
      </c>
      <c r="E936" s="2" t="s">
        <v>190</v>
      </c>
      <c r="F936" s="148"/>
      <c r="G936" s="150"/>
      <c r="H936" s="367" t="s">
        <v>1008</v>
      </c>
      <c r="I936" s="9"/>
    </row>
    <row r="937" spans="1:9" ht="7.5" customHeight="1">
      <c r="A937" s="192"/>
      <c r="B937" s="149"/>
      <c r="C937" s="1"/>
      <c r="D937" s="1"/>
      <c r="E937" s="366"/>
      <c r="F937" s="5"/>
      <c r="G937" s="6"/>
      <c r="H937" s="184"/>
      <c r="I937" s="9"/>
    </row>
    <row r="938" spans="1:9" ht="54.75" customHeight="1">
      <c r="A938" s="192"/>
      <c r="B938" s="149"/>
      <c r="C938" s="1"/>
      <c r="D938" s="20" t="s">
        <v>23</v>
      </c>
      <c r="E938" s="2" t="s">
        <v>191</v>
      </c>
      <c r="F938" s="148"/>
      <c r="G938" s="150"/>
      <c r="H938" s="367" t="s">
        <v>1009</v>
      </c>
      <c r="I938" s="9"/>
    </row>
    <row r="939" spans="1:9" ht="7.5" customHeight="1">
      <c r="A939" s="192"/>
      <c r="B939" s="149"/>
      <c r="C939" s="1"/>
      <c r="D939" s="23"/>
      <c r="E939" s="22"/>
      <c r="F939" s="5"/>
      <c r="G939" s="6"/>
      <c r="H939" s="184"/>
      <c r="I939" s="9"/>
    </row>
    <row r="940" spans="1:9" ht="54" customHeight="1">
      <c r="A940" s="192"/>
      <c r="B940" s="149"/>
      <c r="C940" s="1"/>
      <c r="D940" s="20" t="s">
        <v>23</v>
      </c>
      <c r="E940" s="2" t="s">
        <v>192</v>
      </c>
      <c r="F940" s="148"/>
      <c r="G940" s="150"/>
      <c r="H940" s="367" t="s">
        <v>1010</v>
      </c>
      <c r="I940" s="9"/>
    </row>
    <row r="941" spans="1:9" ht="7.5" customHeight="1">
      <c r="A941" s="192"/>
      <c r="B941" s="149"/>
      <c r="C941" s="1"/>
      <c r="D941" s="23"/>
      <c r="E941" s="22"/>
      <c r="F941" s="5"/>
      <c r="G941" s="6"/>
      <c r="H941" s="184"/>
      <c r="I941" s="9"/>
    </row>
    <row r="942" spans="1:9" ht="79.5" customHeight="1">
      <c r="A942" s="192"/>
      <c r="B942" s="149"/>
      <c r="C942" s="1"/>
      <c r="D942" s="20" t="s">
        <v>23</v>
      </c>
      <c r="E942" s="2" t="s">
        <v>237</v>
      </c>
      <c r="F942" s="148"/>
      <c r="G942" s="150"/>
      <c r="H942" s="367" t="s">
        <v>1011</v>
      </c>
      <c r="I942" s="9"/>
    </row>
    <row r="943" spans="1:9" ht="7.5" customHeight="1">
      <c r="A943" s="192"/>
      <c r="B943" s="149"/>
      <c r="C943" s="1"/>
      <c r="D943" s="23"/>
      <c r="E943" s="22"/>
      <c r="F943" s="5"/>
      <c r="G943" s="6"/>
      <c r="H943" s="184"/>
      <c r="I943" s="9"/>
    </row>
    <row r="944" spans="1:9" ht="94.5" customHeight="1">
      <c r="A944" s="192"/>
      <c r="B944" s="366"/>
      <c r="C944" s="148"/>
      <c r="D944" s="20" t="s">
        <v>23</v>
      </c>
      <c r="E944" s="2" t="s">
        <v>118</v>
      </c>
      <c r="F944" s="148"/>
      <c r="G944" s="150"/>
      <c r="H944" s="367" t="s">
        <v>1012</v>
      </c>
      <c r="I944" s="9"/>
    </row>
    <row r="945" spans="1:9" ht="13.5" customHeight="1">
      <c r="A945" s="183"/>
      <c r="B945" s="2"/>
      <c r="C945" s="20"/>
      <c r="D945" s="42"/>
      <c r="E945" s="3"/>
      <c r="F945" s="38"/>
      <c r="G945" s="8"/>
      <c r="H945" s="246"/>
      <c r="I945" s="9"/>
    </row>
    <row r="946" spans="1:9" ht="12" customHeight="1">
      <c r="A946" s="192"/>
      <c r="B946" s="22"/>
      <c r="C946" s="9"/>
      <c r="D946" s="21"/>
      <c r="E946" s="29"/>
      <c r="F946" s="5"/>
      <c r="G946" s="150"/>
      <c r="H946" s="368"/>
      <c r="I946" s="9"/>
    </row>
    <row r="947" spans="1:9" ht="99.95" customHeight="1">
      <c r="A947" s="234" t="s">
        <v>860</v>
      </c>
      <c r="B947" s="366" t="s">
        <v>798</v>
      </c>
      <c r="C947" s="1"/>
      <c r="D947" s="9"/>
      <c r="E947" s="421" t="s">
        <v>1014</v>
      </c>
      <c r="F947" s="5"/>
      <c r="G947" s="26" t="s">
        <v>711</v>
      </c>
      <c r="H947" s="245" t="s">
        <v>1013</v>
      </c>
      <c r="I947" s="108" t="s">
        <v>739</v>
      </c>
    </row>
    <row r="948" spans="1:9" ht="92.25" customHeight="1">
      <c r="A948" s="192"/>
      <c r="B948" s="366"/>
      <c r="C948" s="9"/>
      <c r="D948" s="9"/>
      <c r="E948" s="421"/>
      <c r="F948" s="5"/>
      <c r="G948" s="150"/>
      <c r="H948" s="367"/>
      <c r="I948" s="9"/>
    </row>
    <row r="949" spans="1:9" ht="20.100000000000001" customHeight="1">
      <c r="A949" s="192"/>
      <c r="B949" s="366"/>
      <c r="C949" s="9"/>
      <c r="D949" s="9"/>
      <c r="E949" s="57" t="s">
        <v>292</v>
      </c>
      <c r="F949" s="5"/>
      <c r="G949" s="6"/>
      <c r="H949" s="417" t="s">
        <v>742</v>
      </c>
      <c r="I949" s="9"/>
    </row>
    <row r="950" spans="1:9" ht="57.75" customHeight="1">
      <c r="A950" s="192"/>
      <c r="B950" s="366"/>
      <c r="C950" s="9"/>
      <c r="D950" s="9"/>
      <c r="E950" s="149" t="s">
        <v>544</v>
      </c>
      <c r="F950" s="5"/>
      <c r="G950" s="6"/>
      <c r="H950" s="418"/>
      <c r="I950" s="9"/>
    </row>
    <row r="951" spans="1:9" ht="18" customHeight="1">
      <c r="A951" s="192"/>
      <c r="B951" s="366"/>
      <c r="C951" s="9"/>
      <c r="D951" s="9"/>
      <c r="E951" s="149" t="s">
        <v>342</v>
      </c>
      <c r="F951" s="5"/>
      <c r="G951" s="6"/>
      <c r="H951" s="184"/>
      <c r="I951" s="9"/>
    </row>
    <row r="952" spans="1:9" ht="32.1" customHeight="1">
      <c r="A952" s="192"/>
      <c r="B952" s="366"/>
      <c r="C952" s="9"/>
      <c r="D952" s="9"/>
      <c r="E952" s="149" t="s">
        <v>1177</v>
      </c>
      <c r="F952" s="5"/>
      <c r="G952" s="6"/>
      <c r="H952" s="184"/>
      <c r="I952" s="9"/>
    </row>
    <row r="953" spans="1:9" ht="60" customHeight="1">
      <c r="A953" s="192"/>
      <c r="B953" s="366"/>
      <c r="C953" s="9"/>
      <c r="D953" s="9"/>
      <c r="E953" s="149" t="s">
        <v>470</v>
      </c>
      <c r="F953" s="5"/>
      <c r="G953" s="6"/>
      <c r="H953" s="184"/>
      <c r="I953" s="9"/>
    </row>
    <row r="954" spans="1:9" ht="59.25" customHeight="1">
      <c r="A954" s="192"/>
      <c r="B954" s="366"/>
      <c r="C954" s="9"/>
      <c r="D954" s="9"/>
      <c r="E954" s="149" t="s">
        <v>471</v>
      </c>
      <c r="F954" s="5"/>
      <c r="G954" s="6"/>
      <c r="H954" s="184"/>
      <c r="I954" s="9"/>
    </row>
    <row r="955" spans="1:9" ht="46.5" customHeight="1">
      <c r="A955" s="192"/>
      <c r="B955" s="366"/>
      <c r="C955" s="9"/>
      <c r="D955" s="9"/>
      <c r="E955" s="149" t="s">
        <v>472</v>
      </c>
      <c r="F955" s="5"/>
      <c r="G955" s="6"/>
      <c r="H955" s="184"/>
      <c r="I955" s="9"/>
    </row>
    <row r="956" spans="1:9" ht="169.5" customHeight="1">
      <c r="A956" s="192"/>
      <c r="B956" s="149"/>
      <c r="C956" s="1"/>
      <c r="D956" s="9"/>
      <c r="E956" s="149" t="s">
        <v>567</v>
      </c>
      <c r="F956" s="5"/>
      <c r="G956" s="150"/>
      <c r="H956" s="367"/>
      <c r="I956" s="9"/>
    </row>
    <row r="957" spans="1:9" ht="56.25" customHeight="1">
      <c r="A957" s="192"/>
      <c r="B957" s="149"/>
      <c r="C957" s="1"/>
      <c r="D957" s="9"/>
      <c r="E957" s="149" t="s">
        <v>525</v>
      </c>
      <c r="F957" s="5"/>
      <c r="G957" s="150"/>
      <c r="H957" s="370"/>
      <c r="I957" s="9"/>
    </row>
    <row r="958" spans="1:9" ht="18" customHeight="1">
      <c r="A958" s="192"/>
      <c r="B958" s="149"/>
      <c r="C958" s="1"/>
      <c r="D958" s="9"/>
      <c r="E958" s="149" t="s">
        <v>343</v>
      </c>
      <c r="F958" s="5"/>
      <c r="G958" s="150"/>
      <c r="H958" s="371"/>
      <c r="I958" s="9"/>
    </row>
    <row r="959" spans="1:9" ht="36.75" customHeight="1">
      <c r="A959" s="192"/>
      <c r="B959" s="149"/>
      <c r="C959" s="1"/>
      <c r="D959" s="9"/>
      <c r="E959" s="149" t="s">
        <v>1177</v>
      </c>
      <c r="F959" s="5"/>
      <c r="G959" s="150"/>
      <c r="H959" s="371"/>
      <c r="I959" s="9"/>
    </row>
    <row r="960" spans="1:9" ht="33.75" customHeight="1">
      <c r="A960" s="192"/>
      <c r="B960" s="149"/>
      <c r="C960" s="1"/>
      <c r="D960" s="9"/>
      <c r="E960" s="149" t="s">
        <v>526</v>
      </c>
      <c r="F960" s="5"/>
      <c r="G960" s="150"/>
      <c r="H960" s="371"/>
      <c r="I960" s="9"/>
    </row>
    <row r="961" spans="1:9" ht="7.5" customHeight="1">
      <c r="A961" s="183"/>
      <c r="B961" s="4"/>
      <c r="C961" s="20"/>
      <c r="D961" s="7"/>
      <c r="E961" s="4"/>
      <c r="F961" s="38"/>
      <c r="G961" s="8"/>
      <c r="H961" s="373"/>
      <c r="I961" s="9"/>
    </row>
    <row r="962" spans="1:9" ht="12" customHeight="1">
      <c r="A962" s="192"/>
      <c r="B962" s="149"/>
      <c r="C962" s="1"/>
      <c r="D962" s="9"/>
      <c r="E962" s="149"/>
      <c r="F962" s="5"/>
      <c r="G962" s="150"/>
      <c r="H962" s="103"/>
      <c r="I962" s="9"/>
    </row>
    <row r="963" spans="1:9" ht="57.75" customHeight="1">
      <c r="A963" s="192"/>
      <c r="B963" s="149"/>
      <c r="C963" s="1"/>
      <c r="D963" s="9"/>
      <c r="E963" s="149" t="s">
        <v>473</v>
      </c>
      <c r="F963" s="5"/>
      <c r="G963" s="150"/>
      <c r="H963" s="371"/>
      <c r="I963" s="9"/>
    </row>
    <row r="964" spans="1:9" ht="60.75" customHeight="1">
      <c r="A964" s="192"/>
      <c r="B964" s="149"/>
      <c r="C964" s="1"/>
      <c r="D964" s="9"/>
      <c r="E964" s="149" t="s">
        <v>1178</v>
      </c>
      <c r="F964" s="5"/>
      <c r="G964" s="150"/>
      <c r="H964" s="371"/>
      <c r="I964" s="9"/>
    </row>
    <row r="965" spans="1:9" ht="7.5" customHeight="1">
      <c r="A965" s="192"/>
      <c r="B965" s="149"/>
      <c r="C965" s="1"/>
      <c r="D965" s="23"/>
      <c r="E965" s="22"/>
      <c r="F965" s="5"/>
      <c r="G965" s="150"/>
      <c r="H965" s="371"/>
      <c r="I965" s="9"/>
    </row>
    <row r="966" spans="1:9" ht="120.75" customHeight="1">
      <c r="A966" s="192"/>
      <c r="B966" s="149"/>
      <c r="C966" s="1"/>
      <c r="D966" s="20" t="s">
        <v>23</v>
      </c>
      <c r="E966" s="2" t="s">
        <v>690</v>
      </c>
      <c r="F966" s="5"/>
      <c r="G966" s="150"/>
      <c r="H966" s="371" t="s">
        <v>393</v>
      </c>
      <c r="I966" s="9"/>
    </row>
    <row r="967" spans="1:9" ht="7.5" customHeight="1">
      <c r="A967" s="192"/>
      <c r="B967" s="366"/>
      <c r="C967" s="1"/>
      <c r="D967" s="23"/>
      <c r="E967" s="22"/>
      <c r="F967" s="5"/>
      <c r="G967" s="150"/>
      <c r="H967" s="148"/>
      <c r="I967" s="9"/>
    </row>
    <row r="968" spans="1:9" ht="120" customHeight="1">
      <c r="A968" s="192"/>
      <c r="B968" s="366"/>
      <c r="C968" s="1"/>
      <c r="D968" s="20" t="s">
        <v>23</v>
      </c>
      <c r="E968" s="2" t="s">
        <v>527</v>
      </c>
      <c r="F968" s="5"/>
      <c r="G968" s="150"/>
      <c r="H968" s="367" t="s">
        <v>1015</v>
      </c>
      <c r="I968" s="9"/>
    </row>
    <row r="969" spans="1:9" ht="7.5" customHeight="1">
      <c r="A969" s="192"/>
      <c r="B969" s="149"/>
      <c r="C969" s="1"/>
      <c r="D969" s="1"/>
      <c r="E969" s="366"/>
      <c r="F969" s="5"/>
      <c r="G969" s="6"/>
      <c r="H969" s="182"/>
      <c r="I969" s="9"/>
    </row>
    <row r="970" spans="1:9" ht="120" customHeight="1">
      <c r="A970" s="192"/>
      <c r="B970" s="149"/>
      <c r="C970" s="1"/>
      <c r="D970" s="20" t="s">
        <v>23</v>
      </c>
      <c r="E970" s="2" t="s">
        <v>528</v>
      </c>
      <c r="F970" s="5"/>
      <c r="G970" s="150"/>
      <c r="H970" s="367" t="s">
        <v>1016</v>
      </c>
      <c r="I970" s="9"/>
    </row>
    <row r="971" spans="1:9" ht="7.5" customHeight="1">
      <c r="A971" s="192"/>
      <c r="B971" s="149"/>
      <c r="C971" s="1"/>
      <c r="D971" s="1"/>
      <c r="E971" s="366"/>
      <c r="F971" s="5"/>
      <c r="G971" s="6"/>
      <c r="H971" s="182"/>
      <c r="I971" s="9"/>
    </row>
    <row r="972" spans="1:9" ht="102.75" customHeight="1">
      <c r="A972" s="192"/>
      <c r="B972" s="149"/>
      <c r="C972" s="1"/>
      <c r="D972" s="1" t="s">
        <v>23</v>
      </c>
      <c r="E972" s="366" t="s">
        <v>367</v>
      </c>
      <c r="F972" s="5"/>
      <c r="G972" s="6"/>
      <c r="H972" s="367" t="s">
        <v>1017</v>
      </c>
      <c r="I972" s="9"/>
    </row>
    <row r="973" spans="1:9" ht="49.5" customHeight="1">
      <c r="A973" s="192"/>
      <c r="B973" s="149"/>
      <c r="C973" s="1"/>
      <c r="D973" s="1"/>
      <c r="E973" s="366" t="s">
        <v>529</v>
      </c>
      <c r="F973" s="5"/>
      <c r="G973" s="150"/>
      <c r="H973" s="371"/>
      <c r="I973" s="9"/>
    </row>
    <row r="974" spans="1:9" ht="7.5" customHeight="1">
      <c r="A974" s="192"/>
      <c r="B974" s="149"/>
      <c r="C974" s="1"/>
      <c r="D974" s="23"/>
      <c r="E974" s="22"/>
      <c r="F974" s="5"/>
      <c r="G974" s="6"/>
      <c r="H974" s="366"/>
      <c r="I974" s="9"/>
    </row>
    <row r="975" spans="1:9" ht="78" customHeight="1">
      <c r="A975" s="192"/>
      <c r="B975" s="149"/>
      <c r="C975" s="148"/>
      <c r="D975" s="20" t="s">
        <v>23</v>
      </c>
      <c r="E975" s="2" t="s">
        <v>530</v>
      </c>
      <c r="F975" s="148"/>
      <c r="G975" s="150"/>
      <c r="H975" s="371"/>
      <c r="I975" s="9"/>
    </row>
    <row r="976" spans="1:9" ht="6" customHeight="1">
      <c r="A976" s="192"/>
      <c r="B976" s="149"/>
      <c r="C976" s="1"/>
      <c r="D976" s="21"/>
      <c r="E976" s="29"/>
      <c r="F976" s="5"/>
      <c r="G976" s="6"/>
      <c r="H976" s="366"/>
      <c r="I976" s="9"/>
    </row>
    <row r="977" spans="1:9" ht="7.5" customHeight="1">
      <c r="A977" s="192"/>
      <c r="B977" s="149"/>
      <c r="C977" s="1"/>
      <c r="D977" s="23"/>
      <c r="E977" s="22"/>
      <c r="F977" s="5"/>
      <c r="G977" s="6"/>
      <c r="H977" s="366"/>
      <c r="I977" s="9"/>
    </row>
    <row r="978" spans="1:9" ht="165.75" customHeight="1">
      <c r="A978" s="192"/>
      <c r="B978" s="149"/>
      <c r="C978" s="1"/>
      <c r="D978" s="20" t="s">
        <v>23</v>
      </c>
      <c r="E978" s="2" t="s">
        <v>392</v>
      </c>
      <c r="F978" s="5"/>
      <c r="G978" s="6"/>
      <c r="H978" s="367" t="s">
        <v>1018</v>
      </c>
      <c r="I978" s="9"/>
    </row>
    <row r="979" spans="1:9" ht="7.5" customHeight="1">
      <c r="A979" s="192"/>
      <c r="B979" s="149"/>
      <c r="C979" s="1"/>
      <c r="D979" s="1"/>
      <c r="E979" s="366"/>
      <c r="F979" s="5"/>
      <c r="G979" s="6"/>
      <c r="H979" s="182"/>
      <c r="I979" s="9"/>
    </row>
    <row r="980" spans="1:9" ht="69" customHeight="1">
      <c r="A980" s="192"/>
      <c r="B980" s="149"/>
      <c r="C980" s="1"/>
      <c r="D980" s="20" t="s">
        <v>23</v>
      </c>
      <c r="E980" s="2" t="s">
        <v>337</v>
      </c>
      <c r="F980" s="5"/>
      <c r="G980" s="150"/>
      <c r="H980" s="367" t="s">
        <v>1019</v>
      </c>
      <c r="I980" s="9"/>
    </row>
    <row r="981" spans="1:9" ht="7.5" customHeight="1">
      <c r="A981" s="192"/>
      <c r="B981" s="149"/>
      <c r="C981" s="1"/>
      <c r="D981" s="1"/>
      <c r="E981" s="366"/>
      <c r="F981" s="5"/>
      <c r="G981" s="6"/>
      <c r="H981" s="182"/>
      <c r="I981" s="9"/>
    </row>
    <row r="982" spans="1:9" ht="86.25" customHeight="1">
      <c r="A982" s="192"/>
      <c r="B982" s="149"/>
      <c r="C982" s="1"/>
      <c r="D982" s="60" t="s">
        <v>23</v>
      </c>
      <c r="E982" s="2" t="s">
        <v>348</v>
      </c>
      <c r="F982" s="5"/>
      <c r="G982" s="6"/>
      <c r="H982" s="182" t="s">
        <v>1020</v>
      </c>
      <c r="I982" s="9"/>
    </row>
    <row r="983" spans="1:9" ht="6.75" customHeight="1">
      <c r="A983" s="192"/>
      <c r="B983" s="149"/>
      <c r="C983" s="1"/>
      <c r="D983" s="93"/>
      <c r="E983" s="22"/>
      <c r="F983" s="5"/>
      <c r="G983" s="6"/>
      <c r="H983" s="182"/>
      <c r="I983" s="9"/>
    </row>
    <row r="984" spans="1:9" ht="156" customHeight="1">
      <c r="A984" s="192"/>
      <c r="B984" s="149"/>
      <c r="C984" s="1"/>
      <c r="D984" s="20" t="s">
        <v>23</v>
      </c>
      <c r="E984" s="2" t="s">
        <v>780</v>
      </c>
      <c r="F984" s="5"/>
      <c r="G984" s="150"/>
      <c r="H984" s="367" t="s">
        <v>1021</v>
      </c>
      <c r="I984" s="9"/>
    </row>
    <row r="985" spans="1:9" ht="18" customHeight="1">
      <c r="A985" s="192"/>
      <c r="B985" s="149"/>
      <c r="C985" s="1"/>
      <c r="D985" s="23"/>
      <c r="E985" s="22"/>
      <c r="F985" s="5"/>
      <c r="G985" s="6"/>
      <c r="H985" s="182"/>
      <c r="I985" s="9"/>
    </row>
    <row r="986" spans="1:9" ht="66.75" customHeight="1">
      <c r="A986" s="192"/>
      <c r="B986" s="149"/>
      <c r="C986" s="1"/>
      <c r="D986" s="20" t="s">
        <v>347</v>
      </c>
      <c r="E986" s="2" t="s">
        <v>368</v>
      </c>
      <c r="F986" s="5"/>
      <c r="G986" s="6"/>
      <c r="H986" s="182" t="s">
        <v>1021</v>
      </c>
      <c r="I986" s="9"/>
    </row>
    <row r="987" spans="1:9" ht="9.9499999999999993" customHeight="1">
      <c r="A987" s="192"/>
      <c r="B987" s="149"/>
      <c r="C987" s="1"/>
      <c r="D987" s="9"/>
      <c r="E987" s="149"/>
      <c r="F987" s="5"/>
      <c r="G987" s="6"/>
      <c r="H987" s="182"/>
      <c r="I987" s="9"/>
    </row>
    <row r="988" spans="1:9" ht="122.45" customHeight="1">
      <c r="A988" s="187">
        <v>22</v>
      </c>
      <c r="B988" s="186" t="s">
        <v>774</v>
      </c>
      <c r="C988" s="187"/>
      <c r="D988" s="205"/>
      <c r="E988" s="206" t="s">
        <v>802</v>
      </c>
      <c r="F988" s="189"/>
      <c r="G988" s="190" t="s">
        <v>711</v>
      </c>
      <c r="H988" s="204" t="s">
        <v>775</v>
      </c>
      <c r="I988" s="9"/>
    </row>
    <row r="989" spans="1:9" ht="9.6" hidden="1" customHeight="1">
      <c r="A989" s="192"/>
      <c r="B989" s="193"/>
      <c r="C989" s="192"/>
      <c r="D989" s="194"/>
      <c r="E989" s="193"/>
      <c r="F989" s="184"/>
      <c r="G989" s="215"/>
      <c r="H989" s="182"/>
      <c r="I989" s="9"/>
    </row>
    <row r="990" spans="1:9" ht="17.45" customHeight="1">
      <c r="A990" s="192"/>
      <c r="B990" s="193"/>
      <c r="C990" s="192"/>
      <c r="D990" s="194"/>
      <c r="E990" s="113" t="s">
        <v>292</v>
      </c>
      <c r="F990" s="184"/>
      <c r="G990" s="215"/>
      <c r="H990" s="182"/>
      <c r="I990" s="9"/>
    </row>
    <row r="991" spans="1:9" ht="268.5" customHeight="1">
      <c r="A991" s="192"/>
      <c r="B991" s="193"/>
      <c r="C991" s="192"/>
      <c r="D991" s="194"/>
      <c r="E991" s="193" t="s">
        <v>776</v>
      </c>
      <c r="F991" s="184"/>
      <c r="G991" s="185"/>
      <c r="H991" s="182"/>
      <c r="I991" s="9"/>
    </row>
    <row r="992" spans="1:9" ht="9.9499999999999993" customHeight="1">
      <c r="A992" s="192"/>
      <c r="B992" s="193"/>
      <c r="C992" s="192"/>
      <c r="D992" s="194"/>
      <c r="E992" s="193"/>
      <c r="F992" s="184"/>
      <c r="G992" s="185"/>
      <c r="H992" s="182"/>
      <c r="I992" s="9"/>
    </row>
    <row r="993" spans="1:9" ht="64.5" customHeight="1">
      <c r="A993" s="192"/>
      <c r="B993" s="193"/>
      <c r="C993" s="192"/>
      <c r="D993" s="361" t="s">
        <v>805</v>
      </c>
      <c r="E993" s="362" t="s">
        <v>813</v>
      </c>
      <c r="F993" s="184"/>
      <c r="G993" s="185"/>
      <c r="H993" s="182" t="s">
        <v>812</v>
      </c>
      <c r="I993" s="9"/>
    </row>
    <row r="994" spans="1:9" ht="108" customHeight="1">
      <c r="A994" s="192"/>
      <c r="B994" s="193"/>
      <c r="C994" s="192"/>
      <c r="D994" s="361" t="s">
        <v>805</v>
      </c>
      <c r="E994" s="362" t="s">
        <v>814</v>
      </c>
      <c r="F994" s="184"/>
      <c r="G994" s="185"/>
      <c r="H994" s="182" t="s">
        <v>815</v>
      </c>
      <c r="I994" s="9"/>
    </row>
    <row r="995" spans="1:9" ht="78.95" customHeight="1">
      <c r="A995" s="192"/>
      <c r="B995" s="193"/>
      <c r="C995" s="192"/>
      <c r="D995" s="361" t="s">
        <v>805</v>
      </c>
      <c r="E995" s="362" t="s">
        <v>827</v>
      </c>
      <c r="F995" s="184"/>
      <c r="G995" s="185"/>
      <c r="H995" s="182" t="s">
        <v>816</v>
      </c>
      <c r="I995" s="9"/>
    </row>
    <row r="996" spans="1:9" ht="77.45" customHeight="1">
      <c r="A996" s="192"/>
      <c r="B996" s="193"/>
      <c r="C996" s="192"/>
      <c r="D996" s="361" t="s">
        <v>805</v>
      </c>
      <c r="E996" s="362" t="s">
        <v>817</v>
      </c>
      <c r="F996" s="184"/>
      <c r="G996" s="185"/>
      <c r="H996" s="182" t="s">
        <v>818</v>
      </c>
      <c r="I996" s="9"/>
    </row>
    <row r="997" spans="1:9" ht="169.5" customHeight="1">
      <c r="A997" s="192"/>
      <c r="B997" s="193"/>
      <c r="C997" s="192"/>
      <c r="D997" s="361" t="s">
        <v>805</v>
      </c>
      <c r="E997" s="362" t="s">
        <v>819</v>
      </c>
      <c r="F997" s="184"/>
      <c r="G997" s="185"/>
      <c r="H997" s="182" t="s">
        <v>820</v>
      </c>
      <c r="I997" s="9"/>
    </row>
    <row r="998" spans="1:9" ht="92.1" customHeight="1">
      <c r="A998" s="192"/>
      <c r="B998" s="193"/>
      <c r="C998" s="192"/>
      <c r="D998" s="361"/>
      <c r="E998" s="362" t="s">
        <v>822</v>
      </c>
      <c r="F998" s="184"/>
      <c r="G998" s="185"/>
      <c r="H998" s="182" t="s">
        <v>821</v>
      </c>
      <c r="I998" s="9"/>
    </row>
    <row r="999" spans="1:9" ht="63.95" customHeight="1">
      <c r="A999" s="192"/>
      <c r="B999" s="193"/>
      <c r="C999" s="192"/>
      <c r="D999" s="361" t="s">
        <v>805</v>
      </c>
      <c r="E999" s="362" t="s">
        <v>825</v>
      </c>
      <c r="F999" s="184"/>
      <c r="G999" s="185"/>
      <c r="H999" s="182" t="s">
        <v>823</v>
      </c>
      <c r="I999" s="9"/>
    </row>
    <row r="1000" spans="1:9" ht="56.1" customHeight="1">
      <c r="A1000" s="192"/>
      <c r="B1000" s="193"/>
      <c r="C1000" s="192"/>
      <c r="D1000" s="361" t="s">
        <v>805</v>
      </c>
      <c r="E1000" s="362" t="s">
        <v>826</v>
      </c>
      <c r="F1000" s="184"/>
      <c r="G1000" s="185"/>
      <c r="H1000" s="182" t="s">
        <v>824</v>
      </c>
      <c r="I1000" s="9"/>
    </row>
    <row r="1001" spans="1:9" ht="9" customHeight="1">
      <c r="A1001" s="192"/>
      <c r="B1001" s="193"/>
      <c r="C1001" s="192"/>
      <c r="D1001" s="194"/>
      <c r="E1001" s="193"/>
      <c r="F1001" s="184"/>
      <c r="G1001" s="185"/>
      <c r="H1001" s="182"/>
      <c r="I1001" s="9"/>
    </row>
    <row r="1002" spans="1:9" ht="140.25" customHeight="1">
      <c r="A1002" s="376" t="s">
        <v>861</v>
      </c>
      <c r="B1002" s="186" t="s">
        <v>799</v>
      </c>
      <c r="C1002" s="187"/>
      <c r="D1002" s="211"/>
      <c r="E1002" s="186" t="s">
        <v>1023</v>
      </c>
      <c r="F1002" s="189"/>
      <c r="G1002" s="190" t="s">
        <v>711</v>
      </c>
      <c r="H1002" s="247" t="s">
        <v>1022</v>
      </c>
      <c r="I1002" s="9"/>
    </row>
    <row r="1003" spans="1:9" ht="165" customHeight="1">
      <c r="A1003" s="192"/>
      <c r="B1003" s="193"/>
      <c r="C1003" s="192"/>
      <c r="D1003" s="194"/>
      <c r="E1003" s="193" t="s">
        <v>546</v>
      </c>
      <c r="F1003" s="184"/>
      <c r="G1003" s="215"/>
      <c r="H1003" s="366"/>
      <c r="I1003" s="9"/>
    </row>
    <row r="1004" spans="1:9" ht="20.100000000000001" customHeight="1">
      <c r="A1004" s="192"/>
      <c r="B1004" s="182"/>
      <c r="C1004" s="192"/>
      <c r="D1004" s="194"/>
      <c r="E1004" s="113" t="s">
        <v>292</v>
      </c>
      <c r="F1004" s="184"/>
      <c r="G1004" s="195"/>
      <c r="H1004" s="427" t="s">
        <v>396</v>
      </c>
      <c r="I1004" s="9"/>
    </row>
    <row r="1005" spans="1:9" ht="33" customHeight="1">
      <c r="A1005" s="192"/>
      <c r="B1005" s="193"/>
      <c r="C1005" s="192"/>
      <c r="D1005" s="194"/>
      <c r="E1005" s="193" t="s">
        <v>397</v>
      </c>
      <c r="F1005" s="184"/>
      <c r="G1005" s="195"/>
      <c r="H1005" s="427"/>
      <c r="I1005" s="9"/>
    </row>
    <row r="1006" spans="1:9" ht="60.75" customHeight="1">
      <c r="A1006" s="192"/>
      <c r="B1006" s="193"/>
      <c r="C1006" s="192"/>
      <c r="D1006" s="194"/>
      <c r="E1006" s="193" t="s">
        <v>1179</v>
      </c>
      <c r="F1006" s="184"/>
      <c r="G1006" s="195"/>
      <c r="H1006" s="366"/>
      <c r="I1006" s="9"/>
    </row>
    <row r="1007" spans="1:9" ht="60" customHeight="1">
      <c r="A1007" s="192"/>
      <c r="B1007" s="193"/>
      <c r="C1007" s="192"/>
      <c r="D1007" s="194"/>
      <c r="E1007" s="193" t="s">
        <v>1180</v>
      </c>
      <c r="F1007" s="184"/>
      <c r="G1007" s="195"/>
      <c r="H1007" s="366"/>
      <c r="I1007" s="9"/>
    </row>
    <row r="1008" spans="1:9" ht="33.950000000000003" customHeight="1">
      <c r="A1008" s="192"/>
      <c r="B1008" s="149"/>
      <c r="C1008" s="1"/>
      <c r="D1008" s="9"/>
      <c r="E1008" s="149" t="s">
        <v>1181</v>
      </c>
      <c r="F1008" s="5"/>
      <c r="G1008" s="150"/>
      <c r="H1008" s="366"/>
      <c r="I1008" s="9"/>
    </row>
    <row r="1009" spans="1:9" ht="54" customHeight="1">
      <c r="A1009" s="192"/>
      <c r="B1009" s="149"/>
      <c r="C1009" s="1"/>
      <c r="D1009" s="9"/>
      <c r="E1009" s="149" t="s">
        <v>1182</v>
      </c>
      <c r="F1009" s="5"/>
      <c r="G1009" s="150"/>
      <c r="H1009" s="366" t="s">
        <v>4</v>
      </c>
      <c r="I1009" s="9"/>
    </row>
    <row r="1010" spans="1:9" ht="33" customHeight="1">
      <c r="A1010" s="192"/>
      <c r="B1010" s="149"/>
      <c r="C1010" s="1"/>
      <c r="D1010" s="9"/>
      <c r="E1010" s="149" t="s">
        <v>398</v>
      </c>
      <c r="F1010" s="5"/>
      <c r="G1010" s="150"/>
      <c r="H1010" s="366"/>
      <c r="I1010" s="9"/>
    </row>
    <row r="1011" spans="1:9" ht="33.950000000000003" customHeight="1">
      <c r="A1011" s="192"/>
      <c r="B1011" s="149"/>
      <c r="C1011" s="1"/>
      <c r="D1011" s="9"/>
      <c r="E1011" s="149" t="s">
        <v>531</v>
      </c>
      <c r="F1011" s="5"/>
      <c r="G1011" s="150"/>
      <c r="H1011" s="366"/>
      <c r="I1011" s="9"/>
    </row>
    <row r="1012" spans="1:9" ht="61.5" customHeight="1">
      <c r="A1012" s="192"/>
      <c r="B1012" s="149"/>
      <c r="C1012" s="1"/>
      <c r="D1012" s="9"/>
      <c r="E1012" s="149" t="s">
        <v>1183</v>
      </c>
      <c r="F1012" s="5"/>
      <c r="G1012" s="150"/>
      <c r="H1012" s="366"/>
      <c r="I1012" s="9"/>
    </row>
    <row r="1013" spans="1:9" ht="7.5" customHeight="1">
      <c r="A1013" s="192"/>
      <c r="B1013" s="149"/>
      <c r="C1013" s="1"/>
      <c r="D1013" s="23"/>
      <c r="E1013" s="22" t="s">
        <v>320</v>
      </c>
      <c r="F1013" s="5"/>
      <c r="G1013" s="150"/>
      <c r="H1013" s="366"/>
      <c r="I1013" s="9"/>
    </row>
    <row r="1014" spans="1:9" ht="111.75" customHeight="1">
      <c r="A1014" s="192"/>
      <c r="B1014" s="149"/>
      <c r="C1014" s="1"/>
      <c r="D1014" s="1" t="s">
        <v>23</v>
      </c>
      <c r="E1014" s="366" t="s">
        <v>282</v>
      </c>
      <c r="F1014" s="5"/>
      <c r="G1014" s="150"/>
      <c r="H1014" s="366" t="s">
        <v>691</v>
      </c>
      <c r="I1014" s="9"/>
    </row>
    <row r="1015" spans="1:9" ht="7.5" customHeight="1">
      <c r="A1015" s="192"/>
      <c r="B1015" s="149"/>
      <c r="C1015" s="1"/>
      <c r="D1015" s="21"/>
      <c r="E1015" s="29"/>
      <c r="F1015" s="5"/>
      <c r="G1015" s="150"/>
      <c r="H1015" s="366"/>
      <c r="I1015" s="9"/>
    </row>
    <row r="1016" spans="1:9" ht="7.5" customHeight="1">
      <c r="A1016" s="192"/>
      <c r="B1016" s="149"/>
      <c r="C1016" s="1"/>
      <c r="D1016" s="23"/>
      <c r="E1016" s="22"/>
      <c r="F1016" s="5"/>
      <c r="G1016" s="6"/>
      <c r="H1016" s="366"/>
      <c r="I1016" s="149"/>
    </row>
    <row r="1017" spans="1:9" ht="255.75" customHeight="1">
      <c r="A1017" s="192"/>
      <c r="B1017" s="366"/>
      <c r="C1017" s="1"/>
      <c r="D1017" s="1" t="s">
        <v>22</v>
      </c>
      <c r="E1017" s="366" t="s">
        <v>474</v>
      </c>
      <c r="F1017" s="5"/>
      <c r="G1017" s="6"/>
      <c r="H1017" s="371" t="s">
        <v>692</v>
      </c>
      <c r="I1017" s="149"/>
    </row>
    <row r="1018" spans="1:9" ht="7.5" customHeight="1">
      <c r="A1018" s="192"/>
      <c r="B1018" s="149"/>
      <c r="C1018" s="1"/>
      <c r="D1018" s="23"/>
      <c r="E1018" s="22"/>
      <c r="F1018" s="5"/>
      <c r="G1018" s="6"/>
      <c r="H1018" s="366"/>
      <c r="I1018" s="149"/>
    </row>
    <row r="1019" spans="1:9" ht="136.5" customHeight="1">
      <c r="A1019" s="192"/>
      <c r="B1019" s="149"/>
      <c r="C1019" s="148"/>
      <c r="D1019" s="20" t="s">
        <v>23</v>
      </c>
      <c r="E1019" s="2" t="s">
        <v>285</v>
      </c>
      <c r="F1019" s="148"/>
      <c r="G1019" s="6"/>
      <c r="H1019" s="366" t="s">
        <v>693</v>
      </c>
      <c r="I1019" s="149"/>
    </row>
    <row r="1020" spans="1:9" ht="7.5" customHeight="1">
      <c r="A1020" s="192"/>
      <c r="B1020" s="149"/>
      <c r="C1020" s="1"/>
      <c r="D1020" s="23"/>
      <c r="E1020" s="22"/>
      <c r="F1020" s="5"/>
      <c r="G1020" s="150"/>
      <c r="H1020" s="366" t="s">
        <v>4</v>
      </c>
      <c r="I1020" s="149"/>
    </row>
    <row r="1021" spans="1:9" ht="135.75" customHeight="1">
      <c r="A1021" s="192"/>
      <c r="B1021" s="149"/>
      <c r="C1021" s="1"/>
      <c r="D1021" s="20" t="s">
        <v>23</v>
      </c>
      <c r="E1021" s="2" t="s">
        <v>283</v>
      </c>
      <c r="F1021" s="5"/>
      <c r="G1021" s="150"/>
      <c r="H1021" s="371" t="s">
        <v>694</v>
      </c>
      <c r="I1021" s="9"/>
    </row>
    <row r="1022" spans="1:9" ht="7.5" customHeight="1">
      <c r="A1022" s="192"/>
      <c r="B1022" s="149" t="s">
        <v>4</v>
      </c>
      <c r="C1022" s="1"/>
      <c r="D1022" s="23"/>
      <c r="E1022" s="22" t="s">
        <v>4</v>
      </c>
      <c r="F1022" s="5"/>
      <c r="G1022" s="150"/>
      <c r="H1022" s="371" t="s">
        <v>4</v>
      </c>
      <c r="I1022" s="9"/>
    </row>
    <row r="1023" spans="1:9" ht="137.44999999999999" customHeight="1">
      <c r="A1023" s="192"/>
      <c r="B1023" s="366"/>
      <c r="C1023" s="1"/>
      <c r="D1023" s="1" t="s">
        <v>23</v>
      </c>
      <c r="E1023" s="366" t="s">
        <v>547</v>
      </c>
      <c r="F1023" s="5"/>
      <c r="G1023" s="150"/>
      <c r="H1023" s="371" t="s">
        <v>695</v>
      </c>
      <c r="I1023" s="9"/>
    </row>
    <row r="1024" spans="1:9" ht="84" customHeight="1">
      <c r="A1024" s="192"/>
      <c r="B1024" s="149"/>
      <c r="C1024" s="1"/>
      <c r="D1024" s="20"/>
      <c r="E1024" s="2" t="s">
        <v>284</v>
      </c>
      <c r="F1024" s="5"/>
      <c r="G1024" s="6"/>
      <c r="H1024" s="366" t="s">
        <v>696</v>
      </c>
      <c r="I1024" s="9"/>
    </row>
    <row r="1025" spans="1:9" ht="7.5" customHeight="1">
      <c r="A1025" s="192"/>
      <c r="B1025" s="149"/>
      <c r="C1025" s="1"/>
      <c r="D1025" s="23"/>
      <c r="E1025" s="94"/>
      <c r="F1025" s="5"/>
      <c r="G1025" s="6"/>
      <c r="H1025" s="366"/>
      <c r="I1025" s="9"/>
    </row>
    <row r="1026" spans="1:9" ht="36" customHeight="1">
      <c r="A1026" s="192"/>
      <c r="B1026" s="149"/>
      <c r="C1026" s="1"/>
      <c r="D1026" s="20" t="s">
        <v>23</v>
      </c>
      <c r="E1026" s="2" t="s">
        <v>399</v>
      </c>
      <c r="F1026" s="5"/>
      <c r="G1026" s="6"/>
      <c r="H1026" s="424" t="s">
        <v>697</v>
      </c>
      <c r="I1026" s="9"/>
    </row>
    <row r="1027" spans="1:9" ht="7.5" hidden="1" customHeight="1">
      <c r="A1027" s="183"/>
      <c r="B1027" s="4"/>
      <c r="C1027" s="20"/>
      <c r="D1027" s="42"/>
      <c r="E1027" s="3"/>
      <c r="F1027" s="38"/>
      <c r="G1027" s="54"/>
      <c r="H1027" s="428"/>
      <c r="I1027" s="9"/>
    </row>
    <row r="1028" spans="1:9" ht="12" customHeight="1">
      <c r="A1028" s="192"/>
      <c r="B1028" s="149"/>
      <c r="C1028" s="1"/>
      <c r="D1028" s="7"/>
      <c r="E1028" s="95"/>
      <c r="F1028" s="5"/>
      <c r="G1028" s="6"/>
      <c r="H1028" s="366"/>
      <c r="I1028" s="9"/>
    </row>
    <row r="1029" spans="1:9" ht="7.5" customHeight="1">
      <c r="A1029" s="192"/>
      <c r="B1029" s="149"/>
      <c r="C1029" s="1"/>
      <c r="D1029" s="23"/>
      <c r="E1029" s="94"/>
      <c r="F1029" s="5"/>
      <c r="G1029" s="6"/>
      <c r="H1029" s="366"/>
      <c r="I1029" s="9"/>
    </row>
    <row r="1030" spans="1:9" ht="84" customHeight="1">
      <c r="A1030" s="192"/>
      <c r="B1030" s="149"/>
      <c r="C1030" s="1"/>
      <c r="D1030" s="20" t="s">
        <v>22</v>
      </c>
      <c r="E1030" s="2" t="s">
        <v>400</v>
      </c>
      <c r="F1030" s="5"/>
      <c r="G1030" s="6"/>
      <c r="H1030" s="366" t="s">
        <v>698</v>
      </c>
      <c r="I1030" s="9"/>
    </row>
    <row r="1031" spans="1:9" ht="7.5" customHeight="1">
      <c r="A1031" s="192"/>
      <c r="B1031" s="149"/>
      <c r="C1031" s="1"/>
      <c r="D1031" s="1"/>
      <c r="E1031" s="96"/>
      <c r="F1031" s="5"/>
      <c r="G1031" s="6"/>
      <c r="H1031" s="366"/>
      <c r="I1031" s="9"/>
    </row>
    <row r="1032" spans="1:9" ht="58.5" customHeight="1">
      <c r="A1032" s="192"/>
      <c r="B1032" s="149"/>
      <c r="C1032" s="1"/>
      <c r="D1032" s="20" t="s">
        <v>23</v>
      </c>
      <c r="E1032" s="2" t="s">
        <v>475</v>
      </c>
      <c r="F1032" s="5"/>
      <c r="G1032" s="6"/>
      <c r="H1032" s="366" t="s">
        <v>699</v>
      </c>
      <c r="I1032" s="9"/>
    </row>
    <row r="1033" spans="1:9" ht="8.4499999999999993" customHeight="1">
      <c r="A1033" s="183"/>
      <c r="B1033" s="2"/>
      <c r="C1033" s="20"/>
      <c r="D1033" s="7"/>
      <c r="E1033" s="4"/>
      <c r="F1033" s="38"/>
      <c r="G1033" s="8"/>
      <c r="H1033" s="38"/>
      <c r="I1033" s="9"/>
    </row>
    <row r="1034" spans="1:9" ht="7.5" customHeight="1">
      <c r="A1034" s="187"/>
      <c r="B1034" s="149"/>
      <c r="C1034" s="23"/>
      <c r="D1034" s="21"/>
      <c r="E1034" s="29"/>
      <c r="F1034" s="31"/>
      <c r="G1034" s="32"/>
      <c r="H1034" s="33"/>
      <c r="I1034" s="9"/>
    </row>
    <row r="1035" spans="1:9" ht="108" customHeight="1">
      <c r="A1035" s="200" t="s">
        <v>862</v>
      </c>
      <c r="B1035" s="149" t="s">
        <v>321</v>
      </c>
      <c r="C1035" s="1"/>
      <c r="D1035" s="9"/>
      <c r="E1035" s="149" t="s">
        <v>116</v>
      </c>
      <c r="F1035" s="5"/>
      <c r="G1035" s="26" t="s">
        <v>1</v>
      </c>
      <c r="H1035" s="367" t="s">
        <v>1024</v>
      </c>
      <c r="I1035" s="9"/>
    </row>
    <row r="1036" spans="1:9" ht="7.5" customHeight="1">
      <c r="A1036" s="192"/>
      <c r="B1036" s="149"/>
      <c r="C1036" s="1"/>
      <c r="D1036" s="23"/>
      <c r="E1036" s="22"/>
      <c r="F1036" s="5"/>
      <c r="G1036" s="6"/>
      <c r="H1036" s="367"/>
      <c r="I1036" s="9"/>
    </row>
    <row r="1037" spans="1:9" ht="125.25" customHeight="1">
      <c r="A1037" s="192"/>
      <c r="B1037" s="149"/>
      <c r="C1037" s="1"/>
      <c r="D1037" s="20" t="s">
        <v>22</v>
      </c>
      <c r="E1037" s="2" t="s">
        <v>476</v>
      </c>
      <c r="F1037" s="5"/>
      <c r="G1037" s="6"/>
      <c r="H1037" s="367" t="s">
        <v>1025</v>
      </c>
      <c r="I1037" s="9"/>
    </row>
    <row r="1038" spans="1:9" ht="13.5" customHeight="1">
      <c r="A1038" s="192"/>
      <c r="B1038" s="149"/>
      <c r="C1038" s="1"/>
      <c r="D1038" s="9"/>
      <c r="E1038" s="149"/>
      <c r="F1038" s="5"/>
      <c r="G1038" s="6"/>
      <c r="H1038" s="367"/>
      <c r="I1038" s="9"/>
    </row>
    <row r="1039" spans="1:9" ht="8.25" customHeight="1">
      <c r="A1039" s="187"/>
      <c r="B1039" s="29"/>
      <c r="C1039" s="23"/>
      <c r="D1039" s="21"/>
      <c r="E1039" s="29"/>
      <c r="F1039" s="21"/>
      <c r="G1039" s="132"/>
      <c r="H1039" s="239"/>
      <c r="I1039" s="9"/>
    </row>
    <row r="1040" spans="1:9" ht="72" customHeight="1">
      <c r="A1040" s="200" t="s">
        <v>863</v>
      </c>
      <c r="B1040" s="149" t="s">
        <v>322</v>
      </c>
      <c r="C1040" s="1"/>
      <c r="D1040" s="9"/>
      <c r="E1040" s="149" t="s">
        <v>185</v>
      </c>
      <c r="F1040" s="9"/>
      <c r="G1040" s="26" t="s">
        <v>1</v>
      </c>
      <c r="H1040" s="367" t="s">
        <v>743</v>
      </c>
      <c r="I1040" s="9"/>
    </row>
    <row r="1041" spans="1:10" ht="7.5" customHeight="1">
      <c r="A1041" s="201"/>
      <c r="B1041" s="149"/>
      <c r="C1041" s="1"/>
      <c r="D1041" s="23"/>
      <c r="E1041" s="22"/>
      <c r="F1041" s="9"/>
      <c r="G1041" s="46"/>
      <c r="H1041" s="367"/>
      <c r="I1041" s="9"/>
    </row>
    <row r="1042" spans="1:10" ht="108.75" customHeight="1">
      <c r="A1042" s="201"/>
      <c r="B1042" s="149"/>
      <c r="C1042" s="1"/>
      <c r="D1042" s="20" t="s">
        <v>23</v>
      </c>
      <c r="E1042" s="2" t="s">
        <v>548</v>
      </c>
      <c r="F1042" s="9"/>
      <c r="G1042" s="46"/>
      <c r="H1042" s="367" t="s">
        <v>394</v>
      </c>
      <c r="I1042" s="9"/>
    </row>
    <row r="1043" spans="1:10" ht="9.9499999999999993" customHeight="1">
      <c r="A1043" s="235"/>
      <c r="B1043" s="47"/>
      <c r="C1043" s="20"/>
      <c r="D1043" s="7"/>
      <c r="E1043" s="47"/>
      <c r="F1043" s="7"/>
      <c r="G1043" s="133"/>
      <c r="H1043" s="248"/>
      <c r="I1043" s="9"/>
    </row>
    <row r="1044" spans="1:10" ht="33" customHeight="1">
      <c r="A1044" s="227" t="s">
        <v>213</v>
      </c>
      <c r="B1044" s="4"/>
      <c r="C1044" s="7"/>
      <c r="D1044" s="7"/>
      <c r="E1044" s="4"/>
      <c r="F1044" s="7"/>
      <c r="G1044" s="37"/>
      <c r="H1044" s="181"/>
      <c r="I1044" s="9"/>
    </row>
    <row r="1045" spans="1:10" ht="10.5" customHeight="1">
      <c r="A1045" s="192"/>
      <c r="B1045" s="149"/>
      <c r="C1045" s="23"/>
      <c r="D1045" s="21"/>
      <c r="E1045" s="29"/>
      <c r="F1045" s="5"/>
      <c r="G1045" s="32"/>
      <c r="H1045" s="239"/>
      <c r="I1045" s="9"/>
    </row>
    <row r="1046" spans="1:10" ht="45" customHeight="1">
      <c r="A1046" s="199" t="s">
        <v>301</v>
      </c>
      <c r="B1046" s="366" t="s">
        <v>101</v>
      </c>
      <c r="C1046" s="1"/>
      <c r="D1046" s="9"/>
      <c r="E1046" s="193" t="s">
        <v>1167</v>
      </c>
      <c r="F1046" s="5"/>
      <c r="G1046" s="26" t="s">
        <v>7</v>
      </c>
      <c r="H1046" s="182" t="s">
        <v>193</v>
      </c>
      <c r="I1046" s="9"/>
    </row>
    <row r="1047" spans="1:10" ht="7.5" customHeight="1">
      <c r="A1047" s="192"/>
      <c r="B1047" s="366"/>
      <c r="C1047" s="1"/>
      <c r="D1047" s="23"/>
      <c r="E1047" s="22"/>
      <c r="F1047" s="5"/>
      <c r="G1047" s="150"/>
      <c r="H1047" s="367"/>
      <c r="I1047" s="9"/>
    </row>
    <row r="1048" spans="1:10" ht="48" customHeight="1">
      <c r="A1048" s="192"/>
      <c r="B1048" s="149"/>
      <c r="C1048" s="1"/>
      <c r="D1048" s="1" t="s">
        <v>22</v>
      </c>
      <c r="E1048" s="366" t="s">
        <v>269</v>
      </c>
      <c r="F1048" s="5"/>
      <c r="G1048" s="6"/>
      <c r="H1048" s="182" t="s">
        <v>197</v>
      </c>
      <c r="I1048" s="9"/>
    </row>
    <row r="1049" spans="1:10" ht="13.5" customHeight="1">
      <c r="A1049" s="183"/>
      <c r="B1049" s="4"/>
      <c r="C1049" s="20"/>
      <c r="D1049" s="42"/>
      <c r="E1049" s="97"/>
      <c r="F1049" s="38"/>
      <c r="G1049" s="54"/>
      <c r="H1049" s="181"/>
      <c r="I1049" s="9"/>
      <c r="J1049" s="98"/>
    </row>
    <row r="1050" spans="1:10" ht="8.4499999999999993" customHeight="1">
      <c r="A1050" s="192"/>
      <c r="B1050" s="366"/>
      <c r="C1050" s="1"/>
      <c r="D1050" s="9"/>
      <c r="E1050" s="149"/>
      <c r="F1050" s="5"/>
      <c r="G1050" s="6"/>
      <c r="H1050" s="368"/>
      <c r="I1050" s="9"/>
      <c r="J1050" s="149"/>
    </row>
    <row r="1051" spans="1:10" ht="101.25" customHeight="1">
      <c r="A1051" s="192">
        <v>2</v>
      </c>
      <c r="B1051" s="149" t="s">
        <v>102</v>
      </c>
      <c r="C1051" s="1"/>
      <c r="D1051" s="9" t="s">
        <v>37</v>
      </c>
      <c r="E1051" s="149" t="s">
        <v>477</v>
      </c>
      <c r="F1051" s="5"/>
      <c r="G1051" s="26" t="s">
        <v>7</v>
      </c>
      <c r="H1051" s="182" t="s">
        <v>16</v>
      </c>
      <c r="I1051" s="9"/>
      <c r="J1051" s="149"/>
    </row>
    <row r="1052" spans="1:10" ht="18.75" customHeight="1">
      <c r="A1052" s="192"/>
      <c r="B1052" s="149"/>
      <c r="C1052" s="1"/>
      <c r="D1052" s="45" t="s">
        <v>23</v>
      </c>
      <c r="E1052" s="45" t="s">
        <v>103</v>
      </c>
      <c r="F1052" s="5"/>
      <c r="G1052" s="6"/>
      <c r="H1052" s="182"/>
      <c r="I1052" s="9"/>
    </row>
    <row r="1053" spans="1:10" ht="89.25" customHeight="1">
      <c r="A1053" s="192"/>
      <c r="B1053" s="149"/>
      <c r="C1053" s="1"/>
      <c r="D1053" s="9"/>
      <c r="E1053" s="98" t="s">
        <v>478</v>
      </c>
      <c r="F1053" s="5"/>
      <c r="G1053" s="6"/>
      <c r="H1053" s="182" t="s">
        <v>17</v>
      </c>
      <c r="I1053" s="9"/>
    </row>
    <row r="1054" spans="1:10" ht="99" customHeight="1">
      <c r="A1054" s="192"/>
      <c r="B1054" s="149"/>
      <c r="C1054" s="1"/>
      <c r="D1054" s="9"/>
      <c r="E1054" s="98" t="s">
        <v>479</v>
      </c>
      <c r="F1054" s="5"/>
      <c r="G1054" s="6"/>
      <c r="H1054" s="366"/>
      <c r="I1054" s="9"/>
    </row>
    <row r="1055" spans="1:10" ht="110.25" customHeight="1">
      <c r="A1055" s="192"/>
      <c r="B1055" s="149"/>
      <c r="C1055" s="1"/>
      <c r="D1055" s="9"/>
      <c r="E1055" s="98" t="s">
        <v>480</v>
      </c>
      <c r="F1055" s="5"/>
      <c r="G1055" s="6"/>
      <c r="H1055" s="366"/>
      <c r="I1055" s="9"/>
    </row>
    <row r="1056" spans="1:10" ht="13.5" customHeight="1">
      <c r="A1056" s="192"/>
      <c r="B1056" s="149"/>
      <c r="C1056" s="20"/>
      <c r="D1056" s="7"/>
      <c r="E1056" s="149"/>
      <c r="F1056" s="38"/>
      <c r="G1056" s="6"/>
      <c r="H1056" s="366"/>
      <c r="I1056" s="9"/>
    </row>
    <row r="1057" spans="5:18">
      <c r="H1057" s="59"/>
    </row>
    <row r="1060" spans="5:18">
      <c r="G1060" s="40"/>
      <c r="H1060" s="59"/>
    </row>
    <row r="1061" spans="5:18">
      <c r="H1061" s="59"/>
    </row>
    <row r="1062" spans="5:18">
      <c r="H1062" s="59"/>
      <c r="J1062" s="100"/>
      <c r="K1062" s="100"/>
    </row>
    <row r="1063" spans="5:18">
      <c r="H1063" s="59"/>
      <c r="J1063" s="100"/>
      <c r="K1063" s="100"/>
    </row>
    <row r="1064" spans="5:18">
      <c r="H1064" s="59"/>
      <c r="J1064" s="100"/>
      <c r="K1064" s="100"/>
    </row>
    <row r="1065" spans="5:18">
      <c r="H1065" s="59"/>
    </row>
    <row r="1066" spans="5:18">
      <c r="H1066" s="59"/>
    </row>
    <row r="1069" spans="5:18">
      <c r="E1069" s="59" t="s">
        <v>2</v>
      </c>
      <c r="G1069" s="40"/>
      <c r="H1069" s="59"/>
      <c r="K1069" s="9"/>
      <c r="L1069" s="9"/>
      <c r="M1069" s="9"/>
      <c r="N1069" s="9"/>
      <c r="O1069" s="9"/>
      <c r="P1069" s="9"/>
      <c r="Q1069" s="9"/>
      <c r="R1069" s="9"/>
    </row>
    <row r="1070" spans="5:18">
      <c r="H1070" s="59"/>
      <c r="K1070" s="9"/>
      <c r="L1070" s="9"/>
      <c r="M1070" s="9"/>
      <c r="N1070" s="9"/>
      <c r="O1070" s="9"/>
      <c r="P1070" s="101"/>
      <c r="Q1070" s="9"/>
      <c r="R1070" s="9"/>
    </row>
    <row r="1071" spans="5:18">
      <c r="H1071" s="59"/>
      <c r="K1071" s="9"/>
      <c r="L1071" s="9"/>
      <c r="M1071" s="9"/>
      <c r="N1071" s="9"/>
      <c r="O1071" s="9"/>
      <c r="P1071" s="101"/>
      <c r="Q1071" s="9"/>
      <c r="R1071" s="9"/>
    </row>
    <row r="1072" spans="5:18">
      <c r="K1072" s="9"/>
      <c r="L1072" s="9"/>
      <c r="M1072" s="9"/>
      <c r="N1072" s="9"/>
      <c r="O1072" s="9"/>
      <c r="P1072" s="101"/>
      <c r="Q1072" s="9"/>
      <c r="R1072" s="9"/>
    </row>
    <row r="1073" spans="7:18">
      <c r="K1073" s="9"/>
      <c r="L1073" s="9"/>
      <c r="M1073" s="9"/>
      <c r="N1073" s="9"/>
      <c r="O1073" s="9"/>
      <c r="P1073" s="101"/>
      <c r="Q1073" s="9"/>
      <c r="R1073" s="9"/>
    </row>
    <row r="1074" spans="7:18">
      <c r="G1074" s="40"/>
      <c r="H1074" s="59"/>
      <c r="K1074" s="9"/>
      <c r="L1074" s="9"/>
      <c r="M1074" s="9"/>
      <c r="N1074" s="9"/>
      <c r="O1074" s="9"/>
      <c r="P1074" s="9"/>
      <c r="Q1074" s="9"/>
      <c r="R1074" s="9"/>
    </row>
    <row r="1075" spans="7:18">
      <c r="K1075" s="9"/>
      <c r="L1075" s="9"/>
      <c r="M1075" s="70"/>
      <c r="N1075" s="70"/>
      <c r="O1075" s="9"/>
      <c r="P1075" s="9"/>
      <c r="Q1075" s="9"/>
      <c r="R1075" s="9"/>
    </row>
    <row r="1076" spans="7:18">
      <c r="G1076" s="40"/>
      <c r="H1076" s="59"/>
      <c r="K1076" s="9"/>
      <c r="L1076" s="9"/>
      <c r="M1076" s="9"/>
      <c r="N1076" s="9"/>
      <c r="O1076" s="9"/>
      <c r="P1076" s="9"/>
      <c r="Q1076" s="9"/>
      <c r="R1076" s="9"/>
    </row>
    <row r="1077" spans="7:18">
      <c r="K1077" s="9"/>
      <c r="L1077" s="9"/>
      <c r="M1077" s="70"/>
      <c r="N1077" s="70"/>
      <c r="O1077" s="9"/>
      <c r="P1077" s="9"/>
      <c r="Q1077" s="9"/>
      <c r="R1077" s="9"/>
    </row>
    <row r="1078" spans="7:18">
      <c r="K1078" s="9"/>
      <c r="L1078" s="9"/>
      <c r="M1078" s="9"/>
      <c r="N1078" s="9"/>
      <c r="O1078" s="9"/>
      <c r="P1078" s="9"/>
      <c r="Q1078" s="9"/>
      <c r="R1078" s="9"/>
    </row>
    <row r="1080" spans="7:18">
      <c r="G1080" s="40"/>
    </row>
    <row r="1084" spans="7:18">
      <c r="G1084" s="40"/>
    </row>
    <row r="1088" spans="7:18">
      <c r="G1088" s="40"/>
    </row>
    <row r="1095" spans="8:8">
      <c r="H1095" s="59"/>
    </row>
    <row r="1102" spans="8:8" ht="27">
      <c r="H1102" s="59" t="s">
        <v>4</v>
      </c>
    </row>
    <row r="1104" spans="8:8">
      <c r="H1104" s="59"/>
    </row>
    <row r="1105" spans="5:8">
      <c r="H1105" s="59"/>
    </row>
    <row r="1109" spans="5:8" ht="27">
      <c r="E1109" s="59" t="s">
        <v>4</v>
      </c>
    </row>
    <row r="1110" spans="5:8">
      <c r="E1110" s="59" t="s">
        <v>5</v>
      </c>
    </row>
  </sheetData>
  <mergeCells count="26">
    <mergeCell ref="H1026:H1027"/>
    <mergeCell ref="A3:B3"/>
    <mergeCell ref="H472:H477"/>
    <mergeCell ref="B289:B291"/>
    <mergeCell ref="H341:H343"/>
    <mergeCell ref="H348:H350"/>
    <mergeCell ref="H364:H365"/>
    <mergeCell ref="H138:H140"/>
    <mergeCell ref="B689:B691"/>
    <mergeCell ref="H395:H396"/>
    <mergeCell ref="D487:E487"/>
    <mergeCell ref="H1004:H1005"/>
    <mergeCell ref="B732:B733"/>
    <mergeCell ref="H735:H736"/>
    <mergeCell ref="H877:H878"/>
    <mergeCell ref="H635:H636"/>
    <mergeCell ref="B724:B725"/>
    <mergeCell ref="H949:H950"/>
    <mergeCell ref="E830:E831"/>
    <mergeCell ref="E947:E948"/>
    <mergeCell ref="E407:E410"/>
    <mergeCell ref="H407:H410"/>
    <mergeCell ref="D582:E582"/>
    <mergeCell ref="H548:H549"/>
    <mergeCell ref="H832:H833"/>
    <mergeCell ref="H751:H753"/>
  </mergeCells>
  <phoneticPr fontId="6"/>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88:G990 G689 G724 G726 G732 G749 G762 G781 G788 G792 G859 G830 G872 G801 G918 G934 G947 G1002 G1046 G1051 G228 G263:G267 G908:G909 G661:G663 G895" xr:uid="{2B0FE9FC-99FD-4B76-8817-BB27126B2B88}">
      <formula1>$M$3:$M$5</formula1>
    </dataValidation>
    <dataValidation type="list" allowBlank="1" showInputMessage="1" sqref="G111 G167 G243 G271 G339 G423:G425 G448 G489 G491 G549:G552 G601 G610 G767 G716 G769 G901 G906 G1035 G1040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61" fitToHeight="0" orientation="portrait" r:id="rId1"/>
  <headerFooter alignWithMargins="0">
    <oddFooter>&amp;C&amp;P/&amp;N</oddFooter>
  </headerFooter>
  <rowBreaks count="11" manualBreakCount="11">
    <brk id="52" max="7" man="1"/>
    <brk id="69" max="7" man="1"/>
    <brk id="97" max="7" man="1"/>
    <brk id="110" max="7" man="1"/>
    <brk id="695" max="7" man="1"/>
    <brk id="713" max="7" man="1"/>
    <brk id="864" max="7" man="1"/>
    <brk id="873" max="7" man="1"/>
    <brk id="1003" max="7" man="1"/>
    <brk id="1017" max="7" man="1"/>
    <brk id="1038" max="7" man="1"/>
  </rowBreaks>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619125</xdr:colOff>
                    <xdr:row>732</xdr:row>
                    <xdr:rowOff>1819275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333375</xdr:colOff>
                    <xdr:row>732</xdr:row>
                    <xdr:rowOff>1076325</xdr:rowOff>
                  </from>
                  <to>
                    <xdr:col>6</xdr:col>
                    <xdr:colOff>638175</xdr:colOff>
                    <xdr:row>732</xdr:row>
                    <xdr:rowOff>1438275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333375</xdr:colOff>
                    <xdr:row>732</xdr:row>
                    <xdr:rowOff>657225</xdr:rowOff>
                  </from>
                  <to>
                    <xdr:col>7</xdr:col>
                    <xdr:colOff>85725</xdr:colOff>
                    <xdr:row>732</xdr:row>
                    <xdr:rowOff>885825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333375</xdr:colOff>
                    <xdr:row>732</xdr:row>
                    <xdr:rowOff>333375</xdr:rowOff>
                  </from>
                  <to>
                    <xdr:col>7</xdr:col>
                    <xdr:colOff>85725</xdr:colOff>
                    <xdr:row>732</xdr:row>
                    <xdr:rowOff>561975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333375</xdr:colOff>
                    <xdr:row>830</xdr:row>
                    <xdr:rowOff>495300</xdr:rowOff>
                  </from>
                  <to>
                    <xdr:col>7</xdr:col>
                    <xdr:colOff>85725</xdr:colOff>
                    <xdr:row>830</xdr:row>
                    <xdr:rowOff>733425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830</xdr:row>
                    <xdr:rowOff>152400</xdr:rowOff>
                  </from>
                  <to>
                    <xdr:col>7</xdr:col>
                    <xdr:colOff>85725</xdr:colOff>
                    <xdr:row>830</xdr:row>
                    <xdr:rowOff>390525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947</xdr:row>
                    <xdr:rowOff>714375</xdr:rowOff>
                  </from>
                  <to>
                    <xdr:col>6</xdr:col>
                    <xdr:colOff>561975</xdr:colOff>
                    <xdr:row>947</xdr:row>
                    <xdr:rowOff>981075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314325</xdr:colOff>
                    <xdr:row>947</xdr:row>
                    <xdr:rowOff>333375</xdr:rowOff>
                  </from>
                  <to>
                    <xdr:col>6</xdr:col>
                    <xdr:colOff>666750</xdr:colOff>
                    <xdr:row>947</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314325</xdr:colOff>
                    <xdr:row>1002</xdr:row>
                    <xdr:rowOff>314325</xdr:rowOff>
                  </from>
                  <to>
                    <xdr:col>7</xdr:col>
                    <xdr:colOff>133350</xdr:colOff>
                    <xdr:row>1002</xdr:row>
                    <xdr:rowOff>542925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314325</xdr:colOff>
                    <xdr:row>1002</xdr:row>
                    <xdr:rowOff>466725</xdr:rowOff>
                  </from>
                  <to>
                    <xdr:col>7</xdr:col>
                    <xdr:colOff>142875</xdr:colOff>
                    <xdr:row>1002</xdr:row>
                    <xdr:rowOff>714375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314325</xdr:colOff>
                    <xdr:row>1002</xdr:row>
                    <xdr:rowOff>1152525</xdr:rowOff>
                  </from>
                  <to>
                    <xdr:col>7</xdr:col>
                    <xdr:colOff>142875</xdr:colOff>
                    <xdr:row>1002</xdr:row>
                    <xdr:rowOff>1381125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314325</xdr:colOff>
                    <xdr:row>1002</xdr:row>
                    <xdr:rowOff>1314450</xdr:rowOff>
                  </from>
                  <to>
                    <xdr:col>7</xdr:col>
                    <xdr:colOff>142875</xdr:colOff>
                    <xdr:row>1002</xdr:row>
                    <xdr:rowOff>1552575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295275</xdr:colOff>
                    <xdr:row>1056</xdr:row>
                    <xdr:rowOff>0</xdr:rowOff>
                  </from>
                  <to>
                    <xdr:col>6</xdr:col>
                    <xdr:colOff>590550</xdr:colOff>
                    <xdr:row>1057</xdr:row>
                    <xdr:rowOff>38100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295275</xdr:colOff>
                    <xdr:row>1056</xdr:row>
                    <xdr:rowOff>0</xdr:rowOff>
                  </from>
                  <to>
                    <xdr:col>6</xdr:col>
                    <xdr:colOff>504825</xdr:colOff>
                    <xdr:row>1057</xdr:row>
                    <xdr:rowOff>57150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295275</xdr:colOff>
                    <xdr:row>1056</xdr:row>
                    <xdr:rowOff>0</xdr:rowOff>
                  </from>
                  <to>
                    <xdr:col>6</xdr:col>
                    <xdr:colOff>676275</xdr:colOff>
                    <xdr:row>1057</xdr:row>
                    <xdr:rowOff>114300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295275</xdr:colOff>
                    <xdr:row>1056</xdr:row>
                    <xdr:rowOff>0</xdr:rowOff>
                  </from>
                  <to>
                    <xdr:col>6</xdr:col>
                    <xdr:colOff>714375</xdr:colOff>
                    <xdr:row>1056</xdr:row>
                    <xdr:rowOff>161925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295275</xdr:colOff>
                    <xdr:row>1056</xdr:row>
                    <xdr:rowOff>0</xdr:rowOff>
                  </from>
                  <to>
                    <xdr:col>6</xdr:col>
                    <xdr:colOff>685800</xdr:colOff>
                    <xdr:row>1058</xdr:row>
                    <xdr:rowOff>9525</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295275</xdr:colOff>
                    <xdr:row>1056</xdr:row>
                    <xdr:rowOff>0</xdr:rowOff>
                  </from>
                  <to>
                    <xdr:col>6</xdr:col>
                    <xdr:colOff>504825</xdr:colOff>
                    <xdr:row>1057</xdr:row>
                    <xdr:rowOff>152400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314325</xdr:colOff>
                    <xdr:row>859</xdr:row>
                    <xdr:rowOff>2714625</xdr:rowOff>
                  </from>
                  <to>
                    <xdr:col>7</xdr:col>
                    <xdr:colOff>85725</xdr:colOff>
                    <xdr:row>859</xdr:row>
                    <xdr:rowOff>2981325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314325</xdr:colOff>
                    <xdr:row>859</xdr:row>
                    <xdr:rowOff>1619250</xdr:rowOff>
                  </from>
                  <to>
                    <xdr:col>7</xdr:col>
                    <xdr:colOff>85725</xdr:colOff>
                    <xdr:row>859</xdr:row>
                    <xdr:rowOff>1876425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333375</xdr:colOff>
                    <xdr:row>801</xdr:row>
                    <xdr:rowOff>638175</xdr:rowOff>
                  </from>
                  <to>
                    <xdr:col>7</xdr:col>
                    <xdr:colOff>95250</xdr:colOff>
                    <xdr:row>801</xdr:row>
                    <xdr:rowOff>885825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801</xdr:row>
                    <xdr:rowOff>942975</xdr:rowOff>
                  </from>
                  <to>
                    <xdr:col>7</xdr:col>
                    <xdr:colOff>104775</xdr:colOff>
                    <xdr:row>801</xdr:row>
                    <xdr:rowOff>1190625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58FE-3741-4ED6-952E-0EAEF68DE3A3}">
  <sheetPr>
    <pageSetUpPr fitToPage="1"/>
  </sheetPr>
  <dimension ref="A1:BF138"/>
  <sheetViews>
    <sheetView showGridLines="0" view="pageBreakPreview" zoomScale="60" zoomScaleNormal="50" workbookViewId="0"/>
  </sheetViews>
  <sheetFormatPr defaultColWidth="4.5" defaultRowHeight="20.25" customHeight="1"/>
  <cols>
    <col min="1" max="1" width="1.375" style="297" customWidth="1"/>
    <col min="2" max="56" width="5.625" style="297" customWidth="1"/>
    <col min="57" max="16384" width="4.5" style="297"/>
  </cols>
  <sheetData>
    <row r="1" spans="1:57" s="259" customFormat="1" ht="20.25" customHeight="1">
      <c r="A1" s="254"/>
      <c r="B1" s="254"/>
      <c r="C1" s="255" t="s">
        <v>1032</v>
      </c>
      <c r="D1" s="255"/>
      <c r="E1" s="254"/>
      <c r="F1" s="254"/>
      <c r="G1" s="256" t="s">
        <v>1033</v>
      </c>
      <c r="H1" s="254"/>
      <c r="I1" s="254"/>
      <c r="J1" s="255"/>
      <c r="K1" s="255"/>
      <c r="L1" s="255"/>
      <c r="M1" s="255"/>
      <c r="N1" s="254"/>
      <c r="O1" s="254"/>
      <c r="P1" s="254"/>
      <c r="Q1" s="254"/>
      <c r="R1" s="254"/>
      <c r="S1" s="254"/>
      <c r="T1" s="254"/>
      <c r="U1" s="254"/>
      <c r="V1" s="254"/>
      <c r="W1" s="254"/>
      <c r="X1" s="254"/>
      <c r="Y1" s="254"/>
      <c r="Z1" s="254"/>
      <c r="AA1" s="254"/>
      <c r="AB1" s="254"/>
      <c r="AC1" s="254"/>
      <c r="AD1" s="254"/>
      <c r="AE1" s="254"/>
      <c r="AF1" s="254"/>
      <c r="AG1" s="254"/>
      <c r="AH1" s="254"/>
      <c r="AI1" s="254"/>
      <c r="AJ1" s="254"/>
      <c r="AK1" s="257" t="s">
        <v>1034</v>
      </c>
      <c r="AL1" s="257" t="s">
        <v>1035</v>
      </c>
      <c r="AM1" s="451" t="s">
        <v>1036</v>
      </c>
      <c r="AN1" s="451"/>
      <c r="AO1" s="451"/>
      <c r="AP1" s="451"/>
      <c r="AQ1" s="451"/>
      <c r="AR1" s="451"/>
      <c r="AS1" s="451"/>
      <c r="AT1" s="451"/>
      <c r="AU1" s="451"/>
      <c r="AV1" s="451"/>
      <c r="AW1" s="451"/>
      <c r="AX1" s="451"/>
      <c r="AY1" s="451"/>
      <c r="AZ1" s="451"/>
      <c r="BA1" s="451"/>
      <c r="BB1" s="258" t="s">
        <v>1037</v>
      </c>
      <c r="BC1" s="254"/>
      <c r="BD1" s="254"/>
    </row>
    <row r="2" spans="1:57" s="262" customFormat="1" ht="20.25" customHeight="1">
      <c r="A2" s="260"/>
      <c r="B2" s="260"/>
      <c r="C2" s="260"/>
      <c r="D2" s="256"/>
      <c r="E2" s="260"/>
      <c r="F2" s="260"/>
      <c r="G2" s="260"/>
      <c r="H2" s="256"/>
      <c r="I2" s="257"/>
      <c r="J2" s="257"/>
      <c r="K2" s="257"/>
      <c r="L2" s="257"/>
      <c r="M2" s="257"/>
      <c r="N2" s="260"/>
      <c r="O2" s="260"/>
      <c r="P2" s="260"/>
      <c r="Q2" s="260"/>
      <c r="R2" s="260"/>
      <c r="S2" s="260"/>
      <c r="T2" s="257" t="s">
        <v>1038</v>
      </c>
      <c r="U2" s="452">
        <v>6</v>
      </c>
      <c r="V2" s="452"/>
      <c r="W2" s="257" t="s">
        <v>1035</v>
      </c>
      <c r="X2" s="453">
        <f>IF(U2=0,"",YEAR(DATE(2018+U2,1,1)))</f>
        <v>2024</v>
      </c>
      <c r="Y2" s="453"/>
      <c r="Z2" s="260" t="s">
        <v>1039</v>
      </c>
      <c r="AA2" s="260" t="s">
        <v>1040</v>
      </c>
      <c r="AB2" s="452">
        <v>4</v>
      </c>
      <c r="AC2" s="452"/>
      <c r="AD2" s="260" t="s">
        <v>1041</v>
      </c>
      <c r="AE2" s="260"/>
      <c r="AF2" s="260"/>
      <c r="AG2" s="260"/>
      <c r="AH2" s="260"/>
      <c r="AI2" s="260"/>
      <c r="AJ2" s="258"/>
      <c r="AK2" s="257" t="s">
        <v>1042</v>
      </c>
      <c r="AL2" s="257" t="s">
        <v>1035</v>
      </c>
      <c r="AM2" s="452"/>
      <c r="AN2" s="452"/>
      <c r="AO2" s="452"/>
      <c r="AP2" s="452"/>
      <c r="AQ2" s="452"/>
      <c r="AR2" s="452"/>
      <c r="AS2" s="452"/>
      <c r="AT2" s="452"/>
      <c r="AU2" s="452"/>
      <c r="AV2" s="452"/>
      <c r="AW2" s="452"/>
      <c r="AX2" s="452"/>
      <c r="AY2" s="452"/>
      <c r="AZ2" s="452"/>
      <c r="BA2" s="452"/>
      <c r="BB2" s="258" t="s">
        <v>1037</v>
      </c>
      <c r="BC2" s="257"/>
      <c r="BD2" s="257"/>
      <c r="BE2" s="261"/>
    </row>
    <row r="3" spans="1:57" s="262" customFormat="1" ht="20.25" customHeight="1">
      <c r="A3" s="260"/>
      <c r="B3" s="260"/>
      <c r="C3" s="260"/>
      <c r="D3" s="256"/>
      <c r="E3" s="260"/>
      <c r="F3" s="260"/>
      <c r="G3" s="260"/>
      <c r="H3" s="256"/>
      <c r="I3" s="257"/>
      <c r="J3" s="257"/>
      <c r="K3" s="257"/>
      <c r="L3" s="257"/>
      <c r="M3" s="257"/>
      <c r="N3" s="260"/>
      <c r="O3" s="260"/>
      <c r="P3" s="260"/>
      <c r="Q3" s="260"/>
      <c r="R3" s="260"/>
      <c r="S3" s="260"/>
      <c r="T3" s="263"/>
      <c r="U3" s="264"/>
      <c r="V3" s="264"/>
      <c r="W3" s="265"/>
      <c r="X3" s="264"/>
      <c r="Y3" s="264"/>
      <c r="Z3" s="266"/>
      <c r="AA3" s="266"/>
      <c r="AB3" s="264"/>
      <c r="AC3" s="264"/>
      <c r="AD3" s="267"/>
      <c r="AE3" s="260"/>
      <c r="AF3" s="260"/>
      <c r="AG3" s="260"/>
      <c r="AH3" s="260"/>
      <c r="AI3" s="260"/>
      <c r="AJ3" s="258"/>
      <c r="AK3" s="257"/>
      <c r="AL3" s="257"/>
      <c r="AM3" s="268"/>
      <c r="AN3" s="268"/>
      <c r="AO3" s="268"/>
      <c r="AP3" s="268"/>
      <c r="AQ3" s="268"/>
      <c r="AR3" s="268"/>
      <c r="AS3" s="268"/>
      <c r="AT3" s="268"/>
      <c r="AU3" s="268"/>
      <c r="AV3" s="268"/>
      <c r="AW3" s="268"/>
      <c r="AX3" s="268"/>
      <c r="AY3" s="269" t="s">
        <v>1043</v>
      </c>
      <c r="AZ3" s="454" t="s">
        <v>1044</v>
      </c>
      <c r="BA3" s="454"/>
      <c r="BB3" s="454"/>
      <c r="BC3" s="454"/>
      <c r="BD3" s="257"/>
      <c r="BE3" s="261"/>
    </row>
    <row r="4" spans="1:57" s="262" customFormat="1" ht="20.25" customHeight="1">
      <c r="A4" s="260"/>
      <c r="B4" s="270"/>
      <c r="C4" s="270"/>
      <c r="D4" s="270"/>
      <c r="E4" s="270"/>
      <c r="F4" s="270"/>
      <c r="G4" s="270"/>
      <c r="H4" s="270"/>
      <c r="I4" s="270"/>
      <c r="J4" s="271"/>
      <c r="K4" s="272"/>
      <c r="L4" s="272"/>
      <c r="M4" s="272"/>
      <c r="N4" s="272"/>
      <c r="O4" s="272"/>
      <c r="P4" s="273"/>
      <c r="Q4" s="272"/>
      <c r="R4" s="272"/>
      <c r="S4" s="274"/>
      <c r="T4" s="260"/>
      <c r="U4" s="260"/>
      <c r="V4" s="260"/>
      <c r="W4" s="260"/>
      <c r="X4" s="260"/>
      <c r="Y4" s="260"/>
      <c r="Z4" s="266"/>
      <c r="AA4" s="266"/>
      <c r="AB4" s="264"/>
      <c r="AC4" s="264"/>
      <c r="AD4" s="267"/>
      <c r="AE4" s="260"/>
      <c r="AF4" s="260"/>
      <c r="AG4" s="260"/>
      <c r="AH4" s="260"/>
      <c r="AI4" s="260"/>
      <c r="AJ4" s="258"/>
      <c r="AK4" s="257"/>
      <c r="AL4" s="257"/>
      <c r="AM4" s="268"/>
      <c r="AN4" s="268"/>
      <c r="AO4" s="268"/>
      <c r="AP4" s="268"/>
      <c r="AQ4" s="268"/>
      <c r="AR4" s="268"/>
      <c r="AS4" s="268"/>
      <c r="AT4" s="268"/>
      <c r="AU4" s="268"/>
      <c r="AV4" s="268"/>
      <c r="AW4" s="268"/>
      <c r="AX4" s="268"/>
      <c r="AY4" s="269" t="s">
        <v>1045</v>
      </c>
      <c r="AZ4" s="454" t="s">
        <v>1168</v>
      </c>
      <c r="BA4" s="454"/>
      <c r="BB4" s="454"/>
      <c r="BC4" s="454"/>
      <c r="BD4" s="257"/>
      <c r="BE4" s="261"/>
    </row>
    <row r="5" spans="1:57" s="262" customFormat="1" ht="20.25" customHeight="1">
      <c r="A5" s="260"/>
      <c r="B5" s="275"/>
      <c r="C5" s="275"/>
      <c r="D5" s="275"/>
      <c r="E5" s="275"/>
      <c r="F5" s="275"/>
      <c r="G5" s="275"/>
      <c r="H5" s="275"/>
      <c r="I5" s="275"/>
      <c r="J5" s="276"/>
      <c r="K5" s="277"/>
      <c r="L5" s="278"/>
      <c r="M5" s="278"/>
      <c r="N5" s="278"/>
      <c r="O5" s="278"/>
      <c r="P5" s="275"/>
      <c r="Q5" s="279"/>
      <c r="R5" s="279"/>
      <c r="S5" s="280"/>
      <c r="T5" s="260"/>
      <c r="U5" s="260"/>
      <c r="V5" s="260"/>
      <c r="W5" s="260"/>
      <c r="X5" s="260"/>
      <c r="Y5" s="260"/>
      <c r="Z5" s="266"/>
      <c r="AA5" s="266"/>
      <c r="AB5" s="264"/>
      <c r="AC5" s="264"/>
      <c r="AD5" s="281"/>
      <c r="AE5" s="281"/>
      <c r="AF5" s="281"/>
      <c r="AG5" s="281"/>
      <c r="AH5" s="260"/>
      <c r="AI5" s="260"/>
      <c r="AJ5" s="281" t="s">
        <v>1046</v>
      </c>
      <c r="AK5" s="281"/>
      <c r="AL5" s="281"/>
      <c r="AM5" s="281"/>
      <c r="AN5" s="281"/>
      <c r="AO5" s="281"/>
      <c r="AP5" s="281"/>
      <c r="AQ5" s="281"/>
      <c r="AR5" s="270"/>
      <c r="AS5" s="270"/>
      <c r="AT5" s="282"/>
      <c r="AU5" s="281"/>
      <c r="AV5" s="468">
        <v>40</v>
      </c>
      <c r="AW5" s="469"/>
      <c r="AX5" s="282" t="s">
        <v>1047</v>
      </c>
      <c r="AY5" s="281"/>
      <c r="AZ5" s="468">
        <v>160</v>
      </c>
      <c r="BA5" s="469"/>
      <c r="BB5" s="282" t="s">
        <v>1048</v>
      </c>
      <c r="BC5" s="281"/>
      <c r="BD5" s="260"/>
      <c r="BE5" s="261"/>
    </row>
    <row r="6" spans="1:57" s="262" customFormat="1" ht="20.25" customHeight="1">
      <c r="A6" s="260"/>
      <c r="B6" s="275"/>
      <c r="C6" s="275"/>
      <c r="D6" s="275"/>
      <c r="E6" s="275"/>
      <c r="F6" s="275"/>
      <c r="G6" s="275"/>
      <c r="H6" s="275"/>
      <c r="I6" s="275"/>
      <c r="J6" s="275"/>
      <c r="K6" s="283"/>
      <c r="L6" s="283"/>
      <c r="M6" s="283"/>
      <c r="N6" s="275"/>
      <c r="O6" s="284"/>
      <c r="P6" s="285"/>
      <c r="Q6" s="285"/>
      <c r="R6" s="286"/>
      <c r="S6" s="287"/>
      <c r="T6" s="260"/>
      <c r="U6" s="260"/>
      <c r="V6" s="260"/>
      <c r="W6" s="260"/>
      <c r="X6" s="260"/>
      <c r="Y6" s="260"/>
      <c r="Z6" s="266"/>
      <c r="AA6" s="266"/>
      <c r="AB6" s="264"/>
      <c r="AC6" s="264"/>
      <c r="AD6" s="288"/>
      <c r="AE6" s="254"/>
      <c r="AF6" s="254"/>
      <c r="AG6" s="254"/>
      <c r="AH6" s="260"/>
      <c r="AI6" s="260"/>
      <c r="AJ6" s="260"/>
      <c r="AK6" s="260"/>
      <c r="AL6" s="254"/>
      <c r="AM6" s="254"/>
      <c r="AN6" s="289"/>
      <c r="AO6" s="290"/>
      <c r="AP6" s="290"/>
      <c r="AQ6" s="291"/>
      <c r="AR6" s="291"/>
      <c r="AS6" s="291"/>
      <c r="AT6" s="291"/>
      <c r="AU6" s="291"/>
      <c r="AV6" s="291"/>
      <c r="AW6" s="281" t="s">
        <v>1049</v>
      </c>
      <c r="AX6" s="281"/>
      <c r="AY6" s="281"/>
      <c r="AZ6" s="470">
        <f>DAY(EOMONTH(DATE(X2,AB2,1),0))</f>
        <v>30</v>
      </c>
      <c r="BA6" s="471"/>
      <c r="BB6" s="282" t="s">
        <v>1050</v>
      </c>
      <c r="BC6" s="260"/>
      <c r="BD6" s="260"/>
      <c r="BE6" s="261"/>
    </row>
    <row r="7" spans="1:57" ht="20.25" customHeight="1" thickBot="1">
      <c r="A7" s="292"/>
      <c r="B7" s="292"/>
      <c r="C7" s="293"/>
      <c r="D7" s="293"/>
      <c r="E7" s="292"/>
      <c r="F7" s="292"/>
      <c r="G7" s="294"/>
      <c r="H7" s="292"/>
      <c r="I7" s="292"/>
      <c r="J7" s="292"/>
      <c r="K7" s="292"/>
      <c r="L7" s="292"/>
      <c r="M7" s="292"/>
      <c r="N7" s="292"/>
      <c r="O7" s="292"/>
      <c r="P7" s="292"/>
      <c r="Q7" s="292"/>
      <c r="R7" s="292"/>
      <c r="S7" s="293"/>
      <c r="T7" s="292"/>
      <c r="U7" s="292"/>
      <c r="V7" s="292"/>
      <c r="W7" s="292"/>
      <c r="X7" s="292"/>
      <c r="Y7" s="292"/>
      <c r="Z7" s="292"/>
      <c r="AA7" s="292"/>
      <c r="AB7" s="292"/>
      <c r="AC7" s="292"/>
      <c r="AD7" s="292"/>
      <c r="AE7" s="292"/>
      <c r="AF7" s="292"/>
      <c r="AG7" s="292"/>
      <c r="AH7" s="292"/>
      <c r="AI7" s="292"/>
      <c r="AJ7" s="293"/>
      <c r="AK7" s="292"/>
      <c r="AL7" s="292"/>
      <c r="AM7" s="292"/>
      <c r="AN7" s="292"/>
      <c r="AO7" s="292"/>
      <c r="AP7" s="292"/>
      <c r="AQ7" s="292"/>
      <c r="AR7" s="292"/>
      <c r="AS7" s="292"/>
      <c r="AT7" s="292"/>
      <c r="AU7" s="292"/>
      <c r="AV7" s="292"/>
      <c r="AW7" s="292"/>
      <c r="AX7" s="292"/>
      <c r="AY7" s="292"/>
      <c r="AZ7" s="292"/>
      <c r="BA7" s="292"/>
      <c r="BB7" s="292"/>
      <c r="BC7" s="295"/>
      <c r="BD7" s="295"/>
      <c r="BE7" s="296"/>
    </row>
    <row r="8" spans="1:57" ht="20.25" customHeight="1" thickBot="1">
      <c r="A8" s="292"/>
      <c r="B8" s="434" t="s">
        <v>1051</v>
      </c>
      <c r="C8" s="437" t="s">
        <v>1052</v>
      </c>
      <c r="D8" s="438"/>
      <c r="E8" s="443" t="s">
        <v>1053</v>
      </c>
      <c r="F8" s="438"/>
      <c r="G8" s="443" t="s">
        <v>1054</v>
      </c>
      <c r="H8" s="437"/>
      <c r="I8" s="437"/>
      <c r="J8" s="437"/>
      <c r="K8" s="438"/>
      <c r="L8" s="443" t="s">
        <v>1055</v>
      </c>
      <c r="M8" s="437"/>
      <c r="N8" s="437"/>
      <c r="O8" s="446"/>
      <c r="P8" s="449" t="s">
        <v>1056</v>
      </c>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5" t="str">
        <f>IF(AZ3="４週","(9)1～4週目の勤務時間数合計","(9)1か月の勤務時間数合計")</f>
        <v>(9)1～4週目の勤務時間数合計</v>
      </c>
      <c r="AV8" s="456"/>
      <c r="AW8" s="455" t="s">
        <v>1057</v>
      </c>
      <c r="AX8" s="456"/>
      <c r="AY8" s="463" t="s">
        <v>1058</v>
      </c>
      <c r="AZ8" s="463"/>
      <c r="BA8" s="463"/>
      <c r="BB8" s="463"/>
      <c r="BC8" s="463"/>
      <c r="BD8" s="463"/>
    </row>
    <row r="9" spans="1:57" ht="20.25" customHeight="1" thickBot="1">
      <c r="A9" s="292"/>
      <c r="B9" s="435"/>
      <c r="C9" s="439"/>
      <c r="D9" s="440"/>
      <c r="E9" s="444"/>
      <c r="F9" s="440"/>
      <c r="G9" s="444"/>
      <c r="H9" s="439"/>
      <c r="I9" s="439"/>
      <c r="J9" s="439"/>
      <c r="K9" s="440"/>
      <c r="L9" s="444"/>
      <c r="M9" s="439"/>
      <c r="N9" s="439"/>
      <c r="O9" s="447"/>
      <c r="P9" s="465" t="s">
        <v>1059</v>
      </c>
      <c r="Q9" s="466"/>
      <c r="R9" s="466"/>
      <c r="S9" s="466"/>
      <c r="T9" s="466"/>
      <c r="U9" s="466"/>
      <c r="V9" s="467"/>
      <c r="W9" s="465" t="s">
        <v>1060</v>
      </c>
      <c r="X9" s="466"/>
      <c r="Y9" s="466"/>
      <c r="Z9" s="466"/>
      <c r="AA9" s="466"/>
      <c r="AB9" s="466"/>
      <c r="AC9" s="467"/>
      <c r="AD9" s="465" t="s">
        <v>1061</v>
      </c>
      <c r="AE9" s="466"/>
      <c r="AF9" s="466"/>
      <c r="AG9" s="466"/>
      <c r="AH9" s="466"/>
      <c r="AI9" s="466"/>
      <c r="AJ9" s="467"/>
      <c r="AK9" s="465" t="s">
        <v>1062</v>
      </c>
      <c r="AL9" s="466"/>
      <c r="AM9" s="466"/>
      <c r="AN9" s="466"/>
      <c r="AO9" s="466"/>
      <c r="AP9" s="466"/>
      <c r="AQ9" s="467"/>
      <c r="AR9" s="465" t="s">
        <v>1063</v>
      </c>
      <c r="AS9" s="466"/>
      <c r="AT9" s="467"/>
      <c r="AU9" s="457"/>
      <c r="AV9" s="458"/>
      <c r="AW9" s="457"/>
      <c r="AX9" s="458"/>
      <c r="AY9" s="463"/>
      <c r="AZ9" s="463"/>
      <c r="BA9" s="463"/>
      <c r="BB9" s="463"/>
      <c r="BC9" s="463"/>
      <c r="BD9" s="463"/>
    </row>
    <row r="10" spans="1:57" ht="20.25" customHeight="1" thickBot="1">
      <c r="A10" s="292"/>
      <c r="B10" s="435"/>
      <c r="C10" s="439"/>
      <c r="D10" s="440"/>
      <c r="E10" s="444"/>
      <c r="F10" s="440"/>
      <c r="G10" s="444"/>
      <c r="H10" s="439"/>
      <c r="I10" s="439"/>
      <c r="J10" s="439"/>
      <c r="K10" s="440"/>
      <c r="L10" s="444"/>
      <c r="M10" s="439"/>
      <c r="N10" s="439"/>
      <c r="O10" s="447"/>
      <c r="P10" s="298">
        <f>DAY(DATE($X$2,$AB$2,1))</f>
        <v>1</v>
      </c>
      <c r="Q10" s="299">
        <f>DAY(DATE($X$2,$AB$2,2))</f>
        <v>2</v>
      </c>
      <c r="R10" s="299">
        <f>DAY(DATE($X$2,$AB$2,3))</f>
        <v>3</v>
      </c>
      <c r="S10" s="299">
        <f>DAY(DATE($X$2,$AB$2,4))</f>
        <v>4</v>
      </c>
      <c r="T10" s="299">
        <f>DAY(DATE($X$2,$AB$2,5))</f>
        <v>5</v>
      </c>
      <c r="U10" s="299">
        <f>DAY(DATE($X$2,$AB$2,6))</f>
        <v>6</v>
      </c>
      <c r="V10" s="300">
        <f>DAY(DATE($X$2,$AB$2,7))</f>
        <v>7</v>
      </c>
      <c r="W10" s="298">
        <f>DAY(DATE($X$2,$AB$2,8))</f>
        <v>8</v>
      </c>
      <c r="X10" s="299">
        <f>DAY(DATE($X$2,$AB$2,9))</f>
        <v>9</v>
      </c>
      <c r="Y10" s="299">
        <f>DAY(DATE($X$2,$AB$2,10))</f>
        <v>10</v>
      </c>
      <c r="Z10" s="299">
        <f>DAY(DATE($X$2,$AB$2,11))</f>
        <v>11</v>
      </c>
      <c r="AA10" s="299">
        <f>DAY(DATE($X$2,$AB$2,12))</f>
        <v>12</v>
      </c>
      <c r="AB10" s="299">
        <f>DAY(DATE($X$2,$AB$2,13))</f>
        <v>13</v>
      </c>
      <c r="AC10" s="300">
        <f>DAY(DATE($X$2,$AB$2,14))</f>
        <v>14</v>
      </c>
      <c r="AD10" s="298">
        <f>DAY(DATE($X$2,$AB$2,15))</f>
        <v>15</v>
      </c>
      <c r="AE10" s="299">
        <f>DAY(DATE($X$2,$AB$2,16))</f>
        <v>16</v>
      </c>
      <c r="AF10" s="299">
        <f>DAY(DATE($X$2,$AB$2,17))</f>
        <v>17</v>
      </c>
      <c r="AG10" s="299">
        <f>DAY(DATE($X$2,$AB$2,18))</f>
        <v>18</v>
      </c>
      <c r="AH10" s="299">
        <f>DAY(DATE($X$2,$AB$2,19))</f>
        <v>19</v>
      </c>
      <c r="AI10" s="299">
        <f>DAY(DATE($X$2,$AB$2,20))</f>
        <v>20</v>
      </c>
      <c r="AJ10" s="300">
        <f>DAY(DATE($X$2,$AB$2,21))</f>
        <v>21</v>
      </c>
      <c r="AK10" s="298">
        <f>DAY(DATE($X$2,$AB$2,22))</f>
        <v>22</v>
      </c>
      <c r="AL10" s="299">
        <f>DAY(DATE($X$2,$AB$2,23))</f>
        <v>23</v>
      </c>
      <c r="AM10" s="299">
        <f>DAY(DATE($X$2,$AB$2,24))</f>
        <v>24</v>
      </c>
      <c r="AN10" s="299">
        <f>DAY(DATE($X$2,$AB$2,25))</f>
        <v>25</v>
      </c>
      <c r="AO10" s="299">
        <f>DAY(DATE($X$2,$AB$2,26))</f>
        <v>26</v>
      </c>
      <c r="AP10" s="299">
        <f>DAY(DATE($X$2,$AB$2,27))</f>
        <v>27</v>
      </c>
      <c r="AQ10" s="300">
        <f>DAY(DATE($X$2,$AB$2,28))</f>
        <v>28</v>
      </c>
      <c r="AR10" s="298" t="str">
        <f>IF(AZ3="暦月",IF(DAY(DATE($X$2,$AB$2,29))=29,29,""),"")</f>
        <v/>
      </c>
      <c r="AS10" s="299" t="str">
        <f>IF(AZ3="暦月",IF(DAY(DATE($X$2,$AB$2,30))=30,30,""),"")</f>
        <v/>
      </c>
      <c r="AT10" s="300" t="str">
        <f>IF(AZ3="暦月",IF(DAY(DATE($X$2,$AB$2,31))=31,31,""),"")</f>
        <v/>
      </c>
      <c r="AU10" s="457"/>
      <c r="AV10" s="458"/>
      <c r="AW10" s="457"/>
      <c r="AX10" s="458"/>
      <c r="AY10" s="463"/>
      <c r="AZ10" s="463"/>
      <c r="BA10" s="463"/>
      <c r="BB10" s="463"/>
      <c r="BC10" s="463"/>
      <c r="BD10" s="463"/>
    </row>
    <row r="11" spans="1:57" ht="20.25" hidden="1" customHeight="1" thickBot="1">
      <c r="A11" s="292"/>
      <c r="B11" s="435"/>
      <c r="C11" s="439"/>
      <c r="D11" s="440"/>
      <c r="E11" s="444"/>
      <c r="F11" s="440"/>
      <c r="G11" s="444"/>
      <c r="H11" s="439"/>
      <c r="I11" s="439"/>
      <c r="J11" s="439"/>
      <c r="K11" s="440"/>
      <c r="L11" s="444"/>
      <c r="M11" s="439"/>
      <c r="N11" s="439"/>
      <c r="O11" s="447"/>
      <c r="P11" s="298">
        <f>WEEKDAY(DATE($X$2,$AB$2,1))</f>
        <v>2</v>
      </c>
      <c r="Q11" s="299">
        <f>WEEKDAY(DATE($X$2,$AB$2,2))</f>
        <v>3</v>
      </c>
      <c r="R11" s="299">
        <f>WEEKDAY(DATE($X$2,$AB$2,3))</f>
        <v>4</v>
      </c>
      <c r="S11" s="299">
        <f>WEEKDAY(DATE($X$2,$AB$2,4))</f>
        <v>5</v>
      </c>
      <c r="T11" s="299">
        <f>WEEKDAY(DATE($X$2,$AB$2,5))</f>
        <v>6</v>
      </c>
      <c r="U11" s="299">
        <f>WEEKDAY(DATE($X$2,$AB$2,6))</f>
        <v>7</v>
      </c>
      <c r="V11" s="300">
        <f>WEEKDAY(DATE($X$2,$AB$2,7))</f>
        <v>1</v>
      </c>
      <c r="W11" s="298">
        <f>WEEKDAY(DATE($X$2,$AB$2,8))</f>
        <v>2</v>
      </c>
      <c r="X11" s="299">
        <f>WEEKDAY(DATE($X$2,$AB$2,9))</f>
        <v>3</v>
      </c>
      <c r="Y11" s="299">
        <f>WEEKDAY(DATE($X$2,$AB$2,10))</f>
        <v>4</v>
      </c>
      <c r="Z11" s="299">
        <f>WEEKDAY(DATE($X$2,$AB$2,11))</f>
        <v>5</v>
      </c>
      <c r="AA11" s="299">
        <f>WEEKDAY(DATE($X$2,$AB$2,12))</f>
        <v>6</v>
      </c>
      <c r="AB11" s="299">
        <f>WEEKDAY(DATE($X$2,$AB$2,13))</f>
        <v>7</v>
      </c>
      <c r="AC11" s="300">
        <f>WEEKDAY(DATE($X$2,$AB$2,14))</f>
        <v>1</v>
      </c>
      <c r="AD11" s="298">
        <f>WEEKDAY(DATE($X$2,$AB$2,15))</f>
        <v>2</v>
      </c>
      <c r="AE11" s="299">
        <f>WEEKDAY(DATE($X$2,$AB$2,16))</f>
        <v>3</v>
      </c>
      <c r="AF11" s="299">
        <f>WEEKDAY(DATE($X$2,$AB$2,17))</f>
        <v>4</v>
      </c>
      <c r="AG11" s="299">
        <f>WEEKDAY(DATE($X$2,$AB$2,18))</f>
        <v>5</v>
      </c>
      <c r="AH11" s="299">
        <f>WEEKDAY(DATE($X$2,$AB$2,19))</f>
        <v>6</v>
      </c>
      <c r="AI11" s="299">
        <f>WEEKDAY(DATE($X$2,$AB$2,20))</f>
        <v>7</v>
      </c>
      <c r="AJ11" s="300">
        <f>WEEKDAY(DATE($X$2,$AB$2,21))</f>
        <v>1</v>
      </c>
      <c r="AK11" s="298">
        <f>WEEKDAY(DATE($X$2,$AB$2,22))</f>
        <v>2</v>
      </c>
      <c r="AL11" s="299">
        <f>WEEKDAY(DATE($X$2,$AB$2,23))</f>
        <v>3</v>
      </c>
      <c r="AM11" s="299">
        <f>WEEKDAY(DATE($X$2,$AB$2,24))</f>
        <v>4</v>
      </c>
      <c r="AN11" s="299">
        <f>WEEKDAY(DATE($X$2,$AB$2,25))</f>
        <v>5</v>
      </c>
      <c r="AO11" s="299">
        <f>WEEKDAY(DATE($X$2,$AB$2,26))</f>
        <v>6</v>
      </c>
      <c r="AP11" s="299">
        <f>WEEKDAY(DATE($X$2,$AB$2,27))</f>
        <v>7</v>
      </c>
      <c r="AQ11" s="300">
        <f>WEEKDAY(DATE($X$2,$AB$2,28))</f>
        <v>1</v>
      </c>
      <c r="AR11" s="298">
        <f>IF(AR10=29,WEEKDAY(DATE($X$2,$AB$2,29)),0)</f>
        <v>0</v>
      </c>
      <c r="AS11" s="299">
        <f>IF(AS10=30,WEEKDAY(DATE($X$2,$AB$2,30)),0)</f>
        <v>0</v>
      </c>
      <c r="AT11" s="300">
        <f>IF(AT10=31,WEEKDAY(DATE($X$2,$AB$2,31)),0)</f>
        <v>0</v>
      </c>
      <c r="AU11" s="459"/>
      <c r="AV11" s="460"/>
      <c r="AW11" s="459"/>
      <c r="AX11" s="460"/>
      <c r="AY11" s="464"/>
      <c r="AZ11" s="464"/>
      <c r="BA11" s="464"/>
      <c r="BB11" s="464"/>
      <c r="BC11" s="464"/>
      <c r="BD11" s="464"/>
    </row>
    <row r="12" spans="1:57" ht="20.25" customHeight="1" thickBot="1">
      <c r="A12" s="292"/>
      <c r="B12" s="436"/>
      <c r="C12" s="441"/>
      <c r="D12" s="442"/>
      <c r="E12" s="445"/>
      <c r="F12" s="442"/>
      <c r="G12" s="445"/>
      <c r="H12" s="441"/>
      <c r="I12" s="441"/>
      <c r="J12" s="441"/>
      <c r="K12" s="442"/>
      <c r="L12" s="445"/>
      <c r="M12" s="441"/>
      <c r="N12" s="441"/>
      <c r="O12" s="448"/>
      <c r="P12" s="301" t="str">
        <f>IF(P11=1,"日",IF(P11=2,"月",IF(P11=3,"火",IF(P11=4,"水",IF(P11=5,"木",IF(P11=6,"金","土"))))))</f>
        <v>月</v>
      </c>
      <c r="Q12" s="302" t="str">
        <f t="shared" ref="Q12:AQ12" si="0">IF(Q11=1,"日",IF(Q11=2,"月",IF(Q11=3,"火",IF(Q11=4,"水",IF(Q11=5,"木",IF(Q11=6,"金","土"))))))</f>
        <v>火</v>
      </c>
      <c r="R12" s="302" t="str">
        <f t="shared" si="0"/>
        <v>水</v>
      </c>
      <c r="S12" s="302" t="str">
        <f t="shared" si="0"/>
        <v>木</v>
      </c>
      <c r="T12" s="302" t="str">
        <f t="shared" si="0"/>
        <v>金</v>
      </c>
      <c r="U12" s="302" t="str">
        <f t="shared" si="0"/>
        <v>土</v>
      </c>
      <c r="V12" s="303" t="str">
        <f t="shared" si="0"/>
        <v>日</v>
      </c>
      <c r="W12" s="301" t="str">
        <f t="shared" si="0"/>
        <v>月</v>
      </c>
      <c r="X12" s="302" t="str">
        <f t="shared" si="0"/>
        <v>火</v>
      </c>
      <c r="Y12" s="302" t="str">
        <f t="shared" si="0"/>
        <v>水</v>
      </c>
      <c r="Z12" s="302" t="str">
        <f t="shared" si="0"/>
        <v>木</v>
      </c>
      <c r="AA12" s="302" t="str">
        <f t="shared" si="0"/>
        <v>金</v>
      </c>
      <c r="AB12" s="302" t="str">
        <f t="shared" si="0"/>
        <v>土</v>
      </c>
      <c r="AC12" s="303" t="str">
        <f t="shared" si="0"/>
        <v>日</v>
      </c>
      <c r="AD12" s="301" t="str">
        <f t="shared" si="0"/>
        <v>月</v>
      </c>
      <c r="AE12" s="302" t="str">
        <f t="shared" si="0"/>
        <v>火</v>
      </c>
      <c r="AF12" s="302" t="str">
        <f t="shared" si="0"/>
        <v>水</v>
      </c>
      <c r="AG12" s="302" t="str">
        <f t="shared" si="0"/>
        <v>木</v>
      </c>
      <c r="AH12" s="302" t="str">
        <f t="shared" si="0"/>
        <v>金</v>
      </c>
      <c r="AI12" s="302" t="str">
        <f t="shared" si="0"/>
        <v>土</v>
      </c>
      <c r="AJ12" s="303" t="str">
        <f t="shared" si="0"/>
        <v>日</v>
      </c>
      <c r="AK12" s="301" t="str">
        <f t="shared" si="0"/>
        <v>月</v>
      </c>
      <c r="AL12" s="302" t="str">
        <f t="shared" si="0"/>
        <v>火</v>
      </c>
      <c r="AM12" s="302" t="str">
        <f t="shared" si="0"/>
        <v>水</v>
      </c>
      <c r="AN12" s="302" t="str">
        <f t="shared" si="0"/>
        <v>木</v>
      </c>
      <c r="AO12" s="302" t="str">
        <f t="shared" si="0"/>
        <v>金</v>
      </c>
      <c r="AP12" s="302" t="str">
        <f t="shared" si="0"/>
        <v>土</v>
      </c>
      <c r="AQ12" s="303" t="str">
        <f t="shared" si="0"/>
        <v>日</v>
      </c>
      <c r="AR12" s="302" t="str">
        <f>IF(AR11=1,"日",IF(AR11=2,"月",IF(AR11=3,"火",IF(AR11=4,"水",IF(AR11=5,"木",IF(AR11=6,"金",IF(AR11=0,"","土")))))))</f>
        <v/>
      </c>
      <c r="AS12" s="302" t="str">
        <f>IF(AS11=1,"日",IF(AS11=2,"月",IF(AS11=3,"火",IF(AS11=4,"水",IF(AS11=5,"木",IF(AS11=6,"金",IF(AS11=0,"","土")))))))</f>
        <v/>
      </c>
      <c r="AT12" s="302" t="str">
        <f>IF(AT11=1,"日",IF(AT11=2,"月",IF(AT11=3,"火",IF(AT11=4,"水",IF(AT11=5,"木",IF(AT11=6,"金",IF(AT11=0,"","土")))))))</f>
        <v/>
      </c>
      <c r="AU12" s="461"/>
      <c r="AV12" s="462"/>
      <c r="AW12" s="461"/>
      <c r="AX12" s="462"/>
      <c r="AY12" s="463"/>
      <c r="AZ12" s="463"/>
      <c r="BA12" s="463"/>
      <c r="BB12" s="463"/>
      <c r="BC12" s="463"/>
      <c r="BD12" s="463"/>
    </row>
    <row r="13" spans="1:57" ht="39.950000000000003" customHeight="1">
      <c r="A13" s="292"/>
      <c r="B13" s="335">
        <v>1</v>
      </c>
      <c r="C13" s="492"/>
      <c r="D13" s="493"/>
      <c r="E13" s="494"/>
      <c r="F13" s="495"/>
      <c r="G13" s="496"/>
      <c r="H13" s="497"/>
      <c r="I13" s="497"/>
      <c r="J13" s="497"/>
      <c r="K13" s="498"/>
      <c r="L13" s="499"/>
      <c r="M13" s="500"/>
      <c r="N13" s="500"/>
      <c r="O13" s="501"/>
      <c r="P13" s="304"/>
      <c r="Q13" s="305"/>
      <c r="R13" s="305"/>
      <c r="S13" s="305"/>
      <c r="T13" s="305"/>
      <c r="U13" s="305"/>
      <c r="V13" s="306"/>
      <c r="W13" s="304"/>
      <c r="X13" s="305"/>
      <c r="Y13" s="305"/>
      <c r="Z13" s="305"/>
      <c r="AA13" s="305"/>
      <c r="AB13" s="305"/>
      <c r="AC13" s="306"/>
      <c r="AD13" s="304"/>
      <c r="AE13" s="305"/>
      <c r="AF13" s="305"/>
      <c r="AG13" s="305"/>
      <c r="AH13" s="305"/>
      <c r="AI13" s="305"/>
      <c r="AJ13" s="306"/>
      <c r="AK13" s="304"/>
      <c r="AL13" s="305"/>
      <c r="AM13" s="305"/>
      <c r="AN13" s="305"/>
      <c r="AO13" s="305"/>
      <c r="AP13" s="305"/>
      <c r="AQ13" s="306"/>
      <c r="AR13" s="304"/>
      <c r="AS13" s="305"/>
      <c r="AT13" s="306"/>
      <c r="AU13" s="502">
        <f>IF($AZ$3="４週",SUM(P13:AQ13),IF($AZ$3="暦月",SUM(P13:AT13),""))</f>
        <v>0</v>
      </c>
      <c r="AV13" s="503"/>
      <c r="AW13" s="504">
        <f t="shared" ref="AW13:AW76" si="1">IF($AZ$3="４週",AU13/4,IF($AZ$3="暦月",AU13/($AZ$6/7),""))</f>
        <v>0</v>
      </c>
      <c r="AX13" s="505"/>
      <c r="AY13" s="472"/>
      <c r="AZ13" s="473"/>
      <c r="BA13" s="473"/>
      <c r="BB13" s="473"/>
      <c r="BC13" s="473"/>
      <c r="BD13" s="474"/>
    </row>
    <row r="14" spans="1:57" ht="39.950000000000003" customHeight="1">
      <c r="A14" s="292"/>
      <c r="B14" s="307">
        <f t="shared" ref="B14:B77" si="2">B13+1</f>
        <v>2</v>
      </c>
      <c r="C14" s="475"/>
      <c r="D14" s="476"/>
      <c r="E14" s="477"/>
      <c r="F14" s="478"/>
      <c r="G14" s="479"/>
      <c r="H14" s="480"/>
      <c r="I14" s="480"/>
      <c r="J14" s="480"/>
      <c r="K14" s="481"/>
      <c r="L14" s="482"/>
      <c r="M14" s="483"/>
      <c r="N14" s="483"/>
      <c r="O14" s="484"/>
      <c r="P14" s="308"/>
      <c r="Q14" s="309"/>
      <c r="R14" s="309"/>
      <c r="S14" s="309"/>
      <c r="T14" s="309"/>
      <c r="U14" s="309"/>
      <c r="V14" s="310"/>
      <c r="W14" s="308"/>
      <c r="X14" s="309"/>
      <c r="Y14" s="309"/>
      <c r="Z14" s="309"/>
      <c r="AA14" s="309"/>
      <c r="AB14" s="309"/>
      <c r="AC14" s="310"/>
      <c r="AD14" s="308"/>
      <c r="AE14" s="309"/>
      <c r="AF14" s="309"/>
      <c r="AG14" s="309"/>
      <c r="AH14" s="309"/>
      <c r="AI14" s="309"/>
      <c r="AJ14" s="310"/>
      <c r="AK14" s="308"/>
      <c r="AL14" s="309"/>
      <c r="AM14" s="309"/>
      <c r="AN14" s="309"/>
      <c r="AO14" s="309"/>
      <c r="AP14" s="309"/>
      <c r="AQ14" s="310"/>
      <c r="AR14" s="308"/>
      <c r="AS14" s="309"/>
      <c r="AT14" s="310"/>
      <c r="AU14" s="485">
        <f>IF($AZ$3="４週",SUM(P14:AQ14),IF($AZ$3="暦月",SUM(P14:AT14),""))</f>
        <v>0</v>
      </c>
      <c r="AV14" s="486"/>
      <c r="AW14" s="487">
        <f t="shared" si="1"/>
        <v>0</v>
      </c>
      <c r="AX14" s="488"/>
      <c r="AY14" s="489"/>
      <c r="AZ14" s="490"/>
      <c r="BA14" s="490"/>
      <c r="BB14" s="490"/>
      <c r="BC14" s="490"/>
      <c r="BD14" s="491"/>
    </row>
    <row r="15" spans="1:57" ht="39.950000000000003" customHeight="1">
      <c r="A15" s="292"/>
      <c r="B15" s="307">
        <f t="shared" si="2"/>
        <v>3</v>
      </c>
      <c r="C15" s="475"/>
      <c r="D15" s="476"/>
      <c r="E15" s="477"/>
      <c r="F15" s="478"/>
      <c r="G15" s="479"/>
      <c r="H15" s="480"/>
      <c r="I15" s="480"/>
      <c r="J15" s="480"/>
      <c r="K15" s="481"/>
      <c r="L15" s="482"/>
      <c r="M15" s="483"/>
      <c r="N15" s="483"/>
      <c r="O15" s="484"/>
      <c r="P15" s="308"/>
      <c r="Q15" s="309"/>
      <c r="R15" s="309"/>
      <c r="S15" s="309"/>
      <c r="T15" s="309"/>
      <c r="U15" s="309"/>
      <c r="V15" s="310"/>
      <c r="W15" s="308"/>
      <c r="X15" s="309"/>
      <c r="Y15" s="309"/>
      <c r="Z15" s="309"/>
      <c r="AA15" s="309"/>
      <c r="AB15" s="309"/>
      <c r="AC15" s="310"/>
      <c r="AD15" s="308"/>
      <c r="AE15" s="309"/>
      <c r="AF15" s="309"/>
      <c r="AG15" s="309"/>
      <c r="AH15" s="309"/>
      <c r="AI15" s="309"/>
      <c r="AJ15" s="310"/>
      <c r="AK15" s="308"/>
      <c r="AL15" s="309"/>
      <c r="AM15" s="309"/>
      <c r="AN15" s="309"/>
      <c r="AO15" s="309"/>
      <c r="AP15" s="309"/>
      <c r="AQ15" s="310"/>
      <c r="AR15" s="308"/>
      <c r="AS15" s="309"/>
      <c r="AT15" s="310"/>
      <c r="AU15" s="485">
        <f>IF($AZ$3="４週",SUM(P15:AQ15),IF($AZ$3="暦月",SUM(P15:AT15),""))</f>
        <v>0</v>
      </c>
      <c r="AV15" s="486"/>
      <c r="AW15" s="487">
        <f t="shared" si="1"/>
        <v>0</v>
      </c>
      <c r="AX15" s="488"/>
      <c r="AY15" s="489"/>
      <c r="AZ15" s="490"/>
      <c r="BA15" s="490"/>
      <c r="BB15" s="490"/>
      <c r="BC15" s="490"/>
      <c r="BD15" s="491"/>
    </row>
    <row r="16" spans="1:57" ht="39.950000000000003" customHeight="1">
      <c r="A16" s="292"/>
      <c r="B16" s="307">
        <f t="shared" si="2"/>
        <v>4</v>
      </c>
      <c r="C16" s="475"/>
      <c r="D16" s="476"/>
      <c r="E16" s="477"/>
      <c r="F16" s="478"/>
      <c r="G16" s="479"/>
      <c r="H16" s="480"/>
      <c r="I16" s="480"/>
      <c r="J16" s="480"/>
      <c r="K16" s="481"/>
      <c r="L16" s="482"/>
      <c r="M16" s="483"/>
      <c r="N16" s="483"/>
      <c r="O16" s="484"/>
      <c r="P16" s="308"/>
      <c r="Q16" s="309"/>
      <c r="R16" s="309"/>
      <c r="S16" s="309"/>
      <c r="T16" s="309"/>
      <c r="U16" s="309"/>
      <c r="V16" s="310"/>
      <c r="W16" s="308"/>
      <c r="X16" s="309"/>
      <c r="Y16" s="309"/>
      <c r="Z16" s="309"/>
      <c r="AA16" s="309"/>
      <c r="AB16" s="309"/>
      <c r="AC16" s="310"/>
      <c r="AD16" s="308"/>
      <c r="AE16" s="309"/>
      <c r="AF16" s="309"/>
      <c r="AG16" s="309"/>
      <c r="AH16" s="309"/>
      <c r="AI16" s="309"/>
      <c r="AJ16" s="310"/>
      <c r="AK16" s="308"/>
      <c r="AL16" s="309"/>
      <c r="AM16" s="309"/>
      <c r="AN16" s="309"/>
      <c r="AO16" s="309"/>
      <c r="AP16" s="309"/>
      <c r="AQ16" s="310"/>
      <c r="AR16" s="308"/>
      <c r="AS16" s="309"/>
      <c r="AT16" s="310"/>
      <c r="AU16" s="485">
        <f>IF($AZ$3="４週",SUM(P16:AQ16),IF($AZ$3="暦月",SUM(P16:AT16),""))</f>
        <v>0</v>
      </c>
      <c r="AV16" s="486"/>
      <c r="AW16" s="487">
        <f t="shared" si="1"/>
        <v>0</v>
      </c>
      <c r="AX16" s="488"/>
      <c r="AY16" s="489"/>
      <c r="AZ16" s="490"/>
      <c r="BA16" s="490"/>
      <c r="BB16" s="490"/>
      <c r="BC16" s="490"/>
      <c r="BD16" s="491"/>
    </row>
    <row r="17" spans="1:56" ht="39.950000000000003" customHeight="1">
      <c r="A17" s="292"/>
      <c r="B17" s="307">
        <f t="shared" si="2"/>
        <v>5</v>
      </c>
      <c r="C17" s="475"/>
      <c r="D17" s="476"/>
      <c r="E17" s="477"/>
      <c r="F17" s="478"/>
      <c r="G17" s="479"/>
      <c r="H17" s="480"/>
      <c r="I17" s="480"/>
      <c r="J17" s="480"/>
      <c r="K17" s="481"/>
      <c r="L17" s="482"/>
      <c r="M17" s="483"/>
      <c r="N17" s="483"/>
      <c r="O17" s="484"/>
      <c r="P17" s="308"/>
      <c r="Q17" s="309"/>
      <c r="R17" s="309"/>
      <c r="S17" s="309"/>
      <c r="T17" s="309"/>
      <c r="U17" s="309"/>
      <c r="V17" s="310"/>
      <c r="W17" s="308"/>
      <c r="X17" s="309"/>
      <c r="Y17" s="309"/>
      <c r="Z17" s="309"/>
      <c r="AA17" s="309"/>
      <c r="AB17" s="309"/>
      <c r="AC17" s="310"/>
      <c r="AD17" s="308"/>
      <c r="AE17" s="309"/>
      <c r="AF17" s="309"/>
      <c r="AG17" s="309"/>
      <c r="AH17" s="309"/>
      <c r="AI17" s="309"/>
      <c r="AJ17" s="310"/>
      <c r="AK17" s="308"/>
      <c r="AL17" s="309"/>
      <c r="AM17" s="309"/>
      <c r="AN17" s="309"/>
      <c r="AO17" s="309"/>
      <c r="AP17" s="309"/>
      <c r="AQ17" s="310"/>
      <c r="AR17" s="308"/>
      <c r="AS17" s="309"/>
      <c r="AT17" s="310"/>
      <c r="AU17" s="485">
        <f t="shared" ref="AU17:AU112" si="3">IF($AZ$3="４週",SUM(P17:AQ17),IF($AZ$3="暦月",SUM(P17:AT17),""))</f>
        <v>0</v>
      </c>
      <c r="AV17" s="486"/>
      <c r="AW17" s="487">
        <f t="shared" si="1"/>
        <v>0</v>
      </c>
      <c r="AX17" s="488"/>
      <c r="AY17" s="489"/>
      <c r="AZ17" s="490"/>
      <c r="BA17" s="490"/>
      <c r="BB17" s="490"/>
      <c r="BC17" s="490"/>
      <c r="BD17" s="491"/>
    </row>
    <row r="18" spans="1:56" ht="39.950000000000003" customHeight="1">
      <c r="A18" s="292"/>
      <c r="B18" s="307">
        <f t="shared" si="2"/>
        <v>6</v>
      </c>
      <c r="C18" s="475"/>
      <c r="D18" s="476"/>
      <c r="E18" s="477"/>
      <c r="F18" s="478"/>
      <c r="G18" s="479"/>
      <c r="H18" s="480"/>
      <c r="I18" s="480"/>
      <c r="J18" s="480"/>
      <c r="K18" s="481"/>
      <c r="L18" s="482"/>
      <c r="M18" s="483"/>
      <c r="N18" s="483"/>
      <c r="O18" s="484"/>
      <c r="P18" s="308"/>
      <c r="Q18" s="309"/>
      <c r="R18" s="309"/>
      <c r="S18" s="309"/>
      <c r="T18" s="309"/>
      <c r="U18" s="309"/>
      <c r="V18" s="310"/>
      <c r="W18" s="308"/>
      <c r="X18" s="309"/>
      <c r="Y18" s="309"/>
      <c r="Z18" s="309"/>
      <c r="AA18" s="309"/>
      <c r="AB18" s="309"/>
      <c r="AC18" s="310"/>
      <c r="AD18" s="308"/>
      <c r="AE18" s="309"/>
      <c r="AF18" s="309"/>
      <c r="AG18" s="309"/>
      <c r="AH18" s="309"/>
      <c r="AI18" s="309"/>
      <c r="AJ18" s="310"/>
      <c r="AK18" s="308"/>
      <c r="AL18" s="309"/>
      <c r="AM18" s="309"/>
      <c r="AN18" s="309"/>
      <c r="AO18" s="309"/>
      <c r="AP18" s="309"/>
      <c r="AQ18" s="310"/>
      <c r="AR18" s="308"/>
      <c r="AS18" s="309"/>
      <c r="AT18" s="310"/>
      <c r="AU18" s="485">
        <f t="shared" si="3"/>
        <v>0</v>
      </c>
      <c r="AV18" s="486"/>
      <c r="AW18" s="487">
        <f t="shared" si="1"/>
        <v>0</v>
      </c>
      <c r="AX18" s="488"/>
      <c r="AY18" s="489"/>
      <c r="AZ18" s="490"/>
      <c r="BA18" s="490"/>
      <c r="BB18" s="490"/>
      <c r="BC18" s="490"/>
      <c r="BD18" s="491"/>
    </row>
    <row r="19" spans="1:56" ht="39.950000000000003" customHeight="1">
      <c r="A19" s="292"/>
      <c r="B19" s="307">
        <f t="shared" si="2"/>
        <v>7</v>
      </c>
      <c r="C19" s="475"/>
      <c r="D19" s="476"/>
      <c r="E19" s="477"/>
      <c r="F19" s="478"/>
      <c r="G19" s="479"/>
      <c r="H19" s="480"/>
      <c r="I19" s="480"/>
      <c r="J19" s="480"/>
      <c r="K19" s="481"/>
      <c r="L19" s="482"/>
      <c r="M19" s="483"/>
      <c r="N19" s="483"/>
      <c r="O19" s="484"/>
      <c r="P19" s="308"/>
      <c r="Q19" s="309"/>
      <c r="R19" s="309"/>
      <c r="S19" s="309"/>
      <c r="T19" s="309"/>
      <c r="U19" s="309"/>
      <c r="V19" s="310"/>
      <c r="W19" s="308"/>
      <c r="X19" s="309"/>
      <c r="Y19" s="309"/>
      <c r="Z19" s="309"/>
      <c r="AA19" s="309"/>
      <c r="AB19" s="309"/>
      <c r="AC19" s="310"/>
      <c r="AD19" s="308"/>
      <c r="AE19" s="309"/>
      <c r="AF19" s="309"/>
      <c r="AG19" s="309"/>
      <c r="AH19" s="309"/>
      <c r="AI19" s="309"/>
      <c r="AJ19" s="310"/>
      <c r="AK19" s="308"/>
      <c r="AL19" s="309"/>
      <c r="AM19" s="309"/>
      <c r="AN19" s="309"/>
      <c r="AO19" s="309"/>
      <c r="AP19" s="309"/>
      <c r="AQ19" s="310"/>
      <c r="AR19" s="308"/>
      <c r="AS19" s="309"/>
      <c r="AT19" s="310"/>
      <c r="AU19" s="485">
        <f>IF($AZ$3="４週",SUM(P19:AQ19),IF($AZ$3="暦月",SUM(P19:AT19),""))</f>
        <v>0</v>
      </c>
      <c r="AV19" s="486"/>
      <c r="AW19" s="487">
        <f t="shared" si="1"/>
        <v>0</v>
      </c>
      <c r="AX19" s="488"/>
      <c r="AY19" s="489"/>
      <c r="AZ19" s="490"/>
      <c r="BA19" s="490"/>
      <c r="BB19" s="490"/>
      <c r="BC19" s="490"/>
      <c r="BD19" s="491"/>
    </row>
    <row r="20" spans="1:56" ht="39.950000000000003" customHeight="1">
      <c r="A20" s="292"/>
      <c r="B20" s="307">
        <f t="shared" si="2"/>
        <v>8</v>
      </c>
      <c r="C20" s="475"/>
      <c r="D20" s="476"/>
      <c r="E20" s="477"/>
      <c r="F20" s="478"/>
      <c r="G20" s="479"/>
      <c r="H20" s="480"/>
      <c r="I20" s="480"/>
      <c r="J20" s="480"/>
      <c r="K20" s="481"/>
      <c r="L20" s="482"/>
      <c r="M20" s="483"/>
      <c r="N20" s="483"/>
      <c r="O20" s="484"/>
      <c r="P20" s="308"/>
      <c r="Q20" s="309"/>
      <c r="R20" s="309"/>
      <c r="S20" s="309"/>
      <c r="T20" s="309"/>
      <c r="U20" s="309"/>
      <c r="V20" s="310"/>
      <c r="W20" s="308"/>
      <c r="X20" s="309"/>
      <c r="Y20" s="309"/>
      <c r="Z20" s="309"/>
      <c r="AA20" s="309"/>
      <c r="AB20" s="309"/>
      <c r="AC20" s="310"/>
      <c r="AD20" s="308"/>
      <c r="AE20" s="309"/>
      <c r="AF20" s="309"/>
      <c r="AG20" s="309"/>
      <c r="AH20" s="309"/>
      <c r="AI20" s="309"/>
      <c r="AJ20" s="310"/>
      <c r="AK20" s="308"/>
      <c r="AL20" s="309"/>
      <c r="AM20" s="309"/>
      <c r="AN20" s="309"/>
      <c r="AO20" s="309"/>
      <c r="AP20" s="309"/>
      <c r="AQ20" s="310"/>
      <c r="AR20" s="308"/>
      <c r="AS20" s="309"/>
      <c r="AT20" s="310"/>
      <c r="AU20" s="485">
        <f t="shared" si="3"/>
        <v>0</v>
      </c>
      <c r="AV20" s="486"/>
      <c r="AW20" s="487">
        <f t="shared" si="1"/>
        <v>0</v>
      </c>
      <c r="AX20" s="488"/>
      <c r="AY20" s="489"/>
      <c r="AZ20" s="490"/>
      <c r="BA20" s="490"/>
      <c r="BB20" s="490"/>
      <c r="BC20" s="490"/>
      <c r="BD20" s="491"/>
    </row>
    <row r="21" spans="1:56" ht="39.950000000000003" customHeight="1">
      <c r="A21" s="292"/>
      <c r="B21" s="307">
        <f t="shared" si="2"/>
        <v>9</v>
      </c>
      <c r="C21" s="475"/>
      <c r="D21" s="476"/>
      <c r="E21" s="477"/>
      <c r="F21" s="478"/>
      <c r="G21" s="479"/>
      <c r="H21" s="480"/>
      <c r="I21" s="480"/>
      <c r="J21" s="480"/>
      <c r="K21" s="481"/>
      <c r="L21" s="482"/>
      <c r="M21" s="483"/>
      <c r="N21" s="483"/>
      <c r="O21" s="484"/>
      <c r="P21" s="308"/>
      <c r="Q21" s="309"/>
      <c r="R21" s="309"/>
      <c r="S21" s="309"/>
      <c r="T21" s="309"/>
      <c r="U21" s="309"/>
      <c r="V21" s="310"/>
      <c r="W21" s="308"/>
      <c r="X21" s="309"/>
      <c r="Y21" s="309"/>
      <c r="Z21" s="309"/>
      <c r="AA21" s="309"/>
      <c r="AB21" s="309"/>
      <c r="AC21" s="310"/>
      <c r="AD21" s="308"/>
      <c r="AE21" s="309"/>
      <c r="AF21" s="309"/>
      <c r="AG21" s="309"/>
      <c r="AH21" s="309"/>
      <c r="AI21" s="309"/>
      <c r="AJ21" s="310"/>
      <c r="AK21" s="308"/>
      <c r="AL21" s="309"/>
      <c r="AM21" s="309"/>
      <c r="AN21" s="309"/>
      <c r="AO21" s="309"/>
      <c r="AP21" s="309"/>
      <c r="AQ21" s="310"/>
      <c r="AR21" s="308"/>
      <c r="AS21" s="309"/>
      <c r="AT21" s="310"/>
      <c r="AU21" s="485">
        <f t="shared" si="3"/>
        <v>0</v>
      </c>
      <c r="AV21" s="486"/>
      <c r="AW21" s="487">
        <f t="shared" si="1"/>
        <v>0</v>
      </c>
      <c r="AX21" s="488"/>
      <c r="AY21" s="489"/>
      <c r="AZ21" s="490"/>
      <c r="BA21" s="490"/>
      <c r="BB21" s="490"/>
      <c r="BC21" s="490"/>
      <c r="BD21" s="491"/>
    </row>
    <row r="22" spans="1:56" ht="39.950000000000003" customHeight="1">
      <c r="A22" s="292"/>
      <c r="B22" s="307">
        <f t="shared" si="2"/>
        <v>10</v>
      </c>
      <c r="C22" s="475"/>
      <c r="D22" s="476"/>
      <c r="E22" s="477"/>
      <c r="F22" s="478"/>
      <c r="G22" s="479"/>
      <c r="H22" s="480"/>
      <c r="I22" s="480"/>
      <c r="J22" s="480"/>
      <c r="K22" s="481"/>
      <c r="L22" s="482"/>
      <c r="M22" s="483"/>
      <c r="N22" s="483"/>
      <c r="O22" s="484"/>
      <c r="P22" s="308"/>
      <c r="Q22" s="309"/>
      <c r="R22" s="309"/>
      <c r="S22" s="309"/>
      <c r="T22" s="309"/>
      <c r="U22" s="309"/>
      <c r="V22" s="310"/>
      <c r="W22" s="308"/>
      <c r="X22" s="309"/>
      <c r="Y22" s="309"/>
      <c r="Z22" s="309"/>
      <c r="AA22" s="309"/>
      <c r="AB22" s="309"/>
      <c r="AC22" s="310"/>
      <c r="AD22" s="308"/>
      <c r="AE22" s="309"/>
      <c r="AF22" s="309"/>
      <c r="AG22" s="309"/>
      <c r="AH22" s="309"/>
      <c r="AI22" s="309"/>
      <c r="AJ22" s="310"/>
      <c r="AK22" s="308"/>
      <c r="AL22" s="309"/>
      <c r="AM22" s="309"/>
      <c r="AN22" s="309"/>
      <c r="AO22" s="309"/>
      <c r="AP22" s="309"/>
      <c r="AQ22" s="310"/>
      <c r="AR22" s="308"/>
      <c r="AS22" s="309"/>
      <c r="AT22" s="310"/>
      <c r="AU22" s="485">
        <f t="shared" si="3"/>
        <v>0</v>
      </c>
      <c r="AV22" s="486"/>
      <c r="AW22" s="487">
        <f t="shared" si="1"/>
        <v>0</v>
      </c>
      <c r="AX22" s="488"/>
      <c r="AY22" s="489"/>
      <c r="AZ22" s="490"/>
      <c r="BA22" s="490"/>
      <c r="BB22" s="490"/>
      <c r="BC22" s="490"/>
      <c r="BD22" s="491"/>
    </row>
    <row r="23" spans="1:56" ht="39.950000000000003" customHeight="1">
      <c r="A23" s="292"/>
      <c r="B23" s="307">
        <f t="shared" si="2"/>
        <v>11</v>
      </c>
      <c r="C23" s="475"/>
      <c r="D23" s="476"/>
      <c r="E23" s="477"/>
      <c r="F23" s="478"/>
      <c r="G23" s="479"/>
      <c r="H23" s="480"/>
      <c r="I23" s="480"/>
      <c r="J23" s="480"/>
      <c r="K23" s="481"/>
      <c r="L23" s="482"/>
      <c r="M23" s="483"/>
      <c r="N23" s="483"/>
      <c r="O23" s="484"/>
      <c r="P23" s="308"/>
      <c r="Q23" s="309"/>
      <c r="R23" s="309"/>
      <c r="S23" s="309"/>
      <c r="T23" s="309"/>
      <c r="U23" s="309"/>
      <c r="V23" s="310"/>
      <c r="W23" s="308"/>
      <c r="X23" s="309"/>
      <c r="Y23" s="309"/>
      <c r="Z23" s="309"/>
      <c r="AA23" s="309"/>
      <c r="AB23" s="309"/>
      <c r="AC23" s="310"/>
      <c r="AD23" s="308"/>
      <c r="AE23" s="309"/>
      <c r="AF23" s="309"/>
      <c r="AG23" s="309"/>
      <c r="AH23" s="309"/>
      <c r="AI23" s="309"/>
      <c r="AJ23" s="310"/>
      <c r="AK23" s="308"/>
      <c r="AL23" s="309"/>
      <c r="AM23" s="309"/>
      <c r="AN23" s="309"/>
      <c r="AO23" s="309"/>
      <c r="AP23" s="309"/>
      <c r="AQ23" s="310"/>
      <c r="AR23" s="308"/>
      <c r="AS23" s="309"/>
      <c r="AT23" s="310"/>
      <c r="AU23" s="485">
        <f t="shared" si="3"/>
        <v>0</v>
      </c>
      <c r="AV23" s="486"/>
      <c r="AW23" s="487">
        <f t="shared" si="1"/>
        <v>0</v>
      </c>
      <c r="AX23" s="488"/>
      <c r="AY23" s="489"/>
      <c r="AZ23" s="490"/>
      <c r="BA23" s="490"/>
      <c r="BB23" s="490"/>
      <c r="BC23" s="490"/>
      <c r="BD23" s="491"/>
    </row>
    <row r="24" spans="1:56" ht="39.950000000000003" customHeight="1">
      <c r="A24" s="292"/>
      <c r="B24" s="307">
        <f t="shared" si="2"/>
        <v>12</v>
      </c>
      <c r="C24" s="475"/>
      <c r="D24" s="476"/>
      <c r="E24" s="477"/>
      <c r="F24" s="478"/>
      <c r="G24" s="479"/>
      <c r="H24" s="480"/>
      <c r="I24" s="480"/>
      <c r="J24" s="480"/>
      <c r="K24" s="481"/>
      <c r="L24" s="482"/>
      <c r="M24" s="483"/>
      <c r="N24" s="483"/>
      <c r="O24" s="484"/>
      <c r="P24" s="308"/>
      <c r="Q24" s="309"/>
      <c r="R24" s="309"/>
      <c r="S24" s="309"/>
      <c r="T24" s="309"/>
      <c r="U24" s="309"/>
      <c r="V24" s="310"/>
      <c r="W24" s="308"/>
      <c r="X24" s="309"/>
      <c r="Y24" s="309"/>
      <c r="Z24" s="309"/>
      <c r="AA24" s="309"/>
      <c r="AB24" s="309"/>
      <c r="AC24" s="310"/>
      <c r="AD24" s="308"/>
      <c r="AE24" s="309"/>
      <c r="AF24" s="309"/>
      <c r="AG24" s="309"/>
      <c r="AH24" s="309"/>
      <c r="AI24" s="309"/>
      <c r="AJ24" s="310"/>
      <c r="AK24" s="308"/>
      <c r="AL24" s="309"/>
      <c r="AM24" s="309"/>
      <c r="AN24" s="309"/>
      <c r="AO24" s="309"/>
      <c r="AP24" s="309"/>
      <c r="AQ24" s="310"/>
      <c r="AR24" s="308"/>
      <c r="AS24" s="309"/>
      <c r="AT24" s="310"/>
      <c r="AU24" s="485">
        <f t="shared" si="3"/>
        <v>0</v>
      </c>
      <c r="AV24" s="486"/>
      <c r="AW24" s="487">
        <f t="shared" si="1"/>
        <v>0</v>
      </c>
      <c r="AX24" s="488"/>
      <c r="AY24" s="489"/>
      <c r="AZ24" s="490"/>
      <c r="BA24" s="490"/>
      <c r="BB24" s="490"/>
      <c r="BC24" s="490"/>
      <c r="BD24" s="491"/>
    </row>
    <row r="25" spans="1:56" ht="39.950000000000003" customHeight="1">
      <c r="A25" s="292"/>
      <c r="B25" s="307">
        <f t="shared" si="2"/>
        <v>13</v>
      </c>
      <c r="C25" s="475"/>
      <c r="D25" s="476"/>
      <c r="E25" s="477"/>
      <c r="F25" s="478"/>
      <c r="G25" s="479"/>
      <c r="H25" s="480"/>
      <c r="I25" s="480"/>
      <c r="J25" s="480"/>
      <c r="K25" s="481"/>
      <c r="L25" s="482"/>
      <c r="M25" s="483"/>
      <c r="N25" s="483"/>
      <c r="O25" s="484"/>
      <c r="P25" s="308"/>
      <c r="Q25" s="309"/>
      <c r="R25" s="309"/>
      <c r="S25" s="309"/>
      <c r="T25" s="309"/>
      <c r="U25" s="309"/>
      <c r="V25" s="310"/>
      <c r="W25" s="308"/>
      <c r="X25" s="309"/>
      <c r="Y25" s="309"/>
      <c r="Z25" s="309"/>
      <c r="AA25" s="309"/>
      <c r="AB25" s="309"/>
      <c r="AC25" s="310"/>
      <c r="AD25" s="308"/>
      <c r="AE25" s="309"/>
      <c r="AF25" s="309"/>
      <c r="AG25" s="309"/>
      <c r="AH25" s="309"/>
      <c r="AI25" s="309"/>
      <c r="AJ25" s="310"/>
      <c r="AK25" s="308"/>
      <c r="AL25" s="309"/>
      <c r="AM25" s="309"/>
      <c r="AN25" s="309"/>
      <c r="AO25" s="309"/>
      <c r="AP25" s="309"/>
      <c r="AQ25" s="310"/>
      <c r="AR25" s="308"/>
      <c r="AS25" s="309"/>
      <c r="AT25" s="310"/>
      <c r="AU25" s="485">
        <f t="shared" si="3"/>
        <v>0</v>
      </c>
      <c r="AV25" s="486"/>
      <c r="AW25" s="487">
        <f t="shared" si="1"/>
        <v>0</v>
      </c>
      <c r="AX25" s="488"/>
      <c r="AY25" s="489"/>
      <c r="AZ25" s="490"/>
      <c r="BA25" s="490"/>
      <c r="BB25" s="490"/>
      <c r="BC25" s="490"/>
      <c r="BD25" s="491"/>
    </row>
    <row r="26" spans="1:56" ht="39.950000000000003" customHeight="1">
      <c r="A26" s="292"/>
      <c r="B26" s="307">
        <f t="shared" si="2"/>
        <v>14</v>
      </c>
      <c r="C26" s="475"/>
      <c r="D26" s="476"/>
      <c r="E26" s="477"/>
      <c r="F26" s="478"/>
      <c r="G26" s="479"/>
      <c r="H26" s="480"/>
      <c r="I26" s="480"/>
      <c r="J26" s="480"/>
      <c r="K26" s="481"/>
      <c r="L26" s="482"/>
      <c r="M26" s="483"/>
      <c r="N26" s="483"/>
      <c r="O26" s="484"/>
      <c r="P26" s="308"/>
      <c r="Q26" s="309"/>
      <c r="R26" s="309"/>
      <c r="S26" s="309"/>
      <c r="T26" s="309"/>
      <c r="U26" s="309"/>
      <c r="V26" s="310"/>
      <c r="W26" s="308"/>
      <c r="X26" s="309"/>
      <c r="Y26" s="309"/>
      <c r="Z26" s="309"/>
      <c r="AA26" s="309"/>
      <c r="AB26" s="309"/>
      <c r="AC26" s="310"/>
      <c r="AD26" s="308"/>
      <c r="AE26" s="309"/>
      <c r="AF26" s="309"/>
      <c r="AG26" s="309"/>
      <c r="AH26" s="309"/>
      <c r="AI26" s="309"/>
      <c r="AJ26" s="310"/>
      <c r="AK26" s="308"/>
      <c r="AL26" s="309"/>
      <c r="AM26" s="309"/>
      <c r="AN26" s="309"/>
      <c r="AO26" s="309"/>
      <c r="AP26" s="309"/>
      <c r="AQ26" s="310"/>
      <c r="AR26" s="308"/>
      <c r="AS26" s="309"/>
      <c r="AT26" s="310"/>
      <c r="AU26" s="485">
        <f t="shared" si="3"/>
        <v>0</v>
      </c>
      <c r="AV26" s="486"/>
      <c r="AW26" s="487">
        <f t="shared" si="1"/>
        <v>0</v>
      </c>
      <c r="AX26" s="488"/>
      <c r="AY26" s="489"/>
      <c r="AZ26" s="490"/>
      <c r="BA26" s="490"/>
      <c r="BB26" s="490"/>
      <c r="BC26" s="490"/>
      <c r="BD26" s="491"/>
    </row>
    <row r="27" spans="1:56" ht="39.950000000000003" customHeight="1">
      <c r="A27" s="292"/>
      <c r="B27" s="307">
        <f t="shared" si="2"/>
        <v>15</v>
      </c>
      <c r="C27" s="475"/>
      <c r="D27" s="476"/>
      <c r="E27" s="477"/>
      <c r="F27" s="478"/>
      <c r="G27" s="479"/>
      <c r="H27" s="480"/>
      <c r="I27" s="480"/>
      <c r="J27" s="480"/>
      <c r="K27" s="481"/>
      <c r="L27" s="482"/>
      <c r="M27" s="483"/>
      <c r="N27" s="483"/>
      <c r="O27" s="484"/>
      <c r="P27" s="308"/>
      <c r="Q27" s="309"/>
      <c r="R27" s="309"/>
      <c r="S27" s="309"/>
      <c r="T27" s="309"/>
      <c r="U27" s="309"/>
      <c r="V27" s="310"/>
      <c r="W27" s="308"/>
      <c r="X27" s="309"/>
      <c r="Y27" s="309"/>
      <c r="Z27" s="309"/>
      <c r="AA27" s="309"/>
      <c r="AB27" s="309"/>
      <c r="AC27" s="310"/>
      <c r="AD27" s="308"/>
      <c r="AE27" s="309"/>
      <c r="AF27" s="309"/>
      <c r="AG27" s="309"/>
      <c r="AH27" s="309"/>
      <c r="AI27" s="309"/>
      <c r="AJ27" s="310"/>
      <c r="AK27" s="308"/>
      <c r="AL27" s="309"/>
      <c r="AM27" s="309"/>
      <c r="AN27" s="309"/>
      <c r="AO27" s="309"/>
      <c r="AP27" s="309"/>
      <c r="AQ27" s="310"/>
      <c r="AR27" s="308"/>
      <c r="AS27" s="309"/>
      <c r="AT27" s="310"/>
      <c r="AU27" s="485">
        <f t="shared" si="3"/>
        <v>0</v>
      </c>
      <c r="AV27" s="486"/>
      <c r="AW27" s="487">
        <f t="shared" si="1"/>
        <v>0</v>
      </c>
      <c r="AX27" s="488"/>
      <c r="AY27" s="489"/>
      <c r="AZ27" s="490"/>
      <c r="BA27" s="490"/>
      <c r="BB27" s="490"/>
      <c r="BC27" s="490"/>
      <c r="BD27" s="491"/>
    </row>
    <row r="28" spans="1:56" ht="39.950000000000003" customHeight="1">
      <c r="A28" s="292"/>
      <c r="B28" s="307">
        <f t="shared" si="2"/>
        <v>16</v>
      </c>
      <c r="C28" s="475"/>
      <c r="D28" s="476"/>
      <c r="E28" s="477"/>
      <c r="F28" s="478"/>
      <c r="G28" s="479"/>
      <c r="H28" s="480"/>
      <c r="I28" s="480"/>
      <c r="J28" s="480"/>
      <c r="K28" s="481"/>
      <c r="L28" s="482"/>
      <c r="M28" s="483"/>
      <c r="N28" s="483"/>
      <c r="O28" s="484"/>
      <c r="P28" s="308"/>
      <c r="Q28" s="309"/>
      <c r="R28" s="309"/>
      <c r="S28" s="309"/>
      <c r="T28" s="309"/>
      <c r="U28" s="309"/>
      <c r="V28" s="310"/>
      <c r="W28" s="308"/>
      <c r="X28" s="309"/>
      <c r="Y28" s="309"/>
      <c r="Z28" s="309"/>
      <c r="AA28" s="309"/>
      <c r="AB28" s="309"/>
      <c r="AC28" s="310"/>
      <c r="AD28" s="308"/>
      <c r="AE28" s="309"/>
      <c r="AF28" s="309"/>
      <c r="AG28" s="309"/>
      <c r="AH28" s="309"/>
      <c r="AI28" s="309"/>
      <c r="AJ28" s="310"/>
      <c r="AK28" s="308"/>
      <c r="AL28" s="309"/>
      <c r="AM28" s="309"/>
      <c r="AN28" s="309"/>
      <c r="AO28" s="309"/>
      <c r="AP28" s="309"/>
      <c r="AQ28" s="310"/>
      <c r="AR28" s="308"/>
      <c r="AS28" s="309"/>
      <c r="AT28" s="310"/>
      <c r="AU28" s="485">
        <f t="shared" si="3"/>
        <v>0</v>
      </c>
      <c r="AV28" s="486"/>
      <c r="AW28" s="487">
        <f t="shared" si="1"/>
        <v>0</v>
      </c>
      <c r="AX28" s="488"/>
      <c r="AY28" s="489"/>
      <c r="AZ28" s="490"/>
      <c r="BA28" s="490"/>
      <c r="BB28" s="490"/>
      <c r="BC28" s="490"/>
      <c r="BD28" s="491"/>
    </row>
    <row r="29" spans="1:56" ht="39.950000000000003" customHeight="1">
      <c r="A29" s="292"/>
      <c r="B29" s="307">
        <f t="shared" si="2"/>
        <v>17</v>
      </c>
      <c r="C29" s="475"/>
      <c r="D29" s="476"/>
      <c r="E29" s="477"/>
      <c r="F29" s="478"/>
      <c r="G29" s="479"/>
      <c r="H29" s="480"/>
      <c r="I29" s="480"/>
      <c r="J29" s="480"/>
      <c r="K29" s="481"/>
      <c r="L29" s="482"/>
      <c r="M29" s="483"/>
      <c r="N29" s="483"/>
      <c r="O29" s="484"/>
      <c r="P29" s="308"/>
      <c r="Q29" s="309"/>
      <c r="R29" s="309"/>
      <c r="S29" s="309"/>
      <c r="T29" s="309"/>
      <c r="U29" s="309"/>
      <c r="V29" s="310"/>
      <c r="W29" s="308"/>
      <c r="X29" s="309"/>
      <c r="Y29" s="309"/>
      <c r="Z29" s="309"/>
      <c r="AA29" s="309"/>
      <c r="AB29" s="309"/>
      <c r="AC29" s="310"/>
      <c r="AD29" s="308"/>
      <c r="AE29" s="309"/>
      <c r="AF29" s="309"/>
      <c r="AG29" s="309"/>
      <c r="AH29" s="309"/>
      <c r="AI29" s="309"/>
      <c r="AJ29" s="310"/>
      <c r="AK29" s="308"/>
      <c r="AL29" s="309"/>
      <c r="AM29" s="309"/>
      <c r="AN29" s="309"/>
      <c r="AO29" s="309"/>
      <c r="AP29" s="309"/>
      <c r="AQ29" s="310"/>
      <c r="AR29" s="308"/>
      <c r="AS29" s="309"/>
      <c r="AT29" s="310"/>
      <c r="AU29" s="485">
        <f t="shared" si="3"/>
        <v>0</v>
      </c>
      <c r="AV29" s="486"/>
      <c r="AW29" s="487">
        <f t="shared" si="1"/>
        <v>0</v>
      </c>
      <c r="AX29" s="488"/>
      <c r="AY29" s="489"/>
      <c r="AZ29" s="490"/>
      <c r="BA29" s="490"/>
      <c r="BB29" s="490"/>
      <c r="BC29" s="490"/>
      <c r="BD29" s="491"/>
    </row>
    <row r="30" spans="1:56" ht="39.950000000000003" customHeight="1">
      <c r="A30" s="292"/>
      <c r="B30" s="307">
        <f t="shared" si="2"/>
        <v>18</v>
      </c>
      <c r="C30" s="475"/>
      <c r="D30" s="476"/>
      <c r="E30" s="477"/>
      <c r="F30" s="478"/>
      <c r="G30" s="479"/>
      <c r="H30" s="480"/>
      <c r="I30" s="480"/>
      <c r="J30" s="480"/>
      <c r="K30" s="481"/>
      <c r="L30" s="482"/>
      <c r="M30" s="483"/>
      <c r="N30" s="483"/>
      <c r="O30" s="484"/>
      <c r="P30" s="308"/>
      <c r="Q30" s="309"/>
      <c r="R30" s="309"/>
      <c r="S30" s="309"/>
      <c r="T30" s="309"/>
      <c r="U30" s="309"/>
      <c r="V30" s="310"/>
      <c r="W30" s="308"/>
      <c r="X30" s="309"/>
      <c r="Y30" s="309"/>
      <c r="Z30" s="309"/>
      <c r="AA30" s="309"/>
      <c r="AB30" s="309"/>
      <c r="AC30" s="310"/>
      <c r="AD30" s="308"/>
      <c r="AE30" s="309"/>
      <c r="AF30" s="309"/>
      <c r="AG30" s="309"/>
      <c r="AH30" s="309"/>
      <c r="AI30" s="309"/>
      <c r="AJ30" s="310"/>
      <c r="AK30" s="308"/>
      <c r="AL30" s="309"/>
      <c r="AM30" s="309"/>
      <c r="AN30" s="309"/>
      <c r="AO30" s="309"/>
      <c r="AP30" s="309"/>
      <c r="AQ30" s="310"/>
      <c r="AR30" s="308"/>
      <c r="AS30" s="309"/>
      <c r="AT30" s="310"/>
      <c r="AU30" s="485">
        <f t="shared" si="3"/>
        <v>0</v>
      </c>
      <c r="AV30" s="486"/>
      <c r="AW30" s="487">
        <f t="shared" si="1"/>
        <v>0</v>
      </c>
      <c r="AX30" s="488"/>
      <c r="AY30" s="489"/>
      <c r="AZ30" s="490"/>
      <c r="BA30" s="490"/>
      <c r="BB30" s="490"/>
      <c r="BC30" s="490"/>
      <c r="BD30" s="491"/>
    </row>
    <row r="31" spans="1:56" ht="39.950000000000003" customHeight="1">
      <c r="A31" s="292"/>
      <c r="B31" s="307">
        <f t="shared" si="2"/>
        <v>19</v>
      </c>
      <c r="C31" s="475"/>
      <c r="D31" s="476"/>
      <c r="E31" s="477"/>
      <c r="F31" s="478"/>
      <c r="G31" s="479"/>
      <c r="H31" s="480"/>
      <c r="I31" s="480"/>
      <c r="J31" s="480"/>
      <c r="K31" s="481"/>
      <c r="L31" s="482"/>
      <c r="M31" s="483"/>
      <c r="N31" s="483"/>
      <c r="O31" s="484"/>
      <c r="P31" s="308"/>
      <c r="Q31" s="309"/>
      <c r="R31" s="309"/>
      <c r="S31" s="309"/>
      <c r="T31" s="309"/>
      <c r="U31" s="309"/>
      <c r="V31" s="310"/>
      <c r="W31" s="308"/>
      <c r="X31" s="309"/>
      <c r="Y31" s="309"/>
      <c r="Z31" s="309"/>
      <c r="AA31" s="309"/>
      <c r="AB31" s="309"/>
      <c r="AC31" s="310"/>
      <c r="AD31" s="308"/>
      <c r="AE31" s="309"/>
      <c r="AF31" s="309"/>
      <c r="AG31" s="309"/>
      <c r="AH31" s="309"/>
      <c r="AI31" s="309"/>
      <c r="AJ31" s="310"/>
      <c r="AK31" s="308"/>
      <c r="AL31" s="309"/>
      <c r="AM31" s="309"/>
      <c r="AN31" s="309"/>
      <c r="AO31" s="309"/>
      <c r="AP31" s="309"/>
      <c r="AQ31" s="310"/>
      <c r="AR31" s="308"/>
      <c r="AS31" s="309"/>
      <c r="AT31" s="310"/>
      <c r="AU31" s="485">
        <f t="shared" si="3"/>
        <v>0</v>
      </c>
      <c r="AV31" s="486"/>
      <c r="AW31" s="487">
        <f t="shared" si="1"/>
        <v>0</v>
      </c>
      <c r="AX31" s="488"/>
      <c r="AY31" s="489"/>
      <c r="AZ31" s="490"/>
      <c r="BA31" s="490"/>
      <c r="BB31" s="490"/>
      <c r="BC31" s="490"/>
      <c r="BD31" s="491"/>
    </row>
    <row r="32" spans="1:56" ht="39.950000000000003" customHeight="1">
      <c r="A32" s="292"/>
      <c r="B32" s="307">
        <f t="shared" si="2"/>
        <v>20</v>
      </c>
      <c r="C32" s="475"/>
      <c r="D32" s="476"/>
      <c r="E32" s="477"/>
      <c r="F32" s="478"/>
      <c r="G32" s="479"/>
      <c r="H32" s="480"/>
      <c r="I32" s="480"/>
      <c r="J32" s="480"/>
      <c r="K32" s="481"/>
      <c r="L32" s="482"/>
      <c r="M32" s="483"/>
      <c r="N32" s="483"/>
      <c r="O32" s="484"/>
      <c r="P32" s="308"/>
      <c r="Q32" s="309"/>
      <c r="R32" s="309"/>
      <c r="S32" s="309"/>
      <c r="T32" s="309"/>
      <c r="U32" s="309"/>
      <c r="V32" s="310"/>
      <c r="W32" s="308"/>
      <c r="X32" s="309"/>
      <c r="Y32" s="309"/>
      <c r="Z32" s="309"/>
      <c r="AA32" s="309"/>
      <c r="AB32" s="309"/>
      <c r="AC32" s="310"/>
      <c r="AD32" s="308"/>
      <c r="AE32" s="309"/>
      <c r="AF32" s="309"/>
      <c r="AG32" s="309"/>
      <c r="AH32" s="309"/>
      <c r="AI32" s="309"/>
      <c r="AJ32" s="310"/>
      <c r="AK32" s="308"/>
      <c r="AL32" s="309"/>
      <c r="AM32" s="309"/>
      <c r="AN32" s="309"/>
      <c r="AO32" s="309"/>
      <c r="AP32" s="309"/>
      <c r="AQ32" s="310"/>
      <c r="AR32" s="308"/>
      <c r="AS32" s="309"/>
      <c r="AT32" s="310"/>
      <c r="AU32" s="485">
        <f t="shared" si="3"/>
        <v>0</v>
      </c>
      <c r="AV32" s="486"/>
      <c r="AW32" s="487">
        <f t="shared" si="1"/>
        <v>0</v>
      </c>
      <c r="AX32" s="488"/>
      <c r="AY32" s="489"/>
      <c r="AZ32" s="490"/>
      <c r="BA32" s="490"/>
      <c r="BB32" s="490"/>
      <c r="BC32" s="490"/>
      <c r="BD32" s="491"/>
    </row>
    <row r="33" spans="1:56" ht="39.950000000000003" customHeight="1">
      <c r="A33" s="292"/>
      <c r="B33" s="307">
        <f t="shared" si="2"/>
        <v>21</v>
      </c>
      <c r="C33" s="475"/>
      <c r="D33" s="476"/>
      <c r="E33" s="477"/>
      <c r="F33" s="478"/>
      <c r="G33" s="479"/>
      <c r="H33" s="480"/>
      <c r="I33" s="480"/>
      <c r="J33" s="480"/>
      <c r="K33" s="481"/>
      <c r="L33" s="482"/>
      <c r="M33" s="483"/>
      <c r="N33" s="483"/>
      <c r="O33" s="484"/>
      <c r="P33" s="308"/>
      <c r="Q33" s="309"/>
      <c r="R33" s="309"/>
      <c r="S33" s="309"/>
      <c r="T33" s="309"/>
      <c r="U33" s="309"/>
      <c r="V33" s="310"/>
      <c r="W33" s="308"/>
      <c r="X33" s="309"/>
      <c r="Y33" s="309"/>
      <c r="Z33" s="309"/>
      <c r="AA33" s="309"/>
      <c r="AB33" s="309"/>
      <c r="AC33" s="310"/>
      <c r="AD33" s="308"/>
      <c r="AE33" s="309"/>
      <c r="AF33" s="309"/>
      <c r="AG33" s="309"/>
      <c r="AH33" s="309"/>
      <c r="AI33" s="309"/>
      <c r="AJ33" s="310"/>
      <c r="AK33" s="308"/>
      <c r="AL33" s="309"/>
      <c r="AM33" s="309"/>
      <c r="AN33" s="309"/>
      <c r="AO33" s="309"/>
      <c r="AP33" s="309"/>
      <c r="AQ33" s="310"/>
      <c r="AR33" s="308"/>
      <c r="AS33" s="309"/>
      <c r="AT33" s="310"/>
      <c r="AU33" s="485">
        <f t="shared" si="3"/>
        <v>0</v>
      </c>
      <c r="AV33" s="486"/>
      <c r="AW33" s="487">
        <f t="shared" si="1"/>
        <v>0</v>
      </c>
      <c r="AX33" s="488"/>
      <c r="AY33" s="489"/>
      <c r="AZ33" s="490"/>
      <c r="BA33" s="490"/>
      <c r="BB33" s="490"/>
      <c r="BC33" s="490"/>
      <c r="BD33" s="491"/>
    </row>
    <row r="34" spans="1:56" ht="39.950000000000003" customHeight="1">
      <c r="A34" s="292"/>
      <c r="B34" s="307">
        <f t="shared" si="2"/>
        <v>22</v>
      </c>
      <c r="C34" s="475"/>
      <c r="D34" s="476"/>
      <c r="E34" s="477"/>
      <c r="F34" s="478"/>
      <c r="G34" s="479"/>
      <c r="H34" s="480"/>
      <c r="I34" s="480"/>
      <c r="J34" s="480"/>
      <c r="K34" s="481"/>
      <c r="L34" s="482"/>
      <c r="M34" s="483"/>
      <c r="N34" s="483"/>
      <c r="O34" s="484"/>
      <c r="P34" s="308"/>
      <c r="Q34" s="309"/>
      <c r="R34" s="309"/>
      <c r="S34" s="309"/>
      <c r="T34" s="309"/>
      <c r="U34" s="309"/>
      <c r="V34" s="310"/>
      <c r="W34" s="308"/>
      <c r="X34" s="309"/>
      <c r="Y34" s="309"/>
      <c r="Z34" s="309"/>
      <c r="AA34" s="309"/>
      <c r="AB34" s="309"/>
      <c r="AC34" s="310"/>
      <c r="AD34" s="308"/>
      <c r="AE34" s="309"/>
      <c r="AF34" s="309"/>
      <c r="AG34" s="309"/>
      <c r="AH34" s="309"/>
      <c r="AI34" s="309"/>
      <c r="AJ34" s="310"/>
      <c r="AK34" s="308"/>
      <c r="AL34" s="309"/>
      <c r="AM34" s="309"/>
      <c r="AN34" s="309"/>
      <c r="AO34" s="309"/>
      <c r="AP34" s="309"/>
      <c r="AQ34" s="310"/>
      <c r="AR34" s="308"/>
      <c r="AS34" s="309"/>
      <c r="AT34" s="310"/>
      <c r="AU34" s="485">
        <f t="shared" si="3"/>
        <v>0</v>
      </c>
      <c r="AV34" s="486"/>
      <c r="AW34" s="487">
        <f t="shared" si="1"/>
        <v>0</v>
      </c>
      <c r="AX34" s="488"/>
      <c r="AY34" s="489"/>
      <c r="AZ34" s="490"/>
      <c r="BA34" s="490"/>
      <c r="BB34" s="490"/>
      <c r="BC34" s="490"/>
      <c r="BD34" s="491"/>
    </row>
    <row r="35" spans="1:56" ht="39.950000000000003" customHeight="1">
      <c r="A35" s="292"/>
      <c r="B35" s="307">
        <f t="shared" si="2"/>
        <v>23</v>
      </c>
      <c r="C35" s="475"/>
      <c r="D35" s="476"/>
      <c r="E35" s="477"/>
      <c r="F35" s="478"/>
      <c r="G35" s="479"/>
      <c r="H35" s="480"/>
      <c r="I35" s="480"/>
      <c r="J35" s="480"/>
      <c r="K35" s="481"/>
      <c r="L35" s="482"/>
      <c r="M35" s="483"/>
      <c r="N35" s="483"/>
      <c r="O35" s="484"/>
      <c r="P35" s="308"/>
      <c r="Q35" s="309"/>
      <c r="R35" s="309"/>
      <c r="S35" s="309"/>
      <c r="T35" s="309"/>
      <c r="U35" s="309"/>
      <c r="V35" s="310"/>
      <c r="W35" s="308"/>
      <c r="X35" s="309"/>
      <c r="Y35" s="309"/>
      <c r="Z35" s="309"/>
      <c r="AA35" s="309"/>
      <c r="AB35" s="309"/>
      <c r="AC35" s="310"/>
      <c r="AD35" s="308"/>
      <c r="AE35" s="309"/>
      <c r="AF35" s="309"/>
      <c r="AG35" s="309"/>
      <c r="AH35" s="309"/>
      <c r="AI35" s="309"/>
      <c r="AJ35" s="310"/>
      <c r="AK35" s="308"/>
      <c r="AL35" s="309"/>
      <c r="AM35" s="309"/>
      <c r="AN35" s="309"/>
      <c r="AO35" s="309"/>
      <c r="AP35" s="309"/>
      <c r="AQ35" s="310"/>
      <c r="AR35" s="308"/>
      <c r="AS35" s="309"/>
      <c r="AT35" s="310"/>
      <c r="AU35" s="485">
        <f t="shared" si="3"/>
        <v>0</v>
      </c>
      <c r="AV35" s="486"/>
      <c r="AW35" s="487">
        <f t="shared" si="1"/>
        <v>0</v>
      </c>
      <c r="AX35" s="488"/>
      <c r="AY35" s="489"/>
      <c r="AZ35" s="490"/>
      <c r="BA35" s="490"/>
      <c r="BB35" s="490"/>
      <c r="BC35" s="490"/>
      <c r="BD35" s="491"/>
    </row>
    <row r="36" spans="1:56" ht="39.950000000000003" customHeight="1">
      <c r="A36" s="292"/>
      <c r="B36" s="307">
        <f t="shared" si="2"/>
        <v>24</v>
      </c>
      <c r="C36" s="475"/>
      <c r="D36" s="476"/>
      <c r="E36" s="477"/>
      <c r="F36" s="478"/>
      <c r="G36" s="479"/>
      <c r="H36" s="480"/>
      <c r="I36" s="480"/>
      <c r="J36" s="480"/>
      <c r="K36" s="481"/>
      <c r="L36" s="482"/>
      <c r="M36" s="483"/>
      <c r="N36" s="483"/>
      <c r="O36" s="484"/>
      <c r="P36" s="308"/>
      <c r="Q36" s="309"/>
      <c r="R36" s="309"/>
      <c r="S36" s="309"/>
      <c r="T36" s="309"/>
      <c r="U36" s="309"/>
      <c r="V36" s="310"/>
      <c r="W36" s="308"/>
      <c r="X36" s="309"/>
      <c r="Y36" s="309"/>
      <c r="Z36" s="309"/>
      <c r="AA36" s="309"/>
      <c r="AB36" s="309"/>
      <c r="AC36" s="310"/>
      <c r="AD36" s="308"/>
      <c r="AE36" s="309"/>
      <c r="AF36" s="309"/>
      <c r="AG36" s="309"/>
      <c r="AH36" s="309"/>
      <c r="AI36" s="309"/>
      <c r="AJ36" s="310"/>
      <c r="AK36" s="308"/>
      <c r="AL36" s="309"/>
      <c r="AM36" s="309"/>
      <c r="AN36" s="309"/>
      <c r="AO36" s="309"/>
      <c r="AP36" s="309"/>
      <c r="AQ36" s="310"/>
      <c r="AR36" s="308"/>
      <c r="AS36" s="309"/>
      <c r="AT36" s="310"/>
      <c r="AU36" s="485">
        <f t="shared" si="3"/>
        <v>0</v>
      </c>
      <c r="AV36" s="486"/>
      <c r="AW36" s="487">
        <f t="shared" si="1"/>
        <v>0</v>
      </c>
      <c r="AX36" s="488"/>
      <c r="AY36" s="489"/>
      <c r="AZ36" s="490"/>
      <c r="BA36" s="490"/>
      <c r="BB36" s="490"/>
      <c r="BC36" s="490"/>
      <c r="BD36" s="491"/>
    </row>
    <row r="37" spans="1:56" ht="39.950000000000003" customHeight="1">
      <c r="A37" s="292"/>
      <c r="B37" s="307">
        <f t="shared" si="2"/>
        <v>25</v>
      </c>
      <c r="C37" s="475"/>
      <c r="D37" s="476"/>
      <c r="E37" s="477"/>
      <c r="F37" s="478"/>
      <c r="G37" s="479"/>
      <c r="H37" s="480"/>
      <c r="I37" s="480"/>
      <c r="J37" s="480"/>
      <c r="K37" s="481"/>
      <c r="L37" s="482"/>
      <c r="M37" s="483"/>
      <c r="N37" s="483"/>
      <c r="O37" s="484"/>
      <c r="P37" s="308"/>
      <c r="Q37" s="309"/>
      <c r="R37" s="309"/>
      <c r="S37" s="309"/>
      <c r="T37" s="309"/>
      <c r="U37" s="309"/>
      <c r="V37" s="310"/>
      <c r="W37" s="308"/>
      <c r="X37" s="309"/>
      <c r="Y37" s="309"/>
      <c r="Z37" s="309"/>
      <c r="AA37" s="309"/>
      <c r="AB37" s="309"/>
      <c r="AC37" s="310"/>
      <c r="AD37" s="308"/>
      <c r="AE37" s="309"/>
      <c r="AF37" s="309"/>
      <c r="AG37" s="309"/>
      <c r="AH37" s="309"/>
      <c r="AI37" s="309"/>
      <c r="AJ37" s="310"/>
      <c r="AK37" s="308"/>
      <c r="AL37" s="309"/>
      <c r="AM37" s="309"/>
      <c r="AN37" s="309"/>
      <c r="AO37" s="309"/>
      <c r="AP37" s="309"/>
      <c r="AQ37" s="310"/>
      <c r="AR37" s="308"/>
      <c r="AS37" s="309"/>
      <c r="AT37" s="310"/>
      <c r="AU37" s="485">
        <f t="shared" si="3"/>
        <v>0</v>
      </c>
      <c r="AV37" s="486"/>
      <c r="AW37" s="487">
        <f t="shared" si="1"/>
        <v>0</v>
      </c>
      <c r="AX37" s="488"/>
      <c r="AY37" s="489"/>
      <c r="AZ37" s="490"/>
      <c r="BA37" s="490"/>
      <c r="BB37" s="490"/>
      <c r="BC37" s="490"/>
      <c r="BD37" s="491"/>
    </row>
    <row r="38" spans="1:56" ht="39.950000000000003" customHeight="1">
      <c r="A38" s="292"/>
      <c r="B38" s="307">
        <f t="shared" si="2"/>
        <v>26</v>
      </c>
      <c r="C38" s="475"/>
      <c r="D38" s="476"/>
      <c r="E38" s="477"/>
      <c r="F38" s="478"/>
      <c r="G38" s="479"/>
      <c r="H38" s="480"/>
      <c r="I38" s="480"/>
      <c r="J38" s="480"/>
      <c r="K38" s="481"/>
      <c r="L38" s="482"/>
      <c r="M38" s="483"/>
      <c r="N38" s="483"/>
      <c r="O38" s="484"/>
      <c r="P38" s="308"/>
      <c r="Q38" s="309"/>
      <c r="R38" s="309"/>
      <c r="S38" s="309"/>
      <c r="T38" s="309"/>
      <c r="U38" s="309"/>
      <c r="V38" s="310"/>
      <c r="W38" s="308"/>
      <c r="X38" s="309"/>
      <c r="Y38" s="309"/>
      <c r="Z38" s="309"/>
      <c r="AA38" s="309"/>
      <c r="AB38" s="309"/>
      <c r="AC38" s="310"/>
      <c r="AD38" s="308"/>
      <c r="AE38" s="309"/>
      <c r="AF38" s="309"/>
      <c r="AG38" s="309"/>
      <c r="AH38" s="309"/>
      <c r="AI38" s="309"/>
      <c r="AJ38" s="310"/>
      <c r="AK38" s="308"/>
      <c r="AL38" s="309"/>
      <c r="AM38" s="309"/>
      <c r="AN38" s="309"/>
      <c r="AO38" s="309"/>
      <c r="AP38" s="309"/>
      <c r="AQ38" s="310"/>
      <c r="AR38" s="308"/>
      <c r="AS38" s="309"/>
      <c r="AT38" s="310"/>
      <c r="AU38" s="485">
        <f t="shared" si="3"/>
        <v>0</v>
      </c>
      <c r="AV38" s="486"/>
      <c r="AW38" s="487">
        <f t="shared" si="1"/>
        <v>0</v>
      </c>
      <c r="AX38" s="488"/>
      <c r="AY38" s="489"/>
      <c r="AZ38" s="490"/>
      <c r="BA38" s="490"/>
      <c r="BB38" s="490"/>
      <c r="BC38" s="490"/>
      <c r="BD38" s="491"/>
    </row>
    <row r="39" spans="1:56" ht="39.950000000000003" customHeight="1">
      <c r="A39" s="292"/>
      <c r="B39" s="307">
        <f t="shared" si="2"/>
        <v>27</v>
      </c>
      <c r="C39" s="475"/>
      <c r="D39" s="476"/>
      <c r="E39" s="477"/>
      <c r="F39" s="478"/>
      <c r="G39" s="479"/>
      <c r="H39" s="480"/>
      <c r="I39" s="480"/>
      <c r="J39" s="480"/>
      <c r="K39" s="481"/>
      <c r="L39" s="482"/>
      <c r="M39" s="483"/>
      <c r="N39" s="483"/>
      <c r="O39" s="484"/>
      <c r="P39" s="308"/>
      <c r="Q39" s="309"/>
      <c r="R39" s="309"/>
      <c r="S39" s="309"/>
      <c r="T39" s="309"/>
      <c r="U39" s="309"/>
      <c r="V39" s="310"/>
      <c r="W39" s="308"/>
      <c r="X39" s="309"/>
      <c r="Y39" s="309"/>
      <c r="Z39" s="309"/>
      <c r="AA39" s="309"/>
      <c r="AB39" s="309"/>
      <c r="AC39" s="310"/>
      <c r="AD39" s="308"/>
      <c r="AE39" s="309"/>
      <c r="AF39" s="309"/>
      <c r="AG39" s="309"/>
      <c r="AH39" s="309"/>
      <c r="AI39" s="309"/>
      <c r="AJ39" s="310"/>
      <c r="AK39" s="308"/>
      <c r="AL39" s="309"/>
      <c r="AM39" s="309"/>
      <c r="AN39" s="309"/>
      <c r="AO39" s="309"/>
      <c r="AP39" s="309"/>
      <c r="AQ39" s="310"/>
      <c r="AR39" s="308"/>
      <c r="AS39" s="309"/>
      <c r="AT39" s="310"/>
      <c r="AU39" s="485">
        <f t="shared" si="3"/>
        <v>0</v>
      </c>
      <c r="AV39" s="486"/>
      <c r="AW39" s="487">
        <f t="shared" si="1"/>
        <v>0</v>
      </c>
      <c r="AX39" s="488"/>
      <c r="AY39" s="489"/>
      <c r="AZ39" s="490"/>
      <c r="BA39" s="490"/>
      <c r="BB39" s="490"/>
      <c r="BC39" s="490"/>
      <c r="BD39" s="491"/>
    </row>
    <row r="40" spans="1:56" ht="39.950000000000003" customHeight="1">
      <c r="A40" s="292"/>
      <c r="B40" s="307">
        <f t="shared" si="2"/>
        <v>28</v>
      </c>
      <c r="C40" s="475"/>
      <c r="D40" s="476"/>
      <c r="E40" s="477"/>
      <c r="F40" s="478"/>
      <c r="G40" s="479"/>
      <c r="H40" s="480"/>
      <c r="I40" s="480"/>
      <c r="J40" s="480"/>
      <c r="K40" s="481"/>
      <c r="L40" s="482"/>
      <c r="M40" s="483"/>
      <c r="N40" s="483"/>
      <c r="O40" s="484"/>
      <c r="P40" s="336"/>
      <c r="Q40" s="337"/>
      <c r="R40" s="337"/>
      <c r="S40" s="337"/>
      <c r="T40" s="337"/>
      <c r="U40" s="337"/>
      <c r="V40" s="338"/>
      <c r="W40" s="336"/>
      <c r="X40" s="337"/>
      <c r="Y40" s="337"/>
      <c r="Z40" s="337"/>
      <c r="AA40" s="337"/>
      <c r="AB40" s="337"/>
      <c r="AC40" s="338"/>
      <c r="AD40" s="336"/>
      <c r="AE40" s="337"/>
      <c r="AF40" s="337"/>
      <c r="AG40" s="337"/>
      <c r="AH40" s="337"/>
      <c r="AI40" s="337"/>
      <c r="AJ40" s="338"/>
      <c r="AK40" s="336"/>
      <c r="AL40" s="337"/>
      <c r="AM40" s="337"/>
      <c r="AN40" s="337"/>
      <c r="AO40" s="337"/>
      <c r="AP40" s="337"/>
      <c r="AQ40" s="338"/>
      <c r="AR40" s="336"/>
      <c r="AS40" s="337"/>
      <c r="AT40" s="338"/>
      <c r="AU40" s="485">
        <f t="shared" si="3"/>
        <v>0</v>
      </c>
      <c r="AV40" s="486"/>
      <c r="AW40" s="487">
        <f t="shared" si="1"/>
        <v>0</v>
      </c>
      <c r="AX40" s="488"/>
      <c r="AY40" s="489"/>
      <c r="AZ40" s="490"/>
      <c r="BA40" s="490"/>
      <c r="BB40" s="490"/>
      <c r="BC40" s="490"/>
      <c r="BD40" s="491"/>
    </row>
    <row r="41" spans="1:56" ht="39.950000000000003" customHeight="1">
      <c r="A41" s="292"/>
      <c r="B41" s="307">
        <f t="shared" si="2"/>
        <v>29</v>
      </c>
      <c r="C41" s="475"/>
      <c r="D41" s="476"/>
      <c r="E41" s="477"/>
      <c r="F41" s="478"/>
      <c r="G41" s="479"/>
      <c r="H41" s="480"/>
      <c r="I41" s="480"/>
      <c r="J41" s="480"/>
      <c r="K41" s="481"/>
      <c r="L41" s="482"/>
      <c r="M41" s="483"/>
      <c r="N41" s="483"/>
      <c r="O41" s="484"/>
      <c r="P41" s="308"/>
      <c r="Q41" s="309"/>
      <c r="R41" s="309"/>
      <c r="S41" s="309"/>
      <c r="T41" s="309"/>
      <c r="U41" s="309"/>
      <c r="V41" s="310"/>
      <c r="W41" s="308"/>
      <c r="X41" s="309"/>
      <c r="Y41" s="309"/>
      <c r="Z41" s="309"/>
      <c r="AA41" s="309"/>
      <c r="AB41" s="309"/>
      <c r="AC41" s="310"/>
      <c r="AD41" s="308"/>
      <c r="AE41" s="309"/>
      <c r="AF41" s="309"/>
      <c r="AG41" s="309"/>
      <c r="AH41" s="309"/>
      <c r="AI41" s="309"/>
      <c r="AJ41" s="310"/>
      <c r="AK41" s="308"/>
      <c r="AL41" s="309"/>
      <c r="AM41" s="309"/>
      <c r="AN41" s="309"/>
      <c r="AO41" s="309"/>
      <c r="AP41" s="309"/>
      <c r="AQ41" s="310"/>
      <c r="AR41" s="308"/>
      <c r="AS41" s="309"/>
      <c r="AT41" s="310"/>
      <c r="AU41" s="485">
        <f t="shared" si="3"/>
        <v>0</v>
      </c>
      <c r="AV41" s="486"/>
      <c r="AW41" s="487">
        <f t="shared" si="1"/>
        <v>0</v>
      </c>
      <c r="AX41" s="488"/>
      <c r="AY41" s="489"/>
      <c r="AZ41" s="490"/>
      <c r="BA41" s="490"/>
      <c r="BB41" s="490"/>
      <c r="BC41" s="490"/>
      <c r="BD41" s="491"/>
    </row>
    <row r="42" spans="1:56" ht="39.950000000000003" customHeight="1">
      <c r="A42" s="292"/>
      <c r="B42" s="307">
        <f t="shared" si="2"/>
        <v>30</v>
      </c>
      <c r="C42" s="475"/>
      <c r="D42" s="476"/>
      <c r="E42" s="477"/>
      <c r="F42" s="478"/>
      <c r="G42" s="479"/>
      <c r="H42" s="480"/>
      <c r="I42" s="480"/>
      <c r="J42" s="480"/>
      <c r="K42" s="481"/>
      <c r="L42" s="482"/>
      <c r="M42" s="483"/>
      <c r="N42" s="483"/>
      <c r="O42" s="484"/>
      <c r="P42" s="308"/>
      <c r="Q42" s="309"/>
      <c r="R42" s="309"/>
      <c r="S42" s="309"/>
      <c r="T42" s="309"/>
      <c r="U42" s="309"/>
      <c r="V42" s="310"/>
      <c r="W42" s="308"/>
      <c r="X42" s="309"/>
      <c r="Y42" s="309"/>
      <c r="Z42" s="309"/>
      <c r="AA42" s="309"/>
      <c r="AB42" s="309"/>
      <c r="AC42" s="310"/>
      <c r="AD42" s="308"/>
      <c r="AE42" s="309"/>
      <c r="AF42" s="309"/>
      <c r="AG42" s="309"/>
      <c r="AH42" s="309"/>
      <c r="AI42" s="309"/>
      <c r="AJ42" s="310"/>
      <c r="AK42" s="308"/>
      <c r="AL42" s="309"/>
      <c r="AM42" s="309"/>
      <c r="AN42" s="309"/>
      <c r="AO42" s="309"/>
      <c r="AP42" s="309"/>
      <c r="AQ42" s="310"/>
      <c r="AR42" s="308"/>
      <c r="AS42" s="309"/>
      <c r="AT42" s="310"/>
      <c r="AU42" s="485">
        <f t="shared" si="3"/>
        <v>0</v>
      </c>
      <c r="AV42" s="486"/>
      <c r="AW42" s="487">
        <f t="shared" si="1"/>
        <v>0</v>
      </c>
      <c r="AX42" s="488"/>
      <c r="AY42" s="489"/>
      <c r="AZ42" s="490"/>
      <c r="BA42" s="490"/>
      <c r="BB42" s="490"/>
      <c r="BC42" s="490"/>
      <c r="BD42" s="491"/>
    </row>
    <row r="43" spans="1:56" ht="39.950000000000003" customHeight="1">
      <c r="A43" s="292"/>
      <c r="B43" s="307">
        <f t="shared" si="2"/>
        <v>31</v>
      </c>
      <c r="C43" s="475"/>
      <c r="D43" s="476"/>
      <c r="E43" s="477"/>
      <c r="F43" s="478"/>
      <c r="G43" s="479"/>
      <c r="H43" s="480"/>
      <c r="I43" s="480"/>
      <c r="J43" s="480"/>
      <c r="K43" s="481"/>
      <c r="L43" s="482"/>
      <c r="M43" s="483"/>
      <c r="N43" s="483"/>
      <c r="O43" s="484"/>
      <c r="P43" s="308"/>
      <c r="Q43" s="309"/>
      <c r="R43" s="309"/>
      <c r="S43" s="309"/>
      <c r="T43" s="309"/>
      <c r="U43" s="309"/>
      <c r="V43" s="310"/>
      <c r="W43" s="308"/>
      <c r="X43" s="309"/>
      <c r="Y43" s="309"/>
      <c r="Z43" s="309"/>
      <c r="AA43" s="309"/>
      <c r="AB43" s="309"/>
      <c r="AC43" s="310"/>
      <c r="AD43" s="308"/>
      <c r="AE43" s="309"/>
      <c r="AF43" s="309"/>
      <c r="AG43" s="309"/>
      <c r="AH43" s="309"/>
      <c r="AI43" s="309"/>
      <c r="AJ43" s="310"/>
      <c r="AK43" s="308"/>
      <c r="AL43" s="309"/>
      <c r="AM43" s="309"/>
      <c r="AN43" s="309"/>
      <c r="AO43" s="309"/>
      <c r="AP43" s="309"/>
      <c r="AQ43" s="310"/>
      <c r="AR43" s="308"/>
      <c r="AS43" s="309"/>
      <c r="AT43" s="310"/>
      <c r="AU43" s="485">
        <f t="shared" si="3"/>
        <v>0</v>
      </c>
      <c r="AV43" s="486"/>
      <c r="AW43" s="487">
        <f t="shared" si="1"/>
        <v>0</v>
      </c>
      <c r="AX43" s="488"/>
      <c r="AY43" s="489"/>
      <c r="AZ43" s="490"/>
      <c r="BA43" s="490"/>
      <c r="BB43" s="490"/>
      <c r="BC43" s="490"/>
      <c r="BD43" s="491"/>
    </row>
    <row r="44" spans="1:56" ht="39.950000000000003" customHeight="1">
      <c r="A44" s="292"/>
      <c r="B44" s="307">
        <f t="shared" si="2"/>
        <v>32</v>
      </c>
      <c r="C44" s="475"/>
      <c r="D44" s="476"/>
      <c r="E44" s="477"/>
      <c r="F44" s="478"/>
      <c r="G44" s="479"/>
      <c r="H44" s="480"/>
      <c r="I44" s="480"/>
      <c r="J44" s="480"/>
      <c r="K44" s="481"/>
      <c r="L44" s="482"/>
      <c r="M44" s="483"/>
      <c r="N44" s="483"/>
      <c r="O44" s="484"/>
      <c r="P44" s="308"/>
      <c r="Q44" s="309"/>
      <c r="R44" s="309"/>
      <c r="S44" s="309"/>
      <c r="T44" s="309"/>
      <c r="U44" s="309"/>
      <c r="V44" s="310"/>
      <c r="W44" s="308"/>
      <c r="X44" s="309"/>
      <c r="Y44" s="309"/>
      <c r="Z44" s="309"/>
      <c r="AA44" s="309"/>
      <c r="AB44" s="309"/>
      <c r="AC44" s="310"/>
      <c r="AD44" s="308"/>
      <c r="AE44" s="309"/>
      <c r="AF44" s="309"/>
      <c r="AG44" s="309"/>
      <c r="AH44" s="309"/>
      <c r="AI44" s="309"/>
      <c r="AJ44" s="310"/>
      <c r="AK44" s="308"/>
      <c r="AL44" s="309"/>
      <c r="AM44" s="309"/>
      <c r="AN44" s="309"/>
      <c r="AO44" s="309"/>
      <c r="AP44" s="309"/>
      <c r="AQ44" s="310"/>
      <c r="AR44" s="308"/>
      <c r="AS44" s="309"/>
      <c r="AT44" s="310"/>
      <c r="AU44" s="485">
        <f t="shared" si="3"/>
        <v>0</v>
      </c>
      <c r="AV44" s="486"/>
      <c r="AW44" s="487">
        <f t="shared" si="1"/>
        <v>0</v>
      </c>
      <c r="AX44" s="488"/>
      <c r="AY44" s="489"/>
      <c r="AZ44" s="490"/>
      <c r="BA44" s="490"/>
      <c r="BB44" s="490"/>
      <c r="BC44" s="490"/>
      <c r="BD44" s="491"/>
    </row>
    <row r="45" spans="1:56" ht="39.950000000000003" customHeight="1">
      <c r="A45" s="292"/>
      <c r="B45" s="307">
        <f t="shared" si="2"/>
        <v>33</v>
      </c>
      <c r="C45" s="475"/>
      <c r="D45" s="476"/>
      <c r="E45" s="477"/>
      <c r="F45" s="478"/>
      <c r="G45" s="479"/>
      <c r="H45" s="480"/>
      <c r="I45" s="480"/>
      <c r="J45" s="480"/>
      <c r="K45" s="481"/>
      <c r="L45" s="482"/>
      <c r="M45" s="483"/>
      <c r="N45" s="483"/>
      <c r="O45" s="484"/>
      <c r="P45" s="308"/>
      <c r="Q45" s="309"/>
      <c r="R45" s="309"/>
      <c r="S45" s="309"/>
      <c r="T45" s="309"/>
      <c r="U45" s="309"/>
      <c r="V45" s="310"/>
      <c r="W45" s="308"/>
      <c r="X45" s="309"/>
      <c r="Y45" s="309"/>
      <c r="Z45" s="309"/>
      <c r="AA45" s="309"/>
      <c r="AB45" s="309"/>
      <c r="AC45" s="310"/>
      <c r="AD45" s="308"/>
      <c r="AE45" s="309"/>
      <c r="AF45" s="309"/>
      <c r="AG45" s="309"/>
      <c r="AH45" s="309"/>
      <c r="AI45" s="309"/>
      <c r="AJ45" s="310"/>
      <c r="AK45" s="308"/>
      <c r="AL45" s="309"/>
      <c r="AM45" s="309"/>
      <c r="AN45" s="309"/>
      <c r="AO45" s="309"/>
      <c r="AP45" s="309"/>
      <c r="AQ45" s="310"/>
      <c r="AR45" s="308"/>
      <c r="AS45" s="309"/>
      <c r="AT45" s="310"/>
      <c r="AU45" s="485">
        <f t="shared" si="3"/>
        <v>0</v>
      </c>
      <c r="AV45" s="486"/>
      <c r="AW45" s="487">
        <f t="shared" si="1"/>
        <v>0</v>
      </c>
      <c r="AX45" s="488"/>
      <c r="AY45" s="489"/>
      <c r="AZ45" s="490"/>
      <c r="BA45" s="490"/>
      <c r="BB45" s="490"/>
      <c r="BC45" s="490"/>
      <c r="BD45" s="491"/>
    </row>
    <row r="46" spans="1:56" ht="39.950000000000003" customHeight="1">
      <c r="A46" s="292"/>
      <c r="B46" s="307">
        <f t="shared" si="2"/>
        <v>34</v>
      </c>
      <c r="C46" s="475"/>
      <c r="D46" s="476"/>
      <c r="E46" s="477"/>
      <c r="F46" s="478"/>
      <c r="G46" s="479"/>
      <c r="H46" s="480"/>
      <c r="I46" s="480"/>
      <c r="J46" s="480"/>
      <c r="K46" s="481"/>
      <c r="L46" s="482"/>
      <c r="M46" s="483"/>
      <c r="N46" s="483"/>
      <c r="O46" s="484"/>
      <c r="P46" s="308"/>
      <c r="Q46" s="309"/>
      <c r="R46" s="309"/>
      <c r="S46" s="309"/>
      <c r="T46" s="309"/>
      <c r="U46" s="309"/>
      <c r="V46" s="310"/>
      <c r="W46" s="308"/>
      <c r="X46" s="309"/>
      <c r="Y46" s="309"/>
      <c r="Z46" s="309"/>
      <c r="AA46" s="309"/>
      <c r="AB46" s="309"/>
      <c r="AC46" s="310"/>
      <c r="AD46" s="308"/>
      <c r="AE46" s="309"/>
      <c r="AF46" s="309"/>
      <c r="AG46" s="309"/>
      <c r="AH46" s="309"/>
      <c r="AI46" s="309"/>
      <c r="AJ46" s="310"/>
      <c r="AK46" s="308"/>
      <c r="AL46" s="309"/>
      <c r="AM46" s="309"/>
      <c r="AN46" s="309"/>
      <c r="AO46" s="309"/>
      <c r="AP46" s="309"/>
      <c r="AQ46" s="310"/>
      <c r="AR46" s="308"/>
      <c r="AS46" s="309"/>
      <c r="AT46" s="310"/>
      <c r="AU46" s="485">
        <f t="shared" si="3"/>
        <v>0</v>
      </c>
      <c r="AV46" s="486"/>
      <c r="AW46" s="487">
        <f t="shared" si="1"/>
        <v>0</v>
      </c>
      <c r="AX46" s="488"/>
      <c r="AY46" s="489"/>
      <c r="AZ46" s="490"/>
      <c r="BA46" s="490"/>
      <c r="BB46" s="490"/>
      <c r="BC46" s="490"/>
      <c r="BD46" s="491"/>
    </row>
    <row r="47" spans="1:56" ht="39.950000000000003" customHeight="1">
      <c r="A47" s="292"/>
      <c r="B47" s="307">
        <f t="shared" si="2"/>
        <v>35</v>
      </c>
      <c r="C47" s="475"/>
      <c r="D47" s="476"/>
      <c r="E47" s="477"/>
      <c r="F47" s="478"/>
      <c r="G47" s="479"/>
      <c r="H47" s="480"/>
      <c r="I47" s="480"/>
      <c r="J47" s="480"/>
      <c r="K47" s="481"/>
      <c r="L47" s="482"/>
      <c r="M47" s="483"/>
      <c r="N47" s="483"/>
      <c r="O47" s="484"/>
      <c r="P47" s="308"/>
      <c r="Q47" s="309"/>
      <c r="R47" s="309"/>
      <c r="S47" s="309"/>
      <c r="T47" s="309"/>
      <c r="U47" s="309"/>
      <c r="V47" s="310"/>
      <c r="W47" s="308"/>
      <c r="X47" s="309"/>
      <c r="Y47" s="309"/>
      <c r="Z47" s="309"/>
      <c r="AA47" s="309"/>
      <c r="AB47" s="309"/>
      <c r="AC47" s="310"/>
      <c r="AD47" s="308"/>
      <c r="AE47" s="309"/>
      <c r="AF47" s="309"/>
      <c r="AG47" s="309"/>
      <c r="AH47" s="309"/>
      <c r="AI47" s="309"/>
      <c r="AJ47" s="310"/>
      <c r="AK47" s="308"/>
      <c r="AL47" s="309"/>
      <c r="AM47" s="309"/>
      <c r="AN47" s="309"/>
      <c r="AO47" s="309"/>
      <c r="AP47" s="309"/>
      <c r="AQ47" s="310"/>
      <c r="AR47" s="308"/>
      <c r="AS47" s="309"/>
      <c r="AT47" s="310"/>
      <c r="AU47" s="485">
        <f t="shared" si="3"/>
        <v>0</v>
      </c>
      <c r="AV47" s="486"/>
      <c r="AW47" s="487">
        <f t="shared" si="1"/>
        <v>0</v>
      </c>
      <c r="AX47" s="488"/>
      <c r="AY47" s="489"/>
      <c r="AZ47" s="490"/>
      <c r="BA47" s="490"/>
      <c r="BB47" s="490"/>
      <c r="BC47" s="490"/>
      <c r="BD47" s="491"/>
    </row>
    <row r="48" spans="1:56" ht="39.950000000000003" customHeight="1">
      <c r="A48" s="292"/>
      <c r="B48" s="307">
        <f t="shared" si="2"/>
        <v>36</v>
      </c>
      <c r="C48" s="475"/>
      <c r="D48" s="476"/>
      <c r="E48" s="477"/>
      <c r="F48" s="478"/>
      <c r="G48" s="479"/>
      <c r="H48" s="480"/>
      <c r="I48" s="480"/>
      <c r="J48" s="480"/>
      <c r="K48" s="481"/>
      <c r="L48" s="482"/>
      <c r="M48" s="483"/>
      <c r="N48" s="483"/>
      <c r="O48" s="484"/>
      <c r="P48" s="308"/>
      <c r="Q48" s="309"/>
      <c r="R48" s="309"/>
      <c r="S48" s="309"/>
      <c r="T48" s="309"/>
      <c r="U48" s="309"/>
      <c r="V48" s="310"/>
      <c r="W48" s="308"/>
      <c r="X48" s="309"/>
      <c r="Y48" s="309"/>
      <c r="Z48" s="309"/>
      <c r="AA48" s="309"/>
      <c r="AB48" s="309"/>
      <c r="AC48" s="310"/>
      <c r="AD48" s="308"/>
      <c r="AE48" s="309"/>
      <c r="AF48" s="309"/>
      <c r="AG48" s="309"/>
      <c r="AH48" s="309"/>
      <c r="AI48" s="309"/>
      <c r="AJ48" s="310"/>
      <c r="AK48" s="308"/>
      <c r="AL48" s="309"/>
      <c r="AM48" s="309"/>
      <c r="AN48" s="309"/>
      <c r="AO48" s="309"/>
      <c r="AP48" s="309"/>
      <c r="AQ48" s="310"/>
      <c r="AR48" s="308"/>
      <c r="AS48" s="309"/>
      <c r="AT48" s="310"/>
      <c r="AU48" s="485">
        <f t="shared" si="3"/>
        <v>0</v>
      </c>
      <c r="AV48" s="486"/>
      <c r="AW48" s="487">
        <f t="shared" si="1"/>
        <v>0</v>
      </c>
      <c r="AX48" s="488"/>
      <c r="AY48" s="489"/>
      <c r="AZ48" s="490"/>
      <c r="BA48" s="490"/>
      <c r="BB48" s="490"/>
      <c r="BC48" s="490"/>
      <c r="BD48" s="491"/>
    </row>
    <row r="49" spans="1:56" ht="39.950000000000003" customHeight="1">
      <c r="A49" s="292"/>
      <c r="B49" s="307">
        <f t="shared" si="2"/>
        <v>37</v>
      </c>
      <c r="C49" s="475"/>
      <c r="D49" s="476"/>
      <c r="E49" s="477"/>
      <c r="F49" s="478"/>
      <c r="G49" s="479"/>
      <c r="H49" s="480"/>
      <c r="I49" s="480"/>
      <c r="J49" s="480"/>
      <c r="K49" s="481"/>
      <c r="L49" s="482"/>
      <c r="M49" s="483"/>
      <c r="N49" s="483"/>
      <c r="O49" s="484"/>
      <c r="P49" s="308"/>
      <c r="Q49" s="309"/>
      <c r="R49" s="309"/>
      <c r="S49" s="309"/>
      <c r="T49" s="309"/>
      <c r="U49" s="309"/>
      <c r="V49" s="310"/>
      <c r="W49" s="308"/>
      <c r="X49" s="309"/>
      <c r="Y49" s="309"/>
      <c r="Z49" s="309"/>
      <c r="AA49" s="309"/>
      <c r="AB49" s="309"/>
      <c r="AC49" s="310"/>
      <c r="AD49" s="308"/>
      <c r="AE49" s="309"/>
      <c r="AF49" s="309"/>
      <c r="AG49" s="309"/>
      <c r="AH49" s="309"/>
      <c r="AI49" s="309"/>
      <c r="AJ49" s="310"/>
      <c r="AK49" s="308"/>
      <c r="AL49" s="309"/>
      <c r="AM49" s="309"/>
      <c r="AN49" s="309"/>
      <c r="AO49" s="309"/>
      <c r="AP49" s="309"/>
      <c r="AQ49" s="310"/>
      <c r="AR49" s="308"/>
      <c r="AS49" s="309"/>
      <c r="AT49" s="310"/>
      <c r="AU49" s="485">
        <f t="shared" si="3"/>
        <v>0</v>
      </c>
      <c r="AV49" s="486"/>
      <c r="AW49" s="487">
        <f t="shared" si="1"/>
        <v>0</v>
      </c>
      <c r="AX49" s="488"/>
      <c r="AY49" s="489"/>
      <c r="AZ49" s="490"/>
      <c r="BA49" s="490"/>
      <c r="BB49" s="490"/>
      <c r="BC49" s="490"/>
      <c r="BD49" s="491"/>
    </row>
    <row r="50" spans="1:56" ht="39.950000000000003" customHeight="1">
      <c r="A50" s="292"/>
      <c r="B50" s="307">
        <f t="shared" si="2"/>
        <v>38</v>
      </c>
      <c r="C50" s="475"/>
      <c r="D50" s="476"/>
      <c r="E50" s="477"/>
      <c r="F50" s="478"/>
      <c r="G50" s="479"/>
      <c r="H50" s="480"/>
      <c r="I50" s="480"/>
      <c r="J50" s="480"/>
      <c r="K50" s="481"/>
      <c r="L50" s="482"/>
      <c r="M50" s="483"/>
      <c r="N50" s="483"/>
      <c r="O50" s="484"/>
      <c r="P50" s="308"/>
      <c r="Q50" s="309"/>
      <c r="R50" s="309"/>
      <c r="S50" s="309"/>
      <c r="T50" s="309"/>
      <c r="U50" s="309"/>
      <c r="V50" s="310"/>
      <c r="W50" s="308"/>
      <c r="X50" s="309"/>
      <c r="Y50" s="309"/>
      <c r="Z50" s="309"/>
      <c r="AA50" s="309"/>
      <c r="AB50" s="309"/>
      <c r="AC50" s="310"/>
      <c r="AD50" s="308"/>
      <c r="AE50" s="309"/>
      <c r="AF50" s="309"/>
      <c r="AG50" s="309"/>
      <c r="AH50" s="309"/>
      <c r="AI50" s="309"/>
      <c r="AJ50" s="310"/>
      <c r="AK50" s="308"/>
      <c r="AL50" s="309"/>
      <c r="AM50" s="309"/>
      <c r="AN50" s="309"/>
      <c r="AO50" s="309"/>
      <c r="AP50" s="309"/>
      <c r="AQ50" s="310"/>
      <c r="AR50" s="308"/>
      <c r="AS50" s="309"/>
      <c r="AT50" s="310"/>
      <c r="AU50" s="485">
        <f t="shared" si="3"/>
        <v>0</v>
      </c>
      <c r="AV50" s="486"/>
      <c r="AW50" s="487">
        <f t="shared" si="1"/>
        <v>0</v>
      </c>
      <c r="AX50" s="488"/>
      <c r="AY50" s="489"/>
      <c r="AZ50" s="490"/>
      <c r="BA50" s="490"/>
      <c r="BB50" s="490"/>
      <c r="BC50" s="490"/>
      <c r="BD50" s="491"/>
    </row>
    <row r="51" spans="1:56" ht="39.950000000000003" customHeight="1">
      <c r="A51" s="292"/>
      <c r="B51" s="307">
        <f t="shared" si="2"/>
        <v>39</v>
      </c>
      <c r="C51" s="475"/>
      <c r="D51" s="476"/>
      <c r="E51" s="477"/>
      <c r="F51" s="478"/>
      <c r="G51" s="479"/>
      <c r="H51" s="480"/>
      <c r="I51" s="480"/>
      <c r="J51" s="480"/>
      <c r="K51" s="481"/>
      <c r="L51" s="482"/>
      <c r="M51" s="483"/>
      <c r="N51" s="483"/>
      <c r="O51" s="484"/>
      <c r="P51" s="308"/>
      <c r="Q51" s="309"/>
      <c r="R51" s="309"/>
      <c r="S51" s="309"/>
      <c r="T51" s="309"/>
      <c r="U51" s="309"/>
      <c r="V51" s="310"/>
      <c r="W51" s="308"/>
      <c r="X51" s="309"/>
      <c r="Y51" s="309"/>
      <c r="Z51" s="309"/>
      <c r="AA51" s="309"/>
      <c r="AB51" s="309"/>
      <c r="AC51" s="310"/>
      <c r="AD51" s="308"/>
      <c r="AE51" s="309"/>
      <c r="AF51" s="309"/>
      <c r="AG51" s="309"/>
      <c r="AH51" s="309"/>
      <c r="AI51" s="309"/>
      <c r="AJ51" s="310"/>
      <c r="AK51" s="308"/>
      <c r="AL51" s="309"/>
      <c r="AM51" s="309"/>
      <c r="AN51" s="309"/>
      <c r="AO51" s="309"/>
      <c r="AP51" s="309"/>
      <c r="AQ51" s="310"/>
      <c r="AR51" s="308"/>
      <c r="AS51" s="309"/>
      <c r="AT51" s="310"/>
      <c r="AU51" s="485">
        <f t="shared" si="3"/>
        <v>0</v>
      </c>
      <c r="AV51" s="486"/>
      <c r="AW51" s="487">
        <f t="shared" si="1"/>
        <v>0</v>
      </c>
      <c r="AX51" s="488"/>
      <c r="AY51" s="489"/>
      <c r="AZ51" s="490"/>
      <c r="BA51" s="490"/>
      <c r="BB51" s="490"/>
      <c r="BC51" s="490"/>
      <c r="BD51" s="491"/>
    </row>
    <row r="52" spans="1:56" ht="39.950000000000003" customHeight="1">
      <c r="A52" s="292"/>
      <c r="B52" s="307">
        <f t="shared" si="2"/>
        <v>40</v>
      </c>
      <c r="C52" s="475"/>
      <c r="D52" s="476"/>
      <c r="E52" s="477"/>
      <c r="F52" s="478"/>
      <c r="G52" s="479"/>
      <c r="H52" s="480"/>
      <c r="I52" s="480"/>
      <c r="J52" s="480"/>
      <c r="K52" s="481"/>
      <c r="L52" s="482"/>
      <c r="M52" s="483"/>
      <c r="N52" s="483"/>
      <c r="O52" s="484"/>
      <c r="P52" s="308"/>
      <c r="Q52" s="309"/>
      <c r="R52" s="309"/>
      <c r="S52" s="309"/>
      <c r="T52" s="309"/>
      <c r="U52" s="309"/>
      <c r="V52" s="310"/>
      <c r="W52" s="308"/>
      <c r="X52" s="309"/>
      <c r="Y52" s="309"/>
      <c r="Z52" s="309"/>
      <c r="AA52" s="309"/>
      <c r="AB52" s="309"/>
      <c r="AC52" s="310"/>
      <c r="AD52" s="308"/>
      <c r="AE52" s="309"/>
      <c r="AF52" s="309"/>
      <c r="AG52" s="309"/>
      <c r="AH52" s="309"/>
      <c r="AI52" s="309"/>
      <c r="AJ52" s="310"/>
      <c r="AK52" s="308"/>
      <c r="AL52" s="309"/>
      <c r="AM52" s="309"/>
      <c r="AN52" s="309"/>
      <c r="AO52" s="309"/>
      <c r="AP52" s="309"/>
      <c r="AQ52" s="310"/>
      <c r="AR52" s="308"/>
      <c r="AS52" s="309"/>
      <c r="AT52" s="310"/>
      <c r="AU52" s="485">
        <f t="shared" si="3"/>
        <v>0</v>
      </c>
      <c r="AV52" s="486"/>
      <c r="AW52" s="487">
        <f t="shared" si="1"/>
        <v>0</v>
      </c>
      <c r="AX52" s="488"/>
      <c r="AY52" s="489"/>
      <c r="AZ52" s="490"/>
      <c r="BA52" s="490"/>
      <c r="BB52" s="490"/>
      <c r="BC52" s="490"/>
      <c r="BD52" s="491"/>
    </row>
    <row r="53" spans="1:56" ht="39.950000000000003" customHeight="1">
      <c r="A53" s="292"/>
      <c r="B53" s="307">
        <f t="shared" si="2"/>
        <v>41</v>
      </c>
      <c r="C53" s="475"/>
      <c r="D53" s="476"/>
      <c r="E53" s="477"/>
      <c r="F53" s="478"/>
      <c r="G53" s="479"/>
      <c r="H53" s="480"/>
      <c r="I53" s="480"/>
      <c r="J53" s="480"/>
      <c r="K53" s="481"/>
      <c r="L53" s="482"/>
      <c r="M53" s="483"/>
      <c r="N53" s="483"/>
      <c r="O53" s="484"/>
      <c r="P53" s="308"/>
      <c r="Q53" s="309"/>
      <c r="R53" s="309"/>
      <c r="S53" s="309"/>
      <c r="T53" s="309"/>
      <c r="U53" s="309"/>
      <c r="V53" s="310"/>
      <c r="W53" s="308"/>
      <c r="X53" s="309"/>
      <c r="Y53" s="309"/>
      <c r="Z53" s="309"/>
      <c r="AA53" s="309"/>
      <c r="AB53" s="309"/>
      <c r="AC53" s="310"/>
      <c r="AD53" s="308"/>
      <c r="AE53" s="309"/>
      <c r="AF53" s="309"/>
      <c r="AG53" s="309"/>
      <c r="AH53" s="309"/>
      <c r="AI53" s="309"/>
      <c r="AJ53" s="310"/>
      <c r="AK53" s="308"/>
      <c r="AL53" s="309"/>
      <c r="AM53" s="309"/>
      <c r="AN53" s="309"/>
      <c r="AO53" s="309"/>
      <c r="AP53" s="309"/>
      <c r="AQ53" s="310"/>
      <c r="AR53" s="308"/>
      <c r="AS53" s="309"/>
      <c r="AT53" s="310"/>
      <c r="AU53" s="485">
        <f t="shared" si="3"/>
        <v>0</v>
      </c>
      <c r="AV53" s="486"/>
      <c r="AW53" s="487">
        <f t="shared" si="1"/>
        <v>0</v>
      </c>
      <c r="AX53" s="488"/>
      <c r="AY53" s="489"/>
      <c r="AZ53" s="490"/>
      <c r="BA53" s="490"/>
      <c r="BB53" s="490"/>
      <c r="BC53" s="490"/>
      <c r="BD53" s="491"/>
    </row>
    <row r="54" spans="1:56" ht="39.950000000000003" customHeight="1">
      <c r="A54" s="292"/>
      <c r="B54" s="307">
        <f t="shared" si="2"/>
        <v>42</v>
      </c>
      <c r="C54" s="475"/>
      <c r="D54" s="476"/>
      <c r="E54" s="477"/>
      <c r="F54" s="478"/>
      <c r="G54" s="479"/>
      <c r="H54" s="480"/>
      <c r="I54" s="480"/>
      <c r="J54" s="480"/>
      <c r="K54" s="481"/>
      <c r="L54" s="482"/>
      <c r="M54" s="483"/>
      <c r="N54" s="483"/>
      <c r="O54" s="484"/>
      <c r="P54" s="308"/>
      <c r="Q54" s="309"/>
      <c r="R54" s="309"/>
      <c r="S54" s="309"/>
      <c r="T54" s="309"/>
      <c r="U54" s="309"/>
      <c r="V54" s="310"/>
      <c r="W54" s="308"/>
      <c r="X54" s="309"/>
      <c r="Y54" s="309"/>
      <c r="Z54" s="309"/>
      <c r="AA54" s="309"/>
      <c r="AB54" s="309"/>
      <c r="AC54" s="310"/>
      <c r="AD54" s="308"/>
      <c r="AE54" s="309"/>
      <c r="AF54" s="309"/>
      <c r="AG54" s="309"/>
      <c r="AH54" s="309"/>
      <c r="AI54" s="309"/>
      <c r="AJ54" s="310"/>
      <c r="AK54" s="308"/>
      <c r="AL54" s="309"/>
      <c r="AM54" s="309"/>
      <c r="AN54" s="309"/>
      <c r="AO54" s="309"/>
      <c r="AP54" s="309"/>
      <c r="AQ54" s="310"/>
      <c r="AR54" s="308"/>
      <c r="AS54" s="309"/>
      <c r="AT54" s="310"/>
      <c r="AU54" s="485">
        <f t="shared" si="3"/>
        <v>0</v>
      </c>
      <c r="AV54" s="486"/>
      <c r="AW54" s="487">
        <f t="shared" si="1"/>
        <v>0</v>
      </c>
      <c r="AX54" s="488"/>
      <c r="AY54" s="489"/>
      <c r="AZ54" s="490"/>
      <c r="BA54" s="490"/>
      <c r="BB54" s="490"/>
      <c r="BC54" s="490"/>
      <c r="BD54" s="491"/>
    </row>
    <row r="55" spans="1:56" ht="39.950000000000003" customHeight="1">
      <c r="A55" s="292"/>
      <c r="B55" s="307">
        <f t="shared" si="2"/>
        <v>43</v>
      </c>
      <c r="C55" s="475"/>
      <c r="D55" s="476"/>
      <c r="E55" s="477"/>
      <c r="F55" s="478"/>
      <c r="G55" s="479"/>
      <c r="H55" s="480"/>
      <c r="I55" s="480"/>
      <c r="J55" s="480"/>
      <c r="K55" s="481"/>
      <c r="L55" s="482"/>
      <c r="M55" s="483"/>
      <c r="N55" s="483"/>
      <c r="O55" s="484"/>
      <c r="P55" s="308"/>
      <c r="Q55" s="309"/>
      <c r="R55" s="309"/>
      <c r="S55" s="309"/>
      <c r="T55" s="309"/>
      <c r="U55" s="309"/>
      <c r="V55" s="310"/>
      <c r="W55" s="308"/>
      <c r="X55" s="309"/>
      <c r="Y55" s="309"/>
      <c r="Z55" s="309"/>
      <c r="AA55" s="309"/>
      <c r="AB55" s="309"/>
      <c r="AC55" s="310"/>
      <c r="AD55" s="308"/>
      <c r="AE55" s="309"/>
      <c r="AF55" s="309"/>
      <c r="AG55" s="309"/>
      <c r="AH55" s="309"/>
      <c r="AI55" s="309"/>
      <c r="AJ55" s="310"/>
      <c r="AK55" s="308"/>
      <c r="AL55" s="309"/>
      <c r="AM55" s="309"/>
      <c r="AN55" s="309"/>
      <c r="AO55" s="309"/>
      <c r="AP55" s="309"/>
      <c r="AQ55" s="310"/>
      <c r="AR55" s="308"/>
      <c r="AS55" s="309"/>
      <c r="AT55" s="310"/>
      <c r="AU55" s="485">
        <f t="shared" si="3"/>
        <v>0</v>
      </c>
      <c r="AV55" s="486"/>
      <c r="AW55" s="487">
        <f t="shared" si="1"/>
        <v>0</v>
      </c>
      <c r="AX55" s="488"/>
      <c r="AY55" s="489"/>
      <c r="AZ55" s="490"/>
      <c r="BA55" s="490"/>
      <c r="BB55" s="490"/>
      <c r="BC55" s="490"/>
      <c r="BD55" s="491"/>
    </row>
    <row r="56" spans="1:56" ht="39.950000000000003" customHeight="1">
      <c r="A56" s="292"/>
      <c r="B56" s="307">
        <f t="shared" si="2"/>
        <v>44</v>
      </c>
      <c r="C56" s="475"/>
      <c r="D56" s="476"/>
      <c r="E56" s="477"/>
      <c r="F56" s="478"/>
      <c r="G56" s="479"/>
      <c r="H56" s="480"/>
      <c r="I56" s="480"/>
      <c r="J56" s="480"/>
      <c r="K56" s="481"/>
      <c r="L56" s="482"/>
      <c r="M56" s="483"/>
      <c r="N56" s="483"/>
      <c r="O56" s="484"/>
      <c r="P56" s="308"/>
      <c r="Q56" s="309"/>
      <c r="R56" s="309"/>
      <c r="S56" s="309"/>
      <c r="T56" s="309"/>
      <c r="U56" s="309"/>
      <c r="V56" s="310"/>
      <c r="W56" s="308"/>
      <c r="X56" s="309"/>
      <c r="Y56" s="309"/>
      <c r="Z56" s="309"/>
      <c r="AA56" s="309"/>
      <c r="AB56" s="309"/>
      <c r="AC56" s="310"/>
      <c r="AD56" s="308"/>
      <c r="AE56" s="309"/>
      <c r="AF56" s="309"/>
      <c r="AG56" s="309"/>
      <c r="AH56" s="309"/>
      <c r="AI56" s="309"/>
      <c r="AJ56" s="310"/>
      <c r="AK56" s="308"/>
      <c r="AL56" s="309"/>
      <c r="AM56" s="309"/>
      <c r="AN56" s="309"/>
      <c r="AO56" s="309"/>
      <c r="AP56" s="309"/>
      <c r="AQ56" s="310"/>
      <c r="AR56" s="308"/>
      <c r="AS56" s="309"/>
      <c r="AT56" s="310"/>
      <c r="AU56" s="485">
        <f t="shared" si="3"/>
        <v>0</v>
      </c>
      <c r="AV56" s="486"/>
      <c r="AW56" s="487">
        <f t="shared" si="1"/>
        <v>0</v>
      </c>
      <c r="AX56" s="488"/>
      <c r="AY56" s="489"/>
      <c r="AZ56" s="490"/>
      <c r="BA56" s="490"/>
      <c r="BB56" s="490"/>
      <c r="BC56" s="490"/>
      <c r="BD56" s="491"/>
    </row>
    <row r="57" spans="1:56" ht="39.950000000000003" customHeight="1">
      <c r="A57" s="292"/>
      <c r="B57" s="307">
        <f t="shared" si="2"/>
        <v>45</v>
      </c>
      <c r="C57" s="475"/>
      <c r="D57" s="476"/>
      <c r="E57" s="477"/>
      <c r="F57" s="478"/>
      <c r="G57" s="479"/>
      <c r="H57" s="480"/>
      <c r="I57" s="480"/>
      <c r="J57" s="480"/>
      <c r="K57" s="481"/>
      <c r="L57" s="482"/>
      <c r="M57" s="483"/>
      <c r="N57" s="483"/>
      <c r="O57" s="484"/>
      <c r="P57" s="308"/>
      <c r="Q57" s="309"/>
      <c r="R57" s="309"/>
      <c r="S57" s="309"/>
      <c r="T57" s="309"/>
      <c r="U57" s="309"/>
      <c r="V57" s="310"/>
      <c r="W57" s="308"/>
      <c r="X57" s="309"/>
      <c r="Y57" s="309"/>
      <c r="Z57" s="309"/>
      <c r="AA57" s="309"/>
      <c r="AB57" s="309"/>
      <c r="AC57" s="310"/>
      <c r="AD57" s="308"/>
      <c r="AE57" s="309"/>
      <c r="AF57" s="309"/>
      <c r="AG57" s="309"/>
      <c r="AH57" s="309"/>
      <c r="AI57" s="309"/>
      <c r="AJ57" s="310"/>
      <c r="AK57" s="308"/>
      <c r="AL57" s="309"/>
      <c r="AM57" s="309"/>
      <c r="AN57" s="309"/>
      <c r="AO57" s="309"/>
      <c r="AP57" s="309"/>
      <c r="AQ57" s="310"/>
      <c r="AR57" s="308"/>
      <c r="AS57" s="309"/>
      <c r="AT57" s="310"/>
      <c r="AU57" s="485">
        <f t="shared" si="3"/>
        <v>0</v>
      </c>
      <c r="AV57" s="486"/>
      <c r="AW57" s="487">
        <f t="shared" si="1"/>
        <v>0</v>
      </c>
      <c r="AX57" s="488"/>
      <c r="AY57" s="489"/>
      <c r="AZ57" s="490"/>
      <c r="BA57" s="490"/>
      <c r="BB57" s="490"/>
      <c r="BC57" s="490"/>
      <c r="BD57" s="491"/>
    </row>
    <row r="58" spans="1:56" ht="39.950000000000003" customHeight="1">
      <c r="A58" s="292"/>
      <c r="B58" s="307">
        <f t="shared" si="2"/>
        <v>46</v>
      </c>
      <c r="C58" s="475"/>
      <c r="D58" s="476"/>
      <c r="E58" s="477"/>
      <c r="F58" s="478"/>
      <c r="G58" s="479"/>
      <c r="H58" s="480"/>
      <c r="I58" s="480"/>
      <c r="J58" s="480"/>
      <c r="K58" s="481"/>
      <c r="L58" s="482"/>
      <c r="M58" s="483"/>
      <c r="N58" s="483"/>
      <c r="O58" s="484"/>
      <c r="P58" s="308"/>
      <c r="Q58" s="309"/>
      <c r="R58" s="309"/>
      <c r="S58" s="309"/>
      <c r="T58" s="309"/>
      <c r="U58" s="309"/>
      <c r="V58" s="310"/>
      <c r="W58" s="308"/>
      <c r="X58" s="309"/>
      <c r="Y58" s="309"/>
      <c r="Z58" s="309"/>
      <c r="AA58" s="309"/>
      <c r="AB58" s="309"/>
      <c r="AC58" s="310"/>
      <c r="AD58" s="308"/>
      <c r="AE58" s="309"/>
      <c r="AF58" s="309"/>
      <c r="AG58" s="309"/>
      <c r="AH58" s="309"/>
      <c r="AI58" s="309"/>
      <c r="AJ58" s="310"/>
      <c r="AK58" s="308"/>
      <c r="AL58" s="309"/>
      <c r="AM58" s="309"/>
      <c r="AN58" s="309"/>
      <c r="AO58" s="309"/>
      <c r="AP58" s="309"/>
      <c r="AQ58" s="310"/>
      <c r="AR58" s="308"/>
      <c r="AS58" s="309"/>
      <c r="AT58" s="310"/>
      <c r="AU58" s="485">
        <f t="shared" si="3"/>
        <v>0</v>
      </c>
      <c r="AV58" s="486"/>
      <c r="AW58" s="487">
        <f t="shared" si="1"/>
        <v>0</v>
      </c>
      <c r="AX58" s="488"/>
      <c r="AY58" s="489"/>
      <c r="AZ58" s="490"/>
      <c r="BA58" s="490"/>
      <c r="BB58" s="490"/>
      <c r="BC58" s="490"/>
      <c r="BD58" s="491"/>
    </row>
    <row r="59" spans="1:56" ht="39.950000000000003" customHeight="1">
      <c r="A59" s="292"/>
      <c r="B59" s="307">
        <f t="shared" si="2"/>
        <v>47</v>
      </c>
      <c r="C59" s="475"/>
      <c r="D59" s="476"/>
      <c r="E59" s="477"/>
      <c r="F59" s="478"/>
      <c r="G59" s="479"/>
      <c r="H59" s="480"/>
      <c r="I59" s="480"/>
      <c r="J59" s="480"/>
      <c r="K59" s="481"/>
      <c r="L59" s="482"/>
      <c r="M59" s="483"/>
      <c r="N59" s="483"/>
      <c r="O59" s="484"/>
      <c r="P59" s="308"/>
      <c r="Q59" s="309"/>
      <c r="R59" s="309"/>
      <c r="S59" s="309"/>
      <c r="T59" s="309"/>
      <c r="U59" s="309"/>
      <c r="V59" s="310"/>
      <c r="W59" s="308"/>
      <c r="X59" s="309"/>
      <c r="Y59" s="309"/>
      <c r="Z59" s="309"/>
      <c r="AA59" s="309"/>
      <c r="AB59" s="309"/>
      <c r="AC59" s="310"/>
      <c r="AD59" s="308"/>
      <c r="AE59" s="309"/>
      <c r="AF59" s="309"/>
      <c r="AG59" s="309"/>
      <c r="AH59" s="309"/>
      <c r="AI59" s="309"/>
      <c r="AJ59" s="310"/>
      <c r="AK59" s="308"/>
      <c r="AL59" s="309"/>
      <c r="AM59" s="309"/>
      <c r="AN59" s="309"/>
      <c r="AO59" s="309"/>
      <c r="AP59" s="309"/>
      <c r="AQ59" s="310"/>
      <c r="AR59" s="308"/>
      <c r="AS59" s="309"/>
      <c r="AT59" s="310"/>
      <c r="AU59" s="485">
        <f t="shared" si="3"/>
        <v>0</v>
      </c>
      <c r="AV59" s="486"/>
      <c r="AW59" s="487">
        <f t="shared" si="1"/>
        <v>0</v>
      </c>
      <c r="AX59" s="488"/>
      <c r="AY59" s="489"/>
      <c r="AZ59" s="490"/>
      <c r="BA59" s="490"/>
      <c r="BB59" s="490"/>
      <c r="BC59" s="490"/>
      <c r="BD59" s="491"/>
    </row>
    <row r="60" spans="1:56" ht="39.950000000000003" customHeight="1">
      <c r="A60" s="292"/>
      <c r="B60" s="307">
        <f t="shared" si="2"/>
        <v>48</v>
      </c>
      <c r="C60" s="475"/>
      <c r="D60" s="476"/>
      <c r="E60" s="477"/>
      <c r="F60" s="478"/>
      <c r="G60" s="479"/>
      <c r="H60" s="480"/>
      <c r="I60" s="480"/>
      <c r="J60" s="480"/>
      <c r="K60" s="481"/>
      <c r="L60" s="482"/>
      <c r="M60" s="483"/>
      <c r="N60" s="483"/>
      <c r="O60" s="484"/>
      <c r="P60" s="308"/>
      <c r="Q60" s="309"/>
      <c r="R60" s="309"/>
      <c r="S60" s="309"/>
      <c r="T60" s="309"/>
      <c r="U60" s="309"/>
      <c r="V60" s="310"/>
      <c r="W60" s="308"/>
      <c r="X60" s="309"/>
      <c r="Y60" s="309"/>
      <c r="Z60" s="309"/>
      <c r="AA60" s="309"/>
      <c r="AB60" s="309"/>
      <c r="AC60" s="310"/>
      <c r="AD60" s="308"/>
      <c r="AE60" s="309"/>
      <c r="AF60" s="309"/>
      <c r="AG60" s="309"/>
      <c r="AH60" s="309"/>
      <c r="AI60" s="309"/>
      <c r="AJ60" s="310"/>
      <c r="AK60" s="308"/>
      <c r="AL60" s="309"/>
      <c r="AM60" s="309"/>
      <c r="AN60" s="309"/>
      <c r="AO60" s="309"/>
      <c r="AP60" s="309"/>
      <c r="AQ60" s="310"/>
      <c r="AR60" s="308"/>
      <c r="AS60" s="309"/>
      <c r="AT60" s="310"/>
      <c r="AU60" s="485">
        <f t="shared" si="3"/>
        <v>0</v>
      </c>
      <c r="AV60" s="486"/>
      <c r="AW60" s="487">
        <f t="shared" si="1"/>
        <v>0</v>
      </c>
      <c r="AX60" s="488"/>
      <c r="AY60" s="489"/>
      <c r="AZ60" s="490"/>
      <c r="BA60" s="490"/>
      <c r="BB60" s="490"/>
      <c r="BC60" s="490"/>
      <c r="BD60" s="491"/>
    </row>
    <row r="61" spans="1:56" ht="39.950000000000003" customHeight="1">
      <c r="A61" s="292"/>
      <c r="B61" s="307">
        <f t="shared" si="2"/>
        <v>49</v>
      </c>
      <c r="C61" s="475"/>
      <c r="D61" s="476"/>
      <c r="E61" s="477"/>
      <c r="F61" s="478"/>
      <c r="G61" s="479"/>
      <c r="H61" s="480"/>
      <c r="I61" s="480"/>
      <c r="J61" s="480"/>
      <c r="K61" s="481"/>
      <c r="L61" s="482"/>
      <c r="M61" s="483"/>
      <c r="N61" s="483"/>
      <c r="O61" s="484"/>
      <c r="P61" s="308"/>
      <c r="Q61" s="309"/>
      <c r="R61" s="309"/>
      <c r="S61" s="309"/>
      <c r="T61" s="309"/>
      <c r="U61" s="309"/>
      <c r="V61" s="310"/>
      <c r="W61" s="308"/>
      <c r="X61" s="309"/>
      <c r="Y61" s="309"/>
      <c r="Z61" s="309"/>
      <c r="AA61" s="309"/>
      <c r="AB61" s="309"/>
      <c r="AC61" s="310"/>
      <c r="AD61" s="308"/>
      <c r="AE61" s="309"/>
      <c r="AF61" s="309"/>
      <c r="AG61" s="309"/>
      <c r="AH61" s="309"/>
      <c r="AI61" s="309"/>
      <c r="AJ61" s="310"/>
      <c r="AK61" s="308"/>
      <c r="AL61" s="309"/>
      <c r="AM61" s="309"/>
      <c r="AN61" s="309"/>
      <c r="AO61" s="309"/>
      <c r="AP61" s="309"/>
      <c r="AQ61" s="310"/>
      <c r="AR61" s="308"/>
      <c r="AS61" s="309"/>
      <c r="AT61" s="310"/>
      <c r="AU61" s="485">
        <f t="shared" si="3"/>
        <v>0</v>
      </c>
      <c r="AV61" s="486"/>
      <c r="AW61" s="487">
        <f t="shared" si="1"/>
        <v>0</v>
      </c>
      <c r="AX61" s="488"/>
      <c r="AY61" s="489"/>
      <c r="AZ61" s="490"/>
      <c r="BA61" s="490"/>
      <c r="BB61" s="490"/>
      <c r="BC61" s="490"/>
      <c r="BD61" s="491"/>
    </row>
    <row r="62" spans="1:56" ht="39.950000000000003" customHeight="1">
      <c r="A62" s="292"/>
      <c r="B62" s="307">
        <f t="shared" si="2"/>
        <v>50</v>
      </c>
      <c r="C62" s="475"/>
      <c r="D62" s="476"/>
      <c r="E62" s="477"/>
      <c r="F62" s="478"/>
      <c r="G62" s="479"/>
      <c r="H62" s="480"/>
      <c r="I62" s="480"/>
      <c r="J62" s="480"/>
      <c r="K62" s="481"/>
      <c r="L62" s="482"/>
      <c r="M62" s="483"/>
      <c r="N62" s="483"/>
      <c r="O62" s="484"/>
      <c r="P62" s="308"/>
      <c r="Q62" s="309"/>
      <c r="R62" s="309"/>
      <c r="S62" s="309"/>
      <c r="T62" s="309"/>
      <c r="U62" s="309"/>
      <c r="V62" s="310"/>
      <c r="W62" s="308"/>
      <c r="X62" s="309"/>
      <c r="Y62" s="309"/>
      <c r="Z62" s="309"/>
      <c r="AA62" s="309"/>
      <c r="AB62" s="309"/>
      <c r="AC62" s="310"/>
      <c r="AD62" s="308"/>
      <c r="AE62" s="309"/>
      <c r="AF62" s="309"/>
      <c r="AG62" s="309"/>
      <c r="AH62" s="309"/>
      <c r="AI62" s="309"/>
      <c r="AJ62" s="310"/>
      <c r="AK62" s="308"/>
      <c r="AL62" s="309"/>
      <c r="AM62" s="309"/>
      <c r="AN62" s="309"/>
      <c r="AO62" s="309"/>
      <c r="AP62" s="309"/>
      <c r="AQ62" s="310"/>
      <c r="AR62" s="308"/>
      <c r="AS62" s="309"/>
      <c r="AT62" s="310"/>
      <c r="AU62" s="485">
        <f t="shared" si="3"/>
        <v>0</v>
      </c>
      <c r="AV62" s="486"/>
      <c r="AW62" s="487">
        <f t="shared" si="1"/>
        <v>0</v>
      </c>
      <c r="AX62" s="488"/>
      <c r="AY62" s="489"/>
      <c r="AZ62" s="490"/>
      <c r="BA62" s="490"/>
      <c r="BB62" s="490"/>
      <c r="BC62" s="490"/>
      <c r="BD62" s="491"/>
    </row>
    <row r="63" spans="1:56" ht="39.950000000000003" customHeight="1">
      <c r="A63" s="292"/>
      <c r="B63" s="307">
        <f t="shared" si="2"/>
        <v>51</v>
      </c>
      <c r="C63" s="475"/>
      <c r="D63" s="476"/>
      <c r="E63" s="477"/>
      <c r="F63" s="478"/>
      <c r="G63" s="479"/>
      <c r="H63" s="480"/>
      <c r="I63" s="480"/>
      <c r="J63" s="480"/>
      <c r="K63" s="481"/>
      <c r="L63" s="482"/>
      <c r="M63" s="483"/>
      <c r="N63" s="483"/>
      <c r="O63" s="484"/>
      <c r="P63" s="308"/>
      <c r="Q63" s="309"/>
      <c r="R63" s="309"/>
      <c r="S63" s="309"/>
      <c r="T63" s="309"/>
      <c r="U63" s="309"/>
      <c r="V63" s="310"/>
      <c r="W63" s="308"/>
      <c r="X63" s="309"/>
      <c r="Y63" s="309"/>
      <c r="Z63" s="309"/>
      <c r="AA63" s="309"/>
      <c r="AB63" s="309"/>
      <c r="AC63" s="310"/>
      <c r="AD63" s="308"/>
      <c r="AE63" s="309"/>
      <c r="AF63" s="309"/>
      <c r="AG63" s="309"/>
      <c r="AH63" s="309"/>
      <c r="AI63" s="309"/>
      <c r="AJ63" s="310"/>
      <c r="AK63" s="308"/>
      <c r="AL63" s="309"/>
      <c r="AM63" s="309"/>
      <c r="AN63" s="309"/>
      <c r="AO63" s="309"/>
      <c r="AP63" s="309"/>
      <c r="AQ63" s="310"/>
      <c r="AR63" s="308"/>
      <c r="AS63" s="309"/>
      <c r="AT63" s="310"/>
      <c r="AU63" s="485">
        <f t="shared" si="3"/>
        <v>0</v>
      </c>
      <c r="AV63" s="486"/>
      <c r="AW63" s="487">
        <f t="shared" si="1"/>
        <v>0</v>
      </c>
      <c r="AX63" s="488"/>
      <c r="AY63" s="489"/>
      <c r="AZ63" s="490"/>
      <c r="BA63" s="490"/>
      <c r="BB63" s="490"/>
      <c r="BC63" s="490"/>
      <c r="BD63" s="491"/>
    </row>
    <row r="64" spans="1:56" ht="39.950000000000003" customHeight="1">
      <c r="A64" s="292"/>
      <c r="B64" s="307">
        <f t="shared" si="2"/>
        <v>52</v>
      </c>
      <c r="C64" s="475"/>
      <c r="D64" s="476"/>
      <c r="E64" s="477"/>
      <c r="F64" s="478"/>
      <c r="G64" s="479"/>
      <c r="H64" s="480"/>
      <c r="I64" s="480"/>
      <c r="J64" s="480"/>
      <c r="K64" s="481"/>
      <c r="L64" s="482"/>
      <c r="M64" s="483"/>
      <c r="N64" s="483"/>
      <c r="O64" s="484"/>
      <c r="P64" s="308"/>
      <c r="Q64" s="309"/>
      <c r="R64" s="309"/>
      <c r="S64" s="309"/>
      <c r="T64" s="309"/>
      <c r="U64" s="309"/>
      <c r="V64" s="310"/>
      <c r="W64" s="308"/>
      <c r="X64" s="309"/>
      <c r="Y64" s="309"/>
      <c r="Z64" s="309"/>
      <c r="AA64" s="309"/>
      <c r="AB64" s="309"/>
      <c r="AC64" s="310"/>
      <c r="AD64" s="308"/>
      <c r="AE64" s="309"/>
      <c r="AF64" s="309"/>
      <c r="AG64" s="309"/>
      <c r="AH64" s="309"/>
      <c r="AI64" s="309"/>
      <c r="AJ64" s="310"/>
      <c r="AK64" s="308"/>
      <c r="AL64" s="309"/>
      <c r="AM64" s="309"/>
      <c r="AN64" s="309"/>
      <c r="AO64" s="309"/>
      <c r="AP64" s="309"/>
      <c r="AQ64" s="310"/>
      <c r="AR64" s="308"/>
      <c r="AS64" s="309"/>
      <c r="AT64" s="310"/>
      <c r="AU64" s="485">
        <f t="shared" si="3"/>
        <v>0</v>
      </c>
      <c r="AV64" s="486"/>
      <c r="AW64" s="487">
        <f t="shared" si="1"/>
        <v>0</v>
      </c>
      <c r="AX64" s="488"/>
      <c r="AY64" s="489"/>
      <c r="AZ64" s="490"/>
      <c r="BA64" s="490"/>
      <c r="BB64" s="490"/>
      <c r="BC64" s="490"/>
      <c r="BD64" s="491"/>
    </row>
    <row r="65" spans="1:56" ht="39.950000000000003" customHeight="1">
      <c r="A65" s="292"/>
      <c r="B65" s="307">
        <f t="shared" si="2"/>
        <v>53</v>
      </c>
      <c r="C65" s="475"/>
      <c r="D65" s="476"/>
      <c r="E65" s="477"/>
      <c r="F65" s="478"/>
      <c r="G65" s="479"/>
      <c r="H65" s="480"/>
      <c r="I65" s="480"/>
      <c r="J65" s="480"/>
      <c r="K65" s="481"/>
      <c r="L65" s="482"/>
      <c r="M65" s="483"/>
      <c r="N65" s="483"/>
      <c r="O65" s="484"/>
      <c r="P65" s="308"/>
      <c r="Q65" s="309"/>
      <c r="R65" s="309"/>
      <c r="S65" s="309"/>
      <c r="T65" s="309"/>
      <c r="U65" s="309"/>
      <c r="V65" s="310"/>
      <c r="W65" s="308"/>
      <c r="X65" s="309"/>
      <c r="Y65" s="309"/>
      <c r="Z65" s="309"/>
      <c r="AA65" s="309"/>
      <c r="AB65" s="309"/>
      <c r="AC65" s="310"/>
      <c r="AD65" s="308"/>
      <c r="AE65" s="309"/>
      <c r="AF65" s="309"/>
      <c r="AG65" s="309"/>
      <c r="AH65" s="309"/>
      <c r="AI65" s="309"/>
      <c r="AJ65" s="310"/>
      <c r="AK65" s="308"/>
      <c r="AL65" s="309"/>
      <c r="AM65" s="309"/>
      <c r="AN65" s="309"/>
      <c r="AO65" s="309"/>
      <c r="AP65" s="309"/>
      <c r="AQ65" s="310"/>
      <c r="AR65" s="308"/>
      <c r="AS65" s="309"/>
      <c r="AT65" s="310"/>
      <c r="AU65" s="485">
        <f t="shared" si="3"/>
        <v>0</v>
      </c>
      <c r="AV65" s="486"/>
      <c r="AW65" s="487">
        <f t="shared" si="1"/>
        <v>0</v>
      </c>
      <c r="AX65" s="488"/>
      <c r="AY65" s="489"/>
      <c r="AZ65" s="490"/>
      <c r="BA65" s="490"/>
      <c r="BB65" s="490"/>
      <c r="BC65" s="490"/>
      <c r="BD65" s="491"/>
    </row>
    <row r="66" spans="1:56" ht="39.950000000000003" customHeight="1">
      <c r="A66" s="292"/>
      <c r="B66" s="307">
        <f t="shared" si="2"/>
        <v>54</v>
      </c>
      <c r="C66" s="475"/>
      <c r="D66" s="476"/>
      <c r="E66" s="477"/>
      <c r="F66" s="478"/>
      <c r="G66" s="479"/>
      <c r="H66" s="480"/>
      <c r="I66" s="480"/>
      <c r="J66" s="480"/>
      <c r="K66" s="481"/>
      <c r="L66" s="482"/>
      <c r="M66" s="483"/>
      <c r="N66" s="483"/>
      <c r="O66" s="484"/>
      <c r="P66" s="308"/>
      <c r="Q66" s="309"/>
      <c r="R66" s="309"/>
      <c r="S66" s="309"/>
      <c r="T66" s="309"/>
      <c r="U66" s="309"/>
      <c r="V66" s="310"/>
      <c r="W66" s="308"/>
      <c r="X66" s="309"/>
      <c r="Y66" s="309"/>
      <c r="Z66" s="309"/>
      <c r="AA66" s="309"/>
      <c r="AB66" s="309"/>
      <c r="AC66" s="310"/>
      <c r="AD66" s="308"/>
      <c r="AE66" s="309"/>
      <c r="AF66" s="309"/>
      <c r="AG66" s="309"/>
      <c r="AH66" s="309"/>
      <c r="AI66" s="309"/>
      <c r="AJ66" s="310"/>
      <c r="AK66" s="308"/>
      <c r="AL66" s="309"/>
      <c r="AM66" s="309"/>
      <c r="AN66" s="309"/>
      <c r="AO66" s="309"/>
      <c r="AP66" s="309"/>
      <c r="AQ66" s="310"/>
      <c r="AR66" s="308"/>
      <c r="AS66" s="309"/>
      <c r="AT66" s="310"/>
      <c r="AU66" s="485">
        <f t="shared" si="3"/>
        <v>0</v>
      </c>
      <c r="AV66" s="486"/>
      <c r="AW66" s="487">
        <f t="shared" si="1"/>
        <v>0</v>
      </c>
      <c r="AX66" s="488"/>
      <c r="AY66" s="489"/>
      <c r="AZ66" s="490"/>
      <c r="BA66" s="490"/>
      <c r="BB66" s="490"/>
      <c r="BC66" s="490"/>
      <c r="BD66" s="491"/>
    </row>
    <row r="67" spans="1:56" ht="39.950000000000003" customHeight="1">
      <c r="A67" s="292"/>
      <c r="B67" s="307">
        <f t="shared" si="2"/>
        <v>55</v>
      </c>
      <c r="C67" s="475"/>
      <c r="D67" s="476"/>
      <c r="E67" s="477"/>
      <c r="F67" s="478"/>
      <c r="G67" s="479"/>
      <c r="H67" s="480"/>
      <c r="I67" s="480"/>
      <c r="J67" s="480"/>
      <c r="K67" s="481"/>
      <c r="L67" s="482"/>
      <c r="M67" s="483"/>
      <c r="N67" s="483"/>
      <c r="O67" s="484"/>
      <c r="P67" s="308"/>
      <c r="Q67" s="309"/>
      <c r="R67" s="309"/>
      <c r="S67" s="309"/>
      <c r="T67" s="309"/>
      <c r="U67" s="309"/>
      <c r="V67" s="310"/>
      <c r="W67" s="308"/>
      <c r="X67" s="309"/>
      <c r="Y67" s="309"/>
      <c r="Z67" s="309"/>
      <c r="AA67" s="309"/>
      <c r="AB67" s="309"/>
      <c r="AC67" s="310"/>
      <c r="AD67" s="308"/>
      <c r="AE67" s="309"/>
      <c r="AF67" s="309"/>
      <c r="AG67" s="309"/>
      <c r="AH67" s="309"/>
      <c r="AI67" s="309"/>
      <c r="AJ67" s="310"/>
      <c r="AK67" s="308"/>
      <c r="AL67" s="309"/>
      <c r="AM67" s="309"/>
      <c r="AN67" s="309"/>
      <c r="AO67" s="309"/>
      <c r="AP67" s="309"/>
      <c r="AQ67" s="310"/>
      <c r="AR67" s="308"/>
      <c r="AS67" s="309"/>
      <c r="AT67" s="310"/>
      <c r="AU67" s="485">
        <f t="shared" si="3"/>
        <v>0</v>
      </c>
      <c r="AV67" s="486"/>
      <c r="AW67" s="487">
        <f t="shared" si="1"/>
        <v>0</v>
      </c>
      <c r="AX67" s="488"/>
      <c r="AY67" s="489"/>
      <c r="AZ67" s="490"/>
      <c r="BA67" s="490"/>
      <c r="BB67" s="490"/>
      <c r="BC67" s="490"/>
      <c r="BD67" s="491"/>
    </row>
    <row r="68" spans="1:56" ht="39.950000000000003" customHeight="1">
      <c r="A68" s="292"/>
      <c r="B68" s="307">
        <f t="shared" si="2"/>
        <v>56</v>
      </c>
      <c r="C68" s="475"/>
      <c r="D68" s="476"/>
      <c r="E68" s="477"/>
      <c r="F68" s="478"/>
      <c r="G68" s="479"/>
      <c r="H68" s="480"/>
      <c r="I68" s="480"/>
      <c r="J68" s="480"/>
      <c r="K68" s="481"/>
      <c r="L68" s="482"/>
      <c r="M68" s="483"/>
      <c r="N68" s="483"/>
      <c r="O68" s="484"/>
      <c r="P68" s="336"/>
      <c r="Q68" s="337"/>
      <c r="R68" s="337"/>
      <c r="S68" s="337"/>
      <c r="T68" s="337"/>
      <c r="U68" s="337"/>
      <c r="V68" s="338"/>
      <c r="W68" s="336"/>
      <c r="X68" s="337"/>
      <c r="Y68" s="337"/>
      <c r="Z68" s="337"/>
      <c r="AA68" s="337"/>
      <c r="AB68" s="337"/>
      <c r="AC68" s="338"/>
      <c r="AD68" s="336"/>
      <c r="AE68" s="337"/>
      <c r="AF68" s="337"/>
      <c r="AG68" s="337"/>
      <c r="AH68" s="337"/>
      <c r="AI68" s="337"/>
      <c r="AJ68" s="338"/>
      <c r="AK68" s="336"/>
      <c r="AL68" s="337"/>
      <c r="AM68" s="337"/>
      <c r="AN68" s="337"/>
      <c r="AO68" s="337"/>
      <c r="AP68" s="337"/>
      <c r="AQ68" s="338"/>
      <c r="AR68" s="336"/>
      <c r="AS68" s="337"/>
      <c r="AT68" s="338"/>
      <c r="AU68" s="485">
        <f t="shared" si="3"/>
        <v>0</v>
      </c>
      <c r="AV68" s="486"/>
      <c r="AW68" s="487">
        <f t="shared" si="1"/>
        <v>0</v>
      </c>
      <c r="AX68" s="488"/>
      <c r="AY68" s="489"/>
      <c r="AZ68" s="490"/>
      <c r="BA68" s="490"/>
      <c r="BB68" s="490"/>
      <c r="BC68" s="490"/>
      <c r="BD68" s="491"/>
    </row>
    <row r="69" spans="1:56" ht="39.950000000000003" customHeight="1">
      <c r="A69" s="292"/>
      <c r="B69" s="307">
        <f t="shared" si="2"/>
        <v>57</v>
      </c>
      <c r="C69" s="475"/>
      <c r="D69" s="476"/>
      <c r="E69" s="477"/>
      <c r="F69" s="478"/>
      <c r="G69" s="479"/>
      <c r="H69" s="480"/>
      <c r="I69" s="480"/>
      <c r="J69" s="480"/>
      <c r="K69" s="481"/>
      <c r="L69" s="482"/>
      <c r="M69" s="483"/>
      <c r="N69" s="483"/>
      <c r="O69" s="484"/>
      <c r="P69" s="308"/>
      <c r="Q69" s="309"/>
      <c r="R69" s="309"/>
      <c r="S69" s="309"/>
      <c r="T69" s="309"/>
      <c r="U69" s="309"/>
      <c r="V69" s="310"/>
      <c r="W69" s="308"/>
      <c r="X69" s="309"/>
      <c r="Y69" s="309"/>
      <c r="Z69" s="309"/>
      <c r="AA69" s="309"/>
      <c r="AB69" s="309"/>
      <c r="AC69" s="310"/>
      <c r="AD69" s="308"/>
      <c r="AE69" s="309"/>
      <c r="AF69" s="309"/>
      <c r="AG69" s="309"/>
      <c r="AH69" s="309"/>
      <c r="AI69" s="309"/>
      <c r="AJ69" s="310"/>
      <c r="AK69" s="308"/>
      <c r="AL69" s="309"/>
      <c r="AM69" s="309"/>
      <c r="AN69" s="309"/>
      <c r="AO69" s="309"/>
      <c r="AP69" s="309"/>
      <c r="AQ69" s="310"/>
      <c r="AR69" s="308"/>
      <c r="AS69" s="309"/>
      <c r="AT69" s="310"/>
      <c r="AU69" s="485">
        <f t="shared" si="3"/>
        <v>0</v>
      </c>
      <c r="AV69" s="486"/>
      <c r="AW69" s="487">
        <f t="shared" si="1"/>
        <v>0</v>
      </c>
      <c r="AX69" s="488"/>
      <c r="AY69" s="489"/>
      <c r="AZ69" s="490"/>
      <c r="BA69" s="490"/>
      <c r="BB69" s="490"/>
      <c r="BC69" s="490"/>
      <c r="BD69" s="491"/>
    </row>
    <row r="70" spans="1:56" ht="39.950000000000003" customHeight="1">
      <c r="A70" s="292"/>
      <c r="B70" s="307">
        <f t="shared" si="2"/>
        <v>58</v>
      </c>
      <c r="C70" s="475"/>
      <c r="D70" s="476"/>
      <c r="E70" s="477"/>
      <c r="F70" s="478"/>
      <c r="G70" s="479"/>
      <c r="H70" s="480"/>
      <c r="I70" s="480"/>
      <c r="J70" s="480"/>
      <c r="K70" s="481"/>
      <c r="L70" s="482"/>
      <c r="M70" s="483"/>
      <c r="N70" s="483"/>
      <c r="O70" s="484"/>
      <c r="P70" s="308"/>
      <c r="Q70" s="309"/>
      <c r="R70" s="309"/>
      <c r="S70" s="309"/>
      <c r="T70" s="309"/>
      <c r="U70" s="309"/>
      <c r="V70" s="310"/>
      <c r="W70" s="308"/>
      <c r="X70" s="309"/>
      <c r="Y70" s="309"/>
      <c r="Z70" s="309"/>
      <c r="AA70" s="309"/>
      <c r="AB70" s="309"/>
      <c r="AC70" s="310"/>
      <c r="AD70" s="308"/>
      <c r="AE70" s="309"/>
      <c r="AF70" s="309"/>
      <c r="AG70" s="309"/>
      <c r="AH70" s="309"/>
      <c r="AI70" s="309"/>
      <c r="AJ70" s="310"/>
      <c r="AK70" s="308"/>
      <c r="AL70" s="309"/>
      <c r="AM70" s="309"/>
      <c r="AN70" s="309"/>
      <c r="AO70" s="309"/>
      <c r="AP70" s="309"/>
      <c r="AQ70" s="310"/>
      <c r="AR70" s="308"/>
      <c r="AS70" s="309"/>
      <c r="AT70" s="310"/>
      <c r="AU70" s="485">
        <f t="shared" si="3"/>
        <v>0</v>
      </c>
      <c r="AV70" s="486"/>
      <c r="AW70" s="487">
        <f t="shared" si="1"/>
        <v>0</v>
      </c>
      <c r="AX70" s="488"/>
      <c r="AY70" s="489"/>
      <c r="AZ70" s="490"/>
      <c r="BA70" s="490"/>
      <c r="BB70" s="490"/>
      <c r="BC70" s="490"/>
      <c r="BD70" s="491"/>
    </row>
    <row r="71" spans="1:56" ht="39.950000000000003" customHeight="1">
      <c r="A71" s="292"/>
      <c r="B71" s="307">
        <f t="shared" si="2"/>
        <v>59</v>
      </c>
      <c r="C71" s="475"/>
      <c r="D71" s="476"/>
      <c r="E71" s="477"/>
      <c r="F71" s="478"/>
      <c r="G71" s="479"/>
      <c r="H71" s="480"/>
      <c r="I71" s="480"/>
      <c r="J71" s="480"/>
      <c r="K71" s="481"/>
      <c r="L71" s="482"/>
      <c r="M71" s="483"/>
      <c r="N71" s="483"/>
      <c r="O71" s="484"/>
      <c r="P71" s="308"/>
      <c r="Q71" s="309"/>
      <c r="R71" s="309"/>
      <c r="S71" s="309"/>
      <c r="T71" s="309"/>
      <c r="U71" s="309"/>
      <c r="V71" s="310"/>
      <c r="W71" s="308"/>
      <c r="X71" s="309"/>
      <c r="Y71" s="309"/>
      <c r="Z71" s="309"/>
      <c r="AA71" s="309"/>
      <c r="AB71" s="309"/>
      <c r="AC71" s="310"/>
      <c r="AD71" s="308"/>
      <c r="AE71" s="309"/>
      <c r="AF71" s="309"/>
      <c r="AG71" s="309"/>
      <c r="AH71" s="309"/>
      <c r="AI71" s="309"/>
      <c r="AJ71" s="310"/>
      <c r="AK71" s="308"/>
      <c r="AL71" s="309"/>
      <c r="AM71" s="309"/>
      <c r="AN71" s="309"/>
      <c r="AO71" s="309"/>
      <c r="AP71" s="309"/>
      <c r="AQ71" s="310"/>
      <c r="AR71" s="308"/>
      <c r="AS71" s="309"/>
      <c r="AT71" s="310"/>
      <c r="AU71" s="485">
        <f t="shared" si="3"/>
        <v>0</v>
      </c>
      <c r="AV71" s="486"/>
      <c r="AW71" s="487">
        <f t="shared" si="1"/>
        <v>0</v>
      </c>
      <c r="AX71" s="488"/>
      <c r="AY71" s="489"/>
      <c r="AZ71" s="490"/>
      <c r="BA71" s="490"/>
      <c r="BB71" s="490"/>
      <c r="BC71" s="490"/>
      <c r="BD71" s="491"/>
    </row>
    <row r="72" spans="1:56" ht="39.950000000000003" customHeight="1">
      <c r="A72" s="292"/>
      <c r="B72" s="307">
        <f t="shared" si="2"/>
        <v>60</v>
      </c>
      <c r="C72" s="475"/>
      <c r="D72" s="476"/>
      <c r="E72" s="477"/>
      <c r="F72" s="478"/>
      <c r="G72" s="479"/>
      <c r="H72" s="480"/>
      <c r="I72" s="480"/>
      <c r="J72" s="480"/>
      <c r="K72" s="481"/>
      <c r="L72" s="482"/>
      <c r="M72" s="483"/>
      <c r="N72" s="483"/>
      <c r="O72" s="484"/>
      <c r="P72" s="308"/>
      <c r="Q72" s="309"/>
      <c r="R72" s="309"/>
      <c r="S72" s="309"/>
      <c r="T72" s="309"/>
      <c r="U72" s="309"/>
      <c r="V72" s="310"/>
      <c r="W72" s="308"/>
      <c r="X72" s="309"/>
      <c r="Y72" s="309"/>
      <c r="Z72" s="309"/>
      <c r="AA72" s="309"/>
      <c r="AB72" s="309"/>
      <c r="AC72" s="310"/>
      <c r="AD72" s="308"/>
      <c r="AE72" s="309"/>
      <c r="AF72" s="309"/>
      <c r="AG72" s="309"/>
      <c r="AH72" s="309"/>
      <c r="AI72" s="309"/>
      <c r="AJ72" s="310"/>
      <c r="AK72" s="308"/>
      <c r="AL72" s="309"/>
      <c r="AM72" s="309"/>
      <c r="AN72" s="309"/>
      <c r="AO72" s="309"/>
      <c r="AP72" s="309"/>
      <c r="AQ72" s="310"/>
      <c r="AR72" s="308"/>
      <c r="AS72" s="309"/>
      <c r="AT72" s="310"/>
      <c r="AU72" s="485">
        <f t="shared" si="3"/>
        <v>0</v>
      </c>
      <c r="AV72" s="486"/>
      <c r="AW72" s="487">
        <f t="shared" si="1"/>
        <v>0</v>
      </c>
      <c r="AX72" s="488"/>
      <c r="AY72" s="489"/>
      <c r="AZ72" s="490"/>
      <c r="BA72" s="490"/>
      <c r="BB72" s="490"/>
      <c r="BC72" s="490"/>
      <c r="BD72" s="491"/>
    </row>
    <row r="73" spans="1:56" ht="39.950000000000003" customHeight="1">
      <c r="A73" s="292"/>
      <c r="B73" s="307">
        <f t="shared" si="2"/>
        <v>61</v>
      </c>
      <c r="C73" s="475"/>
      <c r="D73" s="476"/>
      <c r="E73" s="477"/>
      <c r="F73" s="478"/>
      <c r="G73" s="479"/>
      <c r="H73" s="480"/>
      <c r="I73" s="480"/>
      <c r="J73" s="480"/>
      <c r="K73" s="481"/>
      <c r="L73" s="482"/>
      <c r="M73" s="483"/>
      <c r="N73" s="483"/>
      <c r="O73" s="484"/>
      <c r="P73" s="308"/>
      <c r="Q73" s="309"/>
      <c r="R73" s="309"/>
      <c r="S73" s="309"/>
      <c r="T73" s="309"/>
      <c r="U73" s="309"/>
      <c r="V73" s="310"/>
      <c r="W73" s="308"/>
      <c r="X73" s="309"/>
      <c r="Y73" s="309"/>
      <c r="Z73" s="309"/>
      <c r="AA73" s="309"/>
      <c r="AB73" s="309"/>
      <c r="AC73" s="310"/>
      <c r="AD73" s="308"/>
      <c r="AE73" s="309"/>
      <c r="AF73" s="309"/>
      <c r="AG73" s="309"/>
      <c r="AH73" s="309"/>
      <c r="AI73" s="309"/>
      <c r="AJ73" s="310"/>
      <c r="AK73" s="308"/>
      <c r="AL73" s="309"/>
      <c r="AM73" s="309"/>
      <c r="AN73" s="309"/>
      <c r="AO73" s="309"/>
      <c r="AP73" s="309"/>
      <c r="AQ73" s="310"/>
      <c r="AR73" s="308"/>
      <c r="AS73" s="309"/>
      <c r="AT73" s="310"/>
      <c r="AU73" s="485">
        <f t="shared" si="3"/>
        <v>0</v>
      </c>
      <c r="AV73" s="486"/>
      <c r="AW73" s="487">
        <f t="shared" si="1"/>
        <v>0</v>
      </c>
      <c r="AX73" s="488"/>
      <c r="AY73" s="489"/>
      <c r="AZ73" s="490"/>
      <c r="BA73" s="490"/>
      <c r="BB73" s="490"/>
      <c r="BC73" s="490"/>
      <c r="BD73" s="491"/>
    </row>
    <row r="74" spans="1:56" ht="39.950000000000003" customHeight="1">
      <c r="A74" s="292"/>
      <c r="B74" s="307">
        <f t="shared" si="2"/>
        <v>62</v>
      </c>
      <c r="C74" s="475"/>
      <c r="D74" s="476"/>
      <c r="E74" s="477"/>
      <c r="F74" s="478"/>
      <c r="G74" s="479"/>
      <c r="H74" s="480"/>
      <c r="I74" s="480"/>
      <c r="J74" s="480"/>
      <c r="K74" s="481"/>
      <c r="L74" s="482"/>
      <c r="M74" s="483"/>
      <c r="N74" s="483"/>
      <c r="O74" s="484"/>
      <c r="P74" s="308"/>
      <c r="Q74" s="309"/>
      <c r="R74" s="309"/>
      <c r="S74" s="309"/>
      <c r="T74" s="309"/>
      <c r="U74" s="309"/>
      <c r="V74" s="310"/>
      <c r="W74" s="308"/>
      <c r="X74" s="309"/>
      <c r="Y74" s="309"/>
      <c r="Z74" s="309"/>
      <c r="AA74" s="309"/>
      <c r="AB74" s="309"/>
      <c r="AC74" s="310"/>
      <c r="AD74" s="308"/>
      <c r="AE74" s="309"/>
      <c r="AF74" s="309"/>
      <c r="AG74" s="309"/>
      <c r="AH74" s="309"/>
      <c r="AI74" s="309"/>
      <c r="AJ74" s="310"/>
      <c r="AK74" s="308"/>
      <c r="AL74" s="309"/>
      <c r="AM74" s="309"/>
      <c r="AN74" s="309"/>
      <c r="AO74" s="309"/>
      <c r="AP74" s="309"/>
      <c r="AQ74" s="310"/>
      <c r="AR74" s="308"/>
      <c r="AS74" s="309"/>
      <c r="AT74" s="310"/>
      <c r="AU74" s="485">
        <f t="shared" si="3"/>
        <v>0</v>
      </c>
      <c r="AV74" s="486"/>
      <c r="AW74" s="487">
        <f t="shared" si="1"/>
        <v>0</v>
      </c>
      <c r="AX74" s="488"/>
      <c r="AY74" s="489"/>
      <c r="AZ74" s="490"/>
      <c r="BA74" s="490"/>
      <c r="BB74" s="490"/>
      <c r="BC74" s="490"/>
      <c r="BD74" s="491"/>
    </row>
    <row r="75" spans="1:56" ht="39.950000000000003" customHeight="1">
      <c r="A75" s="292"/>
      <c r="B75" s="307">
        <f t="shared" si="2"/>
        <v>63</v>
      </c>
      <c r="C75" s="475"/>
      <c r="D75" s="476"/>
      <c r="E75" s="477"/>
      <c r="F75" s="478"/>
      <c r="G75" s="479"/>
      <c r="H75" s="480"/>
      <c r="I75" s="480"/>
      <c r="J75" s="480"/>
      <c r="K75" s="481"/>
      <c r="L75" s="482"/>
      <c r="M75" s="483"/>
      <c r="N75" s="483"/>
      <c r="O75" s="484"/>
      <c r="P75" s="308"/>
      <c r="Q75" s="309"/>
      <c r="R75" s="309"/>
      <c r="S75" s="309"/>
      <c r="T75" s="309"/>
      <c r="U75" s="309"/>
      <c r="V75" s="310"/>
      <c r="W75" s="308"/>
      <c r="X75" s="309"/>
      <c r="Y75" s="309"/>
      <c r="Z75" s="309"/>
      <c r="AA75" s="309"/>
      <c r="AB75" s="309"/>
      <c r="AC75" s="310"/>
      <c r="AD75" s="308"/>
      <c r="AE75" s="309"/>
      <c r="AF75" s="309"/>
      <c r="AG75" s="309"/>
      <c r="AH75" s="309"/>
      <c r="AI75" s="309"/>
      <c r="AJ75" s="310"/>
      <c r="AK75" s="308"/>
      <c r="AL75" s="309"/>
      <c r="AM75" s="309"/>
      <c r="AN75" s="309"/>
      <c r="AO75" s="309"/>
      <c r="AP75" s="309"/>
      <c r="AQ75" s="310"/>
      <c r="AR75" s="308"/>
      <c r="AS75" s="309"/>
      <c r="AT75" s="310"/>
      <c r="AU75" s="485">
        <f t="shared" si="3"/>
        <v>0</v>
      </c>
      <c r="AV75" s="486"/>
      <c r="AW75" s="487">
        <f t="shared" si="1"/>
        <v>0</v>
      </c>
      <c r="AX75" s="488"/>
      <c r="AY75" s="489"/>
      <c r="AZ75" s="490"/>
      <c r="BA75" s="490"/>
      <c r="BB75" s="490"/>
      <c r="BC75" s="490"/>
      <c r="BD75" s="491"/>
    </row>
    <row r="76" spans="1:56" ht="39.950000000000003" customHeight="1">
      <c r="A76" s="292"/>
      <c r="B76" s="307">
        <f t="shared" si="2"/>
        <v>64</v>
      </c>
      <c r="C76" s="475"/>
      <c r="D76" s="476"/>
      <c r="E76" s="477"/>
      <c r="F76" s="478"/>
      <c r="G76" s="479"/>
      <c r="H76" s="480"/>
      <c r="I76" s="480"/>
      <c r="J76" s="480"/>
      <c r="K76" s="481"/>
      <c r="L76" s="482"/>
      <c r="M76" s="483"/>
      <c r="N76" s="483"/>
      <c r="O76" s="484"/>
      <c r="P76" s="308"/>
      <c r="Q76" s="309"/>
      <c r="R76" s="309"/>
      <c r="S76" s="309"/>
      <c r="T76" s="309"/>
      <c r="U76" s="309"/>
      <c r="V76" s="310"/>
      <c r="W76" s="308"/>
      <c r="X76" s="309"/>
      <c r="Y76" s="309"/>
      <c r="Z76" s="309"/>
      <c r="AA76" s="309"/>
      <c r="AB76" s="309"/>
      <c r="AC76" s="310"/>
      <c r="AD76" s="308"/>
      <c r="AE76" s="309"/>
      <c r="AF76" s="309"/>
      <c r="AG76" s="309"/>
      <c r="AH76" s="309"/>
      <c r="AI76" s="309"/>
      <c r="AJ76" s="310"/>
      <c r="AK76" s="308"/>
      <c r="AL76" s="309"/>
      <c r="AM76" s="309"/>
      <c r="AN76" s="309"/>
      <c r="AO76" s="309"/>
      <c r="AP76" s="309"/>
      <c r="AQ76" s="310"/>
      <c r="AR76" s="308"/>
      <c r="AS76" s="309"/>
      <c r="AT76" s="310"/>
      <c r="AU76" s="485">
        <f t="shared" si="3"/>
        <v>0</v>
      </c>
      <c r="AV76" s="486"/>
      <c r="AW76" s="487">
        <f t="shared" si="1"/>
        <v>0</v>
      </c>
      <c r="AX76" s="488"/>
      <c r="AY76" s="489"/>
      <c r="AZ76" s="490"/>
      <c r="BA76" s="490"/>
      <c r="BB76" s="490"/>
      <c r="BC76" s="490"/>
      <c r="BD76" s="491"/>
    </row>
    <row r="77" spans="1:56" ht="39.950000000000003" customHeight="1">
      <c r="A77" s="292"/>
      <c r="B77" s="307">
        <f t="shared" si="2"/>
        <v>65</v>
      </c>
      <c r="C77" s="475"/>
      <c r="D77" s="476"/>
      <c r="E77" s="477"/>
      <c r="F77" s="478"/>
      <c r="G77" s="479"/>
      <c r="H77" s="480"/>
      <c r="I77" s="480"/>
      <c r="J77" s="480"/>
      <c r="K77" s="481"/>
      <c r="L77" s="482"/>
      <c r="M77" s="483"/>
      <c r="N77" s="483"/>
      <c r="O77" s="484"/>
      <c r="P77" s="308"/>
      <c r="Q77" s="309"/>
      <c r="R77" s="309"/>
      <c r="S77" s="309"/>
      <c r="T77" s="309"/>
      <c r="U77" s="309"/>
      <c r="V77" s="310"/>
      <c r="W77" s="308"/>
      <c r="X77" s="309"/>
      <c r="Y77" s="309"/>
      <c r="Z77" s="309"/>
      <c r="AA77" s="309"/>
      <c r="AB77" s="309"/>
      <c r="AC77" s="310"/>
      <c r="AD77" s="308"/>
      <c r="AE77" s="309"/>
      <c r="AF77" s="309"/>
      <c r="AG77" s="309"/>
      <c r="AH77" s="309"/>
      <c r="AI77" s="309"/>
      <c r="AJ77" s="310"/>
      <c r="AK77" s="308"/>
      <c r="AL77" s="309"/>
      <c r="AM77" s="309"/>
      <c r="AN77" s="309"/>
      <c r="AO77" s="309"/>
      <c r="AP77" s="309"/>
      <c r="AQ77" s="310"/>
      <c r="AR77" s="308"/>
      <c r="AS77" s="309"/>
      <c r="AT77" s="310"/>
      <c r="AU77" s="485">
        <f t="shared" si="3"/>
        <v>0</v>
      </c>
      <c r="AV77" s="486"/>
      <c r="AW77" s="487">
        <f t="shared" ref="AW77:AW112" si="4">IF($AZ$3="４週",AU77/4,IF($AZ$3="暦月",AU77/($AZ$6/7),""))</f>
        <v>0</v>
      </c>
      <c r="AX77" s="488"/>
      <c r="AY77" s="489"/>
      <c r="AZ77" s="490"/>
      <c r="BA77" s="490"/>
      <c r="BB77" s="490"/>
      <c r="BC77" s="490"/>
      <c r="BD77" s="491"/>
    </row>
    <row r="78" spans="1:56" ht="39.950000000000003" customHeight="1">
      <c r="A78" s="292"/>
      <c r="B78" s="307">
        <f t="shared" ref="B78:B112" si="5">B77+1</f>
        <v>66</v>
      </c>
      <c r="C78" s="475"/>
      <c r="D78" s="476"/>
      <c r="E78" s="477"/>
      <c r="F78" s="478"/>
      <c r="G78" s="479"/>
      <c r="H78" s="480"/>
      <c r="I78" s="480"/>
      <c r="J78" s="480"/>
      <c r="K78" s="481"/>
      <c r="L78" s="482"/>
      <c r="M78" s="483"/>
      <c r="N78" s="483"/>
      <c r="O78" s="484"/>
      <c r="P78" s="308"/>
      <c r="Q78" s="309"/>
      <c r="R78" s="309"/>
      <c r="S78" s="309"/>
      <c r="T78" s="309"/>
      <c r="U78" s="309"/>
      <c r="V78" s="310"/>
      <c r="W78" s="308"/>
      <c r="X78" s="309"/>
      <c r="Y78" s="309"/>
      <c r="Z78" s="309"/>
      <c r="AA78" s="309"/>
      <c r="AB78" s="309"/>
      <c r="AC78" s="310"/>
      <c r="AD78" s="308"/>
      <c r="AE78" s="309"/>
      <c r="AF78" s="309"/>
      <c r="AG78" s="309"/>
      <c r="AH78" s="309"/>
      <c r="AI78" s="309"/>
      <c r="AJ78" s="310"/>
      <c r="AK78" s="308"/>
      <c r="AL78" s="309"/>
      <c r="AM78" s="309"/>
      <c r="AN78" s="309"/>
      <c r="AO78" s="309"/>
      <c r="AP78" s="309"/>
      <c r="AQ78" s="310"/>
      <c r="AR78" s="308"/>
      <c r="AS78" s="309"/>
      <c r="AT78" s="310"/>
      <c r="AU78" s="485">
        <f t="shared" si="3"/>
        <v>0</v>
      </c>
      <c r="AV78" s="486"/>
      <c r="AW78" s="487">
        <f t="shared" si="4"/>
        <v>0</v>
      </c>
      <c r="AX78" s="488"/>
      <c r="AY78" s="489"/>
      <c r="AZ78" s="490"/>
      <c r="BA78" s="490"/>
      <c r="BB78" s="490"/>
      <c r="BC78" s="490"/>
      <c r="BD78" s="491"/>
    </row>
    <row r="79" spans="1:56" ht="39.950000000000003" customHeight="1">
      <c r="A79" s="292"/>
      <c r="B79" s="307">
        <f t="shared" si="5"/>
        <v>67</v>
      </c>
      <c r="C79" s="475"/>
      <c r="D79" s="476"/>
      <c r="E79" s="477"/>
      <c r="F79" s="478"/>
      <c r="G79" s="479"/>
      <c r="H79" s="480"/>
      <c r="I79" s="480"/>
      <c r="J79" s="480"/>
      <c r="K79" s="481"/>
      <c r="L79" s="482"/>
      <c r="M79" s="483"/>
      <c r="N79" s="483"/>
      <c r="O79" s="484"/>
      <c r="P79" s="308"/>
      <c r="Q79" s="309"/>
      <c r="R79" s="309"/>
      <c r="S79" s="309"/>
      <c r="T79" s="309"/>
      <c r="U79" s="309"/>
      <c r="V79" s="310"/>
      <c r="W79" s="308"/>
      <c r="X79" s="309"/>
      <c r="Y79" s="309"/>
      <c r="Z79" s="309"/>
      <c r="AA79" s="309"/>
      <c r="AB79" s="309"/>
      <c r="AC79" s="310"/>
      <c r="AD79" s="308"/>
      <c r="AE79" s="309"/>
      <c r="AF79" s="309"/>
      <c r="AG79" s="309"/>
      <c r="AH79" s="309"/>
      <c r="AI79" s="309"/>
      <c r="AJ79" s="310"/>
      <c r="AK79" s="308"/>
      <c r="AL79" s="309"/>
      <c r="AM79" s="309"/>
      <c r="AN79" s="309"/>
      <c r="AO79" s="309"/>
      <c r="AP79" s="309"/>
      <c r="AQ79" s="310"/>
      <c r="AR79" s="308"/>
      <c r="AS79" s="309"/>
      <c r="AT79" s="310"/>
      <c r="AU79" s="485">
        <f t="shared" si="3"/>
        <v>0</v>
      </c>
      <c r="AV79" s="486"/>
      <c r="AW79" s="487">
        <f t="shared" si="4"/>
        <v>0</v>
      </c>
      <c r="AX79" s="488"/>
      <c r="AY79" s="489"/>
      <c r="AZ79" s="490"/>
      <c r="BA79" s="490"/>
      <c r="BB79" s="490"/>
      <c r="BC79" s="490"/>
      <c r="BD79" s="491"/>
    </row>
    <row r="80" spans="1:56" ht="39.950000000000003" customHeight="1">
      <c r="A80" s="292"/>
      <c r="B80" s="307">
        <f t="shared" si="5"/>
        <v>68</v>
      </c>
      <c r="C80" s="475"/>
      <c r="D80" s="476"/>
      <c r="E80" s="477"/>
      <c r="F80" s="478"/>
      <c r="G80" s="479"/>
      <c r="H80" s="480"/>
      <c r="I80" s="480"/>
      <c r="J80" s="480"/>
      <c r="K80" s="481"/>
      <c r="L80" s="482"/>
      <c r="M80" s="483"/>
      <c r="N80" s="483"/>
      <c r="O80" s="484"/>
      <c r="P80" s="308"/>
      <c r="Q80" s="309"/>
      <c r="R80" s="309"/>
      <c r="S80" s="309"/>
      <c r="T80" s="309"/>
      <c r="U80" s="309"/>
      <c r="V80" s="310"/>
      <c r="W80" s="308"/>
      <c r="X80" s="309"/>
      <c r="Y80" s="309"/>
      <c r="Z80" s="309"/>
      <c r="AA80" s="309"/>
      <c r="AB80" s="309"/>
      <c r="AC80" s="310"/>
      <c r="AD80" s="308"/>
      <c r="AE80" s="309"/>
      <c r="AF80" s="309"/>
      <c r="AG80" s="309"/>
      <c r="AH80" s="309"/>
      <c r="AI80" s="309"/>
      <c r="AJ80" s="310"/>
      <c r="AK80" s="308"/>
      <c r="AL80" s="309"/>
      <c r="AM80" s="309"/>
      <c r="AN80" s="309"/>
      <c r="AO80" s="309"/>
      <c r="AP80" s="309"/>
      <c r="AQ80" s="310"/>
      <c r="AR80" s="308"/>
      <c r="AS80" s="309"/>
      <c r="AT80" s="310"/>
      <c r="AU80" s="485">
        <f t="shared" si="3"/>
        <v>0</v>
      </c>
      <c r="AV80" s="486"/>
      <c r="AW80" s="487">
        <f t="shared" si="4"/>
        <v>0</v>
      </c>
      <c r="AX80" s="488"/>
      <c r="AY80" s="489"/>
      <c r="AZ80" s="490"/>
      <c r="BA80" s="490"/>
      <c r="BB80" s="490"/>
      <c r="BC80" s="490"/>
      <c r="BD80" s="491"/>
    </row>
    <row r="81" spans="1:56" ht="39.950000000000003" customHeight="1">
      <c r="A81" s="292"/>
      <c r="B81" s="307">
        <f t="shared" si="5"/>
        <v>69</v>
      </c>
      <c r="C81" s="475"/>
      <c r="D81" s="476"/>
      <c r="E81" s="477"/>
      <c r="F81" s="478"/>
      <c r="G81" s="479"/>
      <c r="H81" s="480"/>
      <c r="I81" s="480"/>
      <c r="J81" s="480"/>
      <c r="K81" s="481"/>
      <c r="L81" s="482"/>
      <c r="M81" s="483"/>
      <c r="N81" s="483"/>
      <c r="O81" s="484"/>
      <c r="P81" s="308"/>
      <c r="Q81" s="309"/>
      <c r="R81" s="309"/>
      <c r="S81" s="309"/>
      <c r="T81" s="309"/>
      <c r="U81" s="309"/>
      <c r="V81" s="310"/>
      <c r="W81" s="308"/>
      <c r="X81" s="309"/>
      <c r="Y81" s="309"/>
      <c r="Z81" s="309"/>
      <c r="AA81" s="309"/>
      <c r="AB81" s="309"/>
      <c r="AC81" s="310"/>
      <c r="AD81" s="308"/>
      <c r="AE81" s="309"/>
      <c r="AF81" s="309"/>
      <c r="AG81" s="309"/>
      <c r="AH81" s="309"/>
      <c r="AI81" s="309"/>
      <c r="AJ81" s="310"/>
      <c r="AK81" s="308"/>
      <c r="AL81" s="309"/>
      <c r="AM81" s="309"/>
      <c r="AN81" s="309"/>
      <c r="AO81" s="309"/>
      <c r="AP81" s="309"/>
      <c r="AQ81" s="310"/>
      <c r="AR81" s="308"/>
      <c r="AS81" s="309"/>
      <c r="AT81" s="310"/>
      <c r="AU81" s="485">
        <f t="shared" si="3"/>
        <v>0</v>
      </c>
      <c r="AV81" s="486"/>
      <c r="AW81" s="487">
        <f t="shared" si="4"/>
        <v>0</v>
      </c>
      <c r="AX81" s="488"/>
      <c r="AY81" s="489"/>
      <c r="AZ81" s="490"/>
      <c r="BA81" s="490"/>
      <c r="BB81" s="490"/>
      <c r="BC81" s="490"/>
      <c r="BD81" s="491"/>
    </row>
    <row r="82" spans="1:56" ht="39.950000000000003" customHeight="1">
      <c r="A82" s="292"/>
      <c r="B82" s="307">
        <f t="shared" si="5"/>
        <v>70</v>
      </c>
      <c r="C82" s="475"/>
      <c r="D82" s="476"/>
      <c r="E82" s="477"/>
      <c r="F82" s="478"/>
      <c r="G82" s="479"/>
      <c r="H82" s="480"/>
      <c r="I82" s="480"/>
      <c r="J82" s="480"/>
      <c r="K82" s="481"/>
      <c r="L82" s="482"/>
      <c r="M82" s="483"/>
      <c r="N82" s="483"/>
      <c r="O82" s="484"/>
      <c r="P82" s="308"/>
      <c r="Q82" s="309"/>
      <c r="R82" s="309"/>
      <c r="S82" s="309"/>
      <c r="T82" s="309"/>
      <c r="U82" s="309"/>
      <c r="V82" s="310"/>
      <c r="W82" s="308"/>
      <c r="X82" s="309"/>
      <c r="Y82" s="309"/>
      <c r="Z82" s="309"/>
      <c r="AA82" s="309"/>
      <c r="AB82" s="309"/>
      <c r="AC82" s="310"/>
      <c r="AD82" s="308"/>
      <c r="AE82" s="309"/>
      <c r="AF82" s="309"/>
      <c r="AG82" s="309"/>
      <c r="AH82" s="309"/>
      <c r="AI82" s="309"/>
      <c r="AJ82" s="310"/>
      <c r="AK82" s="308"/>
      <c r="AL82" s="309"/>
      <c r="AM82" s="309"/>
      <c r="AN82" s="309"/>
      <c r="AO82" s="309"/>
      <c r="AP82" s="309"/>
      <c r="AQ82" s="310"/>
      <c r="AR82" s="308"/>
      <c r="AS82" s="309"/>
      <c r="AT82" s="310"/>
      <c r="AU82" s="485">
        <f t="shared" si="3"/>
        <v>0</v>
      </c>
      <c r="AV82" s="486"/>
      <c r="AW82" s="487">
        <f t="shared" si="4"/>
        <v>0</v>
      </c>
      <c r="AX82" s="488"/>
      <c r="AY82" s="489"/>
      <c r="AZ82" s="490"/>
      <c r="BA82" s="490"/>
      <c r="BB82" s="490"/>
      <c r="BC82" s="490"/>
      <c r="BD82" s="491"/>
    </row>
    <row r="83" spans="1:56" ht="39.950000000000003" customHeight="1">
      <c r="A83" s="292"/>
      <c r="B83" s="307">
        <f t="shared" si="5"/>
        <v>71</v>
      </c>
      <c r="C83" s="475"/>
      <c r="D83" s="476"/>
      <c r="E83" s="477"/>
      <c r="F83" s="478"/>
      <c r="G83" s="479"/>
      <c r="H83" s="480"/>
      <c r="I83" s="480"/>
      <c r="J83" s="480"/>
      <c r="K83" s="481"/>
      <c r="L83" s="482"/>
      <c r="M83" s="483"/>
      <c r="N83" s="483"/>
      <c r="O83" s="484"/>
      <c r="P83" s="308"/>
      <c r="Q83" s="309"/>
      <c r="R83" s="309"/>
      <c r="S83" s="309"/>
      <c r="T83" s="309"/>
      <c r="U83" s="309"/>
      <c r="V83" s="310"/>
      <c r="W83" s="308"/>
      <c r="X83" s="309"/>
      <c r="Y83" s="309"/>
      <c r="Z83" s="309"/>
      <c r="AA83" s="309"/>
      <c r="AB83" s="309"/>
      <c r="AC83" s="310"/>
      <c r="AD83" s="308"/>
      <c r="AE83" s="309"/>
      <c r="AF83" s="309"/>
      <c r="AG83" s="309"/>
      <c r="AH83" s="309"/>
      <c r="AI83" s="309"/>
      <c r="AJ83" s="310"/>
      <c r="AK83" s="308"/>
      <c r="AL83" s="309"/>
      <c r="AM83" s="309"/>
      <c r="AN83" s="309"/>
      <c r="AO83" s="309"/>
      <c r="AP83" s="309"/>
      <c r="AQ83" s="310"/>
      <c r="AR83" s="308"/>
      <c r="AS83" s="309"/>
      <c r="AT83" s="310"/>
      <c r="AU83" s="485">
        <f t="shared" si="3"/>
        <v>0</v>
      </c>
      <c r="AV83" s="486"/>
      <c r="AW83" s="487">
        <f t="shared" si="4"/>
        <v>0</v>
      </c>
      <c r="AX83" s="488"/>
      <c r="AY83" s="489"/>
      <c r="AZ83" s="490"/>
      <c r="BA83" s="490"/>
      <c r="BB83" s="490"/>
      <c r="BC83" s="490"/>
      <c r="BD83" s="491"/>
    </row>
    <row r="84" spans="1:56" ht="39.950000000000003" customHeight="1">
      <c r="A84" s="292"/>
      <c r="B84" s="307">
        <f t="shared" si="5"/>
        <v>72</v>
      </c>
      <c r="C84" s="475"/>
      <c r="D84" s="476"/>
      <c r="E84" s="477"/>
      <c r="F84" s="478"/>
      <c r="G84" s="479"/>
      <c r="H84" s="480"/>
      <c r="I84" s="480"/>
      <c r="J84" s="480"/>
      <c r="K84" s="481"/>
      <c r="L84" s="482"/>
      <c r="M84" s="483"/>
      <c r="N84" s="483"/>
      <c r="O84" s="484"/>
      <c r="P84" s="308"/>
      <c r="Q84" s="309"/>
      <c r="R84" s="309"/>
      <c r="S84" s="309"/>
      <c r="T84" s="309"/>
      <c r="U84" s="309"/>
      <c r="V84" s="310"/>
      <c r="W84" s="308"/>
      <c r="X84" s="309"/>
      <c r="Y84" s="309"/>
      <c r="Z84" s="309"/>
      <c r="AA84" s="309"/>
      <c r="AB84" s="309"/>
      <c r="AC84" s="310"/>
      <c r="AD84" s="308"/>
      <c r="AE84" s="309"/>
      <c r="AF84" s="309"/>
      <c r="AG84" s="309"/>
      <c r="AH84" s="309"/>
      <c r="AI84" s="309"/>
      <c r="AJ84" s="310"/>
      <c r="AK84" s="308"/>
      <c r="AL84" s="309"/>
      <c r="AM84" s="309"/>
      <c r="AN84" s="309"/>
      <c r="AO84" s="309"/>
      <c r="AP84" s="309"/>
      <c r="AQ84" s="310"/>
      <c r="AR84" s="308"/>
      <c r="AS84" s="309"/>
      <c r="AT84" s="310"/>
      <c r="AU84" s="485">
        <f t="shared" si="3"/>
        <v>0</v>
      </c>
      <c r="AV84" s="486"/>
      <c r="AW84" s="487">
        <f t="shared" si="4"/>
        <v>0</v>
      </c>
      <c r="AX84" s="488"/>
      <c r="AY84" s="489"/>
      <c r="AZ84" s="490"/>
      <c r="BA84" s="490"/>
      <c r="BB84" s="490"/>
      <c r="BC84" s="490"/>
      <c r="BD84" s="491"/>
    </row>
    <row r="85" spans="1:56" ht="39.950000000000003" customHeight="1">
      <c r="A85" s="292"/>
      <c r="B85" s="307">
        <f t="shared" si="5"/>
        <v>73</v>
      </c>
      <c r="C85" s="475"/>
      <c r="D85" s="476"/>
      <c r="E85" s="477"/>
      <c r="F85" s="478"/>
      <c r="G85" s="479"/>
      <c r="H85" s="480"/>
      <c r="I85" s="480"/>
      <c r="J85" s="480"/>
      <c r="K85" s="481"/>
      <c r="L85" s="482"/>
      <c r="M85" s="483"/>
      <c r="N85" s="483"/>
      <c r="O85" s="484"/>
      <c r="P85" s="308"/>
      <c r="Q85" s="309"/>
      <c r="R85" s="309"/>
      <c r="S85" s="309"/>
      <c r="T85" s="309"/>
      <c r="U85" s="309"/>
      <c r="V85" s="310"/>
      <c r="W85" s="308"/>
      <c r="X85" s="309"/>
      <c r="Y85" s="309"/>
      <c r="Z85" s="309"/>
      <c r="AA85" s="309"/>
      <c r="AB85" s="309"/>
      <c r="AC85" s="310"/>
      <c r="AD85" s="308"/>
      <c r="AE85" s="309"/>
      <c r="AF85" s="309"/>
      <c r="AG85" s="309"/>
      <c r="AH85" s="309"/>
      <c r="AI85" s="309"/>
      <c r="AJ85" s="310"/>
      <c r="AK85" s="308"/>
      <c r="AL85" s="309"/>
      <c r="AM85" s="309"/>
      <c r="AN85" s="309"/>
      <c r="AO85" s="309"/>
      <c r="AP85" s="309"/>
      <c r="AQ85" s="310"/>
      <c r="AR85" s="308"/>
      <c r="AS85" s="309"/>
      <c r="AT85" s="310"/>
      <c r="AU85" s="485">
        <f t="shared" si="3"/>
        <v>0</v>
      </c>
      <c r="AV85" s="486"/>
      <c r="AW85" s="487">
        <f t="shared" si="4"/>
        <v>0</v>
      </c>
      <c r="AX85" s="488"/>
      <c r="AY85" s="489"/>
      <c r="AZ85" s="490"/>
      <c r="BA85" s="490"/>
      <c r="BB85" s="490"/>
      <c r="BC85" s="490"/>
      <c r="BD85" s="491"/>
    </row>
    <row r="86" spans="1:56" ht="39.950000000000003" customHeight="1">
      <c r="A86" s="292"/>
      <c r="B86" s="307">
        <f t="shared" si="5"/>
        <v>74</v>
      </c>
      <c r="C86" s="475"/>
      <c r="D86" s="476"/>
      <c r="E86" s="477"/>
      <c r="F86" s="478"/>
      <c r="G86" s="479"/>
      <c r="H86" s="480"/>
      <c r="I86" s="480"/>
      <c r="J86" s="480"/>
      <c r="K86" s="481"/>
      <c r="L86" s="482"/>
      <c r="M86" s="483"/>
      <c r="N86" s="483"/>
      <c r="O86" s="484"/>
      <c r="P86" s="308"/>
      <c r="Q86" s="309"/>
      <c r="R86" s="309"/>
      <c r="S86" s="309"/>
      <c r="T86" s="309"/>
      <c r="U86" s="309"/>
      <c r="V86" s="310"/>
      <c r="W86" s="308"/>
      <c r="X86" s="309"/>
      <c r="Y86" s="309"/>
      <c r="Z86" s="309"/>
      <c r="AA86" s="309"/>
      <c r="AB86" s="309"/>
      <c r="AC86" s="310"/>
      <c r="AD86" s="308"/>
      <c r="AE86" s="309"/>
      <c r="AF86" s="309"/>
      <c r="AG86" s="309"/>
      <c r="AH86" s="309"/>
      <c r="AI86" s="309"/>
      <c r="AJ86" s="310"/>
      <c r="AK86" s="308"/>
      <c r="AL86" s="309"/>
      <c r="AM86" s="309"/>
      <c r="AN86" s="309"/>
      <c r="AO86" s="309"/>
      <c r="AP86" s="309"/>
      <c r="AQ86" s="310"/>
      <c r="AR86" s="308"/>
      <c r="AS86" s="309"/>
      <c r="AT86" s="310"/>
      <c r="AU86" s="485">
        <f t="shared" si="3"/>
        <v>0</v>
      </c>
      <c r="AV86" s="486"/>
      <c r="AW86" s="487">
        <f t="shared" si="4"/>
        <v>0</v>
      </c>
      <c r="AX86" s="488"/>
      <c r="AY86" s="489"/>
      <c r="AZ86" s="490"/>
      <c r="BA86" s="490"/>
      <c r="BB86" s="490"/>
      <c r="BC86" s="490"/>
      <c r="BD86" s="491"/>
    </row>
    <row r="87" spans="1:56" ht="39.950000000000003" customHeight="1">
      <c r="A87" s="292"/>
      <c r="B87" s="307">
        <f t="shared" si="5"/>
        <v>75</v>
      </c>
      <c r="C87" s="475"/>
      <c r="D87" s="476"/>
      <c r="E87" s="477"/>
      <c r="F87" s="478"/>
      <c r="G87" s="479"/>
      <c r="H87" s="480"/>
      <c r="I87" s="480"/>
      <c r="J87" s="480"/>
      <c r="K87" s="481"/>
      <c r="L87" s="482"/>
      <c r="M87" s="483"/>
      <c r="N87" s="483"/>
      <c r="O87" s="484"/>
      <c r="P87" s="308"/>
      <c r="Q87" s="309"/>
      <c r="R87" s="309"/>
      <c r="S87" s="309"/>
      <c r="T87" s="309"/>
      <c r="U87" s="309"/>
      <c r="V87" s="310"/>
      <c r="W87" s="308"/>
      <c r="X87" s="309"/>
      <c r="Y87" s="309"/>
      <c r="Z87" s="309"/>
      <c r="AA87" s="309"/>
      <c r="AB87" s="309"/>
      <c r="AC87" s="310"/>
      <c r="AD87" s="308"/>
      <c r="AE87" s="309"/>
      <c r="AF87" s="309"/>
      <c r="AG87" s="309"/>
      <c r="AH87" s="309"/>
      <c r="AI87" s="309"/>
      <c r="AJ87" s="310"/>
      <c r="AK87" s="308"/>
      <c r="AL87" s="309"/>
      <c r="AM87" s="309"/>
      <c r="AN87" s="309"/>
      <c r="AO87" s="309"/>
      <c r="AP87" s="309"/>
      <c r="AQ87" s="310"/>
      <c r="AR87" s="308"/>
      <c r="AS87" s="309"/>
      <c r="AT87" s="310"/>
      <c r="AU87" s="485">
        <f t="shared" si="3"/>
        <v>0</v>
      </c>
      <c r="AV87" s="486"/>
      <c r="AW87" s="487">
        <f t="shared" si="4"/>
        <v>0</v>
      </c>
      <c r="AX87" s="488"/>
      <c r="AY87" s="489"/>
      <c r="AZ87" s="490"/>
      <c r="BA87" s="490"/>
      <c r="BB87" s="490"/>
      <c r="BC87" s="490"/>
      <c r="BD87" s="491"/>
    </row>
    <row r="88" spans="1:56" ht="39.950000000000003" customHeight="1">
      <c r="A88" s="292"/>
      <c r="B88" s="307">
        <f t="shared" si="5"/>
        <v>76</v>
      </c>
      <c r="C88" s="475"/>
      <c r="D88" s="476"/>
      <c r="E88" s="477"/>
      <c r="F88" s="478"/>
      <c r="G88" s="479"/>
      <c r="H88" s="480"/>
      <c r="I88" s="480"/>
      <c r="J88" s="480"/>
      <c r="K88" s="481"/>
      <c r="L88" s="482"/>
      <c r="M88" s="483"/>
      <c r="N88" s="483"/>
      <c r="O88" s="484"/>
      <c r="P88" s="308"/>
      <c r="Q88" s="309"/>
      <c r="R88" s="309"/>
      <c r="S88" s="309"/>
      <c r="T88" s="309"/>
      <c r="U88" s="309"/>
      <c r="V88" s="310"/>
      <c r="W88" s="308"/>
      <c r="X88" s="309"/>
      <c r="Y88" s="309"/>
      <c r="Z88" s="309"/>
      <c r="AA88" s="309"/>
      <c r="AB88" s="309"/>
      <c r="AC88" s="310"/>
      <c r="AD88" s="308"/>
      <c r="AE88" s="309"/>
      <c r="AF88" s="309"/>
      <c r="AG88" s="309"/>
      <c r="AH88" s="309"/>
      <c r="AI88" s="309"/>
      <c r="AJ88" s="310"/>
      <c r="AK88" s="308"/>
      <c r="AL88" s="309"/>
      <c r="AM88" s="309"/>
      <c r="AN88" s="309"/>
      <c r="AO88" s="309"/>
      <c r="AP88" s="309"/>
      <c r="AQ88" s="310"/>
      <c r="AR88" s="308"/>
      <c r="AS88" s="309"/>
      <c r="AT88" s="310"/>
      <c r="AU88" s="485">
        <f t="shared" si="3"/>
        <v>0</v>
      </c>
      <c r="AV88" s="486"/>
      <c r="AW88" s="487">
        <f t="shared" si="4"/>
        <v>0</v>
      </c>
      <c r="AX88" s="488"/>
      <c r="AY88" s="489"/>
      <c r="AZ88" s="490"/>
      <c r="BA88" s="490"/>
      <c r="BB88" s="490"/>
      <c r="BC88" s="490"/>
      <c r="BD88" s="491"/>
    </row>
    <row r="89" spans="1:56" ht="39.950000000000003" customHeight="1">
      <c r="A89" s="292"/>
      <c r="B89" s="307">
        <f t="shared" si="5"/>
        <v>77</v>
      </c>
      <c r="C89" s="475"/>
      <c r="D89" s="476"/>
      <c r="E89" s="477"/>
      <c r="F89" s="478"/>
      <c r="G89" s="479"/>
      <c r="H89" s="480"/>
      <c r="I89" s="480"/>
      <c r="J89" s="480"/>
      <c r="K89" s="481"/>
      <c r="L89" s="482"/>
      <c r="M89" s="483"/>
      <c r="N89" s="483"/>
      <c r="O89" s="484"/>
      <c r="P89" s="308"/>
      <c r="Q89" s="309"/>
      <c r="R89" s="309"/>
      <c r="S89" s="309"/>
      <c r="T89" s="309"/>
      <c r="U89" s="309"/>
      <c r="V89" s="310"/>
      <c r="W89" s="308"/>
      <c r="X89" s="309"/>
      <c r="Y89" s="309"/>
      <c r="Z89" s="309"/>
      <c r="AA89" s="309"/>
      <c r="AB89" s="309"/>
      <c r="AC89" s="310"/>
      <c r="AD89" s="308"/>
      <c r="AE89" s="309"/>
      <c r="AF89" s="309"/>
      <c r="AG89" s="309"/>
      <c r="AH89" s="309"/>
      <c r="AI89" s="309"/>
      <c r="AJ89" s="310"/>
      <c r="AK89" s="308"/>
      <c r="AL89" s="309"/>
      <c r="AM89" s="309"/>
      <c r="AN89" s="309"/>
      <c r="AO89" s="309"/>
      <c r="AP89" s="309"/>
      <c r="AQ89" s="310"/>
      <c r="AR89" s="308"/>
      <c r="AS89" s="309"/>
      <c r="AT89" s="310"/>
      <c r="AU89" s="485">
        <f t="shared" si="3"/>
        <v>0</v>
      </c>
      <c r="AV89" s="486"/>
      <c r="AW89" s="487">
        <f t="shared" si="4"/>
        <v>0</v>
      </c>
      <c r="AX89" s="488"/>
      <c r="AY89" s="489"/>
      <c r="AZ89" s="490"/>
      <c r="BA89" s="490"/>
      <c r="BB89" s="490"/>
      <c r="BC89" s="490"/>
      <c r="BD89" s="491"/>
    </row>
    <row r="90" spans="1:56" ht="39.950000000000003" customHeight="1">
      <c r="A90" s="292"/>
      <c r="B90" s="307">
        <f t="shared" si="5"/>
        <v>78</v>
      </c>
      <c r="C90" s="475"/>
      <c r="D90" s="476"/>
      <c r="E90" s="477"/>
      <c r="F90" s="478"/>
      <c r="G90" s="479"/>
      <c r="H90" s="480"/>
      <c r="I90" s="480"/>
      <c r="J90" s="480"/>
      <c r="K90" s="481"/>
      <c r="L90" s="482"/>
      <c r="M90" s="483"/>
      <c r="N90" s="483"/>
      <c r="O90" s="484"/>
      <c r="P90" s="308"/>
      <c r="Q90" s="309"/>
      <c r="R90" s="309"/>
      <c r="S90" s="309"/>
      <c r="T90" s="309"/>
      <c r="U90" s="309"/>
      <c r="V90" s="310"/>
      <c r="W90" s="308"/>
      <c r="X90" s="309"/>
      <c r="Y90" s="309"/>
      <c r="Z90" s="309"/>
      <c r="AA90" s="309"/>
      <c r="AB90" s="309"/>
      <c r="AC90" s="310"/>
      <c r="AD90" s="308"/>
      <c r="AE90" s="309"/>
      <c r="AF90" s="309"/>
      <c r="AG90" s="309"/>
      <c r="AH90" s="309"/>
      <c r="AI90" s="309"/>
      <c r="AJ90" s="310"/>
      <c r="AK90" s="308"/>
      <c r="AL90" s="309"/>
      <c r="AM90" s="309"/>
      <c r="AN90" s="309"/>
      <c r="AO90" s="309"/>
      <c r="AP90" s="309"/>
      <c r="AQ90" s="310"/>
      <c r="AR90" s="308"/>
      <c r="AS90" s="309"/>
      <c r="AT90" s="310"/>
      <c r="AU90" s="485">
        <f t="shared" si="3"/>
        <v>0</v>
      </c>
      <c r="AV90" s="486"/>
      <c r="AW90" s="487">
        <f t="shared" si="4"/>
        <v>0</v>
      </c>
      <c r="AX90" s="488"/>
      <c r="AY90" s="489"/>
      <c r="AZ90" s="490"/>
      <c r="BA90" s="490"/>
      <c r="BB90" s="490"/>
      <c r="BC90" s="490"/>
      <c r="BD90" s="491"/>
    </row>
    <row r="91" spans="1:56" ht="39.950000000000003" customHeight="1">
      <c r="A91" s="292"/>
      <c r="B91" s="307">
        <f t="shared" si="5"/>
        <v>79</v>
      </c>
      <c r="C91" s="475"/>
      <c r="D91" s="476"/>
      <c r="E91" s="477"/>
      <c r="F91" s="478"/>
      <c r="G91" s="479"/>
      <c r="H91" s="480"/>
      <c r="I91" s="480"/>
      <c r="J91" s="480"/>
      <c r="K91" s="481"/>
      <c r="L91" s="482"/>
      <c r="M91" s="483"/>
      <c r="N91" s="483"/>
      <c r="O91" s="484"/>
      <c r="P91" s="308"/>
      <c r="Q91" s="309"/>
      <c r="R91" s="309"/>
      <c r="S91" s="309"/>
      <c r="T91" s="309"/>
      <c r="U91" s="309"/>
      <c r="V91" s="310"/>
      <c r="W91" s="308"/>
      <c r="X91" s="309"/>
      <c r="Y91" s="309"/>
      <c r="Z91" s="309"/>
      <c r="AA91" s="309"/>
      <c r="AB91" s="309"/>
      <c r="AC91" s="310"/>
      <c r="AD91" s="308"/>
      <c r="AE91" s="309"/>
      <c r="AF91" s="309"/>
      <c r="AG91" s="309"/>
      <c r="AH91" s="309"/>
      <c r="AI91" s="309"/>
      <c r="AJ91" s="310"/>
      <c r="AK91" s="308"/>
      <c r="AL91" s="309"/>
      <c r="AM91" s="309"/>
      <c r="AN91" s="309"/>
      <c r="AO91" s="309"/>
      <c r="AP91" s="309"/>
      <c r="AQ91" s="310"/>
      <c r="AR91" s="308"/>
      <c r="AS91" s="309"/>
      <c r="AT91" s="310"/>
      <c r="AU91" s="485">
        <f t="shared" si="3"/>
        <v>0</v>
      </c>
      <c r="AV91" s="486"/>
      <c r="AW91" s="487">
        <f t="shared" si="4"/>
        <v>0</v>
      </c>
      <c r="AX91" s="488"/>
      <c r="AY91" s="489"/>
      <c r="AZ91" s="490"/>
      <c r="BA91" s="490"/>
      <c r="BB91" s="490"/>
      <c r="BC91" s="490"/>
      <c r="BD91" s="491"/>
    </row>
    <row r="92" spans="1:56" ht="39.950000000000003" customHeight="1">
      <c r="A92" s="292"/>
      <c r="B92" s="307">
        <f t="shared" si="5"/>
        <v>80</v>
      </c>
      <c r="C92" s="475"/>
      <c r="D92" s="476"/>
      <c r="E92" s="477"/>
      <c r="F92" s="478"/>
      <c r="G92" s="479"/>
      <c r="H92" s="480"/>
      <c r="I92" s="480"/>
      <c r="J92" s="480"/>
      <c r="K92" s="481"/>
      <c r="L92" s="482"/>
      <c r="M92" s="483"/>
      <c r="N92" s="483"/>
      <c r="O92" s="484"/>
      <c r="P92" s="308"/>
      <c r="Q92" s="309"/>
      <c r="R92" s="309"/>
      <c r="S92" s="309"/>
      <c r="T92" s="309"/>
      <c r="U92" s="309"/>
      <c r="V92" s="310"/>
      <c r="W92" s="308"/>
      <c r="X92" s="309"/>
      <c r="Y92" s="309"/>
      <c r="Z92" s="309"/>
      <c r="AA92" s="309"/>
      <c r="AB92" s="309"/>
      <c r="AC92" s="310"/>
      <c r="AD92" s="308"/>
      <c r="AE92" s="309"/>
      <c r="AF92" s="309"/>
      <c r="AG92" s="309"/>
      <c r="AH92" s="309"/>
      <c r="AI92" s="309"/>
      <c r="AJ92" s="310"/>
      <c r="AK92" s="308"/>
      <c r="AL92" s="309"/>
      <c r="AM92" s="309"/>
      <c r="AN92" s="309"/>
      <c r="AO92" s="309"/>
      <c r="AP92" s="309"/>
      <c r="AQ92" s="310"/>
      <c r="AR92" s="308"/>
      <c r="AS92" s="309"/>
      <c r="AT92" s="310"/>
      <c r="AU92" s="485">
        <f t="shared" si="3"/>
        <v>0</v>
      </c>
      <c r="AV92" s="486"/>
      <c r="AW92" s="487">
        <f t="shared" si="4"/>
        <v>0</v>
      </c>
      <c r="AX92" s="488"/>
      <c r="AY92" s="489"/>
      <c r="AZ92" s="490"/>
      <c r="BA92" s="490"/>
      <c r="BB92" s="490"/>
      <c r="BC92" s="490"/>
      <c r="BD92" s="491"/>
    </row>
    <row r="93" spans="1:56" ht="39.950000000000003" customHeight="1">
      <c r="A93" s="292"/>
      <c r="B93" s="307">
        <f t="shared" si="5"/>
        <v>81</v>
      </c>
      <c r="C93" s="475"/>
      <c r="D93" s="476"/>
      <c r="E93" s="477"/>
      <c r="F93" s="478"/>
      <c r="G93" s="479"/>
      <c r="H93" s="480"/>
      <c r="I93" s="480"/>
      <c r="J93" s="480"/>
      <c r="K93" s="481"/>
      <c r="L93" s="482"/>
      <c r="M93" s="483"/>
      <c r="N93" s="483"/>
      <c r="O93" s="484"/>
      <c r="P93" s="308"/>
      <c r="Q93" s="309"/>
      <c r="R93" s="309"/>
      <c r="S93" s="309"/>
      <c r="T93" s="309"/>
      <c r="U93" s="309"/>
      <c r="V93" s="310"/>
      <c r="W93" s="308"/>
      <c r="X93" s="309"/>
      <c r="Y93" s="309"/>
      <c r="Z93" s="309"/>
      <c r="AA93" s="309"/>
      <c r="AB93" s="309"/>
      <c r="AC93" s="310"/>
      <c r="AD93" s="308"/>
      <c r="AE93" s="309"/>
      <c r="AF93" s="309"/>
      <c r="AG93" s="309"/>
      <c r="AH93" s="309"/>
      <c r="AI93" s="309"/>
      <c r="AJ93" s="310"/>
      <c r="AK93" s="308"/>
      <c r="AL93" s="309"/>
      <c r="AM93" s="309"/>
      <c r="AN93" s="309"/>
      <c r="AO93" s="309"/>
      <c r="AP93" s="309"/>
      <c r="AQ93" s="310"/>
      <c r="AR93" s="308"/>
      <c r="AS93" s="309"/>
      <c r="AT93" s="310"/>
      <c r="AU93" s="485">
        <f t="shared" si="3"/>
        <v>0</v>
      </c>
      <c r="AV93" s="486"/>
      <c r="AW93" s="487">
        <f t="shared" si="4"/>
        <v>0</v>
      </c>
      <c r="AX93" s="488"/>
      <c r="AY93" s="489"/>
      <c r="AZ93" s="490"/>
      <c r="BA93" s="490"/>
      <c r="BB93" s="490"/>
      <c r="BC93" s="490"/>
      <c r="BD93" s="491"/>
    </row>
    <row r="94" spans="1:56" ht="39.950000000000003" customHeight="1">
      <c r="A94" s="292"/>
      <c r="B94" s="307">
        <f t="shared" si="5"/>
        <v>82</v>
      </c>
      <c r="C94" s="475"/>
      <c r="D94" s="476"/>
      <c r="E94" s="477"/>
      <c r="F94" s="478"/>
      <c r="G94" s="479"/>
      <c r="H94" s="480"/>
      <c r="I94" s="480"/>
      <c r="J94" s="480"/>
      <c r="K94" s="481"/>
      <c r="L94" s="482"/>
      <c r="M94" s="483"/>
      <c r="N94" s="483"/>
      <c r="O94" s="484"/>
      <c r="P94" s="308"/>
      <c r="Q94" s="309"/>
      <c r="R94" s="309"/>
      <c r="S94" s="309"/>
      <c r="T94" s="309"/>
      <c r="U94" s="309"/>
      <c r="V94" s="310"/>
      <c r="W94" s="308"/>
      <c r="X94" s="309"/>
      <c r="Y94" s="309"/>
      <c r="Z94" s="309"/>
      <c r="AA94" s="309"/>
      <c r="AB94" s="309"/>
      <c r="AC94" s="310"/>
      <c r="AD94" s="308"/>
      <c r="AE94" s="309"/>
      <c r="AF94" s="309"/>
      <c r="AG94" s="309"/>
      <c r="AH94" s="309"/>
      <c r="AI94" s="309"/>
      <c r="AJ94" s="310"/>
      <c r="AK94" s="308"/>
      <c r="AL94" s="309"/>
      <c r="AM94" s="309"/>
      <c r="AN94" s="309"/>
      <c r="AO94" s="309"/>
      <c r="AP94" s="309"/>
      <c r="AQ94" s="310"/>
      <c r="AR94" s="308"/>
      <c r="AS94" s="309"/>
      <c r="AT94" s="310"/>
      <c r="AU94" s="485">
        <f t="shared" si="3"/>
        <v>0</v>
      </c>
      <c r="AV94" s="486"/>
      <c r="AW94" s="487">
        <f t="shared" si="4"/>
        <v>0</v>
      </c>
      <c r="AX94" s="488"/>
      <c r="AY94" s="489"/>
      <c r="AZ94" s="490"/>
      <c r="BA94" s="490"/>
      <c r="BB94" s="490"/>
      <c r="BC94" s="490"/>
      <c r="BD94" s="491"/>
    </row>
    <row r="95" spans="1:56" ht="39.950000000000003" customHeight="1">
      <c r="A95" s="292"/>
      <c r="B95" s="307">
        <f t="shared" si="5"/>
        <v>83</v>
      </c>
      <c r="C95" s="475"/>
      <c r="D95" s="476"/>
      <c r="E95" s="477"/>
      <c r="F95" s="478"/>
      <c r="G95" s="479"/>
      <c r="H95" s="480"/>
      <c r="I95" s="480"/>
      <c r="J95" s="480"/>
      <c r="K95" s="481"/>
      <c r="L95" s="482"/>
      <c r="M95" s="483"/>
      <c r="N95" s="483"/>
      <c r="O95" s="484"/>
      <c r="P95" s="308"/>
      <c r="Q95" s="309"/>
      <c r="R95" s="309"/>
      <c r="S95" s="309"/>
      <c r="T95" s="309"/>
      <c r="U95" s="309"/>
      <c r="V95" s="310"/>
      <c r="W95" s="308"/>
      <c r="X95" s="309"/>
      <c r="Y95" s="309"/>
      <c r="Z95" s="309"/>
      <c r="AA95" s="309"/>
      <c r="AB95" s="309"/>
      <c r="AC95" s="310"/>
      <c r="AD95" s="308"/>
      <c r="AE95" s="309"/>
      <c r="AF95" s="309"/>
      <c r="AG95" s="309"/>
      <c r="AH95" s="309"/>
      <c r="AI95" s="309"/>
      <c r="AJ95" s="310"/>
      <c r="AK95" s="308"/>
      <c r="AL95" s="309"/>
      <c r="AM95" s="309"/>
      <c r="AN95" s="309"/>
      <c r="AO95" s="309"/>
      <c r="AP95" s="309"/>
      <c r="AQ95" s="310"/>
      <c r="AR95" s="308"/>
      <c r="AS95" s="309"/>
      <c r="AT95" s="310"/>
      <c r="AU95" s="485">
        <f t="shared" ref="AU95:AU111" si="6">IF($AZ$3="４週",SUM(P95:AQ95),IF($AZ$3="暦月",SUM(P95:AT95),""))</f>
        <v>0</v>
      </c>
      <c r="AV95" s="486"/>
      <c r="AW95" s="487">
        <f t="shared" si="4"/>
        <v>0</v>
      </c>
      <c r="AX95" s="488"/>
      <c r="AY95" s="489"/>
      <c r="AZ95" s="490"/>
      <c r="BA95" s="490"/>
      <c r="BB95" s="490"/>
      <c r="BC95" s="490"/>
      <c r="BD95" s="491"/>
    </row>
    <row r="96" spans="1:56" ht="39.950000000000003" customHeight="1">
      <c r="A96" s="292"/>
      <c r="B96" s="307">
        <f t="shared" si="5"/>
        <v>84</v>
      </c>
      <c r="C96" s="475"/>
      <c r="D96" s="476"/>
      <c r="E96" s="477"/>
      <c r="F96" s="478"/>
      <c r="G96" s="479"/>
      <c r="H96" s="480"/>
      <c r="I96" s="480"/>
      <c r="J96" s="480"/>
      <c r="K96" s="481"/>
      <c r="L96" s="482"/>
      <c r="M96" s="483"/>
      <c r="N96" s="483"/>
      <c r="O96" s="484"/>
      <c r="P96" s="336"/>
      <c r="Q96" s="337"/>
      <c r="R96" s="337"/>
      <c r="S96" s="337"/>
      <c r="T96" s="337"/>
      <c r="U96" s="337"/>
      <c r="V96" s="338"/>
      <c r="W96" s="336"/>
      <c r="X96" s="337"/>
      <c r="Y96" s="337"/>
      <c r="Z96" s="337"/>
      <c r="AA96" s="337"/>
      <c r="AB96" s="337"/>
      <c r="AC96" s="338"/>
      <c r="AD96" s="336"/>
      <c r="AE96" s="337"/>
      <c r="AF96" s="337"/>
      <c r="AG96" s="337"/>
      <c r="AH96" s="337"/>
      <c r="AI96" s="337"/>
      <c r="AJ96" s="338"/>
      <c r="AK96" s="336"/>
      <c r="AL96" s="337"/>
      <c r="AM96" s="337"/>
      <c r="AN96" s="337"/>
      <c r="AO96" s="337"/>
      <c r="AP96" s="337"/>
      <c r="AQ96" s="338"/>
      <c r="AR96" s="336"/>
      <c r="AS96" s="337"/>
      <c r="AT96" s="338"/>
      <c r="AU96" s="485">
        <f t="shared" si="6"/>
        <v>0</v>
      </c>
      <c r="AV96" s="486"/>
      <c r="AW96" s="487">
        <f t="shared" si="4"/>
        <v>0</v>
      </c>
      <c r="AX96" s="488"/>
      <c r="AY96" s="489"/>
      <c r="AZ96" s="490"/>
      <c r="BA96" s="490"/>
      <c r="BB96" s="490"/>
      <c r="BC96" s="490"/>
      <c r="BD96" s="491"/>
    </row>
    <row r="97" spans="1:56" ht="39.950000000000003" customHeight="1">
      <c r="A97" s="292"/>
      <c r="B97" s="307">
        <f t="shared" si="5"/>
        <v>85</v>
      </c>
      <c r="C97" s="475"/>
      <c r="D97" s="476"/>
      <c r="E97" s="477"/>
      <c r="F97" s="478"/>
      <c r="G97" s="479"/>
      <c r="H97" s="480"/>
      <c r="I97" s="480"/>
      <c r="J97" s="480"/>
      <c r="K97" s="481"/>
      <c r="L97" s="482"/>
      <c r="M97" s="483"/>
      <c r="N97" s="483"/>
      <c r="O97" s="484"/>
      <c r="P97" s="308"/>
      <c r="Q97" s="309"/>
      <c r="R97" s="309"/>
      <c r="S97" s="309"/>
      <c r="T97" s="309"/>
      <c r="U97" s="309"/>
      <c r="V97" s="310"/>
      <c r="W97" s="308"/>
      <c r="X97" s="309"/>
      <c r="Y97" s="309"/>
      <c r="Z97" s="309"/>
      <c r="AA97" s="309"/>
      <c r="AB97" s="309"/>
      <c r="AC97" s="310"/>
      <c r="AD97" s="308"/>
      <c r="AE97" s="309"/>
      <c r="AF97" s="309"/>
      <c r="AG97" s="309"/>
      <c r="AH97" s="309"/>
      <c r="AI97" s="309"/>
      <c r="AJ97" s="310"/>
      <c r="AK97" s="308"/>
      <c r="AL97" s="309"/>
      <c r="AM97" s="309"/>
      <c r="AN97" s="309"/>
      <c r="AO97" s="309"/>
      <c r="AP97" s="309"/>
      <c r="AQ97" s="310"/>
      <c r="AR97" s="308"/>
      <c r="AS97" s="309"/>
      <c r="AT97" s="310"/>
      <c r="AU97" s="485">
        <f t="shared" si="6"/>
        <v>0</v>
      </c>
      <c r="AV97" s="486"/>
      <c r="AW97" s="487">
        <f t="shared" si="4"/>
        <v>0</v>
      </c>
      <c r="AX97" s="488"/>
      <c r="AY97" s="489"/>
      <c r="AZ97" s="490"/>
      <c r="BA97" s="490"/>
      <c r="BB97" s="490"/>
      <c r="BC97" s="490"/>
      <c r="BD97" s="491"/>
    </row>
    <row r="98" spans="1:56" ht="39.950000000000003" customHeight="1">
      <c r="A98" s="292"/>
      <c r="B98" s="307">
        <f t="shared" si="5"/>
        <v>86</v>
      </c>
      <c r="C98" s="475"/>
      <c r="D98" s="476"/>
      <c r="E98" s="477"/>
      <c r="F98" s="478"/>
      <c r="G98" s="479"/>
      <c r="H98" s="480"/>
      <c r="I98" s="480"/>
      <c r="J98" s="480"/>
      <c r="K98" s="481"/>
      <c r="L98" s="482"/>
      <c r="M98" s="483"/>
      <c r="N98" s="483"/>
      <c r="O98" s="484"/>
      <c r="P98" s="308"/>
      <c r="Q98" s="309"/>
      <c r="R98" s="309"/>
      <c r="S98" s="309"/>
      <c r="T98" s="309"/>
      <c r="U98" s="309"/>
      <c r="V98" s="310"/>
      <c r="W98" s="308"/>
      <c r="X98" s="309"/>
      <c r="Y98" s="309"/>
      <c r="Z98" s="309"/>
      <c r="AA98" s="309"/>
      <c r="AB98" s="309"/>
      <c r="AC98" s="310"/>
      <c r="AD98" s="308"/>
      <c r="AE98" s="309"/>
      <c r="AF98" s="309"/>
      <c r="AG98" s="309"/>
      <c r="AH98" s="309"/>
      <c r="AI98" s="309"/>
      <c r="AJ98" s="310"/>
      <c r="AK98" s="308"/>
      <c r="AL98" s="309"/>
      <c r="AM98" s="309"/>
      <c r="AN98" s="309"/>
      <c r="AO98" s="309"/>
      <c r="AP98" s="309"/>
      <c r="AQ98" s="310"/>
      <c r="AR98" s="308"/>
      <c r="AS98" s="309"/>
      <c r="AT98" s="310"/>
      <c r="AU98" s="485">
        <f t="shared" si="6"/>
        <v>0</v>
      </c>
      <c r="AV98" s="486"/>
      <c r="AW98" s="487">
        <f t="shared" si="4"/>
        <v>0</v>
      </c>
      <c r="AX98" s="488"/>
      <c r="AY98" s="489"/>
      <c r="AZ98" s="490"/>
      <c r="BA98" s="490"/>
      <c r="BB98" s="490"/>
      <c r="BC98" s="490"/>
      <c r="BD98" s="491"/>
    </row>
    <row r="99" spans="1:56" ht="39.950000000000003" customHeight="1">
      <c r="A99" s="292"/>
      <c r="B99" s="307">
        <f t="shared" si="5"/>
        <v>87</v>
      </c>
      <c r="C99" s="475"/>
      <c r="D99" s="476"/>
      <c r="E99" s="477"/>
      <c r="F99" s="478"/>
      <c r="G99" s="479"/>
      <c r="H99" s="480"/>
      <c r="I99" s="480"/>
      <c r="J99" s="480"/>
      <c r="K99" s="481"/>
      <c r="L99" s="482"/>
      <c r="M99" s="483"/>
      <c r="N99" s="483"/>
      <c r="O99" s="484"/>
      <c r="P99" s="308"/>
      <c r="Q99" s="309"/>
      <c r="R99" s="309"/>
      <c r="S99" s="309"/>
      <c r="T99" s="309"/>
      <c r="U99" s="309"/>
      <c r="V99" s="310"/>
      <c r="W99" s="308"/>
      <c r="X99" s="309"/>
      <c r="Y99" s="309"/>
      <c r="Z99" s="309"/>
      <c r="AA99" s="309"/>
      <c r="AB99" s="309"/>
      <c r="AC99" s="310"/>
      <c r="AD99" s="308"/>
      <c r="AE99" s="309"/>
      <c r="AF99" s="309"/>
      <c r="AG99" s="309"/>
      <c r="AH99" s="309"/>
      <c r="AI99" s="309"/>
      <c r="AJ99" s="310"/>
      <c r="AK99" s="308"/>
      <c r="AL99" s="309"/>
      <c r="AM99" s="309"/>
      <c r="AN99" s="309"/>
      <c r="AO99" s="309"/>
      <c r="AP99" s="309"/>
      <c r="AQ99" s="310"/>
      <c r="AR99" s="308"/>
      <c r="AS99" s="309"/>
      <c r="AT99" s="310"/>
      <c r="AU99" s="485">
        <f t="shared" si="6"/>
        <v>0</v>
      </c>
      <c r="AV99" s="486"/>
      <c r="AW99" s="487">
        <f t="shared" si="4"/>
        <v>0</v>
      </c>
      <c r="AX99" s="488"/>
      <c r="AY99" s="489"/>
      <c r="AZ99" s="490"/>
      <c r="BA99" s="490"/>
      <c r="BB99" s="490"/>
      <c r="BC99" s="490"/>
      <c r="BD99" s="491"/>
    </row>
    <row r="100" spans="1:56" ht="39.950000000000003" customHeight="1">
      <c r="A100" s="292"/>
      <c r="B100" s="307">
        <f t="shared" si="5"/>
        <v>88</v>
      </c>
      <c r="C100" s="475"/>
      <c r="D100" s="476"/>
      <c r="E100" s="477"/>
      <c r="F100" s="478"/>
      <c r="G100" s="479"/>
      <c r="H100" s="480"/>
      <c r="I100" s="480"/>
      <c r="J100" s="480"/>
      <c r="K100" s="481"/>
      <c r="L100" s="482"/>
      <c r="M100" s="483"/>
      <c r="N100" s="483"/>
      <c r="O100" s="484"/>
      <c r="P100" s="308"/>
      <c r="Q100" s="309"/>
      <c r="R100" s="309"/>
      <c r="S100" s="309"/>
      <c r="T100" s="309"/>
      <c r="U100" s="309"/>
      <c r="V100" s="310"/>
      <c r="W100" s="308"/>
      <c r="X100" s="309"/>
      <c r="Y100" s="309"/>
      <c r="Z100" s="309"/>
      <c r="AA100" s="309"/>
      <c r="AB100" s="309"/>
      <c r="AC100" s="310"/>
      <c r="AD100" s="308"/>
      <c r="AE100" s="309"/>
      <c r="AF100" s="309"/>
      <c r="AG100" s="309"/>
      <c r="AH100" s="309"/>
      <c r="AI100" s="309"/>
      <c r="AJ100" s="310"/>
      <c r="AK100" s="308"/>
      <c r="AL100" s="309"/>
      <c r="AM100" s="309"/>
      <c r="AN100" s="309"/>
      <c r="AO100" s="309"/>
      <c r="AP100" s="309"/>
      <c r="AQ100" s="310"/>
      <c r="AR100" s="308"/>
      <c r="AS100" s="309"/>
      <c r="AT100" s="310"/>
      <c r="AU100" s="485">
        <f t="shared" si="6"/>
        <v>0</v>
      </c>
      <c r="AV100" s="486"/>
      <c r="AW100" s="487">
        <f t="shared" si="4"/>
        <v>0</v>
      </c>
      <c r="AX100" s="488"/>
      <c r="AY100" s="489"/>
      <c r="AZ100" s="490"/>
      <c r="BA100" s="490"/>
      <c r="BB100" s="490"/>
      <c r="BC100" s="490"/>
      <c r="BD100" s="491"/>
    </row>
    <row r="101" spans="1:56" ht="39.950000000000003" customHeight="1">
      <c r="A101" s="292"/>
      <c r="B101" s="307">
        <f t="shared" si="5"/>
        <v>89</v>
      </c>
      <c r="C101" s="475"/>
      <c r="D101" s="476"/>
      <c r="E101" s="477"/>
      <c r="F101" s="478"/>
      <c r="G101" s="479"/>
      <c r="H101" s="480"/>
      <c r="I101" s="480"/>
      <c r="J101" s="480"/>
      <c r="K101" s="481"/>
      <c r="L101" s="482"/>
      <c r="M101" s="483"/>
      <c r="N101" s="483"/>
      <c r="O101" s="484"/>
      <c r="P101" s="308"/>
      <c r="Q101" s="309"/>
      <c r="R101" s="309"/>
      <c r="S101" s="309"/>
      <c r="T101" s="309"/>
      <c r="U101" s="309"/>
      <c r="V101" s="310"/>
      <c r="W101" s="308"/>
      <c r="X101" s="309"/>
      <c r="Y101" s="309"/>
      <c r="Z101" s="309"/>
      <c r="AA101" s="309"/>
      <c r="AB101" s="309"/>
      <c r="AC101" s="310"/>
      <c r="AD101" s="308"/>
      <c r="AE101" s="309"/>
      <c r="AF101" s="309"/>
      <c r="AG101" s="309"/>
      <c r="AH101" s="309"/>
      <c r="AI101" s="309"/>
      <c r="AJ101" s="310"/>
      <c r="AK101" s="308"/>
      <c r="AL101" s="309"/>
      <c r="AM101" s="309"/>
      <c r="AN101" s="309"/>
      <c r="AO101" s="309"/>
      <c r="AP101" s="309"/>
      <c r="AQ101" s="310"/>
      <c r="AR101" s="308"/>
      <c r="AS101" s="309"/>
      <c r="AT101" s="310"/>
      <c r="AU101" s="485">
        <f t="shared" si="6"/>
        <v>0</v>
      </c>
      <c r="AV101" s="486"/>
      <c r="AW101" s="487">
        <f t="shared" si="4"/>
        <v>0</v>
      </c>
      <c r="AX101" s="488"/>
      <c r="AY101" s="489"/>
      <c r="AZ101" s="490"/>
      <c r="BA101" s="490"/>
      <c r="BB101" s="490"/>
      <c r="BC101" s="490"/>
      <c r="BD101" s="491"/>
    </row>
    <row r="102" spans="1:56" ht="39.950000000000003" customHeight="1">
      <c r="A102" s="292"/>
      <c r="B102" s="307">
        <f t="shared" si="5"/>
        <v>90</v>
      </c>
      <c r="C102" s="475"/>
      <c r="D102" s="476"/>
      <c r="E102" s="477"/>
      <c r="F102" s="478"/>
      <c r="G102" s="479"/>
      <c r="H102" s="480"/>
      <c r="I102" s="480"/>
      <c r="J102" s="480"/>
      <c r="K102" s="481"/>
      <c r="L102" s="482"/>
      <c r="M102" s="483"/>
      <c r="N102" s="483"/>
      <c r="O102" s="484"/>
      <c r="P102" s="308"/>
      <c r="Q102" s="309"/>
      <c r="R102" s="309"/>
      <c r="S102" s="309"/>
      <c r="T102" s="309"/>
      <c r="U102" s="309"/>
      <c r="V102" s="310"/>
      <c r="W102" s="308"/>
      <c r="X102" s="309"/>
      <c r="Y102" s="309"/>
      <c r="Z102" s="309"/>
      <c r="AA102" s="309"/>
      <c r="AB102" s="309"/>
      <c r="AC102" s="310"/>
      <c r="AD102" s="308"/>
      <c r="AE102" s="309"/>
      <c r="AF102" s="309"/>
      <c r="AG102" s="309"/>
      <c r="AH102" s="309"/>
      <c r="AI102" s="309"/>
      <c r="AJ102" s="310"/>
      <c r="AK102" s="308"/>
      <c r="AL102" s="309"/>
      <c r="AM102" s="309"/>
      <c r="AN102" s="309"/>
      <c r="AO102" s="309"/>
      <c r="AP102" s="309"/>
      <c r="AQ102" s="310"/>
      <c r="AR102" s="308"/>
      <c r="AS102" s="309"/>
      <c r="AT102" s="310"/>
      <c r="AU102" s="485">
        <f t="shared" si="6"/>
        <v>0</v>
      </c>
      <c r="AV102" s="486"/>
      <c r="AW102" s="487">
        <f t="shared" si="4"/>
        <v>0</v>
      </c>
      <c r="AX102" s="488"/>
      <c r="AY102" s="489"/>
      <c r="AZ102" s="490"/>
      <c r="BA102" s="490"/>
      <c r="BB102" s="490"/>
      <c r="BC102" s="490"/>
      <c r="BD102" s="491"/>
    </row>
    <row r="103" spans="1:56" ht="39.950000000000003" customHeight="1">
      <c r="A103" s="292"/>
      <c r="B103" s="307">
        <f t="shared" si="5"/>
        <v>91</v>
      </c>
      <c r="C103" s="475"/>
      <c r="D103" s="476"/>
      <c r="E103" s="477"/>
      <c r="F103" s="478"/>
      <c r="G103" s="479"/>
      <c r="H103" s="480"/>
      <c r="I103" s="480"/>
      <c r="J103" s="480"/>
      <c r="K103" s="481"/>
      <c r="L103" s="482"/>
      <c r="M103" s="483"/>
      <c r="N103" s="483"/>
      <c r="O103" s="484"/>
      <c r="P103" s="308"/>
      <c r="Q103" s="309"/>
      <c r="R103" s="309"/>
      <c r="S103" s="309"/>
      <c r="T103" s="309"/>
      <c r="U103" s="309"/>
      <c r="V103" s="310"/>
      <c r="W103" s="308"/>
      <c r="X103" s="309"/>
      <c r="Y103" s="309"/>
      <c r="Z103" s="309"/>
      <c r="AA103" s="309"/>
      <c r="AB103" s="309"/>
      <c r="AC103" s="310"/>
      <c r="AD103" s="308"/>
      <c r="AE103" s="309"/>
      <c r="AF103" s="309"/>
      <c r="AG103" s="309"/>
      <c r="AH103" s="309"/>
      <c r="AI103" s="309"/>
      <c r="AJ103" s="310"/>
      <c r="AK103" s="308"/>
      <c r="AL103" s="309"/>
      <c r="AM103" s="309"/>
      <c r="AN103" s="309"/>
      <c r="AO103" s="309"/>
      <c r="AP103" s="309"/>
      <c r="AQ103" s="310"/>
      <c r="AR103" s="308"/>
      <c r="AS103" s="309"/>
      <c r="AT103" s="310"/>
      <c r="AU103" s="485">
        <f t="shared" si="6"/>
        <v>0</v>
      </c>
      <c r="AV103" s="486"/>
      <c r="AW103" s="487">
        <f t="shared" si="4"/>
        <v>0</v>
      </c>
      <c r="AX103" s="488"/>
      <c r="AY103" s="489"/>
      <c r="AZ103" s="490"/>
      <c r="BA103" s="490"/>
      <c r="BB103" s="490"/>
      <c r="BC103" s="490"/>
      <c r="BD103" s="491"/>
    </row>
    <row r="104" spans="1:56" ht="39.950000000000003" customHeight="1">
      <c r="A104" s="292"/>
      <c r="B104" s="307">
        <f t="shared" si="5"/>
        <v>92</v>
      </c>
      <c r="C104" s="475"/>
      <c r="D104" s="476"/>
      <c r="E104" s="477"/>
      <c r="F104" s="478"/>
      <c r="G104" s="479"/>
      <c r="H104" s="480"/>
      <c r="I104" s="480"/>
      <c r="J104" s="480"/>
      <c r="K104" s="481"/>
      <c r="L104" s="482"/>
      <c r="M104" s="483"/>
      <c r="N104" s="483"/>
      <c r="O104" s="484"/>
      <c r="P104" s="308"/>
      <c r="Q104" s="309"/>
      <c r="R104" s="309"/>
      <c r="S104" s="309"/>
      <c r="T104" s="309"/>
      <c r="U104" s="309"/>
      <c r="V104" s="310"/>
      <c r="W104" s="308"/>
      <c r="X104" s="309"/>
      <c r="Y104" s="309"/>
      <c r="Z104" s="309"/>
      <c r="AA104" s="309"/>
      <c r="AB104" s="309"/>
      <c r="AC104" s="310"/>
      <c r="AD104" s="308"/>
      <c r="AE104" s="309"/>
      <c r="AF104" s="309"/>
      <c r="AG104" s="309"/>
      <c r="AH104" s="309"/>
      <c r="AI104" s="309"/>
      <c r="AJ104" s="310"/>
      <c r="AK104" s="308"/>
      <c r="AL104" s="309"/>
      <c r="AM104" s="309"/>
      <c r="AN104" s="309"/>
      <c r="AO104" s="309"/>
      <c r="AP104" s="309"/>
      <c r="AQ104" s="310"/>
      <c r="AR104" s="308"/>
      <c r="AS104" s="309"/>
      <c r="AT104" s="310"/>
      <c r="AU104" s="485">
        <f t="shared" si="6"/>
        <v>0</v>
      </c>
      <c r="AV104" s="486"/>
      <c r="AW104" s="487">
        <f t="shared" si="4"/>
        <v>0</v>
      </c>
      <c r="AX104" s="488"/>
      <c r="AY104" s="489"/>
      <c r="AZ104" s="490"/>
      <c r="BA104" s="490"/>
      <c r="BB104" s="490"/>
      <c r="BC104" s="490"/>
      <c r="BD104" s="491"/>
    </row>
    <row r="105" spans="1:56" ht="39.950000000000003" customHeight="1">
      <c r="A105" s="292"/>
      <c r="B105" s="307">
        <f t="shared" si="5"/>
        <v>93</v>
      </c>
      <c r="C105" s="475"/>
      <c r="D105" s="476"/>
      <c r="E105" s="477"/>
      <c r="F105" s="478"/>
      <c r="G105" s="479"/>
      <c r="H105" s="480"/>
      <c r="I105" s="480"/>
      <c r="J105" s="480"/>
      <c r="K105" s="481"/>
      <c r="L105" s="482"/>
      <c r="M105" s="483"/>
      <c r="N105" s="483"/>
      <c r="O105" s="484"/>
      <c r="P105" s="308"/>
      <c r="Q105" s="309"/>
      <c r="R105" s="309"/>
      <c r="S105" s="309"/>
      <c r="T105" s="309"/>
      <c r="U105" s="309"/>
      <c r="V105" s="310"/>
      <c r="W105" s="308"/>
      <c r="X105" s="309"/>
      <c r="Y105" s="309"/>
      <c r="Z105" s="309"/>
      <c r="AA105" s="309"/>
      <c r="AB105" s="309"/>
      <c r="AC105" s="310"/>
      <c r="AD105" s="308"/>
      <c r="AE105" s="309"/>
      <c r="AF105" s="309"/>
      <c r="AG105" s="309"/>
      <c r="AH105" s="309"/>
      <c r="AI105" s="309"/>
      <c r="AJ105" s="310"/>
      <c r="AK105" s="308"/>
      <c r="AL105" s="309"/>
      <c r="AM105" s="309"/>
      <c r="AN105" s="309"/>
      <c r="AO105" s="309"/>
      <c r="AP105" s="309"/>
      <c r="AQ105" s="310"/>
      <c r="AR105" s="308"/>
      <c r="AS105" s="309"/>
      <c r="AT105" s="310"/>
      <c r="AU105" s="485">
        <f t="shared" si="6"/>
        <v>0</v>
      </c>
      <c r="AV105" s="486"/>
      <c r="AW105" s="487">
        <f t="shared" si="4"/>
        <v>0</v>
      </c>
      <c r="AX105" s="488"/>
      <c r="AY105" s="489"/>
      <c r="AZ105" s="490"/>
      <c r="BA105" s="490"/>
      <c r="BB105" s="490"/>
      <c r="BC105" s="490"/>
      <c r="BD105" s="491"/>
    </row>
    <row r="106" spans="1:56" ht="39.950000000000003" customHeight="1">
      <c r="A106" s="292"/>
      <c r="B106" s="307">
        <f t="shared" si="5"/>
        <v>94</v>
      </c>
      <c r="C106" s="475"/>
      <c r="D106" s="476"/>
      <c r="E106" s="477"/>
      <c r="F106" s="478"/>
      <c r="G106" s="479"/>
      <c r="H106" s="480"/>
      <c r="I106" s="480"/>
      <c r="J106" s="480"/>
      <c r="K106" s="481"/>
      <c r="L106" s="482"/>
      <c r="M106" s="483"/>
      <c r="N106" s="483"/>
      <c r="O106" s="484"/>
      <c r="P106" s="308"/>
      <c r="Q106" s="309"/>
      <c r="R106" s="309"/>
      <c r="S106" s="309"/>
      <c r="T106" s="309"/>
      <c r="U106" s="309"/>
      <c r="V106" s="310"/>
      <c r="W106" s="308"/>
      <c r="X106" s="309"/>
      <c r="Y106" s="309"/>
      <c r="Z106" s="309"/>
      <c r="AA106" s="309"/>
      <c r="AB106" s="309"/>
      <c r="AC106" s="310"/>
      <c r="AD106" s="308"/>
      <c r="AE106" s="309"/>
      <c r="AF106" s="309"/>
      <c r="AG106" s="309"/>
      <c r="AH106" s="309"/>
      <c r="AI106" s="309"/>
      <c r="AJ106" s="310"/>
      <c r="AK106" s="308"/>
      <c r="AL106" s="309"/>
      <c r="AM106" s="309"/>
      <c r="AN106" s="309"/>
      <c r="AO106" s="309"/>
      <c r="AP106" s="309"/>
      <c r="AQ106" s="310"/>
      <c r="AR106" s="308"/>
      <c r="AS106" s="309"/>
      <c r="AT106" s="310"/>
      <c r="AU106" s="485">
        <f t="shared" si="6"/>
        <v>0</v>
      </c>
      <c r="AV106" s="486"/>
      <c r="AW106" s="487">
        <f t="shared" si="4"/>
        <v>0</v>
      </c>
      <c r="AX106" s="488"/>
      <c r="AY106" s="489"/>
      <c r="AZ106" s="490"/>
      <c r="BA106" s="490"/>
      <c r="BB106" s="490"/>
      <c r="BC106" s="490"/>
      <c r="BD106" s="491"/>
    </row>
    <row r="107" spans="1:56" ht="39.950000000000003" customHeight="1">
      <c r="A107" s="292"/>
      <c r="B107" s="307">
        <f t="shared" si="5"/>
        <v>95</v>
      </c>
      <c r="C107" s="475"/>
      <c r="D107" s="476"/>
      <c r="E107" s="477"/>
      <c r="F107" s="478"/>
      <c r="G107" s="479"/>
      <c r="H107" s="480"/>
      <c r="I107" s="480"/>
      <c r="J107" s="480"/>
      <c r="K107" s="481"/>
      <c r="L107" s="482"/>
      <c r="M107" s="483"/>
      <c r="N107" s="483"/>
      <c r="O107" s="484"/>
      <c r="P107" s="308"/>
      <c r="Q107" s="309"/>
      <c r="R107" s="309"/>
      <c r="S107" s="309"/>
      <c r="T107" s="309"/>
      <c r="U107" s="309"/>
      <c r="V107" s="310"/>
      <c r="W107" s="308"/>
      <c r="X107" s="309"/>
      <c r="Y107" s="309"/>
      <c r="Z107" s="309"/>
      <c r="AA107" s="309"/>
      <c r="AB107" s="309"/>
      <c r="AC107" s="310"/>
      <c r="AD107" s="308"/>
      <c r="AE107" s="309"/>
      <c r="AF107" s="309"/>
      <c r="AG107" s="309"/>
      <c r="AH107" s="309"/>
      <c r="AI107" s="309"/>
      <c r="AJ107" s="310"/>
      <c r="AK107" s="308"/>
      <c r="AL107" s="309"/>
      <c r="AM107" s="309"/>
      <c r="AN107" s="309"/>
      <c r="AO107" s="309"/>
      <c r="AP107" s="309"/>
      <c r="AQ107" s="310"/>
      <c r="AR107" s="308"/>
      <c r="AS107" s="309"/>
      <c r="AT107" s="310"/>
      <c r="AU107" s="485">
        <f t="shared" si="6"/>
        <v>0</v>
      </c>
      <c r="AV107" s="486"/>
      <c r="AW107" s="487">
        <f t="shared" si="4"/>
        <v>0</v>
      </c>
      <c r="AX107" s="488"/>
      <c r="AY107" s="489"/>
      <c r="AZ107" s="490"/>
      <c r="BA107" s="490"/>
      <c r="BB107" s="490"/>
      <c r="BC107" s="490"/>
      <c r="BD107" s="491"/>
    </row>
    <row r="108" spans="1:56" ht="39.950000000000003" customHeight="1">
      <c r="A108" s="292"/>
      <c r="B108" s="307">
        <f t="shared" si="5"/>
        <v>96</v>
      </c>
      <c r="C108" s="475"/>
      <c r="D108" s="476"/>
      <c r="E108" s="477"/>
      <c r="F108" s="478"/>
      <c r="G108" s="479"/>
      <c r="H108" s="480"/>
      <c r="I108" s="480"/>
      <c r="J108" s="480"/>
      <c r="K108" s="481"/>
      <c r="L108" s="482"/>
      <c r="M108" s="483"/>
      <c r="N108" s="483"/>
      <c r="O108" s="484"/>
      <c r="P108" s="308"/>
      <c r="Q108" s="309"/>
      <c r="R108" s="309"/>
      <c r="S108" s="309"/>
      <c r="T108" s="309"/>
      <c r="U108" s="309"/>
      <c r="V108" s="310"/>
      <c r="W108" s="308"/>
      <c r="X108" s="309"/>
      <c r="Y108" s="309"/>
      <c r="Z108" s="309"/>
      <c r="AA108" s="309"/>
      <c r="AB108" s="309"/>
      <c r="AC108" s="310"/>
      <c r="AD108" s="308"/>
      <c r="AE108" s="309"/>
      <c r="AF108" s="309"/>
      <c r="AG108" s="309"/>
      <c r="AH108" s="309"/>
      <c r="AI108" s="309"/>
      <c r="AJ108" s="310"/>
      <c r="AK108" s="308"/>
      <c r="AL108" s="309"/>
      <c r="AM108" s="309"/>
      <c r="AN108" s="309"/>
      <c r="AO108" s="309"/>
      <c r="AP108" s="309"/>
      <c r="AQ108" s="310"/>
      <c r="AR108" s="308"/>
      <c r="AS108" s="309"/>
      <c r="AT108" s="310"/>
      <c r="AU108" s="485">
        <f t="shared" si="6"/>
        <v>0</v>
      </c>
      <c r="AV108" s="486"/>
      <c r="AW108" s="487">
        <f t="shared" si="4"/>
        <v>0</v>
      </c>
      <c r="AX108" s="488"/>
      <c r="AY108" s="489"/>
      <c r="AZ108" s="490"/>
      <c r="BA108" s="490"/>
      <c r="BB108" s="490"/>
      <c r="BC108" s="490"/>
      <c r="BD108" s="491"/>
    </row>
    <row r="109" spans="1:56" ht="39.950000000000003" customHeight="1">
      <c r="A109" s="292"/>
      <c r="B109" s="307">
        <f t="shared" si="5"/>
        <v>97</v>
      </c>
      <c r="C109" s="475"/>
      <c r="D109" s="476"/>
      <c r="E109" s="477"/>
      <c r="F109" s="478"/>
      <c r="G109" s="479"/>
      <c r="H109" s="480"/>
      <c r="I109" s="480"/>
      <c r="J109" s="480"/>
      <c r="K109" s="481"/>
      <c r="L109" s="482"/>
      <c r="M109" s="483"/>
      <c r="N109" s="483"/>
      <c r="O109" s="484"/>
      <c r="P109" s="308"/>
      <c r="Q109" s="309"/>
      <c r="R109" s="309"/>
      <c r="S109" s="309"/>
      <c r="T109" s="309"/>
      <c r="U109" s="309"/>
      <c r="V109" s="310"/>
      <c r="W109" s="308"/>
      <c r="X109" s="309"/>
      <c r="Y109" s="309"/>
      <c r="Z109" s="309"/>
      <c r="AA109" s="309"/>
      <c r="AB109" s="309"/>
      <c r="AC109" s="310"/>
      <c r="AD109" s="308"/>
      <c r="AE109" s="309"/>
      <c r="AF109" s="309"/>
      <c r="AG109" s="309"/>
      <c r="AH109" s="309"/>
      <c r="AI109" s="309"/>
      <c r="AJ109" s="310"/>
      <c r="AK109" s="308"/>
      <c r="AL109" s="309"/>
      <c r="AM109" s="309"/>
      <c r="AN109" s="309"/>
      <c r="AO109" s="309"/>
      <c r="AP109" s="309"/>
      <c r="AQ109" s="310"/>
      <c r="AR109" s="308"/>
      <c r="AS109" s="309"/>
      <c r="AT109" s="310"/>
      <c r="AU109" s="485">
        <f t="shared" si="6"/>
        <v>0</v>
      </c>
      <c r="AV109" s="486"/>
      <c r="AW109" s="487">
        <f t="shared" si="4"/>
        <v>0</v>
      </c>
      <c r="AX109" s="488"/>
      <c r="AY109" s="489"/>
      <c r="AZ109" s="490"/>
      <c r="BA109" s="490"/>
      <c r="BB109" s="490"/>
      <c r="BC109" s="490"/>
      <c r="BD109" s="491"/>
    </row>
    <row r="110" spans="1:56" ht="39.950000000000003" customHeight="1">
      <c r="A110" s="292"/>
      <c r="B110" s="307">
        <f t="shared" si="5"/>
        <v>98</v>
      </c>
      <c r="C110" s="475"/>
      <c r="D110" s="476"/>
      <c r="E110" s="477"/>
      <c r="F110" s="478"/>
      <c r="G110" s="479"/>
      <c r="H110" s="480"/>
      <c r="I110" s="480"/>
      <c r="J110" s="480"/>
      <c r="K110" s="481"/>
      <c r="L110" s="482"/>
      <c r="M110" s="483"/>
      <c r="N110" s="483"/>
      <c r="O110" s="484"/>
      <c r="P110" s="308"/>
      <c r="Q110" s="309"/>
      <c r="R110" s="309"/>
      <c r="S110" s="309"/>
      <c r="T110" s="309"/>
      <c r="U110" s="309"/>
      <c r="V110" s="310"/>
      <c r="W110" s="308"/>
      <c r="X110" s="309"/>
      <c r="Y110" s="309"/>
      <c r="Z110" s="309"/>
      <c r="AA110" s="309"/>
      <c r="AB110" s="309"/>
      <c r="AC110" s="310"/>
      <c r="AD110" s="308"/>
      <c r="AE110" s="309"/>
      <c r="AF110" s="309"/>
      <c r="AG110" s="309"/>
      <c r="AH110" s="309"/>
      <c r="AI110" s="309"/>
      <c r="AJ110" s="310"/>
      <c r="AK110" s="308"/>
      <c r="AL110" s="309"/>
      <c r="AM110" s="309"/>
      <c r="AN110" s="309"/>
      <c r="AO110" s="309"/>
      <c r="AP110" s="309"/>
      <c r="AQ110" s="310"/>
      <c r="AR110" s="308"/>
      <c r="AS110" s="309"/>
      <c r="AT110" s="310"/>
      <c r="AU110" s="485">
        <f t="shared" si="6"/>
        <v>0</v>
      </c>
      <c r="AV110" s="486"/>
      <c r="AW110" s="487">
        <f t="shared" si="4"/>
        <v>0</v>
      </c>
      <c r="AX110" s="488"/>
      <c r="AY110" s="489"/>
      <c r="AZ110" s="490"/>
      <c r="BA110" s="490"/>
      <c r="BB110" s="490"/>
      <c r="BC110" s="490"/>
      <c r="BD110" s="491"/>
    </row>
    <row r="111" spans="1:56" ht="39.950000000000003" customHeight="1">
      <c r="A111" s="292"/>
      <c r="B111" s="307">
        <f t="shared" si="5"/>
        <v>99</v>
      </c>
      <c r="C111" s="475"/>
      <c r="D111" s="476"/>
      <c r="E111" s="477"/>
      <c r="F111" s="478"/>
      <c r="G111" s="479"/>
      <c r="H111" s="480"/>
      <c r="I111" s="480"/>
      <c r="J111" s="480"/>
      <c r="K111" s="481"/>
      <c r="L111" s="482"/>
      <c r="M111" s="483"/>
      <c r="N111" s="483"/>
      <c r="O111" s="484"/>
      <c r="P111" s="308"/>
      <c r="Q111" s="309"/>
      <c r="R111" s="309"/>
      <c r="S111" s="309"/>
      <c r="T111" s="309"/>
      <c r="U111" s="309"/>
      <c r="V111" s="310"/>
      <c r="W111" s="308"/>
      <c r="X111" s="309"/>
      <c r="Y111" s="309"/>
      <c r="Z111" s="309"/>
      <c r="AA111" s="309"/>
      <c r="AB111" s="309"/>
      <c r="AC111" s="310"/>
      <c r="AD111" s="308"/>
      <c r="AE111" s="309"/>
      <c r="AF111" s="309"/>
      <c r="AG111" s="309"/>
      <c r="AH111" s="309"/>
      <c r="AI111" s="309"/>
      <c r="AJ111" s="310"/>
      <c r="AK111" s="308"/>
      <c r="AL111" s="309"/>
      <c r="AM111" s="309"/>
      <c r="AN111" s="309"/>
      <c r="AO111" s="309"/>
      <c r="AP111" s="309"/>
      <c r="AQ111" s="310"/>
      <c r="AR111" s="308"/>
      <c r="AS111" s="309"/>
      <c r="AT111" s="310"/>
      <c r="AU111" s="485">
        <f t="shared" si="6"/>
        <v>0</v>
      </c>
      <c r="AV111" s="486"/>
      <c r="AW111" s="487">
        <f t="shared" si="4"/>
        <v>0</v>
      </c>
      <c r="AX111" s="488"/>
      <c r="AY111" s="489"/>
      <c r="AZ111" s="490"/>
      <c r="BA111" s="490"/>
      <c r="BB111" s="490"/>
      <c r="BC111" s="490"/>
      <c r="BD111" s="491"/>
    </row>
    <row r="112" spans="1:56" ht="39.950000000000003" customHeight="1" thickBot="1">
      <c r="A112" s="292"/>
      <c r="B112" s="363">
        <f t="shared" si="5"/>
        <v>100</v>
      </c>
      <c r="C112" s="506"/>
      <c r="D112" s="507"/>
      <c r="E112" s="508"/>
      <c r="F112" s="509"/>
      <c r="G112" s="510"/>
      <c r="H112" s="511"/>
      <c r="I112" s="511"/>
      <c r="J112" s="511"/>
      <c r="K112" s="512"/>
      <c r="L112" s="513"/>
      <c r="M112" s="514"/>
      <c r="N112" s="514"/>
      <c r="O112" s="515"/>
      <c r="P112" s="311"/>
      <c r="Q112" s="312"/>
      <c r="R112" s="312"/>
      <c r="S112" s="312"/>
      <c r="T112" s="312"/>
      <c r="U112" s="312"/>
      <c r="V112" s="313"/>
      <c r="W112" s="311"/>
      <c r="X112" s="312"/>
      <c r="Y112" s="312"/>
      <c r="Z112" s="312"/>
      <c r="AA112" s="312"/>
      <c r="AB112" s="312"/>
      <c r="AC112" s="313"/>
      <c r="AD112" s="311"/>
      <c r="AE112" s="312"/>
      <c r="AF112" s="312"/>
      <c r="AG112" s="312"/>
      <c r="AH112" s="312"/>
      <c r="AI112" s="312"/>
      <c r="AJ112" s="313"/>
      <c r="AK112" s="311"/>
      <c r="AL112" s="312"/>
      <c r="AM112" s="312"/>
      <c r="AN112" s="312"/>
      <c r="AO112" s="312"/>
      <c r="AP112" s="312"/>
      <c r="AQ112" s="313"/>
      <c r="AR112" s="311"/>
      <c r="AS112" s="312"/>
      <c r="AT112" s="313"/>
      <c r="AU112" s="516">
        <f t="shared" si="3"/>
        <v>0</v>
      </c>
      <c r="AV112" s="517"/>
      <c r="AW112" s="518">
        <f t="shared" si="4"/>
        <v>0</v>
      </c>
      <c r="AX112" s="519"/>
      <c r="AY112" s="520"/>
      <c r="AZ112" s="521"/>
      <c r="BA112" s="521"/>
      <c r="BB112" s="521"/>
      <c r="BC112" s="521"/>
      <c r="BD112" s="522"/>
    </row>
    <row r="113" spans="1:56" ht="20.25" customHeight="1">
      <c r="A113" s="292"/>
      <c r="B113" s="288"/>
      <c r="C113" s="267"/>
      <c r="D113" s="339"/>
      <c r="E113" s="339"/>
      <c r="F113" s="314"/>
      <c r="G113" s="314"/>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5"/>
      <c r="AD113" s="314"/>
      <c r="AE113" s="314"/>
      <c r="AF113" s="314"/>
      <c r="AG113" s="314"/>
      <c r="AH113" s="314"/>
      <c r="AI113" s="314"/>
      <c r="AJ113" s="314"/>
      <c r="AK113" s="314"/>
      <c r="AL113" s="314"/>
      <c r="AM113" s="314"/>
      <c r="AN113" s="314"/>
      <c r="AO113" s="314"/>
      <c r="AP113" s="314"/>
      <c r="AQ113" s="314"/>
      <c r="AR113" s="314"/>
      <c r="AS113" s="314"/>
      <c r="AT113" s="314"/>
      <c r="AU113" s="314"/>
      <c r="AV113" s="288"/>
      <c r="AW113" s="288"/>
      <c r="AX113" s="292"/>
      <c r="AY113" s="292"/>
      <c r="AZ113" s="292"/>
      <c r="BA113" s="292"/>
      <c r="BB113" s="292"/>
      <c r="BC113" s="292"/>
      <c r="BD113" s="292"/>
    </row>
    <row r="114" spans="1:56" ht="20.25" customHeight="1">
      <c r="A114" s="292"/>
      <c r="B114" s="314" t="s">
        <v>1064</v>
      </c>
      <c r="C114" s="314"/>
      <c r="D114" s="314"/>
      <c r="E114" s="314"/>
      <c r="F114" s="314"/>
      <c r="G114" s="314"/>
      <c r="H114" s="314"/>
      <c r="I114" s="314"/>
      <c r="J114" s="314"/>
      <c r="K114" s="314"/>
      <c r="L114" s="315"/>
      <c r="M114" s="314"/>
      <c r="N114" s="314"/>
      <c r="O114" s="314"/>
      <c r="P114" s="314"/>
      <c r="Q114" s="314"/>
      <c r="R114" s="314"/>
      <c r="S114" s="314"/>
      <c r="T114" s="314" t="s">
        <v>1065</v>
      </c>
      <c r="U114" s="314"/>
      <c r="V114" s="314"/>
      <c r="W114" s="314"/>
      <c r="X114" s="314"/>
      <c r="Y114" s="314"/>
      <c r="Z114" s="316"/>
      <c r="AA114" s="294"/>
      <c r="AB114" s="294"/>
      <c r="AC114" s="294"/>
      <c r="AD114" s="294"/>
      <c r="AE114" s="294"/>
      <c r="AF114" s="294"/>
      <c r="AG114" s="294"/>
      <c r="AH114" s="294"/>
      <c r="AI114" s="294"/>
      <c r="AJ114" s="294"/>
      <c r="AK114" s="294"/>
      <c r="AL114" s="294"/>
      <c r="AM114" s="294"/>
      <c r="AN114" s="294"/>
      <c r="AO114" s="294"/>
      <c r="AP114" s="294"/>
      <c r="AQ114" s="294"/>
      <c r="AR114" s="294"/>
      <c r="AS114" s="294"/>
      <c r="AT114" s="294"/>
      <c r="AU114" s="294"/>
      <c r="AV114" s="294"/>
      <c r="AW114" s="294"/>
      <c r="AX114" s="294"/>
      <c r="AY114" s="294"/>
      <c r="AZ114" s="294"/>
      <c r="BA114" s="294"/>
      <c r="BB114" s="294"/>
      <c r="BC114" s="294"/>
      <c r="BD114" s="294"/>
    </row>
    <row r="115" spans="1:56" ht="20.25" customHeight="1">
      <c r="A115" s="292"/>
      <c r="B115" s="314"/>
      <c r="C115" s="532" t="s">
        <v>912</v>
      </c>
      <c r="D115" s="532"/>
      <c r="E115" s="532" t="s">
        <v>1066</v>
      </c>
      <c r="F115" s="532"/>
      <c r="G115" s="532"/>
      <c r="H115" s="532"/>
      <c r="I115" s="314"/>
      <c r="J115" s="534" t="s">
        <v>1067</v>
      </c>
      <c r="K115" s="534"/>
      <c r="L115" s="534"/>
      <c r="M115" s="534"/>
      <c r="N115" s="288"/>
      <c r="O115" s="288"/>
      <c r="P115" s="317" t="s">
        <v>1068</v>
      </c>
      <c r="Q115" s="317"/>
      <c r="R115" s="314"/>
      <c r="S115" s="314"/>
      <c r="T115" s="523" t="s">
        <v>1069</v>
      </c>
      <c r="U115" s="525"/>
      <c r="V115" s="523" t="s">
        <v>1070</v>
      </c>
      <c r="W115" s="524"/>
      <c r="X115" s="524"/>
      <c r="Y115" s="525"/>
      <c r="Z115" s="316"/>
      <c r="AA115" s="294"/>
      <c r="AB115" s="294"/>
      <c r="AC115" s="294"/>
      <c r="AD115" s="294"/>
      <c r="AE115" s="294"/>
      <c r="AF115" s="294"/>
      <c r="AG115" s="294"/>
      <c r="AH115" s="294"/>
      <c r="AI115" s="294"/>
      <c r="AJ115" s="294"/>
      <c r="AK115" s="294"/>
      <c r="AL115" s="294"/>
      <c r="AM115" s="294"/>
      <c r="AN115" s="294"/>
      <c r="AO115" s="294"/>
      <c r="AP115" s="294"/>
      <c r="AQ115" s="294"/>
      <c r="AR115" s="294"/>
      <c r="AS115" s="294"/>
      <c r="AT115" s="294"/>
      <c r="AU115" s="294"/>
      <c r="AV115" s="294"/>
      <c r="AW115" s="294"/>
      <c r="AX115" s="294"/>
      <c r="AY115" s="294"/>
      <c r="AZ115" s="294"/>
      <c r="BA115" s="294"/>
      <c r="BB115" s="294"/>
      <c r="BC115" s="294"/>
      <c r="BD115" s="294"/>
    </row>
    <row r="116" spans="1:56" ht="20.25" customHeight="1">
      <c r="A116" s="292"/>
      <c r="B116" s="314"/>
      <c r="C116" s="533"/>
      <c r="D116" s="533"/>
      <c r="E116" s="533" t="s">
        <v>1071</v>
      </c>
      <c r="F116" s="533"/>
      <c r="G116" s="533" t="s">
        <v>1072</v>
      </c>
      <c r="H116" s="533"/>
      <c r="I116" s="314"/>
      <c r="J116" s="533" t="s">
        <v>1071</v>
      </c>
      <c r="K116" s="533"/>
      <c r="L116" s="533" t="s">
        <v>1072</v>
      </c>
      <c r="M116" s="533"/>
      <c r="N116" s="288"/>
      <c r="O116" s="288"/>
      <c r="P116" s="317" t="s">
        <v>1073</v>
      </c>
      <c r="Q116" s="317"/>
      <c r="R116" s="314"/>
      <c r="S116" s="314"/>
      <c r="T116" s="523" t="s">
        <v>1074</v>
      </c>
      <c r="U116" s="525"/>
      <c r="V116" s="523" t="s">
        <v>1075</v>
      </c>
      <c r="W116" s="524"/>
      <c r="X116" s="524"/>
      <c r="Y116" s="525"/>
      <c r="Z116" s="318"/>
      <c r="AA116" s="294"/>
      <c r="AB116" s="294"/>
      <c r="AC116" s="294"/>
      <c r="AD116" s="294"/>
      <c r="AE116" s="294"/>
      <c r="AF116" s="294"/>
      <c r="AG116" s="294"/>
      <c r="AH116" s="294"/>
      <c r="AI116" s="294"/>
      <c r="AJ116" s="294"/>
      <c r="AK116" s="294"/>
      <c r="AL116" s="294"/>
      <c r="AM116" s="294"/>
      <c r="AN116" s="294"/>
      <c r="AO116" s="294"/>
      <c r="AP116" s="294"/>
      <c r="AQ116" s="294"/>
      <c r="AR116" s="294"/>
      <c r="AS116" s="294"/>
      <c r="AT116" s="294"/>
      <c r="AU116" s="294"/>
      <c r="AV116" s="294"/>
      <c r="AW116" s="294"/>
      <c r="AX116" s="294"/>
      <c r="AY116" s="294"/>
      <c r="AZ116" s="294"/>
      <c r="BA116" s="294"/>
      <c r="BB116" s="294"/>
      <c r="BC116" s="294"/>
      <c r="BD116" s="294"/>
    </row>
    <row r="117" spans="1:56" ht="20.25" customHeight="1">
      <c r="A117" s="292"/>
      <c r="B117" s="314"/>
      <c r="C117" s="523" t="s">
        <v>1074</v>
      </c>
      <c r="D117" s="525"/>
      <c r="E117" s="526">
        <f>SUMIFS($AU$13:$AV$112,$C$13:$D$112,"看護職員",$E$13:$F$112,"A")</f>
        <v>0</v>
      </c>
      <c r="F117" s="527"/>
      <c r="G117" s="528">
        <f>SUMIFS($AW$13:$AX$112,$C$13:$D$112,"看護職員",$E$13:$F$112,"A")</f>
        <v>0</v>
      </c>
      <c r="H117" s="529"/>
      <c r="I117" s="319"/>
      <c r="J117" s="530">
        <v>0</v>
      </c>
      <c r="K117" s="531"/>
      <c r="L117" s="530">
        <v>0</v>
      </c>
      <c r="M117" s="531"/>
      <c r="N117" s="320"/>
      <c r="O117" s="320"/>
      <c r="P117" s="530">
        <v>0</v>
      </c>
      <c r="Q117" s="531"/>
      <c r="R117" s="314"/>
      <c r="S117" s="314"/>
      <c r="T117" s="523" t="s">
        <v>1076</v>
      </c>
      <c r="U117" s="525"/>
      <c r="V117" s="523" t="s">
        <v>1077</v>
      </c>
      <c r="W117" s="524"/>
      <c r="X117" s="524"/>
      <c r="Y117" s="525"/>
      <c r="Z117" s="321"/>
      <c r="AA117" s="294"/>
      <c r="AB117" s="294"/>
      <c r="AC117" s="294"/>
      <c r="AD117" s="294"/>
      <c r="AE117" s="294"/>
      <c r="AF117" s="294"/>
      <c r="AG117" s="294"/>
      <c r="AH117" s="294"/>
      <c r="AI117" s="294"/>
      <c r="AJ117" s="294"/>
      <c r="AK117" s="294"/>
      <c r="AL117" s="294"/>
      <c r="AM117" s="294"/>
      <c r="AN117" s="294"/>
      <c r="AO117" s="294"/>
      <c r="AP117" s="294"/>
      <c r="AQ117" s="294"/>
      <c r="AR117" s="294"/>
      <c r="AS117" s="294"/>
      <c r="AT117" s="294"/>
      <c r="AU117" s="294"/>
      <c r="AV117" s="294"/>
      <c r="AW117" s="294"/>
      <c r="AX117" s="294"/>
      <c r="AY117" s="294"/>
      <c r="AZ117" s="294"/>
      <c r="BA117" s="294"/>
      <c r="BB117" s="294"/>
      <c r="BC117" s="294"/>
      <c r="BD117" s="294"/>
    </row>
    <row r="118" spans="1:56" ht="20.25" customHeight="1">
      <c r="A118" s="292"/>
      <c r="B118" s="314"/>
      <c r="C118" s="523" t="s">
        <v>1076</v>
      </c>
      <c r="D118" s="525"/>
      <c r="E118" s="526">
        <f>SUMIFS($AU$13:$AV$112,$C$13:$D$112,"看護職員",$E$13:$F$112,"B")</f>
        <v>0</v>
      </c>
      <c r="F118" s="527"/>
      <c r="G118" s="528">
        <f>SUMIFS($AW$13:$AX$112,$C$13:$D$112,"看護職員",$E$13:$F$112,"B")</f>
        <v>0</v>
      </c>
      <c r="H118" s="529"/>
      <c r="I118" s="319"/>
      <c r="J118" s="530">
        <v>0</v>
      </c>
      <c r="K118" s="531"/>
      <c r="L118" s="530">
        <v>0</v>
      </c>
      <c r="M118" s="531"/>
      <c r="N118" s="320"/>
      <c r="O118" s="320"/>
      <c r="P118" s="530">
        <v>0</v>
      </c>
      <c r="Q118" s="531"/>
      <c r="R118" s="314"/>
      <c r="S118" s="314"/>
      <c r="T118" s="523" t="s">
        <v>1078</v>
      </c>
      <c r="U118" s="525"/>
      <c r="V118" s="523" t="s">
        <v>1079</v>
      </c>
      <c r="W118" s="524"/>
      <c r="X118" s="524"/>
      <c r="Y118" s="525"/>
      <c r="Z118" s="321"/>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294"/>
      <c r="AX118" s="294"/>
      <c r="AY118" s="294"/>
      <c r="AZ118" s="294"/>
      <c r="BA118" s="294"/>
      <c r="BB118" s="294"/>
      <c r="BC118" s="294"/>
      <c r="BD118" s="294"/>
    </row>
    <row r="119" spans="1:56" ht="20.25" customHeight="1">
      <c r="A119" s="292"/>
      <c r="B119" s="314"/>
      <c r="C119" s="523" t="s">
        <v>1078</v>
      </c>
      <c r="D119" s="525"/>
      <c r="E119" s="526">
        <f>SUMIFS($AU$13:$AV$112,$C$13:$D$112,"看護職員",$E$13:$F$112,"C")</f>
        <v>0</v>
      </c>
      <c r="F119" s="527"/>
      <c r="G119" s="528">
        <f>SUMIFS($AW$13:$AX$112,$C$13:$D$112,"看護職員",$E$13:$F$112,"C")</f>
        <v>0</v>
      </c>
      <c r="H119" s="529"/>
      <c r="I119" s="319"/>
      <c r="J119" s="530">
        <v>0</v>
      </c>
      <c r="K119" s="531"/>
      <c r="L119" s="535">
        <v>0</v>
      </c>
      <c r="M119" s="536"/>
      <c r="N119" s="320"/>
      <c r="O119" s="320"/>
      <c r="P119" s="526" t="s">
        <v>1080</v>
      </c>
      <c r="Q119" s="527"/>
      <c r="R119" s="314"/>
      <c r="S119" s="314"/>
      <c r="T119" s="523" t="s">
        <v>1081</v>
      </c>
      <c r="U119" s="525"/>
      <c r="V119" s="523" t="s">
        <v>1082</v>
      </c>
      <c r="W119" s="524"/>
      <c r="X119" s="524"/>
      <c r="Y119" s="525"/>
      <c r="Z119" s="322"/>
      <c r="AA119" s="294"/>
      <c r="AB119" s="294"/>
      <c r="AC119" s="294"/>
      <c r="AD119" s="294"/>
      <c r="AE119" s="294"/>
      <c r="AF119" s="294"/>
      <c r="AG119" s="294"/>
      <c r="AH119" s="294"/>
      <c r="AI119" s="294"/>
      <c r="AJ119" s="294"/>
      <c r="AK119" s="294"/>
      <c r="AL119" s="294"/>
      <c r="AM119" s="294"/>
      <c r="AN119" s="294"/>
      <c r="AO119" s="294"/>
      <c r="AP119" s="294"/>
      <c r="AQ119" s="294"/>
      <c r="AR119" s="294"/>
      <c r="AS119" s="294"/>
      <c r="AT119" s="294"/>
      <c r="AU119" s="294"/>
      <c r="AV119" s="294"/>
      <c r="AW119" s="294"/>
      <c r="AX119" s="294"/>
      <c r="AY119" s="294"/>
      <c r="AZ119" s="294"/>
      <c r="BA119" s="294"/>
      <c r="BB119" s="294"/>
      <c r="BC119" s="294"/>
      <c r="BD119" s="294"/>
    </row>
    <row r="120" spans="1:56" ht="20.25" customHeight="1">
      <c r="A120" s="292"/>
      <c r="B120" s="314"/>
      <c r="C120" s="523" t="s">
        <v>1081</v>
      </c>
      <c r="D120" s="525"/>
      <c r="E120" s="526">
        <f>SUMIFS($AU$13:$AV$112,$C$13:$D$112,"看護職員",$E$13:$F$112,"D")</f>
        <v>0</v>
      </c>
      <c r="F120" s="527"/>
      <c r="G120" s="528">
        <f>SUMIFS($AW$13:$AX$112,$C$13:$D$112,"看護職員",$E$13:$F$112,"D")</f>
        <v>0</v>
      </c>
      <c r="H120" s="529"/>
      <c r="I120" s="319"/>
      <c r="J120" s="530">
        <v>0</v>
      </c>
      <c r="K120" s="531"/>
      <c r="L120" s="535">
        <v>0</v>
      </c>
      <c r="M120" s="536"/>
      <c r="N120" s="320"/>
      <c r="O120" s="320"/>
      <c r="P120" s="526" t="s">
        <v>1080</v>
      </c>
      <c r="Q120" s="527"/>
      <c r="R120" s="314"/>
      <c r="S120" s="314"/>
      <c r="T120" s="314"/>
      <c r="U120" s="538"/>
      <c r="V120" s="538"/>
      <c r="W120" s="539"/>
      <c r="X120" s="539"/>
      <c r="Y120" s="323"/>
      <c r="Z120" s="323"/>
      <c r="AA120" s="294"/>
      <c r="AB120" s="294"/>
      <c r="AC120" s="294"/>
      <c r="AD120" s="294"/>
      <c r="AE120" s="294"/>
      <c r="AF120" s="294"/>
      <c r="AG120" s="294"/>
      <c r="AH120" s="294"/>
      <c r="AI120" s="294"/>
      <c r="AJ120" s="294"/>
      <c r="AK120" s="294"/>
      <c r="AL120" s="294"/>
      <c r="AM120" s="294"/>
      <c r="AN120" s="294"/>
      <c r="AO120" s="294"/>
      <c r="AP120" s="294"/>
      <c r="AQ120" s="294"/>
      <c r="AR120" s="294"/>
      <c r="AS120" s="294"/>
      <c r="AT120" s="294"/>
      <c r="AU120" s="294"/>
      <c r="AV120" s="294"/>
      <c r="AW120" s="294"/>
      <c r="AX120" s="294"/>
      <c r="AY120" s="294"/>
      <c r="AZ120" s="294"/>
      <c r="BA120" s="294"/>
      <c r="BB120" s="294"/>
      <c r="BC120" s="294"/>
      <c r="BD120" s="294"/>
    </row>
    <row r="121" spans="1:56" ht="20.25" customHeight="1">
      <c r="A121" s="292"/>
      <c r="B121" s="314"/>
      <c r="C121" s="523" t="s">
        <v>1083</v>
      </c>
      <c r="D121" s="525"/>
      <c r="E121" s="526">
        <f>SUM(E117:F120)</f>
        <v>0</v>
      </c>
      <c r="F121" s="527"/>
      <c r="G121" s="528">
        <f>SUM(G117:H120)</f>
        <v>0</v>
      </c>
      <c r="H121" s="529"/>
      <c r="I121" s="319"/>
      <c r="J121" s="526">
        <f>SUM(J117:K120)</f>
        <v>0</v>
      </c>
      <c r="K121" s="527"/>
      <c r="L121" s="526">
        <f>SUM(L117:M120)</f>
        <v>0</v>
      </c>
      <c r="M121" s="527"/>
      <c r="N121" s="320"/>
      <c r="O121" s="320"/>
      <c r="P121" s="526">
        <f>SUM(P117:Q118)</f>
        <v>0</v>
      </c>
      <c r="Q121" s="527"/>
      <c r="R121" s="314"/>
      <c r="S121" s="314"/>
      <c r="T121" s="314"/>
      <c r="U121" s="538"/>
      <c r="V121" s="538"/>
      <c r="W121" s="539"/>
      <c r="X121" s="539"/>
      <c r="Y121" s="324"/>
      <c r="Z121" s="32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row>
    <row r="122" spans="1:56" ht="20.25" customHeight="1">
      <c r="A122" s="292"/>
      <c r="B122" s="314"/>
      <c r="C122" s="314"/>
      <c r="D122" s="314"/>
      <c r="E122" s="314"/>
      <c r="F122" s="314"/>
      <c r="G122" s="314"/>
      <c r="H122" s="314"/>
      <c r="I122" s="314"/>
      <c r="J122" s="314"/>
      <c r="K122" s="314"/>
      <c r="L122" s="315"/>
      <c r="M122" s="314"/>
      <c r="N122" s="314"/>
      <c r="O122" s="314"/>
      <c r="P122" s="314"/>
      <c r="Q122" s="314"/>
      <c r="R122" s="314"/>
      <c r="S122" s="314"/>
      <c r="T122" s="314"/>
      <c r="U122" s="316"/>
      <c r="V122" s="316"/>
      <c r="W122" s="316"/>
      <c r="X122" s="316"/>
      <c r="Y122" s="316"/>
      <c r="Z122" s="316"/>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row>
    <row r="123" spans="1:56" ht="20.25" customHeight="1">
      <c r="A123" s="292"/>
      <c r="B123" s="314"/>
      <c r="C123" s="315" t="s">
        <v>1084</v>
      </c>
      <c r="D123" s="314"/>
      <c r="E123" s="314"/>
      <c r="F123" s="314"/>
      <c r="G123" s="314"/>
      <c r="H123" s="314"/>
      <c r="I123" s="325" t="s">
        <v>1085</v>
      </c>
      <c r="J123" s="546" t="s">
        <v>1086</v>
      </c>
      <c r="K123" s="547"/>
      <c r="L123" s="326"/>
      <c r="M123" s="325"/>
      <c r="N123" s="314"/>
      <c r="O123" s="314"/>
      <c r="P123" s="314"/>
      <c r="Q123" s="314"/>
      <c r="R123" s="314"/>
      <c r="S123" s="314"/>
      <c r="T123" s="314"/>
      <c r="U123" s="327"/>
      <c r="V123" s="316"/>
      <c r="W123" s="316"/>
      <c r="X123" s="316"/>
      <c r="Y123" s="316"/>
      <c r="Z123" s="316"/>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row>
    <row r="124" spans="1:56" ht="20.25" customHeight="1">
      <c r="A124" s="292"/>
      <c r="B124" s="314"/>
      <c r="C124" s="314" t="s">
        <v>1087</v>
      </c>
      <c r="D124" s="314"/>
      <c r="E124" s="314"/>
      <c r="F124" s="314"/>
      <c r="G124" s="314"/>
      <c r="H124" s="314" t="s">
        <v>1088</v>
      </c>
      <c r="I124" s="314"/>
      <c r="J124" s="314"/>
      <c r="K124" s="314"/>
      <c r="L124" s="315"/>
      <c r="M124" s="314"/>
      <c r="N124" s="314"/>
      <c r="O124" s="314"/>
      <c r="P124" s="314"/>
      <c r="Q124" s="314"/>
      <c r="R124" s="314"/>
      <c r="S124" s="314"/>
      <c r="T124" s="314"/>
      <c r="U124" s="316"/>
      <c r="V124" s="316"/>
      <c r="W124" s="316"/>
      <c r="X124" s="316"/>
      <c r="Y124" s="316"/>
      <c r="Z124" s="316"/>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row>
    <row r="125" spans="1:56" ht="20.25" customHeight="1">
      <c r="A125" s="292"/>
      <c r="B125" s="314"/>
      <c r="C125" s="314" t="str">
        <f>IF($J$123="週","対象時間数（週平均）","対象時間数（当月合計）")</f>
        <v>対象時間数（週平均）</v>
      </c>
      <c r="D125" s="314"/>
      <c r="E125" s="314"/>
      <c r="F125" s="314"/>
      <c r="G125" s="314"/>
      <c r="H125" s="314" t="str">
        <f>IF($J$123="週","週に勤務すべき時間数","当月に勤務すべき時間数")</f>
        <v>週に勤務すべき時間数</v>
      </c>
      <c r="I125" s="314"/>
      <c r="J125" s="314"/>
      <c r="K125" s="314"/>
      <c r="L125" s="315"/>
      <c r="M125" s="533" t="s">
        <v>913</v>
      </c>
      <c r="N125" s="533"/>
      <c r="O125" s="533"/>
      <c r="P125" s="533"/>
      <c r="Q125" s="314"/>
      <c r="R125" s="314"/>
      <c r="S125" s="314"/>
      <c r="T125" s="314"/>
      <c r="U125" s="316"/>
      <c r="V125" s="316"/>
      <c r="W125" s="316"/>
      <c r="X125" s="316"/>
      <c r="Y125" s="316"/>
      <c r="Z125" s="316"/>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row>
    <row r="126" spans="1:56" ht="20.25" customHeight="1">
      <c r="A126" s="292"/>
      <c r="B126" s="314"/>
      <c r="C126" s="548">
        <f>IF($J$123="週",L121,J121)</f>
        <v>0</v>
      </c>
      <c r="D126" s="549"/>
      <c r="E126" s="549"/>
      <c r="F126" s="550"/>
      <c r="G126" s="328" t="s">
        <v>1089</v>
      </c>
      <c r="H126" s="523">
        <f>IF($J$123="週",$AV$5,$AZ$5)</f>
        <v>40</v>
      </c>
      <c r="I126" s="524"/>
      <c r="J126" s="524"/>
      <c r="K126" s="525"/>
      <c r="L126" s="328" t="s">
        <v>1090</v>
      </c>
      <c r="M126" s="540">
        <f>ROUNDDOWN(C126/H126,1)</f>
        <v>0</v>
      </c>
      <c r="N126" s="541"/>
      <c r="O126" s="541"/>
      <c r="P126" s="542"/>
      <c r="Q126" s="314"/>
      <c r="R126" s="314"/>
      <c r="S126" s="314"/>
      <c r="T126" s="314"/>
      <c r="U126" s="537"/>
      <c r="V126" s="537"/>
      <c r="W126" s="537"/>
      <c r="X126" s="537"/>
      <c r="Y126" s="321"/>
      <c r="Z126" s="316"/>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4"/>
      <c r="BA126" s="294"/>
      <c r="BB126" s="294"/>
      <c r="BC126" s="294"/>
      <c r="BD126" s="294"/>
    </row>
    <row r="127" spans="1:56" ht="20.25" customHeight="1">
      <c r="A127" s="292"/>
      <c r="B127" s="314"/>
      <c r="C127" s="314"/>
      <c r="D127" s="314"/>
      <c r="E127" s="314"/>
      <c r="F127" s="314"/>
      <c r="G127" s="314"/>
      <c r="H127" s="314"/>
      <c r="I127" s="314"/>
      <c r="J127" s="314"/>
      <c r="K127" s="314"/>
      <c r="L127" s="315"/>
      <c r="M127" s="314" t="s">
        <v>1091</v>
      </c>
      <c r="N127" s="314"/>
      <c r="O127" s="314"/>
      <c r="P127" s="314"/>
      <c r="Q127" s="314"/>
      <c r="R127" s="314"/>
      <c r="S127" s="314"/>
      <c r="T127" s="314"/>
      <c r="U127" s="316"/>
      <c r="V127" s="316"/>
      <c r="W127" s="316"/>
      <c r="X127" s="316"/>
      <c r="Y127" s="316"/>
      <c r="Z127" s="316"/>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row>
    <row r="128" spans="1:56" ht="20.25" customHeight="1">
      <c r="A128" s="292"/>
      <c r="B128" s="314"/>
      <c r="C128" s="314" t="s">
        <v>1092</v>
      </c>
      <c r="D128" s="314"/>
      <c r="E128" s="314"/>
      <c r="F128" s="314"/>
      <c r="G128" s="314"/>
      <c r="H128" s="314"/>
      <c r="I128" s="314"/>
      <c r="J128" s="314"/>
      <c r="K128" s="314"/>
      <c r="L128" s="315"/>
      <c r="M128" s="314"/>
      <c r="N128" s="314"/>
      <c r="O128" s="314"/>
      <c r="P128" s="314"/>
      <c r="Q128" s="314"/>
      <c r="R128" s="314"/>
      <c r="S128" s="314"/>
      <c r="T128" s="314"/>
      <c r="U128" s="314"/>
      <c r="V128" s="329"/>
      <c r="W128" s="330"/>
      <c r="X128" s="330"/>
      <c r="Y128" s="314"/>
      <c r="Z128" s="31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row>
    <row r="129" spans="1:58" ht="20.25" customHeight="1">
      <c r="A129" s="292"/>
      <c r="B129" s="314"/>
      <c r="C129" s="314" t="s">
        <v>1068</v>
      </c>
      <c r="D129" s="314"/>
      <c r="E129" s="314"/>
      <c r="F129" s="314"/>
      <c r="G129" s="314"/>
      <c r="H129" s="314"/>
      <c r="I129" s="314"/>
      <c r="J129" s="314"/>
      <c r="K129" s="314"/>
      <c r="L129" s="315"/>
      <c r="M129" s="328"/>
      <c r="N129" s="328"/>
      <c r="O129" s="328"/>
      <c r="P129" s="328"/>
      <c r="Q129" s="314"/>
      <c r="R129" s="314"/>
      <c r="S129" s="314"/>
      <c r="T129" s="314"/>
      <c r="U129" s="314"/>
      <c r="V129" s="329"/>
      <c r="W129" s="330"/>
      <c r="X129" s="330"/>
      <c r="Y129" s="314"/>
      <c r="Z129" s="31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row>
    <row r="130" spans="1:58" ht="20.25" customHeight="1">
      <c r="A130" s="292"/>
      <c r="B130" s="314"/>
      <c r="C130" s="288" t="s">
        <v>1093</v>
      </c>
      <c r="D130" s="288"/>
      <c r="E130" s="288"/>
      <c r="F130" s="288"/>
      <c r="G130" s="288"/>
      <c r="H130" s="314" t="s">
        <v>1094</v>
      </c>
      <c r="I130" s="288"/>
      <c r="J130" s="288"/>
      <c r="K130" s="288"/>
      <c r="L130" s="288"/>
      <c r="M130" s="533" t="s">
        <v>1083</v>
      </c>
      <c r="N130" s="533"/>
      <c r="O130" s="533"/>
      <c r="P130" s="533"/>
      <c r="Q130" s="314"/>
      <c r="R130" s="314"/>
      <c r="S130" s="314"/>
      <c r="T130" s="314"/>
      <c r="U130" s="314"/>
      <c r="V130" s="329"/>
      <c r="W130" s="330"/>
      <c r="X130" s="330"/>
      <c r="Y130" s="314"/>
      <c r="Z130" s="314"/>
      <c r="AA130" s="294"/>
      <c r="AB130" s="29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row>
    <row r="131" spans="1:58" ht="20.25" customHeight="1">
      <c r="A131" s="292"/>
      <c r="B131" s="314"/>
      <c r="C131" s="523">
        <f>P121</f>
        <v>0</v>
      </c>
      <c r="D131" s="524"/>
      <c r="E131" s="524"/>
      <c r="F131" s="525"/>
      <c r="G131" s="328" t="s">
        <v>1095</v>
      </c>
      <c r="H131" s="540">
        <f>M126</f>
        <v>0</v>
      </c>
      <c r="I131" s="541"/>
      <c r="J131" s="541"/>
      <c r="K131" s="542"/>
      <c r="L131" s="328" t="s">
        <v>1090</v>
      </c>
      <c r="M131" s="543">
        <f>ROUNDDOWN(C131+H131,1)</f>
        <v>0</v>
      </c>
      <c r="N131" s="544"/>
      <c r="O131" s="544"/>
      <c r="P131" s="545"/>
      <c r="Q131" s="314"/>
      <c r="R131" s="314"/>
      <c r="S131" s="314"/>
      <c r="T131" s="314"/>
      <c r="U131" s="314"/>
      <c r="V131" s="329"/>
      <c r="W131" s="330"/>
      <c r="X131" s="330"/>
      <c r="Y131" s="314"/>
      <c r="Z131" s="31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row>
    <row r="132" spans="1:58" ht="20.25" customHeight="1">
      <c r="A132" s="292"/>
      <c r="B132" s="314"/>
      <c r="C132" s="314"/>
      <c r="D132" s="314"/>
      <c r="E132" s="314"/>
      <c r="F132" s="314"/>
      <c r="G132" s="314"/>
      <c r="H132" s="314"/>
      <c r="I132" s="314"/>
      <c r="J132" s="314"/>
      <c r="K132" s="314"/>
      <c r="L132" s="314"/>
      <c r="M132" s="314"/>
      <c r="N132" s="315"/>
      <c r="O132" s="314"/>
      <c r="P132" s="314"/>
      <c r="Q132" s="314"/>
      <c r="R132" s="314"/>
      <c r="S132" s="314"/>
      <c r="T132" s="314"/>
      <c r="U132" s="314"/>
      <c r="V132" s="329"/>
      <c r="W132" s="330"/>
      <c r="X132" s="330"/>
      <c r="Y132" s="314"/>
      <c r="Z132" s="31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row>
    <row r="133" spans="1:58" ht="20.25" customHeight="1">
      <c r="C133" s="331"/>
      <c r="D133" s="331"/>
      <c r="E133" s="332"/>
      <c r="F133" s="332"/>
      <c r="G133" s="332"/>
      <c r="H133" s="332"/>
      <c r="I133" s="332"/>
      <c r="J133" s="332"/>
      <c r="K133" s="332"/>
      <c r="L133" s="332"/>
      <c r="M133" s="332"/>
      <c r="N133" s="332"/>
      <c r="O133" s="332"/>
      <c r="P133" s="332"/>
      <c r="Q133" s="332"/>
      <c r="R133" s="332"/>
      <c r="S133" s="332"/>
      <c r="T133" s="331"/>
      <c r="U133" s="332"/>
      <c r="V133" s="332"/>
      <c r="W133" s="332"/>
      <c r="X133" s="332"/>
      <c r="Y133" s="332"/>
      <c r="Z133" s="332"/>
      <c r="AA133" s="332"/>
      <c r="AB133" s="332"/>
      <c r="AC133" s="332"/>
      <c r="AD133" s="332"/>
      <c r="AE133" s="332"/>
      <c r="AF133" s="332"/>
      <c r="AJ133" s="333"/>
      <c r="AK133" s="334"/>
      <c r="AL133" s="334"/>
      <c r="AM133" s="332"/>
      <c r="AN133" s="332"/>
      <c r="AO133" s="332"/>
      <c r="AP133" s="332"/>
      <c r="AQ133" s="332"/>
      <c r="AR133" s="332"/>
      <c r="AS133" s="332"/>
      <c r="AT133" s="332"/>
      <c r="AU133" s="332"/>
      <c r="AV133" s="332"/>
      <c r="AW133" s="332"/>
      <c r="AX133" s="332"/>
      <c r="AY133" s="332"/>
      <c r="AZ133" s="332"/>
      <c r="BA133" s="332"/>
      <c r="BB133" s="332"/>
      <c r="BC133" s="332"/>
      <c r="BD133" s="332"/>
      <c r="BE133" s="334"/>
    </row>
    <row r="134" spans="1:58" ht="20.25" customHeight="1">
      <c r="A134" s="332"/>
      <c r="B134" s="332"/>
      <c r="C134" s="331"/>
      <c r="D134" s="331"/>
      <c r="E134" s="332"/>
      <c r="F134" s="332"/>
      <c r="G134" s="332"/>
      <c r="H134" s="332"/>
      <c r="I134" s="332"/>
      <c r="J134" s="332"/>
      <c r="K134" s="332"/>
      <c r="L134" s="332"/>
      <c r="M134" s="332"/>
      <c r="N134" s="332"/>
      <c r="O134" s="332"/>
      <c r="P134" s="332"/>
      <c r="Q134" s="332"/>
      <c r="R134" s="332"/>
      <c r="S134" s="332"/>
      <c r="T134" s="332"/>
      <c r="U134" s="331"/>
      <c r="V134" s="332"/>
      <c r="W134" s="332"/>
      <c r="X134" s="332"/>
      <c r="Y134" s="332"/>
      <c r="Z134" s="332"/>
      <c r="AA134" s="332"/>
      <c r="AB134" s="332"/>
      <c r="AC134" s="332"/>
      <c r="AD134" s="332"/>
      <c r="AE134" s="332"/>
      <c r="AF134" s="332"/>
      <c r="AG134" s="332"/>
      <c r="AK134" s="333"/>
      <c r="AL134" s="334"/>
      <c r="AM134" s="334"/>
      <c r="AN134" s="332"/>
      <c r="AO134" s="332"/>
      <c r="AP134" s="332"/>
      <c r="AQ134" s="332"/>
      <c r="AR134" s="332"/>
      <c r="AS134" s="332"/>
      <c r="AT134" s="332"/>
      <c r="AU134" s="332"/>
      <c r="AV134" s="332"/>
      <c r="AW134" s="332"/>
      <c r="AX134" s="332"/>
      <c r="AY134" s="332"/>
      <c r="AZ134" s="332"/>
      <c r="BA134" s="332"/>
      <c r="BB134" s="332"/>
      <c r="BC134" s="332"/>
      <c r="BD134" s="332"/>
      <c r="BE134" s="332"/>
      <c r="BF134" s="334"/>
    </row>
    <row r="135" spans="1:58" ht="20.25" customHeight="1">
      <c r="A135" s="332"/>
      <c r="B135" s="332"/>
      <c r="C135" s="332"/>
      <c r="D135" s="331"/>
      <c r="E135" s="332"/>
      <c r="F135" s="332"/>
      <c r="G135" s="332"/>
      <c r="H135" s="332"/>
      <c r="I135" s="332"/>
      <c r="J135" s="332"/>
      <c r="K135" s="332"/>
      <c r="L135" s="332"/>
      <c r="M135" s="332"/>
      <c r="N135" s="332"/>
      <c r="O135" s="332"/>
      <c r="P135" s="332"/>
      <c r="Q135" s="332"/>
      <c r="R135" s="332"/>
      <c r="S135" s="332"/>
      <c r="T135" s="332"/>
      <c r="U135" s="331"/>
      <c r="V135" s="332"/>
      <c r="W135" s="332"/>
      <c r="X135" s="332"/>
      <c r="Y135" s="332"/>
      <c r="Z135" s="332"/>
      <c r="AA135" s="332"/>
      <c r="AB135" s="332"/>
      <c r="AC135" s="332"/>
      <c r="AD135" s="332"/>
      <c r="AE135" s="332"/>
      <c r="AF135" s="332"/>
      <c r="AG135" s="332"/>
      <c r="AK135" s="333"/>
      <c r="AL135" s="334"/>
      <c r="AM135" s="334"/>
      <c r="AN135" s="332"/>
      <c r="AO135" s="332"/>
      <c r="AP135" s="332"/>
      <c r="AQ135" s="332"/>
      <c r="AR135" s="332"/>
      <c r="AS135" s="332"/>
      <c r="AT135" s="332"/>
      <c r="AU135" s="332"/>
      <c r="AV135" s="332"/>
      <c r="AW135" s="332"/>
      <c r="AX135" s="332"/>
      <c r="AY135" s="332"/>
      <c r="AZ135" s="332"/>
      <c r="BA135" s="332"/>
      <c r="BB135" s="332"/>
      <c r="BC135" s="332"/>
      <c r="BD135" s="332"/>
      <c r="BE135" s="332"/>
      <c r="BF135" s="334"/>
    </row>
    <row r="136" spans="1:58" ht="20.25" customHeight="1">
      <c r="A136" s="332"/>
      <c r="B136" s="332"/>
      <c r="C136" s="331"/>
      <c r="D136" s="331"/>
      <c r="E136" s="332"/>
      <c r="F136" s="332"/>
      <c r="G136" s="332"/>
      <c r="H136" s="332"/>
      <c r="I136" s="332"/>
      <c r="J136" s="332"/>
      <c r="K136" s="332"/>
      <c r="L136" s="332"/>
      <c r="M136" s="332"/>
      <c r="N136" s="332"/>
      <c r="O136" s="332"/>
      <c r="P136" s="332"/>
      <c r="Q136" s="332"/>
      <c r="R136" s="332"/>
      <c r="S136" s="332"/>
      <c r="T136" s="332"/>
      <c r="U136" s="331"/>
      <c r="V136" s="332"/>
      <c r="W136" s="332"/>
      <c r="X136" s="332"/>
      <c r="Y136" s="332"/>
      <c r="Z136" s="332"/>
      <c r="AA136" s="332"/>
      <c r="AB136" s="332"/>
      <c r="AC136" s="332"/>
      <c r="AD136" s="332"/>
      <c r="AE136" s="332"/>
      <c r="AF136" s="332"/>
      <c r="AG136" s="332"/>
      <c r="AK136" s="333"/>
      <c r="AL136" s="334"/>
      <c r="AM136" s="334"/>
      <c r="AN136" s="332"/>
      <c r="AO136" s="332"/>
      <c r="AP136" s="332"/>
      <c r="AQ136" s="332"/>
      <c r="AR136" s="332"/>
      <c r="AS136" s="332"/>
      <c r="AT136" s="332"/>
      <c r="AU136" s="332"/>
      <c r="AV136" s="332"/>
      <c r="AW136" s="332"/>
      <c r="AX136" s="332"/>
      <c r="AY136" s="332"/>
      <c r="AZ136" s="332"/>
      <c r="BA136" s="332"/>
      <c r="BB136" s="332"/>
      <c r="BC136" s="332"/>
      <c r="BD136" s="332"/>
      <c r="BE136" s="332"/>
      <c r="BF136" s="334"/>
    </row>
    <row r="137" spans="1:58" ht="20.25" customHeight="1">
      <c r="C137" s="333"/>
      <c r="D137" s="333"/>
      <c r="E137" s="333"/>
      <c r="F137" s="333"/>
      <c r="G137" s="333"/>
      <c r="H137" s="333"/>
      <c r="I137" s="333"/>
      <c r="J137" s="333"/>
      <c r="K137" s="333"/>
      <c r="L137" s="333"/>
      <c r="M137" s="333"/>
      <c r="N137" s="333"/>
      <c r="O137" s="333"/>
      <c r="P137" s="333"/>
      <c r="Q137" s="333"/>
      <c r="R137" s="333"/>
      <c r="S137" s="333"/>
      <c r="T137" s="333"/>
      <c r="U137" s="334"/>
      <c r="V137" s="334"/>
      <c r="W137" s="333"/>
      <c r="X137" s="333"/>
      <c r="Y137" s="333"/>
      <c r="Z137" s="333"/>
      <c r="AA137" s="333"/>
      <c r="AB137" s="333"/>
      <c r="AC137" s="333"/>
      <c r="AD137" s="333"/>
      <c r="AE137" s="333"/>
      <c r="AF137" s="333"/>
      <c r="AG137" s="333"/>
      <c r="AH137" s="333"/>
      <c r="AI137" s="333"/>
      <c r="AJ137" s="333"/>
      <c r="AK137" s="333"/>
      <c r="AL137" s="334"/>
      <c r="AM137" s="334"/>
      <c r="AN137" s="332"/>
      <c r="AO137" s="332"/>
      <c r="AP137" s="332"/>
      <c r="AQ137" s="332"/>
      <c r="AR137" s="332"/>
      <c r="AS137" s="332"/>
      <c r="AT137" s="332"/>
      <c r="AU137" s="332"/>
      <c r="AV137" s="332"/>
      <c r="AW137" s="332"/>
      <c r="AX137" s="332"/>
      <c r="AY137" s="332"/>
      <c r="AZ137" s="332"/>
      <c r="BA137" s="332"/>
      <c r="BB137" s="332"/>
      <c r="BC137" s="332"/>
      <c r="BD137" s="332"/>
      <c r="BE137" s="332"/>
      <c r="BF137" s="334"/>
    </row>
    <row r="138" spans="1:58" ht="20.25" customHeight="1">
      <c r="C138" s="333"/>
      <c r="D138" s="333"/>
      <c r="E138" s="333"/>
      <c r="F138" s="333"/>
      <c r="G138" s="333"/>
      <c r="H138" s="333"/>
      <c r="I138" s="333"/>
      <c r="J138" s="333"/>
      <c r="K138" s="333"/>
      <c r="L138" s="333"/>
      <c r="M138" s="333"/>
      <c r="N138" s="333"/>
      <c r="O138" s="333"/>
      <c r="P138" s="333"/>
      <c r="Q138" s="333"/>
      <c r="R138" s="333"/>
      <c r="S138" s="333"/>
      <c r="T138" s="333"/>
      <c r="U138" s="334"/>
      <c r="V138" s="334"/>
      <c r="W138" s="333"/>
      <c r="X138" s="333"/>
      <c r="Y138" s="333"/>
      <c r="Z138" s="333"/>
      <c r="AA138" s="333"/>
      <c r="AB138" s="333"/>
      <c r="AC138" s="333"/>
      <c r="AD138" s="333"/>
      <c r="AE138" s="333"/>
      <c r="AF138" s="333"/>
      <c r="AG138" s="333"/>
      <c r="AH138" s="333"/>
      <c r="AI138" s="333"/>
      <c r="AJ138" s="333"/>
      <c r="AK138" s="333"/>
      <c r="AL138" s="334"/>
      <c r="AM138" s="334"/>
      <c r="AN138" s="332"/>
      <c r="AO138" s="332"/>
      <c r="AP138" s="332"/>
      <c r="AQ138" s="332"/>
      <c r="AR138" s="332"/>
      <c r="AS138" s="332"/>
      <c r="AT138" s="332"/>
      <c r="AU138" s="332"/>
      <c r="AV138" s="332"/>
      <c r="AW138" s="332"/>
      <c r="AX138" s="332"/>
      <c r="AY138" s="332"/>
      <c r="AZ138" s="332"/>
      <c r="BA138" s="332"/>
      <c r="BB138" s="332"/>
      <c r="BC138" s="332"/>
      <c r="BD138" s="332"/>
      <c r="BE138" s="332"/>
      <c r="BF138" s="334"/>
    </row>
  </sheetData>
  <sheetProtection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5"/>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AA0C69D6-1BB7-4493-AAD2-93512414A8A2}">
      <formula1>"A, B, C, D"</formula1>
    </dataValidation>
    <dataValidation type="list" allowBlank="1" showInputMessage="1" showErrorMessage="1" sqref="AZ4:BC4" xr:uid="{297A406A-A4F1-438B-BE25-BE6831E14DC8}">
      <formula1>"予定,実績,予定・実績"</formula1>
    </dataValidation>
    <dataValidation type="list" errorStyle="warning" allowBlank="1" showInputMessage="1" error="リストにない場合のみ、入力してください。" sqref="G13:K112" xr:uid="{390C4CB1-2872-4246-A322-268926BB3BED}">
      <formula1>INDIRECT(C13)</formula1>
    </dataValidation>
    <dataValidation type="list" allowBlank="1" showInputMessage="1" sqref="C13:D112" xr:uid="{30008F91-4991-468C-9711-4E34C13146D0}">
      <formula1>職種</formula1>
    </dataValidation>
    <dataValidation type="decimal" allowBlank="1" showInputMessage="1" showErrorMessage="1" error="入力可能範囲　32～40" sqref="AV5" xr:uid="{C2FF321B-BFC2-4693-BAD2-14ECC15624E0}">
      <formula1>32</formula1>
      <formula2>40</formula2>
    </dataValidation>
    <dataValidation type="list" allowBlank="1" showInputMessage="1" showErrorMessage="1" sqref="J123:K123" xr:uid="{BF4C9E69-9675-4B65-A519-6CDACADDAC06}">
      <formula1>"週,暦月"</formula1>
    </dataValidation>
    <dataValidation type="list" allowBlank="1" showInputMessage="1" showErrorMessage="1" sqref="AZ3" xr:uid="{F284209E-EFF3-4587-9682-38B6CA2A27F6}">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0BDF47A-AA2A-445D-9794-FA70EFDBF18D}">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9961E-FA07-4808-ADBC-96E9FBA614A8}">
  <dimension ref="A1:IU12"/>
  <sheetViews>
    <sheetView zoomScaleNormal="100" workbookViewId="0">
      <selection sqref="A1:C1"/>
    </sheetView>
  </sheetViews>
  <sheetFormatPr defaultColWidth="9" defaultRowHeight="13.5"/>
  <cols>
    <col min="1" max="1" width="3" style="161" customWidth="1"/>
    <col min="2" max="2" width="5.875" style="161" customWidth="1"/>
    <col min="3" max="14" width="8.875" style="161" customWidth="1"/>
    <col min="15" max="16384" width="9" style="161"/>
  </cols>
  <sheetData>
    <row r="1" spans="1:255" ht="21" customHeight="1">
      <c r="A1" s="551"/>
      <c r="B1" s="551"/>
      <c r="C1" s="551"/>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row>
    <row r="2" spans="1:255" s="163" customFormat="1" ht="16.899999999999999" customHeight="1">
      <c r="A2" s="162" t="s">
        <v>914</v>
      </c>
      <c r="B2" s="162"/>
      <c r="C2" s="162"/>
      <c r="D2" s="552"/>
      <c r="E2" s="552"/>
      <c r="F2" s="552"/>
      <c r="G2" s="552"/>
      <c r="H2" s="552"/>
      <c r="I2" s="552"/>
      <c r="J2" s="552"/>
      <c r="K2" s="552"/>
      <c r="L2" s="552"/>
      <c r="M2" s="552"/>
      <c r="N2" s="552"/>
    </row>
    <row r="3" spans="1:255" ht="16.899999999999999" customHeight="1">
      <c r="A3" s="164"/>
      <c r="B3" s="164"/>
      <c r="D3" s="552"/>
      <c r="E3" s="552"/>
      <c r="F3" s="552"/>
      <c r="G3" s="552"/>
      <c r="H3" s="552"/>
      <c r="I3" s="552"/>
      <c r="J3" s="552"/>
      <c r="K3" s="552"/>
      <c r="L3" s="552"/>
      <c r="M3" s="552"/>
      <c r="N3" s="552"/>
    </row>
    <row r="4" spans="1:255" ht="15" customHeight="1">
      <c r="A4" s="165"/>
      <c r="B4" s="165"/>
      <c r="D4" s="552"/>
      <c r="E4" s="552"/>
      <c r="F4" s="552"/>
      <c r="G4" s="552"/>
      <c r="H4" s="552"/>
      <c r="I4" s="552"/>
      <c r="J4" s="552"/>
      <c r="K4" s="552"/>
      <c r="L4" s="552"/>
      <c r="M4" s="552"/>
      <c r="N4" s="552"/>
    </row>
    <row r="5" spans="1:255" ht="15" customHeight="1" thickBot="1">
      <c r="A5" s="160"/>
      <c r="B5" s="160"/>
      <c r="C5" s="166"/>
      <c r="D5" s="166"/>
      <c r="E5" s="166"/>
      <c r="F5" s="160"/>
      <c r="G5" s="160"/>
      <c r="H5" s="160"/>
      <c r="I5" s="160"/>
      <c r="J5" s="160"/>
      <c r="K5" s="160"/>
      <c r="L5" s="160"/>
      <c r="M5" s="160"/>
      <c r="N5" s="160"/>
    </row>
    <row r="6" spans="1:255" ht="21.95" customHeight="1">
      <c r="A6" s="553" t="s">
        <v>915</v>
      </c>
      <c r="B6" s="554"/>
      <c r="C6" s="167" t="s">
        <v>916</v>
      </c>
      <c r="D6" s="167" t="s">
        <v>916</v>
      </c>
      <c r="E6" s="167" t="s">
        <v>916</v>
      </c>
      <c r="F6" s="167" t="s">
        <v>916</v>
      </c>
      <c r="G6" s="167" t="s">
        <v>916</v>
      </c>
      <c r="H6" s="167" t="s">
        <v>916</v>
      </c>
      <c r="I6" s="167" t="s">
        <v>916</v>
      </c>
      <c r="J6" s="167" t="s">
        <v>916</v>
      </c>
      <c r="K6" s="167" t="s">
        <v>916</v>
      </c>
      <c r="L6" s="167" t="s">
        <v>916</v>
      </c>
      <c r="M6" s="167" t="s">
        <v>916</v>
      </c>
      <c r="N6" s="168" t="s">
        <v>916</v>
      </c>
      <c r="O6" s="557" t="s">
        <v>917</v>
      </c>
      <c r="P6" s="169"/>
    </row>
    <row r="7" spans="1:255" ht="27" customHeight="1">
      <c r="A7" s="555"/>
      <c r="B7" s="556"/>
      <c r="C7" s="170" t="s">
        <v>918</v>
      </c>
      <c r="D7" s="170" t="s">
        <v>918</v>
      </c>
      <c r="E7" s="170" t="s">
        <v>918</v>
      </c>
      <c r="F7" s="170" t="s">
        <v>918</v>
      </c>
      <c r="G7" s="170" t="s">
        <v>918</v>
      </c>
      <c r="H7" s="170" t="s">
        <v>918</v>
      </c>
      <c r="I7" s="170" t="s">
        <v>918</v>
      </c>
      <c r="J7" s="170" t="s">
        <v>918</v>
      </c>
      <c r="K7" s="170" t="s">
        <v>918</v>
      </c>
      <c r="L7" s="170" t="s">
        <v>918</v>
      </c>
      <c r="M7" s="170" t="s">
        <v>918</v>
      </c>
      <c r="N7" s="171" t="s">
        <v>918</v>
      </c>
      <c r="O7" s="558"/>
    </row>
    <row r="8" spans="1:255" ht="37.5" customHeight="1" thickBot="1">
      <c r="A8" s="559" t="s">
        <v>919</v>
      </c>
      <c r="B8" s="560"/>
      <c r="C8" s="172"/>
      <c r="D8" s="172"/>
      <c r="E8" s="172"/>
      <c r="F8" s="172"/>
      <c r="G8" s="172"/>
      <c r="H8" s="172"/>
      <c r="I8" s="172"/>
      <c r="J8" s="172"/>
      <c r="K8" s="172"/>
      <c r="L8" s="172"/>
      <c r="M8" s="172"/>
      <c r="N8" s="173"/>
      <c r="O8" s="174" t="e">
        <f>AVERAGE(C8:N8)</f>
        <v>#DIV/0!</v>
      </c>
    </row>
    <row r="9" spans="1:255" ht="28.5" customHeight="1">
      <c r="A9" s="175"/>
      <c r="B9" s="176"/>
      <c r="C9" s="177"/>
      <c r="D9" s="177"/>
      <c r="E9" s="177"/>
      <c r="F9" s="177"/>
      <c r="G9" s="177"/>
      <c r="H9" s="177"/>
      <c r="I9" s="177"/>
      <c r="J9" s="177"/>
      <c r="K9" s="177"/>
      <c r="L9" s="177"/>
      <c r="M9" s="177"/>
      <c r="N9" s="177"/>
      <c r="O9" s="178"/>
    </row>
    <row r="10" spans="1:255" ht="27" customHeight="1">
      <c r="A10" s="179"/>
      <c r="B10" s="180" t="s">
        <v>920</v>
      </c>
      <c r="C10" s="179"/>
      <c r="D10" s="179"/>
      <c r="E10" s="179"/>
      <c r="F10" s="179"/>
      <c r="G10" s="179"/>
      <c r="H10" s="179"/>
      <c r="I10" s="179"/>
      <c r="J10" s="179"/>
      <c r="K10" s="179"/>
      <c r="L10" s="179"/>
      <c r="M10" s="179"/>
    </row>
    <row r="11" spans="1:255" ht="27" customHeight="1">
      <c r="A11" s="179"/>
      <c r="B11" s="180" t="s">
        <v>921</v>
      </c>
      <c r="C11" s="179"/>
      <c r="D11" s="179"/>
      <c r="E11" s="179"/>
      <c r="F11" s="179"/>
      <c r="G11" s="179"/>
      <c r="H11" s="179"/>
      <c r="I11" s="179"/>
      <c r="J11" s="179"/>
      <c r="K11" s="179"/>
      <c r="L11" s="179"/>
      <c r="M11" s="179"/>
    </row>
    <row r="12" spans="1:255" ht="27" customHeight="1">
      <c r="B12" s="180" t="s">
        <v>922</v>
      </c>
    </row>
  </sheetData>
  <sheetProtection selectLockedCells="1" selectUnlockedCells="1"/>
  <mergeCells count="5">
    <mergeCell ref="A1:C1"/>
    <mergeCell ref="D2:N4"/>
    <mergeCell ref="A6:B7"/>
    <mergeCell ref="O6:O7"/>
    <mergeCell ref="A8:B8"/>
  </mergeCells>
  <phoneticPr fontId="35"/>
  <pageMargins left="0.75" right="0.75" top="1" bottom="1"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013CD-2052-4E38-A6A7-A83A29984D0C}">
  <sheetPr>
    <pageSetUpPr fitToPage="1"/>
  </sheetPr>
  <dimension ref="B1:K47"/>
  <sheetViews>
    <sheetView zoomScale="80" zoomScaleNormal="80" workbookViewId="0">
      <selection activeCell="F14" sqref="F14"/>
    </sheetView>
  </sheetViews>
  <sheetFormatPr defaultColWidth="9" defaultRowHeight="18.75"/>
  <cols>
    <col min="1" max="1" width="2" style="340" customWidth="1"/>
    <col min="2" max="2" width="8.625" style="340" customWidth="1"/>
    <col min="3" max="11" width="40.625" style="340" customWidth="1"/>
    <col min="12" max="16384" width="9" style="340"/>
  </cols>
  <sheetData>
    <row r="1" spans="2:11">
      <c r="B1" s="340" t="s">
        <v>1096</v>
      </c>
    </row>
    <row r="3" spans="2:11">
      <c r="B3" s="341" t="s">
        <v>1051</v>
      </c>
      <c r="C3" s="341" t="s">
        <v>1097</v>
      </c>
    </row>
    <row r="4" spans="2:11">
      <c r="B4" s="341">
        <v>1</v>
      </c>
      <c r="C4" s="342" t="s">
        <v>1036</v>
      </c>
    </row>
    <row r="5" spans="2:11">
      <c r="B5" s="341">
        <v>2</v>
      </c>
      <c r="C5" s="342" t="s">
        <v>1098</v>
      </c>
    </row>
    <row r="6" spans="2:11">
      <c r="B6" s="341">
        <v>3</v>
      </c>
      <c r="C6" s="342" t="s">
        <v>1099</v>
      </c>
    </row>
    <row r="7" spans="2:11">
      <c r="B7" s="341">
        <v>4</v>
      </c>
      <c r="C7" s="342" t="s">
        <v>1100</v>
      </c>
    </row>
    <row r="8" spans="2:11">
      <c r="B8" s="341">
        <v>5</v>
      </c>
      <c r="C8" s="342" t="s">
        <v>1101</v>
      </c>
    </row>
    <row r="9" spans="2:11">
      <c r="B9" s="341">
        <v>6</v>
      </c>
      <c r="C9" s="342" t="s">
        <v>1102</v>
      </c>
    </row>
    <row r="10" spans="2:11">
      <c r="B10" s="341">
        <v>7</v>
      </c>
      <c r="C10" s="342"/>
    </row>
    <row r="11" spans="2:11">
      <c r="B11" s="341">
        <v>8</v>
      </c>
      <c r="C11" s="342"/>
    </row>
    <row r="13" spans="2:11">
      <c r="B13" s="340" t="s">
        <v>1103</v>
      </c>
    </row>
    <row r="14" spans="2:11" ht="19.5" thickBot="1"/>
    <row r="15" spans="2:11" ht="19.5" thickBot="1">
      <c r="B15" s="343" t="s">
        <v>1104</v>
      </c>
      <c r="C15" s="344" t="s">
        <v>1105</v>
      </c>
      <c r="D15" s="345" t="s">
        <v>1106</v>
      </c>
      <c r="E15" s="346" t="s">
        <v>1107</v>
      </c>
      <c r="F15" s="345" t="s">
        <v>1108</v>
      </c>
      <c r="G15" s="347" t="s">
        <v>1109</v>
      </c>
      <c r="H15" s="347" t="s">
        <v>1110</v>
      </c>
      <c r="I15" s="347" t="s">
        <v>1110</v>
      </c>
      <c r="J15" s="347" t="s">
        <v>1110</v>
      </c>
      <c r="K15" s="348" t="s">
        <v>1110</v>
      </c>
    </row>
    <row r="16" spans="2:11">
      <c r="B16" s="561" t="s">
        <v>1111</v>
      </c>
      <c r="C16" s="349" t="s">
        <v>1112</v>
      </c>
      <c r="D16" s="350" t="s">
        <v>1113</v>
      </c>
      <c r="E16" s="350" t="s">
        <v>1107</v>
      </c>
      <c r="F16" s="350" t="s">
        <v>1108</v>
      </c>
      <c r="G16" s="350" t="s">
        <v>1109</v>
      </c>
      <c r="H16" s="350"/>
      <c r="I16" s="351"/>
      <c r="J16" s="351"/>
      <c r="K16" s="352"/>
    </row>
    <row r="17" spans="2:11">
      <c r="B17" s="561"/>
      <c r="C17" s="353" t="s">
        <v>1113</v>
      </c>
      <c r="D17" s="350" t="s">
        <v>1114</v>
      </c>
      <c r="E17" s="350" t="s">
        <v>1115</v>
      </c>
      <c r="F17" s="350" t="s">
        <v>1115</v>
      </c>
      <c r="G17" s="350" t="s">
        <v>1115</v>
      </c>
      <c r="H17" s="350"/>
      <c r="I17" s="354"/>
      <c r="J17" s="354"/>
      <c r="K17" s="355"/>
    </row>
    <row r="18" spans="2:11">
      <c r="B18" s="561"/>
      <c r="C18" s="353" t="s">
        <v>1115</v>
      </c>
      <c r="D18" s="350" t="s">
        <v>1112</v>
      </c>
      <c r="E18" s="350" t="s">
        <v>1115</v>
      </c>
      <c r="F18" s="350" t="s">
        <v>1115</v>
      </c>
      <c r="G18" s="350" t="s">
        <v>1115</v>
      </c>
      <c r="H18" s="350"/>
      <c r="I18" s="354"/>
      <c r="J18" s="354"/>
      <c r="K18" s="355"/>
    </row>
    <row r="19" spans="2:11">
      <c r="B19" s="561"/>
      <c r="C19" s="353" t="s">
        <v>1110</v>
      </c>
      <c r="D19" s="350" t="s">
        <v>1110</v>
      </c>
      <c r="E19" s="350" t="s">
        <v>1110</v>
      </c>
      <c r="F19" s="350" t="s">
        <v>1110</v>
      </c>
      <c r="G19" s="350" t="s">
        <v>1110</v>
      </c>
      <c r="H19" s="350"/>
      <c r="I19" s="354"/>
      <c r="J19" s="354"/>
      <c r="K19" s="355"/>
    </row>
    <row r="20" spans="2:11">
      <c r="B20" s="561"/>
      <c r="C20" s="353" t="s">
        <v>1110</v>
      </c>
      <c r="D20" s="350" t="s">
        <v>1110</v>
      </c>
      <c r="E20" s="350" t="s">
        <v>1110</v>
      </c>
      <c r="F20" s="350" t="s">
        <v>1110</v>
      </c>
      <c r="G20" s="350" t="s">
        <v>1110</v>
      </c>
      <c r="H20" s="350"/>
      <c r="I20" s="354"/>
      <c r="J20" s="354"/>
      <c r="K20" s="355"/>
    </row>
    <row r="21" spans="2:11">
      <c r="B21" s="561"/>
      <c r="C21" s="353" t="s">
        <v>1110</v>
      </c>
      <c r="D21" s="350" t="s">
        <v>1110</v>
      </c>
      <c r="E21" s="350" t="s">
        <v>1110</v>
      </c>
      <c r="F21" s="350" t="s">
        <v>1110</v>
      </c>
      <c r="G21" s="350" t="s">
        <v>1110</v>
      </c>
      <c r="H21" s="350"/>
      <c r="I21" s="354"/>
      <c r="J21" s="354"/>
      <c r="K21" s="355"/>
    </row>
    <row r="22" spans="2:11">
      <c r="B22" s="561"/>
      <c r="C22" s="353" t="s">
        <v>1110</v>
      </c>
      <c r="D22" s="350" t="s">
        <v>1110</v>
      </c>
      <c r="E22" s="350" t="s">
        <v>1110</v>
      </c>
      <c r="F22" s="350" t="s">
        <v>1110</v>
      </c>
      <c r="G22" s="350" t="s">
        <v>1110</v>
      </c>
      <c r="H22" s="350"/>
      <c r="I22" s="354"/>
      <c r="J22" s="354"/>
      <c r="K22" s="355"/>
    </row>
    <row r="23" spans="2:11">
      <c r="B23" s="561"/>
      <c r="C23" s="353" t="s">
        <v>1110</v>
      </c>
      <c r="D23" s="350" t="s">
        <v>1110</v>
      </c>
      <c r="E23" s="350" t="s">
        <v>1110</v>
      </c>
      <c r="F23" s="350" t="s">
        <v>1110</v>
      </c>
      <c r="G23" s="350" t="s">
        <v>1110</v>
      </c>
      <c r="H23" s="350"/>
      <c r="I23" s="354"/>
      <c r="J23" s="354"/>
      <c r="K23" s="355"/>
    </row>
    <row r="24" spans="2:11">
      <c r="B24" s="561"/>
      <c r="C24" s="353" t="s">
        <v>1110</v>
      </c>
      <c r="D24" s="350" t="s">
        <v>1110</v>
      </c>
      <c r="E24" s="350" t="s">
        <v>1110</v>
      </c>
      <c r="F24" s="350" t="s">
        <v>1110</v>
      </c>
      <c r="G24" s="350" t="s">
        <v>1110</v>
      </c>
      <c r="H24" s="350"/>
      <c r="I24" s="354"/>
      <c r="J24" s="354"/>
      <c r="K24" s="355"/>
    </row>
    <row r="25" spans="2:11">
      <c r="B25" s="561"/>
      <c r="C25" s="353" t="s">
        <v>1110</v>
      </c>
      <c r="D25" s="356" t="s">
        <v>1110</v>
      </c>
      <c r="E25" s="356" t="s">
        <v>1110</v>
      </c>
      <c r="F25" s="356" t="s">
        <v>1110</v>
      </c>
      <c r="G25" s="356" t="s">
        <v>1110</v>
      </c>
      <c r="H25" s="356"/>
      <c r="I25" s="354"/>
      <c r="J25" s="354"/>
      <c r="K25" s="355"/>
    </row>
    <row r="26" spans="2:11">
      <c r="B26" s="561"/>
      <c r="C26" s="353" t="s">
        <v>1110</v>
      </c>
      <c r="D26" s="356" t="s">
        <v>1110</v>
      </c>
      <c r="E26" s="356" t="s">
        <v>1110</v>
      </c>
      <c r="F26" s="356" t="s">
        <v>1110</v>
      </c>
      <c r="G26" s="356" t="s">
        <v>1110</v>
      </c>
      <c r="H26" s="356"/>
      <c r="I26" s="354"/>
      <c r="J26" s="354"/>
      <c r="K26" s="355"/>
    </row>
    <row r="27" spans="2:11">
      <c r="B27" s="561"/>
      <c r="C27" s="353" t="s">
        <v>1110</v>
      </c>
      <c r="D27" s="356" t="s">
        <v>1110</v>
      </c>
      <c r="E27" s="356" t="s">
        <v>1110</v>
      </c>
      <c r="F27" s="356" t="s">
        <v>1110</v>
      </c>
      <c r="G27" s="356" t="s">
        <v>1110</v>
      </c>
      <c r="H27" s="356"/>
      <c r="I27" s="354"/>
      <c r="J27" s="354"/>
      <c r="K27" s="355"/>
    </row>
    <row r="28" spans="2:11" ht="19.5" thickBot="1">
      <c r="B28" s="562"/>
      <c r="C28" s="357" t="s">
        <v>1110</v>
      </c>
      <c r="D28" s="358" t="s">
        <v>1110</v>
      </c>
      <c r="E28" s="358" t="s">
        <v>1110</v>
      </c>
      <c r="F28" s="358" t="s">
        <v>1110</v>
      </c>
      <c r="G28" s="358" t="s">
        <v>1110</v>
      </c>
      <c r="H28" s="358"/>
      <c r="I28" s="358"/>
      <c r="J28" s="358"/>
      <c r="K28" s="359"/>
    </row>
    <row r="31" spans="2:11">
      <c r="C31" s="340" t="s">
        <v>1116</v>
      </c>
    </row>
    <row r="32" spans="2:11">
      <c r="C32" s="340" t="s">
        <v>1117</v>
      </c>
    </row>
    <row r="33" spans="3:3">
      <c r="C33" s="340" t="s">
        <v>1118</v>
      </c>
    </row>
    <row r="34" spans="3:3">
      <c r="C34" s="340" t="s">
        <v>1119</v>
      </c>
    </row>
    <row r="35" spans="3:3">
      <c r="C35" s="340" t="s">
        <v>1120</v>
      </c>
    </row>
    <row r="36" spans="3:3">
      <c r="C36" s="340" t="s">
        <v>1121</v>
      </c>
    </row>
    <row r="37" spans="3:3">
      <c r="C37" s="340" t="s">
        <v>1122</v>
      </c>
    </row>
    <row r="38" spans="3:3">
      <c r="C38" s="340" t="s">
        <v>1123</v>
      </c>
    </row>
    <row r="39" spans="3:3">
      <c r="C39" s="340" t="s">
        <v>1124</v>
      </c>
    </row>
    <row r="40" spans="3:3">
      <c r="C40" s="340" t="s">
        <v>1125</v>
      </c>
    </row>
    <row r="42" spans="3:3">
      <c r="C42" s="340" t="s">
        <v>1126</v>
      </c>
    </row>
    <row r="43" spans="3:3">
      <c r="C43" s="340" t="s">
        <v>1127</v>
      </c>
    </row>
    <row r="44" spans="3:3">
      <c r="C44" s="340" t="s">
        <v>1128</v>
      </c>
    </row>
    <row r="45" spans="3:3">
      <c r="C45" s="340" t="s">
        <v>1129</v>
      </c>
    </row>
    <row r="46" spans="3:3">
      <c r="C46" s="340" t="s">
        <v>1130</v>
      </c>
    </row>
    <row r="47" spans="3:3">
      <c r="C47" s="340" t="s">
        <v>1131</v>
      </c>
    </row>
  </sheetData>
  <mergeCells count="1">
    <mergeCell ref="B16:B28"/>
  </mergeCells>
  <phoneticPr fontId="35"/>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訪問看護</vt:lpstr>
      <vt:lpstr>①自己点検シート</vt:lpstr>
      <vt:lpstr>②勤務形態一覧表</vt:lpstr>
      <vt:lpstr>③利用者の状況</vt:lpstr>
      <vt:lpstr>プルダウン・リスト</vt:lpstr>
      <vt:lpstr>①自己点検シート!Print_Area</vt:lpstr>
      <vt:lpstr>②勤務形態一覧表!Print_Area</vt:lpstr>
      <vt:lpstr>訪問看護!Print_Area</vt:lpstr>
      <vt:lpstr>①自己点検シート!Print_Titles</vt:lpstr>
      <vt:lpstr>②勤務形態一覧表!Print_Titles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2024-07-22T00:31:20Z</dcterms:modified>
</cp:coreProperties>
</file>