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e-file01\UserData$\082203008\デスクトップ\R3.3.1\"/>
    </mc:Choice>
  </mc:AlternateContent>
  <xr:revisionPtr revIDLastSave="0" documentId="13_ncr:1_{AD403AA5-3A1E-497E-AC64-83B18DF96C78}" xr6:coauthVersionLast="36" xr6:coauthVersionMax="36" xr10:uidLastSave="{00000000-0000-0000-0000-000000000000}"/>
  <bookViews>
    <workbookView xWindow="0" yWindow="0" windowWidth="20490" windowHeight="7920" xr2:uid="{00000000-000D-0000-FFFF-FFFF00000000}"/>
  </bookViews>
  <sheets>
    <sheet name="202103" sheetId="107" r:id="rId1"/>
    <sheet name="202102" sheetId="106" r:id="rId2"/>
    <sheet name="202101" sheetId="105" r:id="rId3"/>
    <sheet name="202012" sheetId="104" r:id="rId4"/>
    <sheet name="202011" sheetId="103" r:id="rId5"/>
    <sheet name="202010" sheetId="102" r:id="rId6"/>
    <sheet name="202009" sheetId="101" r:id="rId7"/>
    <sheet name="202008" sheetId="100" r:id="rId8"/>
    <sheet name="202007" sheetId="99" r:id="rId9"/>
    <sheet name="202006" sheetId="98" r:id="rId10"/>
    <sheet name="202005" sheetId="97" r:id="rId11"/>
    <sheet name="202004" sheetId="96" r:id="rId12"/>
    <sheet name="202003" sheetId="95" r:id="rId13"/>
    <sheet name="Sheet1" sheetId="5" state="hidden" r:id="rId14"/>
  </sheets>
  <definedNames>
    <definedName name="_xlnm.Print_Area" localSheetId="12">'202003'!$A$1:$I$18</definedName>
    <definedName name="_xlnm.Print_Area" localSheetId="11">'202004'!$A$1:$I$18</definedName>
    <definedName name="_xlnm.Print_Area" localSheetId="10">'202005'!$A$1:$I$18</definedName>
    <definedName name="_xlnm.Print_Area" localSheetId="9">'202006'!$A$1:$I$18</definedName>
    <definedName name="_xlnm.Print_Area" localSheetId="8">'202007'!$A$1:$I$18</definedName>
    <definedName name="_xlnm.Print_Area" localSheetId="7">'202008'!$A$1:$I$18</definedName>
    <definedName name="_xlnm.Print_Area" localSheetId="6">'202009'!$A$1:$I$18</definedName>
    <definedName name="_xlnm.Print_Area" localSheetId="5">'202010'!$A$1:$I$18</definedName>
    <definedName name="_xlnm.Print_Area" localSheetId="4">'202011'!$A$1:$I$18</definedName>
    <definedName name="_xlnm.Print_Area" localSheetId="3">'202012'!$A$1:$I$18</definedName>
    <definedName name="_xlnm.Print_Area" localSheetId="2">'202101'!$A$1:$I$18</definedName>
    <definedName name="_xlnm.Print_Area" localSheetId="1">'202102'!$A$1:$I$18</definedName>
    <definedName name="_xlnm.Print_Area" localSheetId="0">'202103'!$A$1:$I$18</definedName>
  </definedNames>
  <calcPr calcId="191029"/>
</workbook>
</file>

<file path=xl/calcChain.xml><?xml version="1.0" encoding="utf-8"?>
<calcChain xmlns="http://schemas.openxmlformats.org/spreadsheetml/2006/main">
  <c r="D15" i="107" l="1"/>
  <c r="E15" i="107"/>
  <c r="F15" i="107"/>
  <c r="G15" i="107"/>
  <c r="H15" i="107"/>
  <c r="C15" i="107"/>
  <c r="B15" i="107"/>
  <c r="G17" i="107"/>
  <c r="F17" i="107"/>
  <c r="E17" i="107"/>
  <c r="D17" i="107"/>
  <c r="C17" i="107"/>
  <c r="B17" i="107"/>
  <c r="I15" i="107"/>
  <c r="I14" i="107"/>
  <c r="I13" i="107"/>
  <c r="I12" i="107"/>
  <c r="I11" i="107"/>
  <c r="I10" i="107"/>
  <c r="I9" i="107"/>
  <c r="I8" i="107"/>
  <c r="I7" i="107"/>
  <c r="I6" i="107"/>
  <c r="I5" i="107"/>
  <c r="C15" i="106" l="1"/>
  <c r="D15" i="106"/>
  <c r="E15" i="106"/>
  <c r="F15" i="106"/>
  <c r="G15" i="106"/>
  <c r="H15" i="106"/>
  <c r="B15" i="106"/>
  <c r="G17" i="106"/>
  <c r="F17" i="106"/>
  <c r="E17" i="106"/>
  <c r="D17" i="106"/>
  <c r="C17" i="106"/>
  <c r="B17" i="106"/>
  <c r="I15" i="106"/>
  <c r="I14" i="106"/>
  <c r="I13" i="106"/>
  <c r="I12" i="106"/>
  <c r="I11" i="106"/>
  <c r="I10" i="106"/>
  <c r="I9" i="106"/>
  <c r="I8" i="106"/>
  <c r="I7" i="106"/>
  <c r="I6" i="106"/>
  <c r="I5" i="106"/>
  <c r="D15" i="105" l="1"/>
  <c r="E15" i="105"/>
  <c r="F15" i="105"/>
  <c r="G15" i="105"/>
  <c r="H15" i="105"/>
  <c r="C15" i="105"/>
  <c r="B15" i="105"/>
  <c r="G17" i="105" l="1"/>
  <c r="F17" i="105"/>
  <c r="E17" i="105"/>
  <c r="D17" i="105"/>
  <c r="C17" i="105"/>
  <c r="B17" i="105"/>
  <c r="I15" i="105"/>
  <c r="I14" i="105"/>
  <c r="I13" i="105"/>
  <c r="I12" i="105"/>
  <c r="I11" i="105"/>
  <c r="I10" i="105"/>
  <c r="I9" i="105"/>
  <c r="I8" i="105"/>
  <c r="I7" i="105"/>
  <c r="I6" i="105"/>
  <c r="I5" i="105"/>
  <c r="D15" i="104" l="1"/>
  <c r="E15" i="104"/>
  <c r="F15" i="104"/>
  <c r="G15" i="104"/>
  <c r="H15" i="104"/>
  <c r="I15" i="104" s="1"/>
  <c r="C15" i="104"/>
  <c r="B15" i="104"/>
  <c r="G17" i="104"/>
  <c r="F17" i="104"/>
  <c r="E17" i="104"/>
  <c r="D17" i="104"/>
  <c r="C17" i="104"/>
  <c r="B17" i="104"/>
  <c r="I14" i="104"/>
  <c r="I13" i="104"/>
  <c r="I12" i="104"/>
  <c r="I11" i="104"/>
  <c r="I10" i="104"/>
  <c r="I9" i="104"/>
  <c r="I8" i="104"/>
  <c r="I7" i="104"/>
  <c r="I6" i="104"/>
  <c r="I5" i="104"/>
  <c r="C15" i="103" l="1"/>
  <c r="D15" i="103"/>
  <c r="E15" i="103"/>
  <c r="F15" i="103"/>
  <c r="G15" i="103"/>
  <c r="H15" i="103"/>
  <c r="B15" i="103"/>
  <c r="G17" i="103" l="1"/>
  <c r="F17" i="103"/>
  <c r="E17" i="103"/>
  <c r="D17" i="103"/>
  <c r="C17" i="103"/>
  <c r="B17" i="103"/>
  <c r="I15" i="103"/>
  <c r="I14" i="103"/>
  <c r="I13" i="103"/>
  <c r="I12" i="103"/>
  <c r="I11" i="103"/>
  <c r="I10" i="103"/>
  <c r="I9" i="103"/>
  <c r="I8" i="103"/>
  <c r="I7" i="103"/>
  <c r="I6" i="103"/>
  <c r="I5" i="103"/>
  <c r="C15" i="102" l="1"/>
  <c r="D15" i="102"/>
  <c r="E15" i="102"/>
  <c r="F15" i="102"/>
  <c r="G15" i="102"/>
  <c r="H15" i="102"/>
  <c r="B15" i="102"/>
  <c r="G17" i="102"/>
  <c r="F17" i="102"/>
  <c r="E17" i="102"/>
  <c r="D17" i="102"/>
  <c r="C17" i="102"/>
  <c r="B17" i="102"/>
  <c r="I15" i="102"/>
  <c r="I14" i="102"/>
  <c r="I13" i="102"/>
  <c r="I12" i="102"/>
  <c r="I11" i="102"/>
  <c r="I10" i="102"/>
  <c r="I9" i="102"/>
  <c r="I8" i="102"/>
  <c r="I7" i="102"/>
  <c r="I6" i="102"/>
  <c r="I5" i="102"/>
  <c r="C15" i="101" l="1"/>
  <c r="D15" i="101"/>
  <c r="E15" i="101"/>
  <c r="F15" i="101"/>
  <c r="G15" i="101"/>
  <c r="H15" i="101"/>
  <c r="B15" i="101"/>
  <c r="G17" i="101" l="1"/>
  <c r="F17" i="101"/>
  <c r="E17" i="101"/>
  <c r="D17" i="101"/>
  <c r="C17" i="101"/>
  <c r="B17" i="101"/>
  <c r="I15" i="101"/>
  <c r="I14" i="101"/>
  <c r="I13" i="101"/>
  <c r="I12" i="101"/>
  <c r="I11" i="101"/>
  <c r="I10" i="101"/>
  <c r="I9" i="101"/>
  <c r="I8" i="101"/>
  <c r="I7" i="101"/>
  <c r="I6" i="101"/>
  <c r="I5" i="101"/>
  <c r="C15" i="100" l="1"/>
  <c r="D15" i="100"/>
  <c r="E15" i="100"/>
  <c r="F15" i="100"/>
  <c r="G15" i="100"/>
  <c r="H15" i="100"/>
  <c r="I15" i="100" s="1"/>
  <c r="B15" i="100"/>
  <c r="G17" i="100"/>
  <c r="F17" i="100"/>
  <c r="E17" i="100"/>
  <c r="D17" i="100"/>
  <c r="C17" i="100"/>
  <c r="B17" i="100"/>
  <c r="I14" i="100"/>
  <c r="I13" i="100"/>
  <c r="I12" i="100"/>
  <c r="I11" i="100"/>
  <c r="I10" i="100"/>
  <c r="I9" i="100"/>
  <c r="I8" i="100"/>
  <c r="I7" i="100"/>
  <c r="I6" i="100"/>
  <c r="I5" i="100"/>
  <c r="C15" i="99" l="1"/>
  <c r="D15" i="99"/>
  <c r="E15" i="99"/>
  <c r="F15" i="99"/>
  <c r="G15" i="99"/>
  <c r="H15" i="99"/>
  <c r="B15" i="99"/>
  <c r="G17" i="99"/>
  <c r="F17" i="99"/>
  <c r="E17" i="99"/>
  <c r="D17" i="99"/>
  <c r="C17" i="99"/>
  <c r="B17" i="99"/>
  <c r="I15" i="99"/>
  <c r="I14" i="99"/>
  <c r="I13" i="99"/>
  <c r="I12" i="99"/>
  <c r="I11" i="99"/>
  <c r="I10" i="99"/>
  <c r="I9" i="99"/>
  <c r="I8" i="99"/>
  <c r="I7" i="99"/>
  <c r="I6" i="99"/>
  <c r="I5" i="99"/>
  <c r="C15" i="98" l="1"/>
  <c r="D15" i="98"/>
  <c r="E15" i="98"/>
  <c r="F15" i="98"/>
  <c r="G15" i="98"/>
  <c r="H15" i="98"/>
  <c r="B15" i="98"/>
  <c r="I15" i="98" l="1"/>
  <c r="G17" i="98"/>
  <c r="F17" i="98"/>
  <c r="E17" i="98"/>
  <c r="D17" i="98"/>
  <c r="C17" i="98"/>
  <c r="B17" i="98"/>
  <c r="I14" i="98"/>
  <c r="I13" i="98"/>
  <c r="I12" i="98"/>
  <c r="I11" i="98"/>
  <c r="I10" i="98"/>
  <c r="I9" i="98"/>
  <c r="I8" i="98"/>
  <c r="I7" i="98"/>
  <c r="I6" i="98"/>
  <c r="I5" i="98"/>
  <c r="C15" i="97" l="1"/>
  <c r="D15" i="97"/>
  <c r="E15" i="97"/>
  <c r="F15" i="97"/>
  <c r="G15" i="97"/>
  <c r="H15" i="97"/>
  <c r="B15" i="97"/>
  <c r="G17" i="97" l="1"/>
  <c r="F17" i="97"/>
  <c r="E17" i="97"/>
  <c r="D17" i="97"/>
  <c r="C17" i="97"/>
  <c r="B17" i="97"/>
  <c r="I15" i="97"/>
  <c r="I14" i="97"/>
  <c r="I13" i="97"/>
  <c r="I12" i="97"/>
  <c r="I11" i="97"/>
  <c r="I10" i="97"/>
  <c r="I9" i="97"/>
  <c r="I8" i="97"/>
  <c r="I7" i="97"/>
  <c r="I6" i="97"/>
  <c r="I5" i="97"/>
  <c r="B17" i="96" l="1"/>
  <c r="G17" i="96" l="1"/>
  <c r="F17" i="96"/>
  <c r="E17" i="96"/>
  <c r="D17" i="96"/>
  <c r="C17" i="96"/>
  <c r="G15" i="96"/>
  <c r="F15" i="96"/>
  <c r="E15" i="96"/>
  <c r="D15" i="96"/>
  <c r="C15" i="96"/>
  <c r="B15" i="96"/>
  <c r="I14" i="96"/>
  <c r="I13" i="96"/>
  <c r="I12" i="96"/>
  <c r="I11" i="96"/>
  <c r="I10" i="96"/>
  <c r="I9" i="96"/>
  <c r="I8" i="96"/>
  <c r="I7" i="96"/>
  <c r="I6" i="96"/>
  <c r="I5" i="96"/>
  <c r="H15" i="96" l="1"/>
  <c r="I15" i="96" s="1"/>
  <c r="G17" i="95"/>
  <c r="F17" i="95"/>
  <c r="E17" i="95"/>
  <c r="D17" i="95"/>
  <c r="C17" i="95"/>
  <c r="B17" i="95"/>
  <c r="G15" i="95"/>
  <c r="F15" i="95"/>
  <c r="E15" i="95"/>
  <c r="D15" i="95"/>
  <c r="C15" i="95"/>
  <c r="B15" i="95"/>
  <c r="I14" i="95"/>
  <c r="I13" i="95"/>
  <c r="I12" i="95"/>
  <c r="I11" i="95"/>
  <c r="I10" i="95"/>
  <c r="I9" i="95"/>
  <c r="I8" i="95"/>
  <c r="I7" i="95"/>
  <c r="I6" i="95"/>
  <c r="I5" i="95"/>
  <c r="H15" i="95" l="1"/>
  <c r="I15" i="9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つくば市</author>
  </authors>
  <commentList>
    <comment ref="H18" authorId="0" shapeId="0" xr:uid="{E96B131E-087A-4314-A49D-C451FB5F1014}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つくば市</author>
  </authors>
  <commentList>
    <comment ref="H18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つくば市</author>
  </authors>
  <commentList>
    <comment ref="H18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つくば市</author>
  </authors>
  <commentList>
    <comment ref="H18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つくば市</author>
  </authors>
  <commentList>
    <comment ref="H18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つくば市</author>
  </authors>
  <commentList>
    <comment ref="H18" authorId="0" shapeId="0" xr:uid="{D047665A-9647-4DB6-9C9A-F58DC96898EA}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つくば市</author>
  </authors>
  <commentList>
    <comment ref="H18" authorId="0" shapeId="0" xr:uid="{A6FD4E89-7A7E-40DE-BFF6-BA805AFDA6F7}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つくば市</author>
  </authors>
  <commentList>
    <comment ref="H18" authorId="0" shapeId="0" xr:uid="{CFD111E6-F4DF-4543-B6C6-70A84D944F4C}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つくば市</author>
  </authors>
  <commentList>
    <comment ref="H18" authorId="0" shapeId="0" xr:uid="{C1BACF51-511E-4AFE-AB76-5A6C94503538}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つくば市</author>
  </authors>
  <commentList>
    <comment ref="H18" authorId="0" shapeId="0" xr:uid="{2982CD4B-C2C0-4A5F-90FA-DE3BBE598B1B}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つくば市</author>
  </authors>
  <commentList>
    <comment ref="H1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つくば市</author>
  </authors>
  <commentList>
    <comment ref="H18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つくば市</author>
  </authors>
  <commentList>
    <comment ref="H18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sharedStrings.xml><?xml version="1.0" encoding="utf-8"?>
<sst xmlns="http://schemas.openxmlformats.org/spreadsheetml/2006/main" count="363" uniqueCount="40">
  <si>
    <t>つくば市</t>
    <rPh sb="0" eb="4">
      <t>イ</t>
    </rPh>
    <phoneticPr fontId="4"/>
  </si>
  <si>
    <t>現在</t>
    <rPh sb="0" eb="2">
      <t>ゲンザイ</t>
    </rPh>
    <phoneticPr fontId="4"/>
  </si>
  <si>
    <t>地区（旧町村）別内訳</t>
    <rPh sb="0" eb="2">
      <t>チク</t>
    </rPh>
    <rPh sb="3" eb="4">
      <t>キュウ</t>
    </rPh>
    <rPh sb="4" eb="6">
      <t>チョウソン</t>
    </rPh>
    <rPh sb="7" eb="8">
      <t>ベツ</t>
    </rPh>
    <rPh sb="8" eb="10">
      <t>ウチワケ</t>
    </rPh>
    <phoneticPr fontId="4"/>
  </si>
  <si>
    <t>計</t>
    <rPh sb="0" eb="1">
      <t>ケイ</t>
    </rPh>
    <phoneticPr fontId="4"/>
  </si>
  <si>
    <t>大穂</t>
    <rPh sb="0" eb="2">
      <t>オオホ</t>
    </rPh>
    <phoneticPr fontId="4"/>
  </si>
  <si>
    <t>豊里</t>
    <rPh sb="0" eb="2">
      <t>トヨサト</t>
    </rPh>
    <phoneticPr fontId="4"/>
  </si>
  <si>
    <t>谷田部</t>
    <rPh sb="0" eb="3">
      <t>ヤタベ</t>
    </rPh>
    <phoneticPr fontId="4"/>
  </si>
  <si>
    <t>桜</t>
    <rPh sb="0" eb="1">
      <t>サクラ</t>
    </rPh>
    <phoneticPr fontId="4"/>
  </si>
  <si>
    <t>筑波</t>
    <rPh sb="0" eb="2">
      <t>ツクバ</t>
    </rPh>
    <phoneticPr fontId="4"/>
  </si>
  <si>
    <t>茎崎</t>
    <rPh sb="0" eb="2">
      <t>クキザキ</t>
    </rPh>
    <phoneticPr fontId="4"/>
  </si>
  <si>
    <t>その他</t>
    <rPh sb="2" eb="3">
      <t>タ</t>
    </rPh>
    <phoneticPr fontId="4"/>
  </si>
  <si>
    <t>ケ国</t>
    <rPh sb="1" eb="2">
      <t>クニ</t>
    </rPh>
    <phoneticPr fontId="4"/>
  </si>
  <si>
    <t>国籍・地域</t>
    <rPh sb="0" eb="2">
      <t>コクセキ</t>
    </rPh>
    <rPh sb="3" eb="5">
      <t>チイキ</t>
    </rPh>
    <phoneticPr fontId="4"/>
  </si>
  <si>
    <r>
      <t>外国人住民数（概要）</t>
    </r>
    <r>
      <rPr>
        <b/>
        <sz val="14"/>
        <rFont val="ＭＳ Ｐゴシック"/>
        <family val="3"/>
        <charset val="128"/>
      </rPr>
      <t>-上位10ヶ国－</t>
    </r>
    <rPh sb="0" eb="2">
      <t>ガイコク</t>
    </rPh>
    <rPh sb="2" eb="3">
      <t>ジン</t>
    </rPh>
    <rPh sb="3" eb="5">
      <t>ジュウミン</t>
    </rPh>
    <rPh sb="5" eb="6">
      <t>スウ</t>
    </rPh>
    <rPh sb="7" eb="9">
      <t>ガイヨウ</t>
    </rPh>
    <rPh sb="11" eb="13">
      <t>ジョウイ</t>
    </rPh>
    <rPh sb="16" eb="17">
      <t>コク</t>
    </rPh>
    <phoneticPr fontId="4"/>
  </si>
  <si>
    <t>地区別割合</t>
    <rPh sb="0" eb="2">
      <t>チク</t>
    </rPh>
    <rPh sb="2" eb="3">
      <t>ベツ</t>
    </rPh>
    <rPh sb="3" eb="5">
      <t>ワリアイ</t>
    </rPh>
    <phoneticPr fontId="4"/>
  </si>
  <si>
    <t>国籍別
割合</t>
    <rPh sb="0" eb="2">
      <t>コクセキ</t>
    </rPh>
    <rPh sb="2" eb="3">
      <t>ベツ</t>
    </rPh>
    <rPh sb="4" eb="6">
      <t>ワリアイ</t>
    </rPh>
    <phoneticPr fontId="4"/>
  </si>
  <si>
    <t>ベトナム</t>
  </si>
  <si>
    <t>中国</t>
  </si>
  <si>
    <t>韓国・朝鮮</t>
  </si>
  <si>
    <t>タイ</t>
    <phoneticPr fontId="4"/>
  </si>
  <si>
    <t>インド</t>
  </si>
  <si>
    <t>フィリピン</t>
  </si>
  <si>
    <t>ブラジル</t>
  </si>
  <si>
    <t>スリランカ</t>
  </si>
  <si>
    <t>台湾</t>
  </si>
  <si>
    <t>インドネシア</t>
    <phoneticPr fontId="4"/>
  </si>
  <si>
    <t>ベトナム</t>
    <phoneticPr fontId="4"/>
  </si>
  <si>
    <t>韓国</t>
    <rPh sb="0" eb="2">
      <t>カンコク</t>
    </rPh>
    <phoneticPr fontId="4"/>
  </si>
  <si>
    <t>※国籍・地域の分類は、法務省の在留外国人統計の分類に基づく。</t>
    <phoneticPr fontId="4"/>
  </si>
  <si>
    <t>スリランカ</t>
    <phoneticPr fontId="4"/>
  </si>
  <si>
    <t>ブラジル</t>
    <phoneticPr fontId="4"/>
  </si>
  <si>
    <t>台湾</t>
    <rPh sb="0" eb="2">
      <t>タイワン</t>
    </rPh>
    <phoneticPr fontId="4"/>
  </si>
  <si>
    <t>韓国</t>
  </si>
  <si>
    <t>インドネシア</t>
  </si>
  <si>
    <t>タイ</t>
  </si>
  <si>
    <t>その他</t>
    <rPh sb="2" eb="3">
      <t>ホカ</t>
    </rPh>
    <phoneticPr fontId="4"/>
  </si>
  <si>
    <t>計</t>
    <rPh sb="0" eb="1">
      <t>ケイ</t>
    </rPh>
    <phoneticPr fontId="4"/>
  </si>
  <si>
    <t>その他</t>
    <rPh sb="2" eb="3">
      <t>ホカ</t>
    </rPh>
    <phoneticPr fontId="4"/>
  </si>
  <si>
    <t>インドネシア</t>
    <phoneticPr fontId="4"/>
  </si>
  <si>
    <t>タイ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</si>
</sst>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[$-F800]dddd\,\ mmmm\ dd\,\ yyyy"/>
  </numFmts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i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" fillId="0" borderId="0">
      <alignment vertical="center"/>
    </xf>
  </cellStyleXfs>
  <cellXfs count="49">
    <xf numFmtId="0" fontId="0" fillId="0" borderId="0" xfId="0"/>
    <xf numFmtId="0" fontId="1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76" fontId="8" fillId="0" borderId="1" xfId="1" applyNumberFormat="1" applyFont="1" applyFill="1" applyBorder="1" applyAlignment="1">
      <alignment vertical="center"/>
    </xf>
    <xf numFmtId="176" fontId="6" fillId="0" borderId="4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38" fontId="11" fillId="0" borderId="1" xfId="1" applyFont="1" applyFill="1" applyBorder="1" applyAlignment="1">
      <alignment vertical="center"/>
    </xf>
    <xf numFmtId="38" fontId="11" fillId="0" borderId="8" xfId="1" applyFont="1" applyFill="1" applyBorder="1" applyAlignment="1">
      <alignment vertical="center"/>
    </xf>
    <xf numFmtId="0" fontId="7" fillId="0" borderId="10" xfId="0" applyFont="1" applyFill="1" applyBorder="1" applyAlignment="1">
      <alignment horizontal="center" vertical="center"/>
    </xf>
    <xf numFmtId="176" fontId="8" fillId="0" borderId="10" xfId="1" applyNumberFormat="1" applyFont="1" applyFill="1" applyBorder="1" applyAlignment="1">
      <alignment vertical="center"/>
    </xf>
    <xf numFmtId="38" fontId="11" fillId="0" borderId="12" xfId="1" applyFont="1" applyFill="1" applyBorder="1" applyAlignment="1">
      <alignment vertical="center"/>
    </xf>
    <xf numFmtId="176" fontId="8" fillId="0" borderId="11" xfId="0" applyNumberFormat="1" applyFont="1" applyFill="1" applyBorder="1" applyAlignment="1">
      <alignment vertical="center"/>
    </xf>
    <xf numFmtId="38" fontId="11" fillId="0" borderId="13" xfId="1" applyFont="1" applyFill="1" applyBorder="1" applyAlignment="1">
      <alignment vertical="center"/>
    </xf>
    <xf numFmtId="176" fontId="8" fillId="0" borderId="5" xfId="0" applyNumberFormat="1" applyFont="1" applyFill="1" applyBorder="1" applyAlignment="1">
      <alignment vertical="center"/>
    </xf>
    <xf numFmtId="38" fontId="11" fillId="0" borderId="3" xfId="1" applyFont="1" applyFill="1" applyBorder="1" applyAlignment="1">
      <alignment vertical="center"/>
    </xf>
    <xf numFmtId="176" fontId="8" fillId="0" borderId="8" xfId="0" applyNumberFormat="1" applyFont="1" applyFill="1" applyBorder="1" applyAlignment="1">
      <alignment vertical="center"/>
    </xf>
    <xf numFmtId="0" fontId="12" fillId="0" borderId="14" xfId="0" applyFont="1" applyFill="1" applyBorder="1" applyAlignment="1">
      <alignment horizontal="center" vertical="center"/>
    </xf>
    <xf numFmtId="38" fontId="11" fillId="0" borderId="15" xfId="1" applyFont="1" applyFill="1" applyBorder="1" applyAlignment="1">
      <alignment vertical="center"/>
    </xf>
    <xf numFmtId="38" fontId="11" fillId="0" borderId="14" xfId="1" applyFont="1" applyFill="1" applyBorder="1" applyAlignment="1">
      <alignment vertical="center"/>
    </xf>
    <xf numFmtId="38" fontId="11" fillId="0" borderId="5" xfId="1" applyFont="1" applyFill="1" applyBorder="1" applyAlignment="1">
      <alignment vertical="center"/>
    </xf>
    <xf numFmtId="38" fontId="11" fillId="0" borderId="16" xfId="1" applyFont="1" applyFill="1" applyBorder="1" applyAlignment="1">
      <alignment vertical="center"/>
    </xf>
    <xf numFmtId="38" fontId="11" fillId="0" borderId="17" xfId="1" applyFont="1" applyFill="1" applyBorder="1" applyAlignment="1">
      <alignment vertical="center"/>
    </xf>
    <xf numFmtId="38" fontId="11" fillId="0" borderId="6" xfId="1" applyFont="1" applyFill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38" fontId="11" fillId="0" borderId="11" xfId="1" applyFont="1" applyFill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Border="1"/>
    <xf numFmtId="0" fontId="12" fillId="0" borderId="18" xfId="0" applyFont="1" applyBorder="1" applyAlignment="1">
      <alignment horizontal="center" vertical="center"/>
    </xf>
    <xf numFmtId="38" fontId="11" fillId="0" borderId="12" xfId="1" applyFont="1" applyFill="1" applyBorder="1" applyAlignment="1">
      <alignment vertical="center" wrapText="1"/>
    </xf>
    <xf numFmtId="38" fontId="11" fillId="0" borderId="3" xfId="1" applyNumberFormat="1" applyFont="1" applyFill="1" applyBorder="1" applyAlignment="1">
      <alignment vertical="center"/>
    </xf>
    <xf numFmtId="0" fontId="0" fillId="0" borderId="19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77" fontId="6" fillId="0" borderId="6" xfId="0" applyNumberFormat="1" applyFont="1" applyFill="1" applyBorder="1" applyAlignment="1">
      <alignment horizontal="right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AAAD3-5EC7-4608-BE06-0FCC6A2CBB71}">
  <dimension ref="A1:K18"/>
  <sheetViews>
    <sheetView showGridLines="0" tabSelected="1" view="pageBreakPreview" zoomScale="70" zoomScaleNormal="100" zoomScaleSheetLayoutView="70" workbookViewId="0">
      <pane xSplit="1" ySplit="4" topLeftCell="B5" activePane="bottomRight" state="frozen"/>
      <selection activeCell="L17" sqref="L17"/>
      <selection pane="topRight" activeCell="L17" sqref="L17"/>
      <selection pane="bottomLeft" activeCell="L17" sqref="L17"/>
      <selection pane="bottomRight" activeCell="G10" sqref="G10"/>
    </sheetView>
  </sheetViews>
  <sheetFormatPr defaultColWidth="10.75" defaultRowHeight="30" customHeight="1" x14ac:dyDescent="0.15"/>
  <cols>
    <col min="1" max="1" width="16.75" style="8" customWidth="1"/>
    <col min="2" max="9" width="9.375" style="2" customWidth="1"/>
    <col min="10" max="16384" width="10.75" style="2"/>
  </cols>
  <sheetData>
    <row r="1" spans="1:11" ht="51.6" customHeight="1" x14ac:dyDescent="0.15">
      <c r="A1" s="40" t="s">
        <v>13</v>
      </c>
      <c r="B1" s="40"/>
      <c r="C1" s="40"/>
      <c r="D1" s="40"/>
      <c r="E1" s="40"/>
      <c r="F1" s="40"/>
      <c r="G1" s="40"/>
      <c r="H1" s="40"/>
      <c r="I1" s="40"/>
    </row>
    <row r="2" spans="1:11" ht="31.5" customHeight="1" x14ac:dyDescent="0.15">
      <c r="A2" s="3" t="s">
        <v>0</v>
      </c>
      <c r="F2" s="41">
        <v>44256</v>
      </c>
      <c r="G2" s="41"/>
      <c r="H2" s="41"/>
      <c r="I2" s="4" t="s">
        <v>1</v>
      </c>
    </row>
    <row r="3" spans="1:11" ht="25.15" customHeight="1" x14ac:dyDescent="0.15">
      <c r="A3" s="42" t="s">
        <v>12</v>
      </c>
      <c r="B3" s="44" t="s">
        <v>2</v>
      </c>
      <c r="C3" s="44"/>
      <c r="D3" s="44"/>
      <c r="E3" s="44"/>
      <c r="F3" s="44"/>
      <c r="G3" s="44"/>
      <c r="H3" s="45" t="s">
        <v>3</v>
      </c>
      <c r="I3" s="47" t="s">
        <v>15</v>
      </c>
      <c r="K3" s="32"/>
    </row>
    <row r="4" spans="1:11" s="5" customFormat="1" ht="25.15" customHeight="1" x14ac:dyDescent="0.15">
      <c r="A4" s="43"/>
      <c r="B4" s="11" t="s">
        <v>6</v>
      </c>
      <c r="C4" s="11" t="s">
        <v>7</v>
      </c>
      <c r="D4" s="11" t="s">
        <v>4</v>
      </c>
      <c r="E4" s="11" t="s">
        <v>5</v>
      </c>
      <c r="F4" s="11" t="s">
        <v>8</v>
      </c>
      <c r="G4" s="14" t="s">
        <v>9</v>
      </c>
      <c r="H4" s="46"/>
      <c r="I4" s="48"/>
      <c r="K4" s="33"/>
    </row>
    <row r="5" spans="1:11" ht="30" customHeight="1" x14ac:dyDescent="0.15">
      <c r="A5" s="29" t="s">
        <v>17</v>
      </c>
      <c r="B5" s="36">
        <v>1151</v>
      </c>
      <c r="C5" s="30">
        <v>1876</v>
      </c>
      <c r="D5" s="30">
        <v>94</v>
      </c>
      <c r="E5" s="30">
        <v>39</v>
      </c>
      <c r="F5" s="30">
        <v>27</v>
      </c>
      <c r="G5" s="16">
        <v>77</v>
      </c>
      <c r="H5" s="23">
        <v>3264</v>
      </c>
      <c r="I5" s="17">
        <f t="shared" ref="I5:I11" si="0">IF(H5&gt;0,H5/$H$16,"")</f>
        <v>0.33153885220924328</v>
      </c>
      <c r="K5" s="34"/>
    </row>
    <row r="6" spans="1:11" ht="30" customHeight="1" x14ac:dyDescent="0.15">
      <c r="A6" s="31" t="s">
        <v>16</v>
      </c>
      <c r="B6" s="18">
        <v>458</v>
      </c>
      <c r="C6" s="25">
        <v>236</v>
      </c>
      <c r="D6" s="25">
        <v>78</v>
      </c>
      <c r="E6" s="25">
        <v>121</v>
      </c>
      <c r="F6" s="25">
        <v>47</v>
      </c>
      <c r="G6" s="18">
        <v>48</v>
      </c>
      <c r="H6" s="25">
        <v>988</v>
      </c>
      <c r="I6" s="19">
        <f t="shared" si="0"/>
        <v>0.10035551041137633</v>
      </c>
      <c r="K6" s="34"/>
    </row>
    <row r="7" spans="1:11" ht="30" customHeight="1" x14ac:dyDescent="0.15">
      <c r="A7" s="31" t="s">
        <v>32</v>
      </c>
      <c r="B7" s="18">
        <v>417</v>
      </c>
      <c r="C7" s="25">
        <v>340</v>
      </c>
      <c r="D7" s="25">
        <v>35</v>
      </c>
      <c r="E7" s="25">
        <v>22</v>
      </c>
      <c r="F7" s="25">
        <v>6</v>
      </c>
      <c r="G7" s="18">
        <v>29</v>
      </c>
      <c r="H7" s="26">
        <v>849</v>
      </c>
      <c r="I7" s="19">
        <f t="shared" si="0"/>
        <v>8.6236668359573387E-2</v>
      </c>
      <c r="K7" s="34"/>
    </row>
    <row r="8" spans="1:11" ht="30" customHeight="1" x14ac:dyDescent="0.15">
      <c r="A8" s="31" t="s">
        <v>20</v>
      </c>
      <c r="B8" s="18">
        <v>303</v>
      </c>
      <c r="C8" s="25">
        <v>187</v>
      </c>
      <c r="D8" s="25">
        <v>22</v>
      </c>
      <c r="E8" s="25">
        <v>1</v>
      </c>
      <c r="F8" s="25">
        <v>11</v>
      </c>
      <c r="G8" s="18">
        <v>0</v>
      </c>
      <c r="H8" s="27">
        <v>524</v>
      </c>
      <c r="I8" s="19">
        <f t="shared" si="0"/>
        <v>5.3224987303199592E-2</v>
      </c>
      <c r="K8" s="34"/>
    </row>
    <row r="9" spans="1:11" ht="30" customHeight="1" x14ac:dyDescent="0.15">
      <c r="A9" s="31" t="s">
        <v>21</v>
      </c>
      <c r="B9" s="18">
        <v>220</v>
      </c>
      <c r="C9" s="25">
        <v>112</v>
      </c>
      <c r="D9" s="25">
        <v>15</v>
      </c>
      <c r="E9" s="25">
        <v>28</v>
      </c>
      <c r="F9" s="25">
        <v>12</v>
      </c>
      <c r="G9" s="18">
        <v>48</v>
      </c>
      <c r="H9" s="27">
        <v>435</v>
      </c>
      <c r="I9" s="19">
        <f t="shared" si="0"/>
        <v>4.418486541391569E-2</v>
      </c>
      <c r="K9" s="34"/>
    </row>
    <row r="10" spans="1:11" ht="30" customHeight="1" x14ac:dyDescent="0.15">
      <c r="A10" s="31" t="s">
        <v>22</v>
      </c>
      <c r="B10" s="18">
        <v>221</v>
      </c>
      <c r="C10" s="25">
        <v>34</v>
      </c>
      <c r="D10" s="25">
        <v>7</v>
      </c>
      <c r="E10" s="25">
        <v>12</v>
      </c>
      <c r="F10" s="25">
        <v>10</v>
      </c>
      <c r="G10" s="18">
        <v>50</v>
      </c>
      <c r="H10" s="25">
        <v>334</v>
      </c>
      <c r="I10" s="19">
        <f t="shared" si="0"/>
        <v>3.3925850685627222E-2</v>
      </c>
      <c r="K10" s="34"/>
    </row>
    <row r="11" spans="1:11" ht="30" customHeight="1" x14ac:dyDescent="0.15">
      <c r="A11" s="31" t="s">
        <v>23</v>
      </c>
      <c r="B11" s="18">
        <v>147</v>
      </c>
      <c r="C11" s="25">
        <v>94</v>
      </c>
      <c r="D11" s="25">
        <v>35</v>
      </c>
      <c r="E11" s="25">
        <v>38</v>
      </c>
      <c r="F11" s="25">
        <v>5</v>
      </c>
      <c r="G11" s="18">
        <v>15</v>
      </c>
      <c r="H11" s="26">
        <v>334</v>
      </c>
      <c r="I11" s="19">
        <f t="shared" si="0"/>
        <v>3.3925850685627222E-2</v>
      </c>
      <c r="K11" s="34"/>
    </row>
    <row r="12" spans="1:11" ht="30" customHeight="1" x14ac:dyDescent="0.15">
      <c r="A12" s="31" t="s">
        <v>33</v>
      </c>
      <c r="B12" s="18">
        <v>92</v>
      </c>
      <c r="C12" s="25">
        <v>102</v>
      </c>
      <c r="D12" s="25">
        <v>8</v>
      </c>
      <c r="E12" s="25">
        <v>29</v>
      </c>
      <c r="F12" s="25">
        <v>13</v>
      </c>
      <c r="G12" s="18">
        <v>18</v>
      </c>
      <c r="H12" s="25">
        <v>262</v>
      </c>
      <c r="I12" s="19">
        <f>IF(H12&gt;0,H12/$H$16,"")</f>
        <v>2.6612493651599796E-2</v>
      </c>
      <c r="J12" s="35"/>
      <c r="K12" s="34"/>
    </row>
    <row r="13" spans="1:11" ht="30" customHeight="1" x14ac:dyDescent="0.15">
      <c r="A13" s="31" t="s">
        <v>34</v>
      </c>
      <c r="B13" s="18">
        <v>83</v>
      </c>
      <c r="C13" s="25">
        <v>67</v>
      </c>
      <c r="D13" s="25">
        <v>32</v>
      </c>
      <c r="E13" s="25">
        <v>15</v>
      </c>
      <c r="F13" s="25">
        <v>18</v>
      </c>
      <c r="G13" s="18">
        <v>27</v>
      </c>
      <c r="H13" s="25">
        <v>242</v>
      </c>
      <c r="I13" s="19">
        <f>IF(H13&gt;0,H13/$H$16,"")</f>
        <v>2.4581005586592177E-2</v>
      </c>
      <c r="K13" s="34"/>
    </row>
    <row r="14" spans="1:11" ht="30" customHeight="1" x14ac:dyDescent="0.15">
      <c r="A14" s="31" t="s">
        <v>24</v>
      </c>
      <c r="B14" s="18">
        <v>100</v>
      </c>
      <c r="C14" s="25">
        <v>83</v>
      </c>
      <c r="D14" s="25">
        <v>22</v>
      </c>
      <c r="E14" s="25">
        <v>2</v>
      </c>
      <c r="F14" s="25">
        <v>5</v>
      </c>
      <c r="G14" s="18">
        <v>9</v>
      </c>
      <c r="H14" s="25">
        <v>221</v>
      </c>
      <c r="I14" s="19">
        <f>IF(H14&gt;0,H14/$H$16,"")</f>
        <v>2.2447943118334181E-2</v>
      </c>
      <c r="K14" s="34"/>
    </row>
    <row r="15" spans="1:11" ht="30" customHeight="1" x14ac:dyDescent="0.15">
      <c r="A15" s="22" t="s">
        <v>35</v>
      </c>
      <c r="B15" s="37">
        <f>B16-SUM(B5:B14)</f>
        <v>1035</v>
      </c>
      <c r="C15" s="37">
        <f>C16-SUM(C5:C14)</f>
        <v>985</v>
      </c>
      <c r="D15" s="37">
        <f t="shared" ref="D15:H15" si="1">D16-SUM(D5:D14)</f>
        <v>142</v>
      </c>
      <c r="E15" s="37">
        <f t="shared" si="1"/>
        <v>57</v>
      </c>
      <c r="F15" s="37">
        <f t="shared" si="1"/>
        <v>93</v>
      </c>
      <c r="G15" s="37">
        <f t="shared" si="1"/>
        <v>80</v>
      </c>
      <c r="H15" s="37">
        <f t="shared" si="1"/>
        <v>2392</v>
      </c>
      <c r="I15" s="21">
        <f>IF(H15&gt;0,H15/$H$16,"")</f>
        <v>0.24296597257491112</v>
      </c>
      <c r="K15" s="32"/>
    </row>
    <row r="16" spans="1:11" ht="30" customHeight="1" x14ac:dyDescent="0.15">
      <c r="A16" s="1" t="s">
        <v>3</v>
      </c>
      <c r="B16" s="12">
        <v>4227</v>
      </c>
      <c r="C16" s="13">
        <v>4116</v>
      </c>
      <c r="D16" s="13">
        <v>490</v>
      </c>
      <c r="E16" s="13">
        <v>364</v>
      </c>
      <c r="F16" s="13">
        <v>247</v>
      </c>
      <c r="G16" s="28">
        <v>401</v>
      </c>
      <c r="H16" s="12">
        <v>9845</v>
      </c>
      <c r="I16" s="7"/>
      <c r="K16" s="32"/>
    </row>
    <row r="17" spans="1:11" ht="30" customHeight="1" x14ac:dyDescent="0.15">
      <c r="A17" s="1" t="s">
        <v>14</v>
      </c>
      <c r="B17" s="6">
        <f>IF(B16&gt;0,B16/$H$16,"")</f>
        <v>0.4293550025393601</v>
      </c>
      <c r="C17" s="6">
        <f t="shared" ref="C17:G17" si="2">IF(C16&gt;0,C16/$H$16,"")</f>
        <v>0.41808024377856778</v>
      </c>
      <c r="D17" s="6">
        <f t="shared" si="2"/>
        <v>4.9771457592686641E-2</v>
      </c>
      <c r="E17" s="6">
        <f t="shared" si="2"/>
        <v>3.6973082783138649E-2</v>
      </c>
      <c r="F17" s="6">
        <f t="shared" si="2"/>
        <v>2.5088877602844083E-2</v>
      </c>
      <c r="G17" s="15">
        <f t="shared" si="2"/>
        <v>4.0731335703402739E-2</v>
      </c>
      <c r="H17" s="7"/>
      <c r="I17" s="7"/>
      <c r="K17" s="32"/>
    </row>
    <row r="18" spans="1:11" ht="30" customHeight="1" x14ac:dyDescent="0.15">
      <c r="B18" s="38" t="s">
        <v>28</v>
      </c>
      <c r="C18" s="38"/>
      <c r="D18" s="38"/>
      <c r="E18" s="38"/>
      <c r="F18" s="38"/>
      <c r="G18" s="39"/>
      <c r="H18" s="9">
        <v>135</v>
      </c>
      <c r="I18" s="10" t="s">
        <v>11</v>
      </c>
      <c r="K18" s="32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4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8"/>
  <sheetViews>
    <sheetView showGridLines="0" view="pageBreakPreview" zoomScale="70" zoomScaleNormal="100" zoomScaleSheetLayoutView="70" workbookViewId="0">
      <pane xSplit="1" ySplit="4" topLeftCell="B8" activePane="bottomRight" state="frozen"/>
      <selection activeCell="L17" sqref="L17"/>
      <selection pane="topRight" activeCell="L17" sqref="L17"/>
      <selection pane="bottomLeft" activeCell="L17" sqref="L17"/>
      <selection pane="bottomRight" activeCell="O18" sqref="O18"/>
    </sheetView>
  </sheetViews>
  <sheetFormatPr defaultColWidth="10.75" defaultRowHeight="30" customHeight="1" x14ac:dyDescent="0.15"/>
  <cols>
    <col min="1" max="1" width="16.75" style="8" customWidth="1"/>
    <col min="2" max="9" width="9.375" style="2" customWidth="1"/>
    <col min="10" max="16384" width="10.75" style="2"/>
  </cols>
  <sheetData>
    <row r="1" spans="1:11" ht="51.6" customHeight="1" x14ac:dyDescent="0.15">
      <c r="A1" s="40" t="s">
        <v>13</v>
      </c>
      <c r="B1" s="40"/>
      <c r="C1" s="40"/>
      <c r="D1" s="40"/>
      <c r="E1" s="40"/>
      <c r="F1" s="40"/>
      <c r="G1" s="40"/>
      <c r="H1" s="40"/>
      <c r="I1" s="40"/>
    </row>
    <row r="2" spans="1:11" ht="31.5" customHeight="1" x14ac:dyDescent="0.15">
      <c r="A2" s="3" t="s">
        <v>0</v>
      </c>
      <c r="F2" s="41">
        <v>43983</v>
      </c>
      <c r="G2" s="41"/>
      <c r="H2" s="41"/>
      <c r="I2" s="4" t="s">
        <v>1</v>
      </c>
    </row>
    <row r="3" spans="1:11" ht="25.15" customHeight="1" x14ac:dyDescent="0.15">
      <c r="A3" s="42" t="s">
        <v>12</v>
      </c>
      <c r="B3" s="44" t="s">
        <v>2</v>
      </c>
      <c r="C3" s="44"/>
      <c r="D3" s="44"/>
      <c r="E3" s="44"/>
      <c r="F3" s="44"/>
      <c r="G3" s="44"/>
      <c r="H3" s="45" t="s">
        <v>3</v>
      </c>
      <c r="I3" s="47" t="s">
        <v>15</v>
      </c>
      <c r="K3" s="32"/>
    </row>
    <row r="4" spans="1:11" s="5" customFormat="1" ht="25.15" customHeight="1" x14ac:dyDescent="0.15">
      <c r="A4" s="43"/>
      <c r="B4" s="11" t="s">
        <v>6</v>
      </c>
      <c r="C4" s="11" t="s">
        <v>7</v>
      </c>
      <c r="D4" s="11" t="s">
        <v>4</v>
      </c>
      <c r="E4" s="11" t="s">
        <v>5</v>
      </c>
      <c r="F4" s="11" t="s">
        <v>8</v>
      </c>
      <c r="G4" s="14" t="s">
        <v>9</v>
      </c>
      <c r="H4" s="46"/>
      <c r="I4" s="48"/>
      <c r="K4" s="33"/>
    </row>
    <row r="5" spans="1:11" ht="30" customHeight="1" x14ac:dyDescent="0.15">
      <c r="A5" s="29" t="s">
        <v>17</v>
      </c>
      <c r="B5" s="16">
        <v>1177</v>
      </c>
      <c r="C5" s="30">
        <v>1875</v>
      </c>
      <c r="D5" s="30">
        <v>89</v>
      </c>
      <c r="E5" s="30">
        <v>43</v>
      </c>
      <c r="F5" s="30">
        <v>31</v>
      </c>
      <c r="G5" s="16">
        <v>72</v>
      </c>
      <c r="H5" s="23">
        <v>3287</v>
      </c>
      <c r="I5" s="17">
        <f t="shared" ref="I5:I11" si="0">IF(H5&gt;0,H5/$H$16,"")</f>
        <v>0.33015267175572521</v>
      </c>
      <c r="K5" s="34"/>
    </row>
    <row r="6" spans="1:11" ht="30" customHeight="1" x14ac:dyDescent="0.15">
      <c r="A6" s="31" t="s">
        <v>26</v>
      </c>
      <c r="B6" s="18">
        <v>395</v>
      </c>
      <c r="C6" s="25">
        <v>246</v>
      </c>
      <c r="D6" s="25">
        <v>71</v>
      </c>
      <c r="E6" s="25">
        <v>79</v>
      </c>
      <c r="F6" s="25">
        <v>49</v>
      </c>
      <c r="G6" s="18">
        <v>47</v>
      </c>
      <c r="H6" s="25">
        <v>887</v>
      </c>
      <c r="I6" s="19">
        <f t="shared" si="0"/>
        <v>8.9092004821213336E-2</v>
      </c>
      <c r="K6" s="34"/>
    </row>
    <row r="7" spans="1:11" ht="30" customHeight="1" x14ac:dyDescent="0.15">
      <c r="A7" s="31" t="s">
        <v>27</v>
      </c>
      <c r="B7" s="18">
        <v>436</v>
      </c>
      <c r="C7" s="25">
        <v>347</v>
      </c>
      <c r="D7" s="25">
        <v>34</v>
      </c>
      <c r="E7" s="25">
        <v>20</v>
      </c>
      <c r="F7" s="25">
        <v>6</v>
      </c>
      <c r="G7" s="18">
        <v>27</v>
      </c>
      <c r="H7" s="26">
        <v>870</v>
      </c>
      <c r="I7" s="19">
        <f t="shared" si="0"/>
        <v>8.7384491763760549E-2</v>
      </c>
      <c r="K7" s="34"/>
    </row>
    <row r="8" spans="1:11" ht="30" customHeight="1" x14ac:dyDescent="0.15">
      <c r="A8" s="31" t="s">
        <v>20</v>
      </c>
      <c r="B8" s="18">
        <v>281</v>
      </c>
      <c r="C8" s="25">
        <v>202</v>
      </c>
      <c r="D8" s="25">
        <v>26</v>
      </c>
      <c r="E8" s="25">
        <v>2</v>
      </c>
      <c r="F8" s="25">
        <v>11</v>
      </c>
      <c r="G8" s="18">
        <v>1</v>
      </c>
      <c r="H8" s="27">
        <v>523</v>
      </c>
      <c r="I8" s="19">
        <f t="shared" si="0"/>
        <v>5.2531137002812374E-2</v>
      </c>
      <c r="K8" s="34"/>
    </row>
    <row r="9" spans="1:11" ht="30" customHeight="1" x14ac:dyDescent="0.15">
      <c r="A9" s="31" t="s">
        <v>21</v>
      </c>
      <c r="B9" s="18">
        <v>222</v>
      </c>
      <c r="C9" s="25">
        <v>110</v>
      </c>
      <c r="D9" s="25">
        <v>19</v>
      </c>
      <c r="E9" s="25">
        <v>24</v>
      </c>
      <c r="F9" s="25">
        <v>11</v>
      </c>
      <c r="G9" s="18">
        <v>43</v>
      </c>
      <c r="H9" s="27">
        <v>429</v>
      </c>
      <c r="I9" s="19">
        <f t="shared" si="0"/>
        <v>4.3089594214543996E-2</v>
      </c>
      <c r="K9" s="34"/>
    </row>
    <row r="10" spans="1:11" ht="30" customHeight="1" x14ac:dyDescent="0.15">
      <c r="A10" s="31" t="s">
        <v>22</v>
      </c>
      <c r="B10" s="18">
        <v>223</v>
      </c>
      <c r="C10" s="25">
        <v>41</v>
      </c>
      <c r="D10" s="25">
        <v>7</v>
      </c>
      <c r="E10" s="25">
        <v>13</v>
      </c>
      <c r="F10" s="25">
        <v>9</v>
      </c>
      <c r="G10" s="18">
        <v>49</v>
      </c>
      <c r="H10" s="25">
        <v>342</v>
      </c>
      <c r="I10" s="19">
        <f t="shared" si="0"/>
        <v>3.4351145038167941E-2</v>
      </c>
      <c r="K10" s="34"/>
    </row>
    <row r="11" spans="1:11" ht="30" customHeight="1" x14ac:dyDescent="0.15">
      <c r="A11" s="31" t="s">
        <v>29</v>
      </c>
      <c r="B11" s="18">
        <v>125</v>
      </c>
      <c r="C11" s="25">
        <v>97</v>
      </c>
      <c r="D11" s="25">
        <v>40</v>
      </c>
      <c r="E11" s="25">
        <v>38</v>
      </c>
      <c r="F11" s="25">
        <v>4</v>
      </c>
      <c r="G11" s="18">
        <v>13</v>
      </c>
      <c r="H11" s="26">
        <v>317</v>
      </c>
      <c r="I11" s="19">
        <f t="shared" si="0"/>
        <v>3.1840096424266773E-2</v>
      </c>
      <c r="K11" s="34"/>
    </row>
    <row r="12" spans="1:11" ht="30" customHeight="1" x14ac:dyDescent="0.15">
      <c r="A12" s="31" t="s">
        <v>25</v>
      </c>
      <c r="B12" s="18">
        <v>114</v>
      </c>
      <c r="C12" s="25">
        <v>108</v>
      </c>
      <c r="D12" s="25">
        <v>5</v>
      </c>
      <c r="E12" s="25">
        <v>35</v>
      </c>
      <c r="F12" s="25">
        <v>16</v>
      </c>
      <c r="G12" s="18">
        <v>22</v>
      </c>
      <c r="H12" s="25">
        <v>300</v>
      </c>
      <c r="I12" s="19">
        <f>IF(H12&gt;0,H12/$H$16,"")</f>
        <v>3.0132583366813983E-2</v>
      </c>
      <c r="J12" s="35"/>
      <c r="K12" s="34"/>
    </row>
    <row r="13" spans="1:11" ht="30" customHeight="1" x14ac:dyDescent="0.15">
      <c r="A13" s="31" t="s">
        <v>24</v>
      </c>
      <c r="B13" s="18">
        <v>104</v>
      </c>
      <c r="C13" s="25">
        <v>108</v>
      </c>
      <c r="D13" s="25">
        <v>20</v>
      </c>
      <c r="E13" s="25">
        <v>2</v>
      </c>
      <c r="F13" s="25">
        <v>6</v>
      </c>
      <c r="G13" s="18">
        <v>10</v>
      </c>
      <c r="H13" s="25">
        <v>250</v>
      </c>
      <c r="I13" s="19">
        <f>IF(H13&gt;0,H13/$H$16,"")</f>
        <v>2.5110486139011651E-2</v>
      </c>
      <c r="K13" s="34"/>
    </row>
    <row r="14" spans="1:11" ht="30" customHeight="1" x14ac:dyDescent="0.15">
      <c r="A14" s="31" t="s">
        <v>19</v>
      </c>
      <c r="B14" s="18">
        <v>82</v>
      </c>
      <c r="C14" s="25">
        <v>66</v>
      </c>
      <c r="D14" s="25">
        <v>31</v>
      </c>
      <c r="E14" s="25">
        <v>15</v>
      </c>
      <c r="F14" s="25">
        <v>20</v>
      </c>
      <c r="G14" s="18">
        <v>31</v>
      </c>
      <c r="H14" s="26">
        <v>245</v>
      </c>
      <c r="I14" s="19">
        <f>IF(H14&gt;0,H14/$H$16,"")</f>
        <v>2.4608276416231419E-2</v>
      </c>
      <c r="K14" s="34"/>
    </row>
    <row r="15" spans="1:11" ht="30" customHeight="1" x14ac:dyDescent="0.15">
      <c r="A15" s="22" t="s">
        <v>10</v>
      </c>
      <c r="B15" s="20">
        <f>B16-SUM(B5:B14)</f>
        <v>1081</v>
      </c>
      <c r="C15" s="20">
        <f t="shared" ref="C15:H15" si="1">C16-SUM(C5:C14)</f>
        <v>1057</v>
      </c>
      <c r="D15" s="20">
        <f t="shared" si="1"/>
        <v>141</v>
      </c>
      <c r="E15" s="20">
        <f t="shared" si="1"/>
        <v>63</v>
      </c>
      <c r="F15" s="20">
        <f t="shared" si="1"/>
        <v>78</v>
      </c>
      <c r="G15" s="20">
        <f t="shared" si="1"/>
        <v>86</v>
      </c>
      <c r="H15" s="20">
        <f t="shared" si="1"/>
        <v>2506</v>
      </c>
      <c r="I15" s="21">
        <f>IF(H15&gt;0,H15/$H$16,"")</f>
        <v>0.25170751305745281</v>
      </c>
      <c r="K15" s="32"/>
    </row>
    <row r="16" spans="1:11" ht="30" customHeight="1" x14ac:dyDescent="0.15">
      <c r="A16" s="1" t="s">
        <v>3</v>
      </c>
      <c r="B16" s="12">
        <v>4240</v>
      </c>
      <c r="C16" s="13">
        <v>4257</v>
      </c>
      <c r="D16" s="13">
        <v>483</v>
      </c>
      <c r="E16" s="13">
        <v>334</v>
      </c>
      <c r="F16" s="13">
        <v>241</v>
      </c>
      <c r="G16" s="28">
        <v>401</v>
      </c>
      <c r="H16" s="12">
        <v>9956</v>
      </c>
      <c r="I16" s="7"/>
      <c r="K16" s="32"/>
    </row>
    <row r="17" spans="1:11" ht="30" customHeight="1" x14ac:dyDescent="0.15">
      <c r="A17" s="1" t="s">
        <v>14</v>
      </c>
      <c r="B17" s="6">
        <f>IF(B16&gt;0,B16/$H$16,"")</f>
        <v>0.42587384491763758</v>
      </c>
      <c r="C17" s="6">
        <f t="shared" ref="C17:G17" si="2">IF(C16&gt;0,C16/$H$16,"")</f>
        <v>0.42758135797509039</v>
      </c>
      <c r="D17" s="6">
        <f t="shared" si="2"/>
        <v>4.8513459220570508E-2</v>
      </c>
      <c r="E17" s="6">
        <f t="shared" si="2"/>
        <v>3.3547609481719566E-2</v>
      </c>
      <c r="F17" s="6">
        <f t="shared" si="2"/>
        <v>2.4206508638007232E-2</v>
      </c>
      <c r="G17" s="15">
        <f t="shared" si="2"/>
        <v>4.0277219766974688E-2</v>
      </c>
      <c r="H17" s="7"/>
      <c r="I17" s="7"/>
      <c r="K17" s="32"/>
    </row>
    <row r="18" spans="1:11" ht="30" customHeight="1" x14ac:dyDescent="0.15">
      <c r="B18" s="38" t="s">
        <v>28</v>
      </c>
      <c r="C18" s="38"/>
      <c r="D18" s="38"/>
      <c r="E18" s="38"/>
      <c r="F18" s="38"/>
      <c r="G18" s="39"/>
      <c r="H18" s="9">
        <v>140</v>
      </c>
      <c r="I18" s="10" t="s">
        <v>11</v>
      </c>
      <c r="K18" s="32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4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8"/>
  <sheetViews>
    <sheetView showGridLines="0" view="pageBreakPreview" zoomScale="70" zoomScaleNormal="100" zoomScaleSheetLayoutView="70" workbookViewId="0">
      <pane xSplit="1" ySplit="4" topLeftCell="B5" activePane="bottomRight" state="frozen"/>
      <selection activeCell="L17" sqref="L17"/>
      <selection pane="topRight" activeCell="L17" sqref="L17"/>
      <selection pane="bottomLeft" activeCell="L17" sqref="L17"/>
      <selection pane="bottomRight" activeCell="K18" sqref="K18"/>
    </sheetView>
  </sheetViews>
  <sheetFormatPr defaultColWidth="10.75" defaultRowHeight="30" customHeight="1" x14ac:dyDescent="0.15"/>
  <cols>
    <col min="1" max="1" width="16.75" style="8" customWidth="1"/>
    <col min="2" max="9" width="9.375" style="2" customWidth="1"/>
    <col min="10" max="16384" width="10.75" style="2"/>
  </cols>
  <sheetData>
    <row r="1" spans="1:11" ht="51.6" customHeight="1" x14ac:dyDescent="0.15">
      <c r="A1" s="40" t="s">
        <v>13</v>
      </c>
      <c r="B1" s="40"/>
      <c r="C1" s="40"/>
      <c r="D1" s="40"/>
      <c r="E1" s="40"/>
      <c r="F1" s="40"/>
      <c r="G1" s="40"/>
      <c r="H1" s="40"/>
      <c r="I1" s="40"/>
    </row>
    <row r="2" spans="1:11" ht="31.5" customHeight="1" x14ac:dyDescent="0.15">
      <c r="A2" s="3" t="s">
        <v>0</v>
      </c>
      <c r="F2" s="41">
        <v>43952</v>
      </c>
      <c r="G2" s="41"/>
      <c r="H2" s="41"/>
      <c r="I2" s="4" t="s">
        <v>1</v>
      </c>
    </row>
    <row r="3" spans="1:11" ht="25.15" customHeight="1" x14ac:dyDescent="0.15">
      <c r="A3" s="42" t="s">
        <v>12</v>
      </c>
      <c r="B3" s="44" t="s">
        <v>2</v>
      </c>
      <c r="C3" s="44"/>
      <c r="D3" s="44"/>
      <c r="E3" s="44"/>
      <c r="F3" s="44"/>
      <c r="G3" s="44"/>
      <c r="H3" s="45" t="s">
        <v>3</v>
      </c>
      <c r="I3" s="47" t="s">
        <v>15</v>
      </c>
      <c r="K3" s="32"/>
    </row>
    <row r="4" spans="1:11" s="5" customFormat="1" ht="25.15" customHeight="1" x14ac:dyDescent="0.15">
      <c r="A4" s="43"/>
      <c r="B4" s="11" t="s">
        <v>6</v>
      </c>
      <c r="C4" s="11" t="s">
        <v>7</v>
      </c>
      <c r="D4" s="11" t="s">
        <v>4</v>
      </c>
      <c r="E4" s="11" t="s">
        <v>5</v>
      </c>
      <c r="F4" s="11" t="s">
        <v>8</v>
      </c>
      <c r="G4" s="14" t="s">
        <v>9</v>
      </c>
      <c r="H4" s="46"/>
      <c r="I4" s="48"/>
      <c r="K4" s="33"/>
    </row>
    <row r="5" spans="1:11" ht="30" customHeight="1" x14ac:dyDescent="0.15">
      <c r="A5" s="29" t="s">
        <v>17</v>
      </c>
      <c r="B5" s="16">
        <v>1213</v>
      </c>
      <c r="C5" s="30">
        <v>1889</v>
      </c>
      <c r="D5" s="30">
        <v>89</v>
      </c>
      <c r="E5" s="30">
        <v>43</v>
      </c>
      <c r="F5" s="30">
        <v>30</v>
      </c>
      <c r="G5" s="16">
        <v>78</v>
      </c>
      <c r="H5" s="23">
        <v>3342</v>
      </c>
      <c r="I5" s="17">
        <f t="shared" ref="I5:I11" si="0">IF(H5&gt;0,H5/$H$16,"")</f>
        <v>0.33303437967115096</v>
      </c>
      <c r="K5" s="34"/>
    </row>
    <row r="6" spans="1:11" ht="30" customHeight="1" x14ac:dyDescent="0.15">
      <c r="A6" s="31" t="s">
        <v>26</v>
      </c>
      <c r="B6" s="18">
        <v>403</v>
      </c>
      <c r="C6" s="25">
        <v>253</v>
      </c>
      <c r="D6" s="25">
        <v>71</v>
      </c>
      <c r="E6" s="25">
        <v>79</v>
      </c>
      <c r="F6" s="25">
        <v>50</v>
      </c>
      <c r="G6" s="18">
        <v>47</v>
      </c>
      <c r="H6" s="25">
        <v>903</v>
      </c>
      <c r="I6" s="19">
        <f t="shared" si="0"/>
        <v>8.9985052316890884E-2</v>
      </c>
      <c r="K6" s="34"/>
    </row>
    <row r="7" spans="1:11" ht="30" customHeight="1" x14ac:dyDescent="0.15">
      <c r="A7" s="31" t="s">
        <v>27</v>
      </c>
      <c r="B7" s="18">
        <v>434</v>
      </c>
      <c r="C7" s="25">
        <v>345</v>
      </c>
      <c r="D7" s="25">
        <v>36</v>
      </c>
      <c r="E7" s="25">
        <v>20</v>
      </c>
      <c r="F7" s="25">
        <v>6</v>
      </c>
      <c r="G7" s="18">
        <v>27</v>
      </c>
      <c r="H7" s="26">
        <v>868</v>
      </c>
      <c r="I7" s="19">
        <f t="shared" si="0"/>
        <v>8.6497259591429995E-2</v>
      </c>
      <c r="K7" s="34"/>
    </row>
    <row r="8" spans="1:11" ht="30" customHeight="1" x14ac:dyDescent="0.15">
      <c r="A8" s="31" t="s">
        <v>20</v>
      </c>
      <c r="B8" s="18">
        <v>280</v>
      </c>
      <c r="C8" s="25">
        <v>207</v>
      </c>
      <c r="D8" s="25">
        <v>26</v>
      </c>
      <c r="E8" s="25">
        <v>2</v>
      </c>
      <c r="F8" s="25">
        <v>10</v>
      </c>
      <c r="G8" s="18">
        <v>3</v>
      </c>
      <c r="H8" s="27">
        <v>528</v>
      </c>
      <c r="I8" s="19">
        <f t="shared" si="0"/>
        <v>5.2615844544095666E-2</v>
      </c>
      <c r="K8" s="34"/>
    </row>
    <row r="9" spans="1:11" ht="30" customHeight="1" x14ac:dyDescent="0.15">
      <c r="A9" s="31" t="s">
        <v>21</v>
      </c>
      <c r="B9" s="18">
        <v>222</v>
      </c>
      <c r="C9" s="25">
        <v>110</v>
      </c>
      <c r="D9" s="25">
        <v>21</v>
      </c>
      <c r="E9" s="25">
        <v>24</v>
      </c>
      <c r="F9" s="25">
        <v>11</v>
      </c>
      <c r="G9" s="18">
        <v>43</v>
      </c>
      <c r="H9" s="27">
        <v>431</v>
      </c>
      <c r="I9" s="19">
        <f t="shared" si="0"/>
        <v>4.2949676133532635E-2</v>
      </c>
      <c r="K9" s="34"/>
    </row>
    <row r="10" spans="1:11" ht="30" customHeight="1" x14ac:dyDescent="0.15">
      <c r="A10" s="31" t="s">
        <v>22</v>
      </c>
      <c r="B10" s="18">
        <v>225</v>
      </c>
      <c r="C10" s="25">
        <v>38</v>
      </c>
      <c r="D10" s="25">
        <v>7</v>
      </c>
      <c r="E10" s="25">
        <v>13</v>
      </c>
      <c r="F10" s="25">
        <v>9</v>
      </c>
      <c r="G10" s="18">
        <v>49</v>
      </c>
      <c r="H10" s="25">
        <v>341</v>
      </c>
      <c r="I10" s="19">
        <f t="shared" si="0"/>
        <v>3.3981066268061785E-2</v>
      </c>
      <c r="K10" s="34"/>
    </row>
    <row r="11" spans="1:11" ht="30" customHeight="1" x14ac:dyDescent="0.15">
      <c r="A11" s="31" t="s">
        <v>29</v>
      </c>
      <c r="B11" s="18">
        <v>119</v>
      </c>
      <c r="C11" s="25">
        <v>97</v>
      </c>
      <c r="D11" s="25">
        <v>40</v>
      </c>
      <c r="E11" s="25">
        <v>38</v>
      </c>
      <c r="F11" s="25">
        <v>4</v>
      </c>
      <c r="G11" s="18">
        <v>13</v>
      </c>
      <c r="H11" s="26">
        <v>311</v>
      </c>
      <c r="I11" s="19">
        <f t="shared" si="0"/>
        <v>3.0991529646238167E-2</v>
      </c>
      <c r="K11" s="34"/>
    </row>
    <row r="12" spans="1:11" ht="30" customHeight="1" x14ac:dyDescent="0.15">
      <c r="A12" s="31" t="s">
        <v>25</v>
      </c>
      <c r="B12" s="18">
        <v>114</v>
      </c>
      <c r="C12" s="25">
        <v>108</v>
      </c>
      <c r="D12" s="25">
        <v>5</v>
      </c>
      <c r="E12" s="25">
        <v>35</v>
      </c>
      <c r="F12" s="25">
        <v>13</v>
      </c>
      <c r="G12" s="18">
        <v>22</v>
      </c>
      <c r="H12" s="25">
        <v>297</v>
      </c>
      <c r="I12" s="19">
        <f>IF(H12&gt;0,H12/$H$16,"")</f>
        <v>2.9596412556053813E-2</v>
      </c>
      <c r="J12" s="35"/>
      <c r="K12" s="34"/>
    </row>
    <row r="13" spans="1:11" ht="30" customHeight="1" x14ac:dyDescent="0.15">
      <c r="A13" s="31" t="s">
        <v>24</v>
      </c>
      <c r="B13" s="18">
        <v>106</v>
      </c>
      <c r="C13" s="25">
        <v>109</v>
      </c>
      <c r="D13" s="25">
        <v>20</v>
      </c>
      <c r="E13" s="25">
        <v>2</v>
      </c>
      <c r="F13" s="25">
        <v>6</v>
      </c>
      <c r="G13" s="18">
        <v>9</v>
      </c>
      <c r="H13" s="25">
        <v>252</v>
      </c>
      <c r="I13" s="19">
        <f>IF(H13&gt;0,H13/$H$16,"")</f>
        <v>2.5112107623318385E-2</v>
      </c>
      <c r="K13" s="34"/>
    </row>
    <row r="14" spans="1:11" ht="30" customHeight="1" x14ac:dyDescent="0.15">
      <c r="A14" s="31" t="s">
        <v>19</v>
      </c>
      <c r="B14" s="18">
        <v>83</v>
      </c>
      <c r="C14" s="25">
        <v>67</v>
      </c>
      <c r="D14" s="25">
        <v>31</v>
      </c>
      <c r="E14" s="25">
        <v>15</v>
      </c>
      <c r="F14" s="25">
        <v>20</v>
      </c>
      <c r="G14" s="18">
        <v>31</v>
      </c>
      <c r="H14" s="26">
        <v>247</v>
      </c>
      <c r="I14" s="19">
        <f>IF(H14&gt;0,H14/$H$16,"")</f>
        <v>2.4613851519681117E-2</v>
      </c>
      <c r="K14" s="34"/>
    </row>
    <row r="15" spans="1:11" ht="30" customHeight="1" x14ac:dyDescent="0.15">
      <c r="A15" s="22" t="s">
        <v>10</v>
      </c>
      <c r="B15" s="20">
        <f>B16-(SUM(B5:B14))</f>
        <v>1088</v>
      </c>
      <c r="C15" s="20">
        <f t="shared" ref="C15:H15" si="1">C16-(SUM(C5:C14))</f>
        <v>1061</v>
      </c>
      <c r="D15" s="20">
        <f t="shared" si="1"/>
        <v>142</v>
      </c>
      <c r="E15" s="20">
        <f t="shared" si="1"/>
        <v>63</v>
      </c>
      <c r="F15" s="20">
        <f t="shared" si="1"/>
        <v>78</v>
      </c>
      <c r="G15" s="20">
        <f t="shared" si="1"/>
        <v>83</v>
      </c>
      <c r="H15" s="20">
        <f t="shared" si="1"/>
        <v>2515</v>
      </c>
      <c r="I15" s="21">
        <f>IF(H15&gt;0,H15/$H$16,"")</f>
        <v>0.25062282012954656</v>
      </c>
      <c r="K15" s="32"/>
    </row>
    <row r="16" spans="1:11" ht="30" customHeight="1" x14ac:dyDescent="0.15">
      <c r="A16" s="1" t="s">
        <v>3</v>
      </c>
      <c r="B16" s="12">
        <v>4287</v>
      </c>
      <c r="C16" s="13">
        <v>4284</v>
      </c>
      <c r="D16" s="13">
        <v>488</v>
      </c>
      <c r="E16" s="13">
        <v>334</v>
      </c>
      <c r="F16" s="13">
        <v>237</v>
      </c>
      <c r="G16" s="28">
        <v>405</v>
      </c>
      <c r="H16" s="12">
        <v>10035</v>
      </c>
      <c r="I16" s="7"/>
      <c r="K16" s="32"/>
    </row>
    <row r="17" spans="1:11" ht="30" customHeight="1" x14ac:dyDescent="0.15">
      <c r="A17" s="1" t="s">
        <v>14</v>
      </c>
      <c r="B17" s="6">
        <f>IF(B16&gt;0,B16/$H$16,"")</f>
        <v>0.4272047832585949</v>
      </c>
      <c r="C17" s="6">
        <f t="shared" ref="C17:G17" si="2">IF(C16&gt;0,C16/$H$16,"")</f>
        <v>0.42690582959641254</v>
      </c>
      <c r="D17" s="6">
        <f t="shared" si="2"/>
        <v>4.8629795714997509E-2</v>
      </c>
      <c r="E17" s="6">
        <f t="shared" si="2"/>
        <v>3.3283507722969605E-2</v>
      </c>
      <c r="F17" s="6">
        <f t="shared" si="2"/>
        <v>2.3617339312406577E-2</v>
      </c>
      <c r="G17" s="15">
        <f t="shared" si="2"/>
        <v>4.0358744394618833E-2</v>
      </c>
      <c r="H17" s="7"/>
      <c r="I17" s="7"/>
      <c r="K17" s="32"/>
    </row>
    <row r="18" spans="1:11" ht="30" customHeight="1" x14ac:dyDescent="0.15">
      <c r="B18" s="38" t="s">
        <v>28</v>
      </c>
      <c r="C18" s="38"/>
      <c r="D18" s="38"/>
      <c r="E18" s="38"/>
      <c r="F18" s="38"/>
      <c r="G18" s="39"/>
      <c r="H18" s="9">
        <v>140</v>
      </c>
      <c r="I18" s="10" t="s">
        <v>11</v>
      </c>
      <c r="K18" s="32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4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8"/>
  <sheetViews>
    <sheetView showGridLines="0" view="pageBreakPreview" zoomScale="70" zoomScaleNormal="100" zoomScaleSheetLayoutView="70" workbookViewId="0">
      <pane xSplit="1" ySplit="4" topLeftCell="B8" activePane="bottomRight" state="frozen"/>
      <selection activeCell="L17" sqref="L17"/>
      <selection pane="topRight" activeCell="L17" sqref="L17"/>
      <selection pane="bottomLeft" activeCell="L17" sqref="L17"/>
      <selection pane="bottomRight" activeCell="B15" sqref="B15"/>
    </sheetView>
  </sheetViews>
  <sheetFormatPr defaultColWidth="10.75" defaultRowHeight="30" customHeight="1" x14ac:dyDescent="0.15"/>
  <cols>
    <col min="1" max="1" width="16.75" style="8" customWidth="1"/>
    <col min="2" max="9" width="9.375" style="2" customWidth="1"/>
    <col min="10" max="16384" width="10.75" style="2"/>
  </cols>
  <sheetData>
    <row r="1" spans="1:11" ht="51.6" customHeight="1" x14ac:dyDescent="0.15">
      <c r="A1" s="40" t="s">
        <v>13</v>
      </c>
      <c r="B1" s="40"/>
      <c r="C1" s="40"/>
      <c r="D1" s="40"/>
      <c r="E1" s="40"/>
      <c r="F1" s="40"/>
      <c r="G1" s="40"/>
      <c r="H1" s="40"/>
      <c r="I1" s="40"/>
    </row>
    <row r="2" spans="1:11" ht="31.5" customHeight="1" x14ac:dyDescent="0.15">
      <c r="A2" s="3" t="s">
        <v>0</v>
      </c>
      <c r="F2" s="41">
        <v>43922</v>
      </c>
      <c r="G2" s="41"/>
      <c r="H2" s="41"/>
      <c r="I2" s="4" t="s">
        <v>1</v>
      </c>
    </row>
    <row r="3" spans="1:11" ht="25.15" customHeight="1" x14ac:dyDescent="0.15">
      <c r="A3" s="42" t="s">
        <v>12</v>
      </c>
      <c r="B3" s="44" t="s">
        <v>2</v>
      </c>
      <c r="C3" s="44"/>
      <c r="D3" s="44"/>
      <c r="E3" s="44"/>
      <c r="F3" s="44"/>
      <c r="G3" s="44"/>
      <c r="H3" s="45" t="s">
        <v>3</v>
      </c>
      <c r="I3" s="47" t="s">
        <v>15</v>
      </c>
      <c r="K3" s="32"/>
    </row>
    <row r="4" spans="1:11" s="5" customFormat="1" ht="25.15" customHeight="1" x14ac:dyDescent="0.15">
      <c r="A4" s="43"/>
      <c r="B4" s="11" t="s">
        <v>6</v>
      </c>
      <c r="C4" s="11" t="s">
        <v>7</v>
      </c>
      <c r="D4" s="11" t="s">
        <v>4</v>
      </c>
      <c r="E4" s="11" t="s">
        <v>5</v>
      </c>
      <c r="F4" s="11" t="s">
        <v>8</v>
      </c>
      <c r="G4" s="14" t="s">
        <v>9</v>
      </c>
      <c r="H4" s="46"/>
      <c r="I4" s="48"/>
      <c r="K4" s="33"/>
    </row>
    <row r="5" spans="1:11" ht="30" customHeight="1" x14ac:dyDescent="0.15">
      <c r="A5" s="29" t="s">
        <v>17</v>
      </c>
      <c r="B5" s="16">
        <v>1171</v>
      </c>
      <c r="C5" s="30">
        <v>1863</v>
      </c>
      <c r="D5" s="30">
        <v>85</v>
      </c>
      <c r="E5" s="30">
        <v>43</v>
      </c>
      <c r="F5" s="30">
        <v>30</v>
      </c>
      <c r="G5" s="16">
        <v>78</v>
      </c>
      <c r="H5" s="23">
        <v>3270</v>
      </c>
      <c r="I5" s="17">
        <f t="shared" ref="I5:I11" si="0">IF(H5&gt;0,H5/$H$16,"")</f>
        <v>0.32917253875578822</v>
      </c>
      <c r="K5" s="34"/>
    </row>
    <row r="6" spans="1:11" ht="30" customHeight="1" x14ac:dyDescent="0.15">
      <c r="A6" s="31" t="s">
        <v>26</v>
      </c>
      <c r="B6" s="18">
        <v>386</v>
      </c>
      <c r="C6" s="25">
        <v>238</v>
      </c>
      <c r="D6" s="25">
        <v>78</v>
      </c>
      <c r="E6" s="25">
        <v>79</v>
      </c>
      <c r="F6" s="25">
        <v>50</v>
      </c>
      <c r="G6" s="18">
        <v>45</v>
      </c>
      <c r="H6" s="25">
        <v>876</v>
      </c>
      <c r="I6" s="19">
        <f t="shared" si="0"/>
        <v>8.8182001207972621E-2</v>
      </c>
      <c r="K6" s="34"/>
    </row>
    <row r="7" spans="1:11" ht="30" customHeight="1" x14ac:dyDescent="0.15">
      <c r="A7" s="31" t="s">
        <v>27</v>
      </c>
      <c r="B7" s="18">
        <v>439</v>
      </c>
      <c r="C7" s="25">
        <v>340</v>
      </c>
      <c r="D7" s="25">
        <v>36</v>
      </c>
      <c r="E7" s="25">
        <v>20</v>
      </c>
      <c r="F7" s="25">
        <v>6</v>
      </c>
      <c r="G7" s="18">
        <v>27</v>
      </c>
      <c r="H7" s="26">
        <v>868</v>
      </c>
      <c r="I7" s="19">
        <f t="shared" si="0"/>
        <v>8.7376686128447761E-2</v>
      </c>
      <c r="K7" s="34"/>
    </row>
    <row r="8" spans="1:11" ht="30" customHeight="1" x14ac:dyDescent="0.15">
      <c r="A8" s="31" t="s">
        <v>20</v>
      </c>
      <c r="B8" s="18">
        <v>279</v>
      </c>
      <c r="C8" s="25">
        <v>208</v>
      </c>
      <c r="D8" s="25">
        <v>27</v>
      </c>
      <c r="E8" s="25">
        <v>2</v>
      </c>
      <c r="F8" s="25">
        <v>9</v>
      </c>
      <c r="G8" s="18">
        <v>3</v>
      </c>
      <c r="H8" s="27">
        <v>528</v>
      </c>
      <c r="I8" s="19">
        <f t="shared" si="0"/>
        <v>5.3150795248641032E-2</v>
      </c>
      <c r="K8" s="34"/>
    </row>
    <row r="9" spans="1:11" ht="30" customHeight="1" x14ac:dyDescent="0.15">
      <c r="A9" s="31" t="s">
        <v>21</v>
      </c>
      <c r="B9" s="18">
        <v>221</v>
      </c>
      <c r="C9" s="25">
        <v>111</v>
      </c>
      <c r="D9" s="25">
        <v>21</v>
      </c>
      <c r="E9" s="25">
        <v>24</v>
      </c>
      <c r="F9" s="25">
        <v>11</v>
      </c>
      <c r="G9" s="18">
        <v>43</v>
      </c>
      <c r="H9" s="27">
        <v>431</v>
      </c>
      <c r="I9" s="19">
        <f t="shared" si="0"/>
        <v>4.3386349909402051E-2</v>
      </c>
      <c r="K9" s="34"/>
    </row>
    <row r="10" spans="1:11" ht="30" customHeight="1" x14ac:dyDescent="0.15">
      <c r="A10" s="31" t="s">
        <v>22</v>
      </c>
      <c r="B10" s="18">
        <v>220</v>
      </c>
      <c r="C10" s="25">
        <v>35</v>
      </c>
      <c r="D10" s="25">
        <v>7</v>
      </c>
      <c r="E10" s="25">
        <v>11</v>
      </c>
      <c r="F10" s="25">
        <v>9</v>
      </c>
      <c r="G10" s="18">
        <v>50</v>
      </c>
      <c r="H10" s="25">
        <v>332</v>
      </c>
      <c r="I10" s="19">
        <f t="shared" si="0"/>
        <v>3.3420575800281863E-2</v>
      </c>
      <c r="K10" s="34"/>
    </row>
    <row r="11" spans="1:11" ht="30" customHeight="1" x14ac:dyDescent="0.15">
      <c r="A11" s="31" t="s">
        <v>23</v>
      </c>
      <c r="B11" s="18">
        <v>116</v>
      </c>
      <c r="C11" s="25">
        <v>96</v>
      </c>
      <c r="D11" s="25">
        <v>36</v>
      </c>
      <c r="E11" s="25">
        <v>38</v>
      </c>
      <c r="F11" s="25">
        <v>4</v>
      </c>
      <c r="G11" s="18">
        <v>13</v>
      </c>
      <c r="H11" s="26">
        <v>303</v>
      </c>
      <c r="I11" s="19">
        <f t="shared" si="0"/>
        <v>3.0501308637004228E-2</v>
      </c>
      <c r="K11" s="34"/>
    </row>
    <row r="12" spans="1:11" ht="30" customHeight="1" x14ac:dyDescent="0.15">
      <c r="A12" s="31" t="s">
        <v>25</v>
      </c>
      <c r="B12" s="18">
        <v>120</v>
      </c>
      <c r="C12" s="25">
        <v>104</v>
      </c>
      <c r="D12" s="25">
        <v>5</v>
      </c>
      <c r="E12" s="25">
        <v>35</v>
      </c>
      <c r="F12" s="25">
        <v>8</v>
      </c>
      <c r="G12" s="18">
        <v>22</v>
      </c>
      <c r="H12" s="25">
        <v>294</v>
      </c>
      <c r="I12" s="19">
        <f>IF(H12&gt;0,H12/$H$16,"")</f>
        <v>2.9595329172538754E-2</v>
      </c>
      <c r="J12" s="35"/>
      <c r="K12" s="34"/>
    </row>
    <row r="13" spans="1:11" ht="30" customHeight="1" x14ac:dyDescent="0.15">
      <c r="A13" s="31" t="s">
        <v>24</v>
      </c>
      <c r="B13" s="18">
        <v>107</v>
      </c>
      <c r="C13" s="25">
        <v>105</v>
      </c>
      <c r="D13" s="25">
        <v>19</v>
      </c>
      <c r="E13" s="25">
        <v>2</v>
      </c>
      <c r="F13" s="25">
        <v>6</v>
      </c>
      <c r="G13" s="18">
        <v>9</v>
      </c>
      <c r="H13" s="25">
        <v>248</v>
      </c>
      <c r="I13" s="19">
        <f>IF(H13&gt;0,H13/$H$16,"")</f>
        <v>2.4964767465270786E-2</v>
      </c>
      <c r="K13" s="34"/>
    </row>
    <row r="14" spans="1:11" ht="30" customHeight="1" x14ac:dyDescent="0.15">
      <c r="A14" s="31" t="s">
        <v>19</v>
      </c>
      <c r="B14" s="18">
        <v>83</v>
      </c>
      <c r="C14" s="25">
        <v>66</v>
      </c>
      <c r="D14" s="25">
        <v>30</v>
      </c>
      <c r="E14" s="25">
        <v>15</v>
      </c>
      <c r="F14" s="25">
        <v>20</v>
      </c>
      <c r="G14" s="18">
        <v>34</v>
      </c>
      <c r="H14" s="26">
        <v>248</v>
      </c>
      <c r="I14" s="19">
        <f>IF(H14&gt;0,H14/$H$16,"")</f>
        <v>2.4964767465270786E-2</v>
      </c>
      <c r="K14" s="34"/>
    </row>
    <row r="15" spans="1:11" ht="30" customHeight="1" x14ac:dyDescent="0.15">
      <c r="A15" s="22" t="s">
        <v>10</v>
      </c>
      <c r="B15" s="20">
        <f t="shared" ref="B15:G15" si="1">B16-(SUM(B5:B14))</f>
        <v>1131</v>
      </c>
      <c r="C15" s="13">
        <f t="shared" si="1"/>
        <v>1042</v>
      </c>
      <c r="D15" s="13">
        <f t="shared" si="1"/>
        <v>138</v>
      </c>
      <c r="E15" s="13">
        <f t="shared" si="1"/>
        <v>63</v>
      </c>
      <c r="F15" s="13">
        <f t="shared" si="1"/>
        <v>77</v>
      </c>
      <c r="G15" s="20">
        <f t="shared" si="1"/>
        <v>85</v>
      </c>
      <c r="H15" s="24">
        <f t="shared" ref="H15" si="2">SUM(B15:G15)</f>
        <v>2536</v>
      </c>
      <c r="I15" s="21">
        <f>IF(H15&gt;0,H15/$H$16,"")</f>
        <v>0.25528488020938195</v>
      </c>
      <c r="K15" s="32"/>
    </row>
    <row r="16" spans="1:11" ht="30" customHeight="1" x14ac:dyDescent="0.15">
      <c r="A16" s="1" t="s">
        <v>3</v>
      </c>
      <c r="B16" s="12">
        <v>4273</v>
      </c>
      <c r="C16" s="13">
        <v>4208</v>
      </c>
      <c r="D16" s="13">
        <v>482</v>
      </c>
      <c r="E16" s="13">
        <v>332</v>
      </c>
      <c r="F16" s="13">
        <v>230</v>
      </c>
      <c r="G16" s="28">
        <v>409</v>
      </c>
      <c r="H16" s="12">
        <v>9934</v>
      </c>
      <c r="I16" s="7"/>
      <c r="K16" s="32"/>
    </row>
    <row r="17" spans="1:11" ht="30" customHeight="1" x14ac:dyDescent="0.15">
      <c r="A17" s="1" t="s">
        <v>14</v>
      </c>
      <c r="B17" s="6">
        <f>IF(B16&gt;0,B16/$H$16,"")</f>
        <v>0.43013891685121802</v>
      </c>
      <c r="C17" s="6">
        <f t="shared" ref="C17:G17" si="3">IF(C16&gt;0,C16/$H$16,"")</f>
        <v>0.42359573183007854</v>
      </c>
      <c r="D17" s="6">
        <f t="shared" si="3"/>
        <v>4.852023354137306E-2</v>
      </c>
      <c r="E17" s="6">
        <f t="shared" si="3"/>
        <v>3.3420575800281863E-2</v>
      </c>
      <c r="F17" s="6">
        <f t="shared" si="3"/>
        <v>2.3152808536339844E-2</v>
      </c>
      <c r="G17" s="15">
        <f t="shared" si="3"/>
        <v>4.117173344070868E-2</v>
      </c>
      <c r="H17" s="7"/>
      <c r="I17" s="7"/>
      <c r="K17" s="32"/>
    </row>
    <row r="18" spans="1:11" ht="30" customHeight="1" x14ac:dyDescent="0.15">
      <c r="B18" s="38" t="s">
        <v>28</v>
      </c>
      <c r="C18" s="38"/>
      <c r="D18" s="38"/>
      <c r="E18" s="38"/>
      <c r="F18" s="38"/>
      <c r="G18" s="39"/>
      <c r="H18" s="9">
        <v>138</v>
      </c>
      <c r="I18" s="10" t="s">
        <v>11</v>
      </c>
      <c r="K18" s="32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4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8"/>
  <sheetViews>
    <sheetView showGridLines="0" view="pageBreakPreview" zoomScale="70" zoomScaleNormal="100" zoomScaleSheetLayoutView="70" workbookViewId="0">
      <pane xSplit="1" ySplit="4" topLeftCell="F8" activePane="bottomRight" state="frozen"/>
      <selection activeCell="L17" sqref="L17"/>
      <selection pane="topRight" activeCell="L17" sqref="L17"/>
      <selection pane="bottomLeft" activeCell="L17" sqref="L17"/>
      <selection pane="bottomRight" activeCell="L19" sqref="L19"/>
    </sheetView>
  </sheetViews>
  <sheetFormatPr defaultColWidth="10.75" defaultRowHeight="30" customHeight="1" x14ac:dyDescent="0.15"/>
  <cols>
    <col min="1" max="1" width="16.75" style="8" customWidth="1"/>
    <col min="2" max="9" width="9.375" style="2" customWidth="1"/>
    <col min="10" max="16384" width="10.75" style="2"/>
  </cols>
  <sheetData>
    <row r="1" spans="1:11" ht="51.6" customHeight="1" x14ac:dyDescent="0.15">
      <c r="A1" s="40" t="s">
        <v>13</v>
      </c>
      <c r="B1" s="40"/>
      <c r="C1" s="40"/>
      <c r="D1" s="40"/>
      <c r="E1" s="40"/>
      <c r="F1" s="40"/>
      <c r="G1" s="40"/>
      <c r="H1" s="40"/>
      <c r="I1" s="40"/>
    </row>
    <row r="2" spans="1:11" ht="31.5" customHeight="1" x14ac:dyDescent="0.15">
      <c r="A2" s="3" t="s">
        <v>0</v>
      </c>
      <c r="F2" s="41">
        <v>43891</v>
      </c>
      <c r="G2" s="41"/>
      <c r="H2" s="41"/>
      <c r="I2" s="4" t="s">
        <v>1</v>
      </c>
    </row>
    <row r="3" spans="1:11" ht="25.15" customHeight="1" x14ac:dyDescent="0.15">
      <c r="A3" s="42" t="s">
        <v>12</v>
      </c>
      <c r="B3" s="44" t="s">
        <v>2</v>
      </c>
      <c r="C3" s="44"/>
      <c r="D3" s="44"/>
      <c r="E3" s="44"/>
      <c r="F3" s="44"/>
      <c r="G3" s="44"/>
      <c r="H3" s="45" t="s">
        <v>3</v>
      </c>
      <c r="I3" s="47" t="s">
        <v>15</v>
      </c>
      <c r="K3" s="32"/>
    </row>
    <row r="4" spans="1:11" s="5" customFormat="1" ht="25.15" customHeight="1" x14ac:dyDescent="0.15">
      <c r="A4" s="43"/>
      <c r="B4" s="11" t="s">
        <v>6</v>
      </c>
      <c r="C4" s="11" t="s">
        <v>7</v>
      </c>
      <c r="D4" s="11" t="s">
        <v>4</v>
      </c>
      <c r="E4" s="11" t="s">
        <v>5</v>
      </c>
      <c r="F4" s="11" t="s">
        <v>8</v>
      </c>
      <c r="G4" s="14" t="s">
        <v>9</v>
      </c>
      <c r="H4" s="46"/>
      <c r="I4" s="48"/>
      <c r="K4" s="33"/>
    </row>
    <row r="5" spans="1:11" ht="30" customHeight="1" x14ac:dyDescent="0.15">
      <c r="A5" s="29" t="s">
        <v>17</v>
      </c>
      <c r="B5" s="16">
        <v>1199</v>
      </c>
      <c r="C5" s="30">
        <v>1994</v>
      </c>
      <c r="D5" s="30">
        <v>87</v>
      </c>
      <c r="E5" s="30">
        <v>40</v>
      </c>
      <c r="F5" s="30">
        <v>29</v>
      </c>
      <c r="G5" s="16">
        <v>79</v>
      </c>
      <c r="H5" s="23">
        <v>3428</v>
      </c>
      <c r="I5" s="17">
        <f t="shared" ref="I5:I11" si="0">IF(H5&gt;0,H5/$H$16,"")</f>
        <v>0.33903669271090892</v>
      </c>
      <c r="K5" s="34"/>
    </row>
    <row r="6" spans="1:11" ht="30" customHeight="1" x14ac:dyDescent="0.15">
      <c r="A6" s="31" t="s">
        <v>18</v>
      </c>
      <c r="B6" s="18">
        <v>449</v>
      </c>
      <c r="C6" s="25">
        <v>350</v>
      </c>
      <c r="D6" s="25">
        <v>34</v>
      </c>
      <c r="E6" s="25">
        <v>20</v>
      </c>
      <c r="F6" s="25">
        <v>6</v>
      </c>
      <c r="G6" s="18">
        <v>27</v>
      </c>
      <c r="H6" s="25">
        <v>880</v>
      </c>
      <c r="I6" s="19">
        <f t="shared" si="0"/>
        <v>8.7033923449708242E-2</v>
      </c>
      <c r="K6" s="34"/>
    </row>
    <row r="7" spans="1:11" ht="30" customHeight="1" x14ac:dyDescent="0.15">
      <c r="A7" s="31" t="s">
        <v>16</v>
      </c>
      <c r="B7" s="18">
        <v>346</v>
      </c>
      <c r="C7" s="25">
        <v>231</v>
      </c>
      <c r="D7" s="25">
        <v>79</v>
      </c>
      <c r="E7" s="25">
        <v>73</v>
      </c>
      <c r="F7" s="25">
        <v>48</v>
      </c>
      <c r="G7" s="18">
        <v>36</v>
      </c>
      <c r="H7" s="26">
        <v>813</v>
      </c>
      <c r="I7" s="19">
        <f t="shared" si="0"/>
        <v>8.0407477005241812E-2</v>
      </c>
      <c r="K7" s="34"/>
    </row>
    <row r="8" spans="1:11" ht="30" customHeight="1" x14ac:dyDescent="0.15">
      <c r="A8" s="31" t="s">
        <v>20</v>
      </c>
      <c r="B8" s="18">
        <v>276</v>
      </c>
      <c r="C8" s="25">
        <v>211</v>
      </c>
      <c r="D8" s="25">
        <v>28</v>
      </c>
      <c r="E8" s="25">
        <v>2</v>
      </c>
      <c r="F8" s="25">
        <v>9</v>
      </c>
      <c r="G8" s="18">
        <v>3</v>
      </c>
      <c r="H8" s="27">
        <v>529</v>
      </c>
      <c r="I8" s="19">
        <f t="shared" si="0"/>
        <v>5.2319256255563246E-2</v>
      </c>
      <c r="K8" s="34"/>
    </row>
    <row r="9" spans="1:11" ht="30" customHeight="1" x14ac:dyDescent="0.15">
      <c r="A9" s="31" t="s">
        <v>21</v>
      </c>
      <c r="B9" s="18">
        <v>213</v>
      </c>
      <c r="C9" s="25">
        <v>112</v>
      </c>
      <c r="D9" s="25">
        <v>22</v>
      </c>
      <c r="E9" s="25">
        <v>25</v>
      </c>
      <c r="F9" s="25">
        <v>11</v>
      </c>
      <c r="G9" s="18">
        <v>44</v>
      </c>
      <c r="H9" s="27">
        <v>427</v>
      </c>
      <c r="I9" s="19">
        <f t="shared" si="0"/>
        <v>4.2231233310256154E-2</v>
      </c>
      <c r="K9" s="34"/>
    </row>
    <row r="10" spans="1:11" ht="30" customHeight="1" x14ac:dyDescent="0.15">
      <c r="A10" s="31" t="s">
        <v>22</v>
      </c>
      <c r="B10" s="18">
        <v>220</v>
      </c>
      <c r="C10" s="25">
        <v>34</v>
      </c>
      <c r="D10" s="25">
        <v>7</v>
      </c>
      <c r="E10" s="25">
        <v>11</v>
      </c>
      <c r="F10" s="25">
        <v>9</v>
      </c>
      <c r="G10" s="18">
        <v>50</v>
      </c>
      <c r="H10" s="25">
        <v>331</v>
      </c>
      <c r="I10" s="19">
        <f t="shared" si="0"/>
        <v>3.2736623479378897E-2</v>
      </c>
      <c r="K10" s="34"/>
    </row>
    <row r="11" spans="1:11" ht="30" customHeight="1" x14ac:dyDescent="0.15">
      <c r="A11" s="31" t="s">
        <v>23</v>
      </c>
      <c r="B11" s="18">
        <v>115</v>
      </c>
      <c r="C11" s="25">
        <v>98</v>
      </c>
      <c r="D11" s="25">
        <v>44</v>
      </c>
      <c r="E11" s="25">
        <v>37</v>
      </c>
      <c r="F11" s="25">
        <v>4</v>
      </c>
      <c r="G11" s="18">
        <v>12</v>
      </c>
      <c r="H11" s="26">
        <v>310</v>
      </c>
      <c r="I11" s="19">
        <f t="shared" si="0"/>
        <v>3.0659677578874493E-2</v>
      </c>
      <c r="K11" s="34"/>
    </row>
    <row r="12" spans="1:11" ht="30" customHeight="1" x14ac:dyDescent="0.15">
      <c r="A12" s="31" t="s">
        <v>25</v>
      </c>
      <c r="B12" s="18">
        <v>121</v>
      </c>
      <c r="C12" s="25">
        <v>107</v>
      </c>
      <c r="D12" s="25">
        <v>5</v>
      </c>
      <c r="E12" s="25">
        <v>33</v>
      </c>
      <c r="F12" s="25">
        <v>8</v>
      </c>
      <c r="G12" s="18">
        <v>22</v>
      </c>
      <c r="H12" s="25">
        <v>296</v>
      </c>
      <c r="I12" s="19">
        <f>IF(H12&gt;0,H12/$H$16,"")</f>
        <v>2.9275046978538225E-2</v>
      </c>
      <c r="J12" s="35"/>
      <c r="K12" s="34"/>
    </row>
    <row r="13" spans="1:11" ht="30" customHeight="1" x14ac:dyDescent="0.15">
      <c r="A13" s="31" t="s">
        <v>24</v>
      </c>
      <c r="B13" s="18">
        <v>117</v>
      </c>
      <c r="C13" s="25">
        <v>112</v>
      </c>
      <c r="D13" s="25">
        <v>15</v>
      </c>
      <c r="E13" s="25">
        <v>2</v>
      </c>
      <c r="F13" s="25">
        <v>6</v>
      </c>
      <c r="G13" s="18">
        <v>9</v>
      </c>
      <c r="H13" s="25">
        <v>261</v>
      </c>
      <c r="I13" s="19">
        <f>IF(H13&gt;0,H13/$H$16,"")</f>
        <v>2.5813470477697557E-2</v>
      </c>
      <c r="K13" s="34"/>
    </row>
    <row r="14" spans="1:11" ht="30" customHeight="1" x14ac:dyDescent="0.15">
      <c r="A14" s="31" t="s">
        <v>19</v>
      </c>
      <c r="B14" s="18">
        <v>86</v>
      </c>
      <c r="C14" s="25">
        <v>68</v>
      </c>
      <c r="D14" s="25">
        <v>30</v>
      </c>
      <c r="E14" s="25">
        <v>15</v>
      </c>
      <c r="F14" s="25">
        <v>20</v>
      </c>
      <c r="G14" s="18">
        <v>35</v>
      </c>
      <c r="H14" s="26">
        <v>254</v>
      </c>
      <c r="I14" s="19">
        <f>IF(H14&gt;0,H14/$H$16,"")</f>
        <v>2.5121155177529424E-2</v>
      </c>
      <c r="K14" s="34"/>
    </row>
    <row r="15" spans="1:11" ht="30" customHeight="1" x14ac:dyDescent="0.15">
      <c r="A15" s="22" t="s">
        <v>10</v>
      </c>
      <c r="B15" s="20">
        <f t="shared" ref="B15:G15" si="1">B16-(SUM(B5:B14))</f>
        <v>1132</v>
      </c>
      <c r="C15" s="13">
        <f t="shared" si="1"/>
        <v>1089</v>
      </c>
      <c r="D15" s="13">
        <f t="shared" si="1"/>
        <v>138</v>
      </c>
      <c r="E15" s="13">
        <f t="shared" si="1"/>
        <v>61</v>
      </c>
      <c r="F15" s="13">
        <f t="shared" si="1"/>
        <v>70</v>
      </c>
      <c r="G15" s="20">
        <f t="shared" si="1"/>
        <v>86</v>
      </c>
      <c r="H15" s="24">
        <f t="shared" ref="H15" si="2">SUM(B15:G15)</f>
        <v>2576</v>
      </c>
      <c r="I15" s="21">
        <f>IF(H15&gt;0,H15/$H$16,"")</f>
        <v>0.25477203046187319</v>
      </c>
      <c r="K15" s="32"/>
    </row>
    <row r="16" spans="1:11" ht="30" customHeight="1" x14ac:dyDescent="0.15">
      <c r="A16" s="1" t="s">
        <v>3</v>
      </c>
      <c r="B16" s="12">
        <v>4274</v>
      </c>
      <c r="C16" s="13">
        <v>4406</v>
      </c>
      <c r="D16" s="13">
        <v>489</v>
      </c>
      <c r="E16" s="13">
        <v>319</v>
      </c>
      <c r="F16" s="13">
        <v>220</v>
      </c>
      <c r="G16" s="28">
        <v>403</v>
      </c>
      <c r="H16" s="12">
        <v>10111</v>
      </c>
      <c r="I16" s="7"/>
      <c r="K16" s="32"/>
    </row>
    <row r="17" spans="1:11" ht="30" customHeight="1" x14ac:dyDescent="0.15">
      <c r="A17" s="1" t="s">
        <v>14</v>
      </c>
      <c r="B17" s="6">
        <f t="shared" ref="B17:G17" si="3">IF(B16&gt;0,B16/$H$16,"")</f>
        <v>0.4227079418455148</v>
      </c>
      <c r="C17" s="6">
        <f t="shared" si="3"/>
        <v>0.43576303036297104</v>
      </c>
      <c r="D17" s="6">
        <f t="shared" si="3"/>
        <v>4.8363168826031054E-2</v>
      </c>
      <c r="E17" s="6">
        <f t="shared" si="3"/>
        <v>3.1549797250519235E-2</v>
      </c>
      <c r="F17" s="6">
        <f t="shared" si="3"/>
        <v>2.1758480862427061E-2</v>
      </c>
      <c r="G17" s="15">
        <f t="shared" si="3"/>
        <v>3.9857580852536843E-2</v>
      </c>
      <c r="H17" s="7"/>
      <c r="I17" s="7"/>
      <c r="K17" s="32"/>
    </row>
    <row r="18" spans="1:11" ht="30" customHeight="1" x14ac:dyDescent="0.15">
      <c r="H18" s="9">
        <v>136</v>
      </c>
      <c r="I18" s="10" t="s">
        <v>11</v>
      </c>
      <c r="K18" s="32"/>
    </row>
  </sheetData>
  <mergeCells count="6">
    <mergeCell ref="A1:I1"/>
    <mergeCell ref="F2:H2"/>
    <mergeCell ref="A3:A4"/>
    <mergeCell ref="B3:G3"/>
    <mergeCell ref="H3:H4"/>
    <mergeCell ref="I3:I4"/>
  </mergeCells>
  <phoneticPr fontId="4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B2DFE-C1CC-45BA-91F4-3C5A743B0A7A}">
  <dimension ref="A1:K18"/>
  <sheetViews>
    <sheetView showGridLines="0" view="pageBreakPreview" zoomScale="70" zoomScaleNormal="100" zoomScaleSheetLayoutView="70" workbookViewId="0">
      <pane xSplit="1" ySplit="4" topLeftCell="B8" activePane="bottomRight" state="frozen"/>
      <selection activeCell="L17" sqref="L17"/>
      <selection pane="topRight" activeCell="L17" sqref="L17"/>
      <selection pane="bottomLeft" activeCell="L17" sqref="L17"/>
      <selection pane="bottomRight" activeCell="B15" sqref="B15"/>
    </sheetView>
  </sheetViews>
  <sheetFormatPr defaultColWidth="10.75" defaultRowHeight="30" customHeight="1" x14ac:dyDescent="0.15"/>
  <cols>
    <col min="1" max="1" width="16.75" style="8" customWidth="1"/>
    <col min="2" max="9" width="9.375" style="2" customWidth="1"/>
    <col min="10" max="16384" width="10.75" style="2"/>
  </cols>
  <sheetData>
    <row r="1" spans="1:11" ht="51.6" customHeight="1" x14ac:dyDescent="0.15">
      <c r="A1" s="40" t="s">
        <v>13</v>
      </c>
      <c r="B1" s="40"/>
      <c r="C1" s="40"/>
      <c r="D1" s="40"/>
      <c r="E1" s="40"/>
      <c r="F1" s="40"/>
      <c r="G1" s="40"/>
      <c r="H1" s="40"/>
      <c r="I1" s="40"/>
    </row>
    <row r="2" spans="1:11" ht="31.5" customHeight="1" x14ac:dyDescent="0.15">
      <c r="A2" s="3" t="s">
        <v>0</v>
      </c>
      <c r="F2" s="41">
        <v>44228</v>
      </c>
      <c r="G2" s="41"/>
      <c r="H2" s="41"/>
      <c r="I2" s="4" t="s">
        <v>1</v>
      </c>
    </row>
    <row r="3" spans="1:11" ht="25.15" customHeight="1" x14ac:dyDescent="0.15">
      <c r="A3" s="42" t="s">
        <v>12</v>
      </c>
      <c r="B3" s="44" t="s">
        <v>2</v>
      </c>
      <c r="C3" s="44"/>
      <c r="D3" s="44"/>
      <c r="E3" s="44"/>
      <c r="F3" s="44"/>
      <c r="G3" s="44"/>
      <c r="H3" s="45" t="s">
        <v>3</v>
      </c>
      <c r="I3" s="47" t="s">
        <v>15</v>
      </c>
      <c r="K3" s="32"/>
    </row>
    <row r="4" spans="1:11" s="5" customFormat="1" ht="25.15" customHeight="1" x14ac:dyDescent="0.15">
      <c r="A4" s="43"/>
      <c r="B4" s="11" t="s">
        <v>6</v>
      </c>
      <c r="C4" s="11" t="s">
        <v>7</v>
      </c>
      <c r="D4" s="11" t="s">
        <v>4</v>
      </c>
      <c r="E4" s="11" t="s">
        <v>5</v>
      </c>
      <c r="F4" s="11" t="s">
        <v>8</v>
      </c>
      <c r="G4" s="14" t="s">
        <v>9</v>
      </c>
      <c r="H4" s="46"/>
      <c r="I4" s="48"/>
      <c r="K4" s="33"/>
    </row>
    <row r="5" spans="1:11" ht="30" customHeight="1" x14ac:dyDescent="0.15">
      <c r="A5" s="29" t="s">
        <v>17</v>
      </c>
      <c r="B5" s="36">
        <v>1151</v>
      </c>
      <c r="C5" s="30">
        <v>1902</v>
      </c>
      <c r="D5" s="30">
        <v>105</v>
      </c>
      <c r="E5" s="30">
        <v>38</v>
      </c>
      <c r="F5" s="30">
        <v>29</v>
      </c>
      <c r="G5" s="16">
        <v>76</v>
      </c>
      <c r="H5" s="23">
        <v>3301</v>
      </c>
      <c r="I5" s="17">
        <f t="shared" ref="I5:I11" si="0">IF(H5&gt;0,H5/$H$16,"")</f>
        <v>0.33296348597942305</v>
      </c>
      <c r="K5" s="34"/>
    </row>
    <row r="6" spans="1:11" ht="30" customHeight="1" x14ac:dyDescent="0.15">
      <c r="A6" s="31" t="s">
        <v>16</v>
      </c>
      <c r="B6" s="18">
        <v>439</v>
      </c>
      <c r="C6" s="25">
        <v>246</v>
      </c>
      <c r="D6" s="25">
        <v>91</v>
      </c>
      <c r="E6" s="25">
        <v>99</v>
      </c>
      <c r="F6" s="25">
        <v>49</v>
      </c>
      <c r="G6" s="18">
        <v>45</v>
      </c>
      <c r="H6" s="25">
        <v>969</v>
      </c>
      <c r="I6" s="19">
        <f t="shared" si="0"/>
        <v>9.7740568892475288E-2</v>
      </c>
      <c r="K6" s="34"/>
    </row>
    <row r="7" spans="1:11" ht="30" customHeight="1" x14ac:dyDescent="0.15">
      <c r="A7" s="31" t="s">
        <v>32</v>
      </c>
      <c r="B7" s="18">
        <v>423</v>
      </c>
      <c r="C7" s="25">
        <v>346</v>
      </c>
      <c r="D7" s="25">
        <v>36</v>
      </c>
      <c r="E7" s="25">
        <v>21</v>
      </c>
      <c r="F7" s="25">
        <v>6</v>
      </c>
      <c r="G7" s="18">
        <v>29</v>
      </c>
      <c r="H7" s="26">
        <v>861</v>
      </c>
      <c r="I7" s="19">
        <f t="shared" si="0"/>
        <v>8.6846883195481131E-2</v>
      </c>
      <c r="K7" s="34"/>
    </row>
    <row r="8" spans="1:11" ht="30" customHeight="1" x14ac:dyDescent="0.15">
      <c r="A8" s="31" t="s">
        <v>20</v>
      </c>
      <c r="B8" s="18">
        <v>305</v>
      </c>
      <c r="C8" s="25">
        <v>193</v>
      </c>
      <c r="D8" s="25">
        <v>22</v>
      </c>
      <c r="E8" s="25">
        <v>1</v>
      </c>
      <c r="F8" s="25">
        <v>11</v>
      </c>
      <c r="G8" s="18">
        <v>0</v>
      </c>
      <c r="H8" s="27">
        <v>532</v>
      </c>
      <c r="I8" s="19">
        <f t="shared" si="0"/>
        <v>5.3661488803711924E-2</v>
      </c>
      <c r="K8" s="34"/>
    </row>
    <row r="9" spans="1:11" ht="30" customHeight="1" x14ac:dyDescent="0.15">
      <c r="A9" s="31" t="s">
        <v>21</v>
      </c>
      <c r="B9" s="18">
        <v>218</v>
      </c>
      <c r="C9" s="25">
        <v>112</v>
      </c>
      <c r="D9" s="25">
        <v>17</v>
      </c>
      <c r="E9" s="25">
        <v>27</v>
      </c>
      <c r="F9" s="25">
        <v>12</v>
      </c>
      <c r="G9" s="18">
        <v>55</v>
      </c>
      <c r="H9" s="27">
        <v>441</v>
      </c>
      <c r="I9" s="19">
        <f t="shared" si="0"/>
        <v>4.4482549929392781E-2</v>
      </c>
      <c r="K9" s="34"/>
    </row>
    <row r="10" spans="1:11" ht="30" customHeight="1" x14ac:dyDescent="0.15">
      <c r="A10" s="31" t="s">
        <v>22</v>
      </c>
      <c r="B10" s="18">
        <v>224</v>
      </c>
      <c r="C10" s="25">
        <v>38</v>
      </c>
      <c r="D10" s="25">
        <v>6</v>
      </c>
      <c r="E10" s="25">
        <v>10</v>
      </c>
      <c r="F10" s="25">
        <v>11</v>
      </c>
      <c r="G10" s="18">
        <v>51</v>
      </c>
      <c r="H10" s="25">
        <v>340</v>
      </c>
      <c r="I10" s="19">
        <f t="shared" si="0"/>
        <v>3.4294936453500104E-2</v>
      </c>
      <c r="K10" s="34"/>
    </row>
    <row r="11" spans="1:11" ht="30" customHeight="1" x14ac:dyDescent="0.15">
      <c r="A11" s="31" t="s">
        <v>23</v>
      </c>
      <c r="B11" s="18">
        <v>140</v>
      </c>
      <c r="C11" s="25">
        <v>91</v>
      </c>
      <c r="D11" s="25">
        <v>39</v>
      </c>
      <c r="E11" s="25">
        <v>36</v>
      </c>
      <c r="F11" s="25">
        <v>5</v>
      </c>
      <c r="G11" s="18">
        <v>15</v>
      </c>
      <c r="H11" s="26">
        <v>326</v>
      </c>
      <c r="I11" s="19">
        <f t="shared" si="0"/>
        <v>3.2882792011297159E-2</v>
      </c>
      <c r="K11" s="34"/>
    </row>
    <row r="12" spans="1:11" ht="30" customHeight="1" x14ac:dyDescent="0.15">
      <c r="A12" s="31" t="s">
        <v>33</v>
      </c>
      <c r="B12" s="18">
        <v>92</v>
      </c>
      <c r="C12" s="25">
        <v>102</v>
      </c>
      <c r="D12" s="25">
        <v>8</v>
      </c>
      <c r="E12" s="25">
        <v>31</v>
      </c>
      <c r="F12" s="25">
        <v>14</v>
      </c>
      <c r="G12" s="18">
        <v>22</v>
      </c>
      <c r="H12" s="25">
        <v>269</v>
      </c>
      <c r="I12" s="19">
        <f>IF(H12&gt;0,H12/$H$16,"")</f>
        <v>2.7133346782328021E-2</v>
      </c>
      <c r="J12" s="35"/>
      <c r="K12" s="34"/>
    </row>
    <row r="13" spans="1:11" ht="30" customHeight="1" x14ac:dyDescent="0.15">
      <c r="A13" s="31" t="s">
        <v>34</v>
      </c>
      <c r="B13" s="18">
        <v>82</v>
      </c>
      <c r="C13" s="25">
        <v>67</v>
      </c>
      <c r="D13" s="25">
        <v>32</v>
      </c>
      <c r="E13" s="25">
        <v>15</v>
      </c>
      <c r="F13" s="25">
        <v>18</v>
      </c>
      <c r="G13" s="18">
        <v>28</v>
      </c>
      <c r="H13" s="25">
        <v>242</v>
      </c>
      <c r="I13" s="19">
        <f>IF(H13&gt;0,H13/$H$16,"")</f>
        <v>2.4409925358079485E-2</v>
      </c>
      <c r="K13" s="34"/>
    </row>
    <row r="14" spans="1:11" ht="30" customHeight="1" x14ac:dyDescent="0.15">
      <c r="A14" s="31" t="s">
        <v>24</v>
      </c>
      <c r="B14" s="18">
        <v>100</v>
      </c>
      <c r="C14" s="25">
        <v>90</v>
      </c>
      <c r="D14" s="25">
        <v>22</v>
      </c>
      <c r="E14" s="25">
        <v>2</v>
      </c>
      <c r="F14" s="25">
        <v>5</v>
      </c>
      <c r="G14" s="18">
        <v>10</v>
      </c>
      <c r="H14" s="25">
        <v>229</v>
      </c>
      <c r="I14" s="19">
        <f>IF(H14&gt;0,H14/$H$16,"")</f>
        <v>2.3098648376033891E-2</v>
      </c>
      <c r="K14" s="34"/>
    </row>
    <row r="15" spans="1:11" ht="30" customHeight="1" x14ac:dyDescent="0.15">
      <c r="A15" s="22" t="s">
        <v>35</v>
      </c>
      <c r="B15" s="37">
        <f>B16-SUM(B5:B14)</f>
        <v>1044</v>
      </c>
      <c r="C15" s="37">
        <f t="shared" ref="C15:H15" si="1">C16-SUM(C5:C14)</f>
        <v>988</v>
      </c>
      <c r="D15" s="37">
        <f t="shared" si="1"/>
        <v>144</v>
      </c>
      <c r="E15" s="37">
        <f t="shared" si="1"/>
        <v>55</v>
      </c>
      <c r="F15" s="37">
        <f t="shared" si="1"/>
        <v>89</v>
      </c>
      <c r="G15" s="37">
        <f t="shared" si="1"/>
        <v>84</v>
      </c>
      <c r="H15" s="37">
        <f t="shared" si="1"/>
        <v>2404</v>
      </c>
      <c r="I15" s="21">
        <f>IF(H15&gt;0,H15/$H$16,"")</f>
        <v>0.24248537421827718</v>
      </c>
      <c r="K15" s="32"/>
    </row>
    <row r="16" spans="1:11" ht="30" customHeight="1" x14ac:dyDescent="0.15">
      <c r="A16" s="1" t="s">
        <v>3</v>
      </c>
      <c r="B16" s="12">
        <v>4218</v>
      </c>
      <c r="C16" s="13">
        <v>4175</v>
      </c>
      <c r="D16" s="13">
        <v>522</v>
      </c>
      <c r="E16" s="13">
        <v>335</v>
      </c>
      <c r="F16" s="13">
        <v>249</v>
      </c>
      <c r="G16" s="28">
        <v>415</v>
      </c>
      <c r="H16" s="12">
        <v>9914</v>
      </c>
      <c r="I16" s="7"/>
      <c r="K16" s="32"/>
    </row>
    <row r="17" spans="1:11" ht="30" customHeight="1" x14ac:dyDescent="0.15">
      <c r="A17" s="1" t="s">
        <v>14</v>
      </c>
      <c r="B17" s="6">
        <f>IF(B16&gt;0,B16/$H$16,"")</f>
        <v>0.42545894694371594</v>
      </c>
      <c r="C17" s="6">
        <f t="shared" ref="C17:G17" si="2">IF(C16&gt;0,C16/$H$16,"")</f>
        <v>0.42112164615694975</v>
      </c>
      <c r="D17" s="6">
        <f t="shared" si="2"/>
        <v>5.2652814202138389E-2</v>
      </c>
      <c r="E17" s="6">
        <f t="shared" si="2"/>
        <v>3.3790599152713333E-2</v>
      </c>
      <c r="F17" s="6">
        <f t="shared" si="2"/>
        <v>2.5115997579180958E-2</v>
      </c>
      <c r="G17" s="15">
        <f t="shared" si="2"/>
        <v>4.1859995965301593E-2</v>
      </c>
      <c r="H17" s="7"/>
      <c r="I17" s="7"/>
      <c r="K17" s="32"/>
    </row>
    <row r="18" spans="1:11" ht="30" customHeight="1" x14ac:dyDescent="0.15">
      <c r="B18" s="38" t="s">
        <v>28</v>
      </c>
      <c r="C18" s="38"/>
      <c r="D18" s="38"/>
      <c r="E18" s="38"/>
      <c r="F18" s="38"/>
      <c r="G18" s="39"/>
      <c r="H18" s="9">
        <v>136</v>
      </c>
      <c r="I18" s="10" t="s">
        <v>11</v>
      </c>
      <c r="K18" s="32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4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32BC1-DC42-47DA-9435-6565B4F509FF}">
  <dimension ref="A1:K18"/>
  <sheetViews>
    <sheetView showGridLines="0" view="pageBreakPreview" zoomScale="70" zoomScaleNormal="100" zoomScaleSheetLayoutView="70" workbookViewId="0">
      <pane xSplit="1" ySplit="4" topLeftCell="B5" activePane="bottomRight" state="frozen"/>
      <selection activeCell="L17" sqref="L17"/>
      <selection pane="topRight" activeCell="L17" sqref="L17"/>
      <selection pane="bottomLeft" activeCell="L17" sqref="L17"/>
      <selection pane="bottomRight" activeCell="B15" sqref="B15"/>
    </sheetView>
  </sheetViews>
  <sheetFormatPr defaultColWidth="10.75" defaultRowHeight="30" customHeight="1" x14ac:dyDescent="0.15"/>
  <cols>
    <col min="1" max="1" width="16.75" style="8" customWidth="1"/>
    <col min="2" max="9" width="9.375" style="2" customWidth="1"/>
    <col min="10" max="16384" width="10.75" style="2"/>
  </cols>
  <sheetData>
    <row r="1" spans="1:11" ht="51.6" customHeight="1" x14ac:dyDescent="0.15">
      <c r="A1" s="40" t="s">
        <v>13</v>
      </c>
      <c r="B1" s="40"/>
      <c r="C1" s="40"/>
      <c r="D1" s="40"/>
      <c r="E1" s="40"/>
      <c r="F1" s="40"/>
      <c r="G1" s="40"/>
      <c r="H1" s="40"/>
      <c r="I1" s="40"/>
    </row>
    <row r="2" spans="1:11" ht="31.5" customHeight="1" x14ac:dyDescent="0.15">
      <c r="A2" s="3" t="s">
        <v>0</v>
      </c>
      <c r="F2" s="41">
        <v>44197</v>
      </c>
      <c r="G2" s="41"/>
      <c r="H2" s="41"/>
      <c r="I2" s="4" t="s">
        <v>1</v>
      </c>
    </row>
    <row r="3" spans="1:11" ht="25.15" customHeight="1" x14ac:dyDescent="0.15">
      <c r="A3" s="42" t="s">
        <v>12</v>
      </c>
      <c r="B3" s="44" t="s">
        <v>2</v>
      </c>
      <c r="C3" s="44"/>
      <c r="D3" s="44"/>
      <c r="E3" s="44"/>
      <c r="F3" s="44"/>
      <c r="G3" s="44"/>
      <c r="H3" s="45" t="s">
        <v>3</v>
      </c>
      <c r="I3" s="47" t="s">
        <v>15</v>
      </c>
      <c r="K3" s="32"/>
    </row>
    <row r="4" spans="1:11" s="5" customFormat="1" ht="25.15" customHeight="1" x14ac:dyDescent="0.15">
      <c r="A4" s="43"/>
      <c r="B4" s="11" t="s">
        <v>6</v>
      </c>
      <c r="C4" s="11" t="s">
        <v>7</v>
      </c>
      <c r="D4" s="11" t="s">
        <v>4</v>
      </c>
      <c r="E4" s="11" t="s">
        <v>5</v>
      </c>
      <c r="F4" s="11" t="s">
        <v>8</v>
      </c>
      <c r="G4" s="14" t="s">
        <v>9</v>
      </c>
      <c r="H4" s="46"/>
      <c r="I4" s="48"/>
      <c r="K4" s="33"/>
    </row>
    <row r="5" spans="1:11" ht="30" customHeight="1" x14ac:dyDescent="0.15">
      <c r="A5" s="29" t="s">
        <v>17</v>
      </c>
      <c r="B5" s="36">
        <v>1148</v>
      </c>
      <c r="C5" s="30">
        <v>1820</v>
      </c>
      <c r="D5" s="30">
        <v>95</v>
      </c>
      <c r="E5" s="30">
        <v>41</v>
      </c>
      <c r="F5" s="30">
        <v>30</v>
      </c>
      <c r="G5" s="16">
        <v>65</v>
      </c>
      <c r="H5" s="23">
        <v>3199</v>
      </c>
      <c r="I5" s="17">
        <f t="shared" ref="I5:I11" si="0">IF(H5&gt;0,H5/$H$16,"")</f>
        <v>0.33150259067357513</v>
      </c>
      <c r="K5" s="34"/>
    </row>
    <row r="6" spans="1:11" ht="30" customHeight="1" x14ac:dyDescent="0.15">
      <c r="A6" s="31" t="s">
        <v>26</v>
      </c>
      <c r="B6" s="18">
        <v>415</v>
      </c>
      <c r="C6" s="25">
        <v>236</v>
      </c>
      <c r="D6" s="25">
        <v>72</v>
      </c>
      <c r="E6" s="25">
        <v>83</v>
      </c>
      <c r="F6" s="25">
        <v>46</v>
      </c>
      <c r="G6" s="18">
        <v>45</v>
      </c>
      <c r="H6" s="25">
        <v>897</v>
      </c>
      <c r="I6" s="19">
        <f t="shared" si="0"/>
        <v>9.2953367875647674E-2</v>
      </c>
      <c r="K6" s="34"/>
    </row>
    <row r="7" spans="1:11" ht="30" customHeight="1" x14ac:dyDescent="0.15">
      <c r="A7" s="31" t="s">
        <v>27</v>
      </c>
      <c r="B7" s="18">
        <v>422</v>
      </c>
      <c r="C7" s="25">
        <v>344</v>
      </c>
      <c r="D7" s="25">
        <v>36</v>
      </c>
      <c r="E7" s="25">
        <v>21</v>
      </c>
      <c r="F7" s="25">
        <v>6</v>
      </c>
      <c r="G7" s="18">
        <v>28</v>
      </c>
      <c r="H7" s="26">
        <v>857</v>
      </c>
      <c r="I7" s="19">
        <f t="shared" si="0"/>
        <v>8.8808290155440409E-2</v>
      </c>
      <c r="K7" s="34"/>
    </row>
    <row r="8" spans="1:11" ht="30" customHeight="1" x14ac:dyDescent="0.15">
      <c r="A8" s="31" t="s">
        <v>20</v>
      </c>
      <c r="B8" s="18">
        <v>300</v>
      </c>
      <c r="C8" s="25">
        <v>188</v>
      </c>
      <c r="D8" s="25">
        <v>22</v>
      </c>
      <c r="E8" s="25">
        <v>1</v>
      </c>
      <c r="F8" s="25">
        <v>11</v>
      </c>
      <c r="G8" s="18">
        <v>0</v>
      </c>
      <c r="H8" s="27">
        <v>522</v>
      </c>
      <c r="I8" s="19">
        <f t="shared" si="0"/>
        <v>5.4093264248704663E-2</v>
      </c>
      <c r="K8" s="34"/>
    </row>
    <row r="9" spans="1:11" ht="30" customHeight="1" x14ac:dyDescent="0.15">
      <c r="A9" s="31" t="s">
        <v>21</v>
      </c>
      <c r="B9" s="18">
        <v>206</v>
      </c>
      <c r="C9" s="25">
        <v>112</v>
      </c>
      <c r="D9" s="25">
        <v>17</v>
      </c>
      <c r="E9" s="25">
        <v>27</v>
      </c>
      <c r="F9" s="25">
        <v>12</v>
      </c>
      <c r="G9" s="18">
        <v>51</v>
      </c>
      <c r="H9" s="27">
        <v>425</v>
      </c>
      <c r="I9" s="19">
        <f t="shared" si="0"/>
        <v>4.4041450777202069E-2</v>
      </c>
      <c r="K9" s="34"/>
    </row>
    <row r="10" spans="1:11" ht="30" customHeight="1" x14ac:dyDescent="0.15">
      <c r="A10" s="31" t="s">
        <v>22</v>
      </c>
      <c r="B10" s="18">
        <v>217</v>
      </c>
      <c r="C10" s="25">
        <v>40</v>
      </c>
      <c r="D10" s="25">
        <v>6</v>
      </c>
      <c r="E10" s="25">
        <v>10</v>
      </c>
      <c r="F10" s="25">
        <v>11</v>
      </c>
      <c r="G10" s="18">
        <v>51</v>
      </c>
      <c r="H10" s="25">
        <v>335</v>
      </c>
      <c r="I10" s="19">
        <f t="shared" si="0"/>
        <v>3.4715025906735753E-2</v>
      </c>
      <c r="K10" s="34"/>
    </row>
    <row r="11" spans="1:11" ht="30" customHeight="1" x14ac:dyDescent="0.15">
      <c r="A11" s="31" t="s">
        <v>23</v>
      </c>
      <c r="B11" s="18">
        <v>138</v>
      </c>
      <c r="C11" s="25">
        <v>89</v>
      </c>
      <c r="D11" s="25">
        <v>43</v>
      </c>
      <c r="E11" s="25">
        <v>35</v>
      </c>
      <c r="F11" s="25">
        <v>5</v>
      </c>
      <c r="G11" s="18">
        <v>15</v>
      </c>
      <c r="H11" s="26">
        <v>325</v>
      </c>
      <c r="I11" s="19">
        <f t="shared" si="0"/>
        <v>3.367875647668394E-2</v>
      </c>
      <c r="K11" s="34"/>
    </row>
    <row r="12" spans="1:11" ht="30" customHeight="1" x14ac:dyDescent="0.15">
      <c r="A12" s="31" t="s">
        <v>38</v>
      </c>
      <c r="B12" s="18">
        <v>80</v>
      </c>
      <c r="C12" s="25">
        <v>97</v>
      </c>
      <c r="D12" s="25">
        <v>11</v>
      </c>
      <c r="E12" s="25">
        <v>31</v>
      </c>
      <c r="F12" s="25">
        <v>15</v>
      </c>
      <c r="G12" s="18">
        <v>20</v>
      </c>
      <c r="H12" s="25">
        <v>254</v>
      </c>
      <c r="I12" s="19">
        <f>IF(H12&gt;0,H12/$H$16,"")</f>
        <v>2.6321243523316062E-2</v>
      </c>
      <c r="J12" s="35"/>
      <c r="K12" s="34"/>
    </row>
    <row r="13" spans="1:11" ht="30" customHeight="1" x14ac:dyDescent="0.15">
      <c r="A13" s="31" t="s">
        <v>39</v>
      </c>
      <c r="B13" s="18">
        <v>80</v>
      </c>
      <c r="C13" s="25">
        <v>66</v>
      </c>
      <c r="D13" s="25">
        <v>31</v>
      </c>
      <c r="E13" s="25">
        <v>15</v>
      </c>
      <c r="F13" s="25">
        <v>19</v>
      </c>
      <c r="G13" s="18">
        <v>28</v>
      </c>
      <c r="H13" s="25">
        <v>239</v>
      </c>
      <c r="I13" s="19">
        <f>IF(H13&gt;0,H13/$H$16,"")</f>
        <v>2.4766839378238342E-2</v>
      </c>
      <c r="K13" s="34"/>
    </row>
    <row r="14" spans="1:11" ht="30" customHeight="1" x14ac:dyDescent="0.15">
      <c r="A14" s="31" t="s">
        <v>24</v>
      </c>
      <c r="B14" s="18">
        <v>99</v>
      </c>
      <c r="C14" s="25">
        <v>92</v>
      </c>
      <c r="D14" s="25">
        <v>23</v>
      </c>
      <c r="E14" s="25">
        <v>2</v>
      </c>
      <c r="F14" s="25">
        <v>5</v>
      </c>
      <c r="G14" s="18">
        <v>11</v>
      </c>
      <c r="H14" s="25">
        <v>232</v>
      </c>
      <c r="I14" s="19">
        <f>IF(H14&gt;0,H14/$H$16,"")</f>
        <v>2.4041450777202072E-2</v>
      </c>
      <c r="K14" s="34"/>
    </row>
    <row r="15" spans="1:11" ht="30" customHeight="1" x14ac:dyDescent="0.15">
      <c r="A15" s="22" t="s">
        <v>35</v>
      </c>
      <c r="B15" s="37">
        <f>B16-SUM(B5:B14)</f>
        <v>1019</v>
      </c>
      <c r="C15" s="37">
        <f>C16-SUM(C5:C14)</f>
        <v>981</v>
      </c>
      <c r="D15" s="37">
        <f t="shared" ref="D15:H15" si="1">D16-SUM(D5:D14)</f>
        <v>140</v>
      </c>
      <c r="E15" s="37">
        <f t="shared" si="1"/>
        <v>56</v>
      </c>
      <c r="F15" s="37">
        <f t="shared" si="1"/>
        <v>87</v>
      </c>
      <c r="G15" s="37">
        <f t="shared" si="1"/>
        <v>82</v>
      </c>
      <c r="H15" s="37">
        <f t="shared" si="1"/>
        <v>2365</v>
      </c>
      <c r="I15" s="21">
        <f>IF(H15&gt;0,H15/$H$16,"")</f>
        <v>0.24507772020725388</v>
      </c>
      <c r="K15" s="32"/>
    </row>
    <row r="16" spans="1:11" ht="30" customHeight="1" x14ac:dyDescent="0.15">
      <c r="A16" s="1" t="s">
        <v>3</v>
      </c>
      <c r="B16" s="12">
        <v>4124</v>
      </c>
      <c r="C16" s="13">
        <v>4065</v>
      </c>
      <c r="D16" s="13">
        <v>496</v>
      </c>
      <c r="E16" s="13">
        <v>322</v>
      </c>
      <c r="F16" s="13">
        <v>247</v>
      </c>
      <c r="G16" s="28">
        <v>396</v>
      </c>
      <c r="H16" s="12">
        <v>9650</v>
      </c>
      <c r="I16" s="7"/>
      <c r="K16" s="32"/>
    </row>
    <row r="17" spans="1:11" ht="30" customHeight="1" x14ac:dyDescent="0.15">
      <c r="A17" s="1" t="s">
        <v>14</v>
      </c>
      <c r="B17" s="6">
        <f>IF(B16&gt;0,B16/$H$16,"")</f>
        <v>0.42735751295336788</v>
      </c>
      <c r="C17" s="6">
        <f t="shared" ref="C17:G17" si="2">IF(C16&gt;0,C16/$H$16,"")</f>
        <v>0.42124352331606219</v>
      </c>
      <c r="D17" s="6">
        <f t="shared" si="2"/>
        <v>5.1398963730569951E-2</v>
      </c>
      <c r="E17" s="6">
        <f t="shared" si="2"/>
        <v>3.3367875647668396E-2</v>
      </c>
      <c r="F17" s="6">
        <f t="shared" si="2"/>
        <v>2.5595854922279792E-2</v>
      </c>
      <c r="G17" s="15">
        <f t="shared" si="2"/>
        <v>4.1036269430051814E-2</v>
      </c>
      <c r="H17" s="7"/>
      <c r="I17" s="7"/>
      <c r="K17" s="32"/>
    </row>
    <row r="18" spans="1:11" ht="30" customHeight="1" x14ac:dyDescent="0.15">
      <c r="B18" s="38" t="s">
        <v>28</v>
      </c>
      <c r="C18" s="38"/>
      <c r="D18" s="38"/>
      <c r="E18" s="38"/>
      <c r="F18" s="38"/>
      <c r="G18" s="39"/>
      <c r="H18" s="9">
        <v>135</v>
      </c>
      <c r="I18" s="10" t="s">
        <v>11</v>
      </c>
      <c r="K18" s="32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4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4C3FF-B2A2-4B38-826B-C0E6DCD7FD22}">
  <dimension ref="A1:K18"/>
  <sheetViews>
    <sheetView showGridLines="0" view="pageBreakPreview" zoomScale="70" zoomScaleNormal="100" zoomScaleSheetLayoutView="70" workbookViewId="0">
      <pane xSplit="1" ySplit="4" topLeftCell="B5" activePane="bottomRight" state="frozen"/>
      <selection activeCell="L17" sqref="L17"/>
      <selection pane="topRight" activeCell="L17" sqref="L17"/>
      <selection pane="bottomLeft" activeCell="L17" sqref="L17"/>
      <selection pane="bottomRight" activeCell="L11" sqref="L11"/>
    </sheetView>
  </sheetViews>
  <sheetFormatPr defaultColWidth="10.75" defaultRowHeight="30" customHeight="1" x14ac:dyDescent="0.15"/>
  <cols>
    <col min="1" max="1" width="16.75" style="8" customWidth="1"/>
    <col min="2" max="9" width="9.375" style="2" customWidth="1"/>
    <col min="10" max="16384" width="10.75" style="2"/>
  </cols>
  <sheetData>
    <row r="1" spans="1:11" ht="51.6" customHeight="1" x14ac:dyDescent="0.15">
      <c r="A1" s="40" t="s">
        <v>13</v>
      </c>
      <c r="B1" s="40"/>
      <c r="C1" s="40"/>
      <c r="D1" s="40"/>
      <c r="E1" s="40"/>
      <c r="F1" s="40"/>
      <c r="G1" s="40"/>
      <c r="H1" s="40"/>
      <c r="I1" s="40"/>
    </row>
    <row r="2" spans="1:11" ht="31.5" customHeight="1" x14ac:dyDescent="0.15">
      <c r="A2" s="3" t="s">
        <v>0</v>
      </c>
      <c r="F2" s="41">
        <v>44166</v>
      </c>
      <c r="G2" s="41"/>
      <c r="H2" s="41"/>
      <c r="I2" s="4" t="s">
        <v>1</v>
      </c>
    </row>
    <row r="3" spans="1:11" ht="25.15" customHeight="1" x14ac:dyDescent="0.15">
      <c r="A3" s="42" t="s">
        <v>12</v>
      </c>
      <c r="B3" s="44" t="s">
        <v>2</v>
      </c>
      <c r="C3" s="44"/>
      <c r="D3" s="44"/>
      <c r="E3" s="44"/>
      <c r="F3" s="44"/>
      <c r="G3" s="44"/>
      <c r="H3" s="45" t="s">
        <v>3</v>
      </c>
      <c r="I3" s="47" t="s">
        <v>15</v>
      </c>
      <c r="K3" s="32"/>
    </row>
    <row r="4" spans="1:11" s="5" customFormat="1" ht="25.15" customHeight="1" x14ac:dyDescent="0.15">
      <c r="A4" s="43"/>
      <c r="B4" s="11" t="s">
        <v>6</v>
      </c>
      <c r="C4" s="11" t="s">
        <v>7</v>
      </c>
      <c r="D4" s="11" t="s">
        <v>4</v>
      </c>
      <c r="E4" s="11" t="s">
        <v>5</v>
      </c>
      <c r="F4" s="11" t="s">
        <v>8</v>
      </c>
      <c r="G4" s="14" t="s">
        <v>9</v>
      </c>
      <c r="H4" s="46"/>
      <c r="I4" s="48"/>
      <c r="K4" s="33"/>
    </row>
    <row r="5" spans="1:11" ht="30" customHeight="1" x14ac:dyDescent="0.15">
      <c r="A5" s="29" t="s">
        <v>17</v>
      </c>
      <c r="B5" s="36">
        <v>1136</v>
      </c>
      <c r="C5" s="30">
        <v>1721</v>
      </c>
      <c r="D5" s="30">
        <v>92</v>
      </c>
      <c r="E5" s="30">
        <v>47</v>
      </c>
      <c r="F5" s="30">
        <v>32</v>
      </c>
      <c r="G5" s="16">
        <v>66</v>
      </c>
      <c r="H5" s="23">
        <v>3094</v>
      </c>
      <c r="I5" s="17">
        <f t="shared" ref="I5:I11" si="0">IF(H5&gt;0,H5/$H$16,"")</f>
        <v>0.32744205736056725</v>
      </c>
      <c r="K5" s="34"/>
    </row>
    <row r="6" spans="1:11" ht="30" customHeight="1" x14ac:dyDescent="0.15">
      <c r="A6" s="31" t="s">
        <v>26</v>
      </c>
      <c r="B6" s="18">
        <v>405</v>
      </c>
      <c r="C6" s="25">
        <v>231</v>
      </c>
      <c r="D6" s="25">
        <v>71</v>
      </c>
      <c r="E6" s="25">
        <v>82</v>
      </c>
      <c r="F6" s="25">
        <v>45</v>
      </c>
      <c r="G6" s="18">
        <v>46</v>
      </c>
      <c r="H6" s="25">
        <v>880</v>
      </c>
      <c r="I6" s="19">
        <f t="shared" si="0"/>
        <v>9.3131548311990692E-2</v>
      </c>
      <c r="K6" s="34"/>
    </row>
    <row r="7" spans="1:11" ht="30" customHeight="1" x14ac:dyDescent="0.15">
      <c r="A7" s="31" t="s">
        <v>27</v>
      </c>
      <c r="B7" s="18">
        <v>427</v>
      </c>
      <c r="C7" s="25">
        <v>339</v>
      </c>
      <c r="D7" s="25">
        <v>35</v>
      </c>
      <c r="E7" s="25">
        <v>20</v>
      </c>
      <c r="F7" s="25">
        <v>6</v>
      </c>
      <c r="G7" s="18">
        <v>28</v>
      </c>
      <c r="H7" s="26">
        <v>855</v>
      </c>
      <c r="I7" s="19">
        <f t="shared" si="0"/>
        <v>9.0485765689490946E-2</v>
      </c>
      <c r="K7" s="34"/>
    </row>
    <row r="8" spans="1:11" ht="30" customHeight="1" x14ac:dyDescent="0.15">
      <c r="A8" s="31" t="s">
        <v>20</v>
      </c>
      <c r="B8" s="18">
        <v>295</v>
      </c>
      <c r="C8" s="25">
        <v>183</v>
      </c>
      <c r="D8" s="25">
        <v>19</v>
      </c>
      <c r="E8" s="25">
        <v>1</v>
      </c>
      <c r="F8" s="25">
        <v>11</v>
      </c>
      <c r="G8" s="18">
        <v>0</v>
      </c>
      <c r="H8" s="27">
        <v>509</v>
      </c>
      <c r="I8" s="19">
        <f t="shared" si="0"/>
        <v>5.3868134194094613E-2</v>
      </c>
      <c r="K8" s="34"/>
    </row>
    <row r="9" spans="1:11" ht="30" customHeight="1" x14ac:dyDescent="0.15">
      <c r="A9" s="31" t="s">
        <v>21</v>
      </c>
      <c r="B9" s="18">
        <v>207</v>
      </c>
      <c r="C9" s="25">
        <v>116</v>
      </c>
      <c r="D9" s="25">
        <v>17</v>
      </c>
      <c r="E9" s="25">
        <v>26</v>
      </c>
      <c r="F9" s="25">
        <v>12</v>
      </c>
      <c r="G9" s="18">
        <v>47</v>
      </c>
      <c r="H9" s="27">
        <v>425</v>
      </c>
      <c r="I9" s="19">
        <f t="shared" si="0"/>
        <v>4.49783045824955E-2</v>
      </c>
      <c r="K9" s="34"/>
    </row>
    <row r="10" spans="1:11" ht="30" customHeight="1" x14ac:dyDescent="0.15">
      <c r="A10" s="31" t="s">
        <v>22</v>
      </c>
      <c r="B10" s="18">
        <v>218</v>
      </c>
      <c r="C10" s="25">
        <v>40</v>
      </c>
      <c r="D10" s="25">
        <v>6</v>
      </c>
      <c r="E10" s="25">
        <v>10</v>
      </c>
      <c r="F10" s="25">
        <v>11</v>
      </c>
      <c r="G10" s="18">
        <v>53</v>
      </c>
      <c r="H10" s="25">
        <v>338</v>
      </c>
      <c r="I10" s="19">
        <f t="shared" si="0"/>
        <v>3.5770981056196423E-2</v>
      </c>
      <c r="K10" s="34"/>
    </row>
    <row r="11" spans="1:11" ht="30" customHeight="1" x14ac:dyDescent="0.15">
      <c r="A11" s="31" t="s">
        <v>23</v>
      </c>
      <c r="B11" s="18">
        <v>134</v>
      </c>
      <c r="C11" s="25">
        <v>94</v>
      </c>
      <c r="D11" s="25">
        <v>46</v>
      </c>
      <c r="E11" s="25">
        <v>34</v>
      </c>
      <c r="F11" s="25">
        <v>5</v>
      </c>
      <c r="G11" s="18">
        <v>13</v>
      </c>
      <c r="H11" s="26">
        <v>326</v>
      </c>
      <c r="I11" s="19">
        <f t="shared" si="0"/>
        <v>3.4501005397396547E-2</v>
      </c>
      <c r="K11" s="34"/>
    </row>
    <row r="12" spans="1:11" ht="30" customHeight="1" x14ac:dyDescent="0.15">
      <c r="A12" s="31" t="s">
        <v>34</v>
      </c>
      <c r="B12" s="18">
        <v>79</v>
      </c>
      <c r="C12" s="25">
        <v>61</v>
      </c>
      <c r="D12" s="25">
        <v>31</v>
      </c>
      <c r="E12" s="25">
        <v>15</v>
      </c>
      <c r="F12" s="25">
        <v>19</v>
      </c>
      <c r="G12" s="18">
        <v>28</v>
      </c>
      <c r="H12" s="25">
        <v>233</v>
      </c>
      <c r="I12" s="19">
        <f>IF(H12&gt;0,H12/$H$16,"")</f>
        <v>2.4658694041697533E-2</v>
      </c>
      <c r="J12" s="35"/>
      <c r="K12" s="34"/>
    </row>
    <row r="13" spans="1:11" ht="30" customHeight="1" x14ac:dyDescent="0.15">
      <c r="A13" s="31" t="s">
        <v>33</v>
      </c>
      <c r="B13" s="18">
        <v>73</v>
      </c>
      <c r="C13" s="25">
        <v>88</v>
      </c>
      <c r="D13" s="25">
        <v>5</v>
      </c>
      <c r="E13" s="25">
        <v>30</v>
      </c>
      <c r="F13" s="25">
        <v>16</v>
      </c>
      <c r="G13" s="18">
        <v>20</v>
      </c>
      <c r="H13" s="25">
        <v>232</v>
      </c>
      <c r="I13" s="19">
        <f>IF(H13&gt;0,H13/$H$16,"")</f>
        <v>2.4552862736797545E-2</v>
      </c>
      <c r="K13" s="34"/>
    </row>
    <row r="14" spans="1:11" ht="30" customHeight="1" x14ac:dyDescent="0.15">
      <c r="A14" s="31" t="s">
        <v>24</v>
      </c>
      <c r="B14" s="18">
        <v>99</v>
      </c>
      <c r="C14" s="25">
        <v>87</v>
      </c>
      <c r="D14" s="25">
        <v>22</v>
      </c>
      <c r="E14" s="25">
        <v>2</v>
      </c>
      <c r="F14" s="25">
        <v>5</v>
      </c>
      <c r="G14" s="18">
        <v>11</v>
      </c>
      <c r="H14" s="25">
        <v>226</v>
      </c>
      <c r="I14" s="19">
        <f>IF(H14&gt;0,H14/$H$16,"")</f>
        <v>2.3917874907397607E-2</v>
      </c>
      <c r="K14" s="34"/>
    </row>
    <row r="15" spans="1:11" ht="30" customHeight="1" x14ac:dyDescent="0.15">
      <c r="A15" s="22" t="s">
        <v>35</v>
      </c>
      <c r="B15" s="37">
        <f>B16-SUM(B5:B14)</f>
        <v>1017</v>
      </c>
      <c r="C15" s="37">
        <f>C16-SUM(C5:C14)</f>
        <v>948</v>
      </c>
      <c r="D15" s="37">
        <f t="shared" ref="D15:H15" si="1">D16-SUM(D5:D14)</f>
        <v>140</v>
      </c>
      <c r="E15" s="37">
        <f t="shared" si="1"/>
        <v>59</v>
      </c>
      <c r="F15" s="37">
        <f t="shared" si="1"/>
        <v>87</v>
      </c>
      <c r="G15" s="37">
        <f t="shared" si="1"/>
        <v>80</v>
      </c>
      <c r="H15" s="37">
        <f t="shared" si="1"/>
        <v>2331</v>
      </c>
      <c r="I15" s="21">
        <f>IF(H15&gt;0,H15/$H$16,"")</f>
        <v>0.24669277172187534</v>
      </c>
      <c r="K15" s="32"/>
    </row>
    <row r="16" spans="1:11" ht="30" customHeight="1" x14ac:dyDescent="0.15">
      <c r="A16" s="1" t="s">
        <v>3</v>
      </c>
      <c r="B16" s="12">
        <v>4090</v>
      </c>
      <c r="C16" s="13">
        <v>3908</v>
      </c>
      <c r="D16" s="13">
        <v>484</v>
      </c>
      <c r="E16" s="13">
        <v>326</v>
      </c>
      <c r="F16" s="13">
        <v>249</v>
      </c>
      <c r="G16" s="28">
        <v>392</v>
      </c>
      <c r="H16" s="12">
        <v>9449</v>
      </c>
      <c r="I16" s="7"/>
      <c r="K16" s="32"/>
    </row>
    <row r="17" spans="1:11" ht="30" customHeight="1" x14ac:dyDescent="0.15">
      <c r="A17" s="1" t="s">
        <v>14</v>
      </c>
      <c r="B17" s="6">
        <f>IF(B16&gt;0,B16/$H$16,"")</f>
        <v>0.4328500370409567</v>
      </c>
      <c r="C17" s="6">
        <f t="shared" ref="C17:G17" si="2">IF(C16&gt;0,C16/$H$16,"")</f>
        <v>0.41358873954915865</v>
      </c>
      <c r="D17" s="6">
        <f t="shared" si="2"/>
        <v>5.1222351571594875E-2</v>
      </c>
      <c r="E17" s="6">
        <f t="shared" si="2"/>
        <v>3.4501005397396547E-2</v>
      </c>
      <c r="F17" s="6">
        <f t="shared" si="2"/>
        <v>2.6351994920097366E-2</v>
      </c>
      <c r="G17" s="15">
        <f t="shared" si="2"/>
        <v>4.1485871520795851E-2</v>
      </c>
      <c r="H17" s="7"/>
      <c r="I17" s="7"/>
      <c r="K17" s="32"/>
    </row>
    <row r="18" spans="1:11" ht="30" customHeight="1" x14ac:dyDescent="0.15">
      <c r="B18" s="38" t="s">
        <v>28</v>
      </c>
      <c r="C18" s="38"/>
      <c r="D18" s="38"/>
      <c r="E18" s="38"/>
      <c r="F18" s="38"/>
      <c r="G18" s="39"/>
      <c r="H18" s="9">
        <v>134</v>
      </c>
      <c r="I18" s="10" t="s">
        <v>11</v>
      </c>
      <c r="K18" s="32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4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40B2E-32C4-43AF-A604-A1374F2A8ACA}">
  <dimension ref="A1:K18"/>
  <sheetViews>
    <sheetView showGridLines="0" view="pageBreakPreview" zoomScale="70" zoomScaleNormal="100" zoomScaleSheetLayoutView="70" workbookViewId="0">
      <pane xSplit="1" ySplit="4" topLeftCell="B5" activePane="bottomRight" state="frozen"/>
      <selection activeCell="L17" sqref="L17"/>
      <selection pane="topRight" activeCell="L17" sqref="L17"/>
      <selection pane="bottomLeft" activeCell="L17" sqref="L17"/>
      <selection pane="bottomRight" activeCell="H19" sqref="H19"/>
    </sheetView>
  </sheetViews>
  <sheetFormatPr defaultColWidth="10.75" defaultRowHeight="30" customHeight="1" x14ac:dyDescent="0.15"/>
  <cols>
    <col min="1" max="1" width="16.75" style="8" customWidth="1"/>
    <col min="2" max="9" width="9.375" style="2" customWidth="1"/>
    <col min="10" max="16384" width="10.75" style="2"/>
  </cols>
  <sheetData>
    <row r="1" spans="1:11" ht="51.6" customHeight="1" x14ac:dyDescent="0.15">
      <c r="A1" s="40" t="s">
        <v>13</v>
      </c>
      <c r="B1" s="40"/>
      <c r="C1" s="40"/>
      <c r="D1" s="40"/>
      <c r="E1" s="40"/>
      <c r="F1" s="40"/>
      <c r="G1" s="40"/>
      <c r="H1" s="40"/>
      <c r="I1" s="40"/>
    </row>
    <row r="2" spans="1:11" ht="31.5" customHeight="1" x14ac:dyDescent="0.15">
      <c r="A2" s="3" t="s">
        <v>0</v>
      </c>
      <c r="F2" s="41">
        <v>44136</v>
      </c>
      <c r="G2" s="41"/>
      <c r="H2" s="41"/>
      <c r="I2" s="4" t="s">
        <v>1</v>
      </c>
    </row>
    <row r="3" spans="1:11" ht="25.15" customHeight="1" x14ac:dyDescent="0.15">
      <c r="A3" s="42" t="s">
        <v>12</v>
      </c>
      <c r="B3" s="44" t="s">
        <v>2</v>
      </c>
      <c r="C3" s="44"/>
      <c r="D3" s="44"/>
      <c r="E3" s="44"/>
      <c r="F3" s="44"/>
      <c r="G3" s="44"/>
      <c r="H3" s="45" t="s">
        <v>3</v>
      </c>
      <c r="I3" s="47" t="s">
        <v>15</v>
      </c>
      <c r="K3" s="32"/>
    </row>
    <row r="4" spans="1:11" s="5" customFormat="1" ht="25.15" customHeight="1" x14ac:dyDescent="0.15">
      <c r="A4" s="43"/>
      <c r="B4" s="11" t="s">
        <v>6</v>
      </c>
      <c r="C4" s="11" t="s">
        <v>7</v>
      </c>
      <c r="D4" s="11" t="s">
        <v>4</v>
      </c>
      <c r="E4" s="11" t="s">
        <v>5</v>
      </c>
      <c r="F4" s="11" t="s">
        <v>8</v>
      </c>
      <c r="G4" s="14" t="s">
        <v>9</v>
      </c>
      <c r="H4" s="46"/>
      <c r="I4" s="48"/>
      <c r="K4" s="33"/>
    </row>
    <row r="5" spans="1:11" ht="30" customHeight="1" x14ac:dyDescent="0.15">
      <c r="A5" s="29" t="s">
        <v>17</v>
      </c>
      <c r="B5" s="36">
        <v>1139</v>
      </c>
      <c r="C5" s="30">
        <v>1723</v>
      </c>
      <c r="D5" s="30">
        <v>93</v>
      </c>
      <c r="E5" s="30">
        <v>47</v>
      </c>
      <c r="F5" s="30">
        <v>32</v>
      </c>
      <c r="G5" s="16">
        <v>66</v>
      </c>
      <c r="H5" s="23">
        <v>3100</v>
      </c>
      <c r="I5" s="17">
        <f t="shared" ref="I5:I11" si="0">IF(H5&gt;0,H5/$H$16,"")</f>
        <v>0.33172819689673622</v>
      </c>
      <c r="K5" s="34"/>
    </row>
    <row r="6" spans="1:11" ht="30" customHeight="1" x14ac:dyDescent="0.15">
      <c r="A6" s="31" t="s">
        <v>32</v>
      </c>
      <c r="B6" s="18">
        <v>426</v>
      </c>
      <c r="C6" s="25">
        <v>338</v>
      </c>
      <c r="D6" s="25">
        <v>34</v>
      </c>
      <c r="E6" s="25">
        <v>20</v>
      </c>
      <c r="F6" s="25">
        <v>6</v>
      </c>
      <c r="G6" s="18">
        <v>28</v>
      </c>
      <c r="H6" s="25">
        <v>852</v>
      </c>
      <c r="I6" s="19">
        <f t="shared" si="0"/>
        <v>9.1171749598715893E-2</v>
      </c>
      <c r="K6" s="34"/>
    </row>
    <row r="7" spans="1:11" ht="30" customHeight="1" x14ac:dyDescent="0.15">
      <c r="A7" s="31" t="s">
        <v>16</v>
      </c>
      <c r="B7" s="18">
        <v>393</v>
      </c>
      <c r="C7" s="25">
        <v>222</v>
      </c>
      <c r="D7" s="25">
        <v>62</v>
      </c>
      <c r="E7" s="25">
        <v>79</v>
      </c>
      <c r="F7" s="25">
        <v>46</v>
      </c>
      <c r="G7" s="18">
        <v>45</v>
      </c>
      <c r="H7" s="26">
        <v>847</v>
      </c>
      <c r="I7" s="19">
        <f t="shared" si="0"/>
        <v>9.0636704119850184E-2</v>
      </c>
      <c r="K7" s="34"/>
    </row>
    <row r="8" spans="1:11" ht="30" customHeight="1" x14ac:dyDescent="0.15">
      <c r="A8" s="31" t="s">
        <v>20</v>
      </c>
      <c r="B8" s="18">
        <v>294</v>
      </c>
      <c r="C8" s="25">
        <v>180</v>
      </c>
      <c r="D8" s="25">
        <v>19</v>
      </c>
      <c r="E8" s="25">
        <v>1</v>
      </c>
      <c r="F8" s="25">
        <v>11</v>
      </c>
      <c r="G8" s="18">
        <v>1</v>
      </c>
      <c r="H8" s="27">
        <v>506</v>
      </c>
      <c r="I8" s="19">
        <f t="shared" si="0"/>
        <v>5.4146602461209205E-2</v>
      </c>
      <c r="K8" s="34"/>
    </row>
    <row r="9" spans="1:11" ht="30" customHeight="1" x14ac:dyDescent="0.15">
      <c r="A9" s="31" t="s">
        <v>21</v>
      </c>
      <c r="B9" s="18">
        <v>212</v>
      </c>
      <c r="C9" s="25">
        <v>112</v>
      </c>
      <c r="D9" s="25">
        <v>17</v>
      </c>
      <c r="E9" s="25">
        <v>26</v>
      </c>
      <c r="F9" s="25">
        <v>12</v>
      </c>
      <c r="G9" s="18">
        <v>43</v>
      </c>
      <c r="H9" s="27">
        <v>422</v>
      </c>
      <c r="I9" s="19">
        <f t="shared" si="0"/>
        <v>4.5157838416265382E-2</v>
      </c>
      <c r="K9" s="34"/>
    </row>
    <row r="10" spans="1:11" ht="30" customHeight="1" x14ac:dyDescent="0.15">
      <c r="A10" s="31" t="s">
        <v>22</v>
      </c>
      <c r="B10" s="18">
        <v>217</v>
      </c>
      <c r="C10" s="25">
        <v>36</v>
      </c>
      <c r="D10" s="25">
        <v>6</v>
      </c>
      <c r="E10" s="25">
        <v>11</v>
      </c>
      <c r="F10" s="25">
        <v>11</v>
      </c>
      <c r="G10" s="18">
        <v>53</v>
      </c>
      <c r="H10" s="25">
        <v>334</v>
      </c>
      <c r="I10" s="19">
        <f t="shared" si="0"/>
        <v>3.5741037988229002E-2</v>
      </c>
      <c r="K10" s="34"/>
    </row>
    <row r="11" spans="1:11" ht="30" customHeight="1" x14ac:dyDescent="0.15">
      <c r="A11" s="31" t="s">
        <v>23</v>
      </c>
      <c r="B11" s="18">
        <v>133</v>
      </c>
      <c r="C11" s="25">
        <v>93</v>
      </c>
      <c r="D11" s="25">
        <v>44</v>
      </c>
      <c r="E11" s="25">
        <v>35</v>
      </c>
      <c r="F11" s="25">
        <v>4</v>
      </c>
      <c r="G11" s="18">
        <v>12</v>
      </c>
      <c r="H11" s="26">
        <v>321</v>
      </c>
      <c r="I11" s="19">
        <f t="shared" si="0"/>
        <v>3.4349919743178171E-2</v>
      </c>
      <c r="K11" s="34"/>
    </row>
    <row r="12" spans="1:11" ht="30" customHeight="1" x14ac:dyDescent="0.15">
      <c r="A12" s="31" t="s">
        <v>34</v>
      </c>
      <c r="B12" s="18">
        <v>77</v>
      </c>
      <c r="C12" s="25">
        <v>62</v>
      </c>
      <c r="D12" s="25">
        <v>35</v>
      </c>
      <c r="E12" s="25">
        <v>15</v>
      </c>
      <c r="F12" s="25">
        <v>19</v>
      </c>
      <c r="G12" s="18">
        <v>29</v>
      </c>
      <c r="H12" s="25">
        <v>237</v>
      </c>
      <c r="I12" s="19">
        <f>IF(H12&gt;0,H12/$H$16,"")</f>
        <v>2.5361155698234349E-2</v>
      </c>
      <c r="J12" s="35"/>
      <c r="K12" s="34"/>
    </row>
    <row r="13" spans="1:11" ht="30" customHeight="1" x14ac:dyDescent="0.15">
      <c r="A13" s="31" t="s">
        <v>33</v>
      </c>
      <c r="B13" s="18">
        <v>75</v>
      </c>
      <c r="C13" s="25">
        <v>85</v>
      </c>
      <c r="D13" s="25">
        <v>5</v>
      </c>
      <c r="E13" s="25">
        <v>33</v>
      </c>
      <c r="F13" s="25">
        <v>16</v>
      </c>
      <c r="G13" s="18">
        <v>21</v>
      </c>
      <c r="H13" s="25">
        <v>235</v>
      </c>
      <c r="I13" s="19">
        <f>IF(H13&gt;0,H13/$H$16,"")</f>
        <v>2.514713750668807E-2</v>
      </c>
      <c r="K13" s="34"/>
    </row>
    <row r="14" spans="1:11" ht="30" customHeight="1" x14ac:dyDescent="0.15">
      <c r="A14" s="31" t="s">
        <v>24</v>
      </c>
      <c r="B14" s="18">
        <v>96</v>
      </c>
      <c r="C14" s="25">
        <v>88</v>
      </c>
      <c r="D14" s="25">
        <v>21</v>
      </c>
      <c r="E14" s="25">
        <v>2</v>
      </c>
      <c r="F14" s="25">
        <v>6</v>
      </c>
      <c r="G14" s="18">
        <v>11</v>
      </c>
      <c r="H14" s="25">
        <v>224</v>
      </c>
      <c r="I14" s="19">
        <f>IF(H14&gt;0,H14/$H$16,"")</f>
        <v>2.3970037453183522E-2</v>
      </c>
      <c r="K14" s="34"/>
    </row>
    <row r="15" spans="1:11" ht="30" customHeight="1" x14ac:dyDescent="0.15">
      <c r="A15" s="22" t="s">
        <v>37</v>
      </c>
      <c r="B15" s="37">
        <f>B16-SUM(B5:B14)</f>
        <v>998</v>
      </c>
      <c r="C15" s="37">
        <f t="shared" ref="C15:H15" si="1">C16-SUM(C5:C14)</f>
        <v>901</v>
      </c>
      <c r="D15" s="37">
        <f t="shared" si="1"/>
        <v>141</v>
      </c>
      <c r="E15" s="37">
        <f t="shared" si="1"/>
        <v>61</v>
      </c>
      <c r="F15" s="37">
        <f t="shared" si="1"/>
        <v>86</v>
      </c>
      <c r="G15" s="37">
        <f t="shared" si="1"/>
        <v>80</v>
      </c>
      <c r="H15" s="37">
        <f t="shared" si="1"/>
        <v>2267</v>
      </c>
      <c r="I15" s="21">
        <f>IF(H15&gt;0,H15/$H$16,"")</f>
        <v>0.24258962011771001</v>
      </c>
      <c r="K15" s="32"/>
    </row>
    <row r="16" spans="1:11" ht="30" customHeight="1" x14ac:dyDescent="0.15">
      <c r="A16" s="1" t="s">
        <v>36</v>
      </c>
      <c r="B16" s="12">
        <v>4060</v>
      </c>
      <c r="C16" s="13">
        <v>3840</v>
      </c>
      <c r="D16" s="13">
        <v>477</v>
      </c>
      <c r="E16" s="13">
        <v>330</v>
      </c>
      <c r="F16" s="13">
        <v>249</v>
      </c>
      <c r="G16" s="28">
        <v>389</v>
      </c>
      <c r="H16" s="12">
        <v>9345</v>
      </c>
      <c r="I16" s="7"/>
      <c r="K16" s="32"/>
    </row>
    <row r="17" spans="1:11" ht="30" customHeight="1" x14ac:dyDescent="0.15">
      <c r="A17" s="1" t="s">
        <v>14</v>
      </c>
      <c r="B17" s="6">
        <f>IF(B16&gt;0,B16/$H$16,"")</f>
        <v>0.43445692883895132</v>
      </c>
      <c r="C17" s="6">
        <f t="shared" ref="C17:G17" si="2">IF(C16&gt;0,C16/$H$16,"")</f>
        <v>0.41091492776886035</v>
      </c>
      <c r="D17" s="6">
        <f t="shared" si="2"/>
        <v>5.1043338683788124E-2</v>
      </c>
      <c r="E17" s="6">
        <f t="shared" si="2"/>
        <v>3.5313001605136438E-2</v>
      </c>
      <c r="F17" s="6">
        <f t="shared" si="2"/>
        <v>2.6645264847512038E-2</v>
      </c>
      <c r="G17" s="15">
        <f t="shared" si="2"/>
        <v>4.1626538255751737E-2</v>
      </c>
      <c r="H17" s="7"/>
      <c r="I17" s="7"/>
      <c r="K17" s="32"/>
    </row>
    <row r="18" spans="1:11" ht="30" customHeight="1" x14ac:dyDescent="0.15">
      <c r="B18" s="38" t="s">
        <v>28</v>
      </c>
      <c r="C18" s="38"/>
      <c r="D18" s="38"/>
      <c r="E18" s="38"/>
      <c r="F18" s="38"/>
      <c r="G18" s="39"/>
      <c r="H18" s="9">
        <v>132</v>
      </c>
      <c r="I18" s="10" t="s">
        <v>11</v>
      </c>
      <c r="K18" s="32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4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C333B-599E-4FE4-9731-ED26520900C8}">
  <dimension ref="A1:K18"/>
  <sheetViews>
    <sheetView showGridLines="0" view="pageBreakPreview" zoomScale="70" zoomScaleNormal="100" zoomScaleSheetLayoutView="70" workbookViewId="0">
      <pane xSplit="1" ySplit="4" topLeftCell="B5" activePane="bottomRight" state="frozen"/>
      <selection activeCell="L17" sqref="L17"/>
      <selection pane="topRight" activeCell="L17" sqref="L17"/>
      <selection pane="bottomLeft" activeCell="L17" sqref="L17"/>
      <selection pane="bottomRight" activeCell="B15" sqref="B15"/>
    </sheetView>
  </sheetViews>
  <sheetFormatPr defaultColWidth="10.75" defaultRowHeight="30" customHeight="1" x14ac:dyDescent="0.15"/>
  <cols>
    <col min="1" max="1" width="16.75" style="8" customWidth="1"/>
    <col min="2" max="9" width="9.375" style="2" customWidth="1"/>
    <col min="10" max="16384" width="10.75" style="2"/>
  </cols>
  <sheetData>
    <row r="1" spans="1:11" ht="51.6" customHeight="1" x14ac:dyDescent="0.15">
      <c r="A1" s="40" t="s">
        <v>13</v>
      </c>
      <c r="B1" s="40"/>
      <c r="C1" s="40"/>
      <c r="D1" s="40"/>
      <c r="E1" s="40"/>
      <c r="F1" s="40"/>
      <c r="G1" s="40"/>
      <c r="H1" s="40"/>
      <c r="I1" s="40"/>
    </row>
    <row r="2" spans="1:11" ht="31.5" customHeight="1" x14ac:dyDescent="0.15">
      <c r="A2" s="3" t="s">
        <v>0</v>
      </c>
      <c r="F2" s="41">
        <v>44105</v>
      </c>
      <c r="G2" s="41"/>
      <c r="H2" s="41"/>
      <c r="I2" s="4" t="s">
        <v>1</v>
      </c>
    </row>
    <row r="3" spans="1:11" ht="25.15" customHeight="1" x14ac:dyDescent="0.15">
      <c r="A3" s="42" t="s">
        <v>12</v>
      </c>
      <c r="B3" s="44" t="s">
        <v>2</v>
      </c>
      <c r="C3" s="44"/>
      <c r="D3" s="44"/>
      <c r="E3" s="44"/>
      <c r="F3" s="44"/>
      <c r="G3" s="44"/>
      <c r="H3" s="45" t="s">
        <v>3</v>
      </c>
      <c r="I3" s="47" t="s">
        <v>15</v>
      </c>
      <c r="K3" s="32"/>
    </row>
    <row r="4" spans="1:11" s="5" customFormat="1" ht="25.15" customHeight="1" x14ac:dyDescent="0.15">
      <c r="A4" s="43"/>
      <c r="B4" s="11" t="s">
        <v>6</v>
      </c>
      <c r="C4" s="11" t="s">
        <v>7</v>
      </c>
      <c r="D4" s="11" t="s">
        <v>4</v>
      </c>
      <c r="E4" s="11" t="s">
        <v>5</v>
      </c>
      <c r="F4" s="11" t="s">
        <v>8</v>
      </c>
      <c r="G4" s="14" t="s">
        <v>9</v>
      </c>
      <c r="H4" s="46"/>
      <c r="I4" s="48"/>
      <c r="K4" s="33"/>
    </row>
    <row r="5" spans="1:11" ht="30" customHeight="1" x14ac:dyDescent="0.15">
      <c r="A5" s="29" t="s">
        <v>17</v>
      </c>
      <c r="B5" s="36">
        <v>1139</v>
      </c>
      <c r="C5" s="30">
        <v>1750</v>
      </c>
      <c r="D5" s="30">
        <v>91</v>
      </c>
      <c r="E5" s="30">
        <v>45</v>
      </c>
      <c r="F5" s="30">
        <v>32</v>
      </c>
      <c r="G5" s="16">
        <v>66</v>
      </c>
      <c r="H5" s="23">
        <v>3123</v>
      </c>
      <c r="I5" s="17">
        <f t="shared" ref="I5:I11" si="0">IF(H5&gt;0,H5/$H$16,"")</f>
        <v>0.330231574495083</v>
      </c>
      <c r="K5" s="34"/>
    </row>
    <row r="6" spans="1:11" ht="30" customHeight="1" x14ac:dyDescent="0.15">
      <c r="A6" s="31" t="s">
        <v>16</v>
      </c>
      <c r="B6" s="18">
        <v>397</v>
      </c>
      <c r="C6" s="25">
        <v>223</v>
      </c>
      <c r="D6" s="25">
        <v>67</v>
      </c>
      <c r="E6" s="25">
        <v>81</v>
      </c>
      <c r="F6" s="25">
        <v>46</v>
      </c>
      <c r="G6" s="18">
        <v>45</v>
      </c>
      <c r="H6" s="25">
        <v>859</v>
      </c>
      <c r="I6" s="19">
        <f t="shared" si="0"/>
        <v>9.0832187797398753E-2</v>
      </c>
      <c r="K6" s="34"/>
    </row>
    <row r="7" spans="1:11" ht="30" customHeight="1" x14ac:dyDescent="0.15">
      <c r="A7" s="31" t="s">
        <v>32</v>
      </c>
      <c r="B7" s="18">
        <v>426</v>
      </c>
      <c r="C7" s="25">
        <v>340</v>
      </c>
      <c r="D7" s="25">
        <v>34</v>
      </c>
      <c r="E7" s="25">
        <v>20</v>
      </c>
      <c r="F7" s="25">
        <v>6</v>
      </c>
      <c r="G7" s="18">
        <v>28</v>
      </c>
      <c r="H7" s="26">
        <v>854</v>
      </c>
      <c r="I7" s="19">
        <f t="shared" si="0"/>
        <v>9.0303478904515178E-2</v>
      </c>
      <c r="K7" s="34"/>
    </row>
    <row r="8" spans="1:11" ht="30" customHeight="1" x14ac:dyDescent="0.15">
      <c r="A8" s="31" t="s">
        <v>20</v>
      </c>
      <c r="B8" s="18">
        <v>299</v>
      </c>
      <c r="C8" s="25">
        <v>188</v>
      </c>
      <c r="D8" s="25">
        <v>19</v>
      </c>
      <c r="E8" s="25">
        <v>1</v>
      </c>
      <c r="F8" s="25">
        <v>11</v>
      </c>
      <c r="G8" s="18">
        <v>1</v>
      </c>
      <c r="H8" s="27">
        <v>519</v>
      </c>
      <c r="I8" s="19">
        <f t="shared" si="0"/>
        <v>5.4879983081315427E-2</v>
      </c>
      <c r="K8" s="34"/>
    </row>
    <row r="9" spans="1:11" ht="30" customHeight="1" x14ac:dyDescent="0.15">
      <c r="A9" s="31" t="s">
        <v>21</v>
      </c>
      <c r="B9" s="18">
        <v>213</v>
      </c>
      <c r="C9" s="25">
        <v>109</v>
      </c>
      <c r="D9" s="25">
        <v>18</v>
      </c>
      <c r="E9" s="25">
        <v>26</v>
      </c>
      <c r="F9" s="25">
        <v>12</v>
      </c>
      <c r="G9" s="18">
        <v>42</v>
      </c>
      <c r="H9" s="27">
        <v>420</v>
      </c>
      <c r="I9" s="19">
        <f t="shared" si="0"/>
        <v>4.441154700222058E-2</v>
      </c>
      <c r="K9" s="34"/>
    </row>
    <row r="10" spans="1:11" ht="30" customHeight="1" x14ac:dyDescent="0.15">
      <c r="A10" s="31" t="s">
        <v>22</v>
      </c>
      <c r="B10" s="18">
        <v>218</v>
      </c>
      <c r="C10" s="25">
        <v>36</v>
      </c>
      <c r="D10" s="25">
        <v>7</v>
      </c>
      <c r="E10" s="25">
        <v>11</v>
      </c>
      <c r="F10" s="25">
        <v>11</v>
      </c>
      <c r="G10" s="18">
        <v>53</v>
      </c>
      <c r="H10" s="25">
        <v>336</v>
      </c>
      <c r="I10" s="19">
        <f t="shared" si="0"/>
        <v>3.552923760177646E-2</v>
      </c>
      <c r="K10" s="34"/>
    </row>
    <row r="11" spans="1:11" ht="30" customHeight="1" x14ac:dyDescent="0.15">
      <c r="A11" s="31" t="s">
        <v>23</v>
      </c>
      <c r="B11" s="18">
        <v>135</v>
      </c>
      <c r="C11" s="25">
        <v>89</v>
      </c>
      <c r="D11" s="25">
        <v>44</v>
      </c>
      <c r="E11" s="25">
        <v>36</v>
      </c>
      <c r="F11" s="25">
        <v>4</v>
      </c>
      <c r="G11" s="18">
        <v>12</v>
      </c>
      <c r="H11" s="26">
        <v>320</v>
      </c>
      <c r="I11" s="19">
        <f t="shared" si="0"/>
        <v>3.3837369144549011E-2</v>
      </c>
      <c r="K11" s="34"/>
    </row>
    <row r="12" spans="1:11" ht="30" customHeight="1" x14ac:dyDescent="0.15">
      <c r="A12" s="31" t="s">
        <v>34</v>
      </c>
      <c r="B12" s="18">
        <v>81</v>
      </c>
      <c r="C12" s="25">
        <v>62</v>
      </c>
      <c r="D12" s="25">
        <v>35</v>
      </c>
      <c r="E12" s="25">
        <v>15</v>
      </c>
      <c r="F12" s="25">
        <v>19</v>
      </c>
      <c r="G12" s="18">
        <v>29</v>
      </c>
      <c r="H12" s="25">
        <v>241</v>
      </c>
      <c r="I12" s="19">
        <f>IF(H12&gt;0,H12/$H$16,"")</f>
        <v>2.5483768636988473E-2</v>
      </c>
      <c r="J12" s="35"/>
      <c r="K12" s="34"/>
    </row>
    <row r="13" spans="1:11" ht="30" customHeight="1" x14ac:dyDescent="0.15">
      <c r="A13" s="31" t="s">
        <v>33</v>
      </c>
      <c r="B13" s="18">
        <v>72</v>
      </c>
      <c r="C13" s="25">
        <v>91</v>
      </c>
      <c r="D13" s="25">
        <v>5</v>
      </c>
      <c r="E13" s="25">
        <v>35</v>
      </c>
      <c r="F13" s="25">
        <v>16</v>
      </c>
      <c r="G13" s="18">
        <v>21</v>
      </c>
      <c r="H13" s="25">
        <v>240</v>
      </c>
      <c r="I13" s="19">
        <f>IF(H13&gt;0,H13/$H$16,"")</f>
        <v>2.537802685841176E-2</v>
      </c>
      <c r="K13" s="34"/>
    </row>
    <row r="14" spans="1:11" ht="30" customHeight="1" x14ac:dyDescent="0.15">
      <c r="A14" s="31" t="s">
        <v>24</v>
      </c>
      <c r="B14" s="18">
        <v>96</v>
      </c>
      <c r="C14" s="25">
        <v>90</v>
      </c>
      <c r="D14" s="25">
        <v>19</v>
      </c>
      <c r="E14" s="25">
        <v>2</v>
      </c>
      <c r="F14" s="25">
        <v>6</v>
      </c>
      <c r="G14" s="18">
        <v>11</v>
      </c>
      <c r="H14" s="25">
        <v>224</v>
      </c>
      <c r="I14" s="19">
        <f>IF(H14&gt;0,H14/$H$16,"")</f>
        <v>2.3686158401184307E-2</v>
      </c>
      <c r="K14" s="34"/>
    </row>
    <row r="15" spans="1:11" ht="30" customHeight="1" x14ac:dyDescent="0.15">
      <c r="A15" s="22" t="s">
        <v>35</v>
      </c>
      <c r="B15" s="37">
        <f>B16-SUM(B5:B14)</f>
        <v>1031</v>
      </c>
      <c r="C15" s="37">
        <f t="shared" ref="C15:H15" si="1">C16-SUM(C5:C14)</f>
        <v>921</v>
      </c>
      <c r="D15" s="37">
        <f t="shared" si="1"/>
        <v>145</v>
      </c>
      <c r="E15" s="37">
        <f t="shared" si="1"/>
        <v>59</v>
      </c>
      <c r="F15" s="37">
        <f t="shared" si="1"/>
        <v>83</v>
      </c>
      <c r="G15" s="37">
        <f t="shared" si="1"/>
        <v>82</v>
      </c>
      <c r="H15" s="37">
        <f t="shared" si="1"/>
        <v>2321</v>
      </c>
      <c r="I15" s="21">
        <f>IF(H15&gt;0,H15/$H$16,"")</f>
        <v>0.24542666807655705</v>
      </c>
      <c r="K15" s="32"/>
    </row>
    <row r="16" spans="1:11" ht="30" customHeight="1" x14ac:dyDescent="0.15">
      <c r="A16" s="1" t="s">
        <v>3</v>
      </c>
      <c r="B16" s="12">
        <v>4107</v>
      </c>
      <c r="C16" s="13">
        <v>3899</v>
      </c>
      <c r="D16" s="13">
        <v>484</v>
      </c>
      <c r="E16" s="13">
        <v>331</v>
      </c>
      <c r="F16" s="13">
        <v>246</v>
      </c>
      <c r="G16" s="28">
        <v>390</v>
      </c>
      <c r="H16" s="12">
        <v>9457</v>
      </c>
      <c r="I16" s="7"/>
      <c r="K16" s="32"/>
    </row>
    <row r="17" spans="1:11" ht="30" customHeight="1" x14ac:dyDescent="0.15">
      <c r="A17" s="1" t="s">
        <v>14</v>
      </c>
      <c r="B17" s="6">
        <f>IF(B16&gt;0,B16/$H$16,"")</f>
        <v>0.43428148461457122</v>
      </c>
      <c r="C17" s="6">
        <f t="shared" ref="C17:G17" si="2">IF(C16&gt;0,C16/$H$16,"")</f>
        <v>0.41228719467061437</v>
      </c>
      <c r="D17" s="6">
        <f t="shared" si="2"/>
        <v>5.1179020831130378E-2</v>
      </c>
      <c r="E17" s="6">
        <f t="shared" si="2"/>
        <v>3.5000528708892885E-2</v>
      </c>
      <c r="F17" s="6">
        <f t="shared" si="2"/>
        <v>2.6012477529872052E-2</v>
      </c>
      <c r="G17" s="15">
        <f t="shared" si="2"/>
        <v>4.1239293644919107E-2</v>
      </c>
      <c r="H17" s="7"/>
      <c r="I17" s="7"/>
      <c r="K17" s="32"/>
    </row>
    <row r="18" spans="1:11" ht="30" customHeight="1" x14ac:dyDescent="0.15">
      <c r="B18" s="38" t="s">
        <v>28</v>
      </c>
      <c r="C18" s="38"/>
      <c r="D18" s="38"/>
      <c r="E18" s="38"/>
      <c r="F18" s="38"/>
      <c r="G18" s="39"/>
      <c r="H18" s="9">
        <v>137</v>
      </c>
      <c r="I18" s="10" t="s">
        <v>11</v>
      </c>
      <c r="K18" s="32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4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showGridLines="0" view="pageBreakPreview" zoomScale="70" zoomScaleNormal="100" zoomScaleSheetLayoutView="70" workbookViewId="0">
      <pane xSplit="1" ySplit="4" topLeftCell="B5" activePane="bottomRight" state="frozen"/>
      <selection activeCell="L17" sqref="L17"/>
      <selection pane="topRight" activeCell="L17" sqref="L17"/>
      <selection pane="bottomLeft" activeCell="L17" sqref="L17"/>
      <selection pane="bottomRight" activeCell="M15" sqref="M15"/>
    </sheetView>
  </sheetViews>
  <sheetFormatPr defaultColWidth="10.75" defaultRowHeight="30" customHeight="1" x14ac:dyDescent="0.15"/>
  <cols>
    <col min="1" max="1" width="16.75" style="8" customWidth="1"/>
    <col min="2" max="9" width="9.375" style="2" customWidth="1"/>
    <col min="10" max="16384" width="10.75" style="2"/>
  </cols>
  <sheetData>
    <row r="1" spans="1:11" ht="51.6" customHeight="1" x14ac:dyDescent="0.15">
      <c r="A1" s="40" t="s">
        <v>13</v>
      </c>
      <c r="B1" s="40"/>
      <c r="C1" s="40"/>
      <c r="D1" s="40"/>
      <c r="E1" s="40"/>
      <c r="F1" s="40"/>
      <c r="G1" s="40"/>
      <c r="H1" s="40"/>
      <c r="I1" s="40"/>
    </row>
    <row r="2" spans="1:11" ht="31.5" customHeight="1" x14ac:dyDescent="0.15">
      <c r="A2" s="3" t="s">
        <v>0</v>
      </c>
      <c r="F2" s="41">
        <v>44075</v>
      </c>
      <c r="G2" s="41"/>
      <c r="H2" s="41"/>
      <c r="I2" s="4" t="s">
        <v>1</v>
      </c>
    </row>
    <row r="3" spans="1:11" ht="25.15" customHeight="1" x14ac:dyDescent="0.15">
      <c r="A3" s="42" t="s">
        <v>12</v>
      </c>
      <c r="B3" s="44" t="s">
        <v>2</v>
      </c>
      <c r="C3" s="44"/>
      <c r="D3" s="44"/>
      <c r="E3" s="44"/>
      <c r="F3" s="44"/>
      <c r="G3" s="44"/>
      <c r="H3" s="45" t="s">
        <v>3</v>
      </c>
      <c r="I3" s="47" t="s">
        <v>15</v>
      </c>
      <c r="K3" s="32"/>
    </row>
    <row r="4" spans="1:11" s="5" customFormat="1" ht="25.15" customHeight="1" x14ac:dyDescent="0.15">
      <c r="A4" s="43"/>
      <c r="B4" s="11" t="s">
        <v>6</v>
      </c>
      <c r="C4" s="11" t="s">
        <v>7</v>
      </c>
      <c r="D4" s="11" t="s">
        <v>4</v>
      </c>
      <c r="E4" s="11" t="s">
        <v>5</v>
      </c>
      <c r="F4" s="11" t="s">
        <v>8</v>
      </c>
      <c r="G4" s="14" t="s">
        <v>9</v>
      </c>
      <c r="H4" s="46"/>
      <c r="I4" s="48"/>
      <c r="K4" s="33"/>
    </row>
    <row r="5" spans="1:11" ht="30" customHeight="1" x14ac:dyDescent="0.15">
      <c r="A5" s="29" t="s">
        <v>17</v>
      </c>
      <c r="B5" s="36">
        <v>1152</v>
      </c>
      <c r="C5" s="30">
        <v>1791</v>
      </c>
      <c r="D5" s="30">
        <v>91</v>
      </c>
      <c r="E5" s="30">
        <v>44</v>
      </c>
      <c r="F5" s="30">
        <v>32</v>
      </c>
      <c r="G5" s="16">
        <v>66</v>
      </c>
      <c r="H5" s="23">
        <v>3176</v>
      </c>
      <c r="I5" s="17">
        <f t="shared" ref="I5:I11" si="0">IF(H5&gt;0,H5/$H$16,"")</f>
        <v>0.33117831074035453</v>
      </c>
      <c r="K5" s="34"/>
    </row>
    <row r="6" spans="1:11" ht="30" customHeight="1" x14ac:dyDescent="0.15">
      <c r="A6" s="31" t="s">
        <v>32</v>
      </c>
      <c r="B6" s="18">
        <v>429</v>
      </c>
      <c r="C6" s="25">
        <v>338</v>
      </c>
      <c r="D6" s="25">
        <v>33</v>
      </c>
      <c r="E6" s="25">
        <v>19</v>
      </c>
      <c r="F6" s="25">
        <v>6</v>
      </c>
      <c r="G6" s="18">
        <v>28</v>
      </c>
      <c r="H6" s="25">
        <v>853</v>
      </c>
      <c r="I6" s="19">
        <f t="shared" si="0"/>
        <v>8.8946819603753904E-2</v>
      </c>
      <c r="K6" s="34"/>
    </row>
    <row r="7" spans="1:11" ht="30" customHeight="1" x14ac:dyDescent="0.15">
      <c r="A7" s="31" t="s">
        <v>16</v>
      </c>
      <c r="B7" s="18">
        <v>375</v>
      </c>
      <c r="C7" s="25">
        <v>236</v>
      </c>
      <c r="D7" s="25">
        <v>65</v>
      </c>
      <c r="E7" s="25">
        <v>80</v>
      </c>
      <c r="F7" s="25">
        <v>46</v>
      </c>
      <c r="G7" s="18">
        <v>45</v>
      </c>
      <c r="H7" s="26">
        <v>847</v>
      </c>
      <c r="I7" s="19">
        <f t="shared" si="0"/>
        <v>8.8321167883211676E-2</v>
      </c>
      <c r="K7" s="34"/>
    </row>
    <row r="8" spans="1:11" ht="30" customHeight="1" x14ac:dyDescent="0.15">
      <c r="A8" s="31" t="s">
        <v>20</v>
      </c>
      <c r="B8" s="18">
        <v>295</v>
      </c>
      <c r="C8" s="25">
        <v>191</v>
      </c>
      <c r="D8" s="25">
        <v>20</v>
      </c>
      <c r="E8" s="25">
        <v>2</v>
      </c>
      <c r="F8" s="25">
        <v>12</v>
      </c>
      <c r="G8" s="18">
        <v>1</v>
      </c>
      <c r="H8" s="27">
        <v>521</v>
      </c>
      <c r="I8" s="19">
        <f t="shared" si="0"/>
        <v>5.4327424400417101E-2</v>
      </c>
      <c r="K8" s="34"/>
    </row>
    <row r="9" spans="1:11" ht="30" customHeight="1" x14ac:dyDescent="0.15">
      <c r="A9" s="31" t="s">
        <v>21</v>
      </c>
      <c r="B9" s="18">
        <v>217</v>
      </c>
      <c r="C9" s="25">
        <v>109</v>
      </c>
      <c r="D9" s="25">
        <v>19</v>
      </c>
      <c r="E9" s="25">
        <v>24</v>
      </c>
      <c r="F9" s="25">
        <v>12</v>
      </c>
      <c r="G9" s="18">
        <v>42</v>
      </c>
      <c r="H9" s="27">
        <v>423</v>
      </c>
      <c r="I9" s="19">
        <f t="shared" si="0"/>
        <v>4.410844629822732E-2</v>
      </c>
      <c r="K9" s="34"/>
    </row>
    <row r="10" spans="1:11" ht="30" customHeight="1" x14ac:dyDescent="0.15">
      <c r="A10" s="31" t="s">
        <v>22</v>
      </c>
      <c r="B10" s="18">
        <v>218</v>
      </c>
      <c r="C10" s="25">
        <v>38</v>
      </c>
      <c r="D10" s="25">
        <v>9</v>
      </c>
      <c r="E10" s="25">
        <v>12</v>
      </c>
      <c r="F10" s="25">
        <v>9</v>
      </c>
      <c r="G10" s="18">
        <v>53</v>
      </c>
      <c r="H10" s="25">
        <v>339</v>
      </c>
      <c r="I10" s="19">
        <f t="shared" si="0"/>
        <v>3.534932221063608E-2</v>
      </c>
      <c r="K10" s="34"/>
    </row>
    <row r="11" spans="1:11" ht="30" customHeight="1" x14ac:dyDescent="0.15">
      <c r="A11" s="31" t="s">
        <v>23</v>
      </c>
      <c r="B11" s="18">
        <v>132</v>
      </c>
      <c r="C11" s="25">
        <v>88</v>
      </c>
      <c r="D11" s="25">
        <v>46</v>
      </c>
      <c r="E11" s="25">
        <v>38</v>
      </c>
      <c r="F11" s="25">
        <v>4</v>
      </c>
      <c r="G11" s="18">
        <v>13</v>
      </c>
      <c r="H11" s="26">
        <v>321</v>
      </c>
      <c r="I11" s="19">
        <f t="shared" si="0"/>
        <v>3.3472367049009383E-2</v>
      </c>
      <c r="K11" s="34"/>
    </row>
    <row r="12" spans="1:11" ht="30" customHeight="1" x14ac:dyDescent="0.15">
      <c r="A12" s="31" t="s">
        <v>33</v>
      </c>
      <c r="B12" s="18">
        <v>77</v>
      </c>
      <c r="C12" s="25">
        <v>104</v>
      </c>
      <c r="D12" s="25">
        <v>5</v>
      </c>
      <c r="E12" s="25">
        <v>35</v>
      </c>
      <c r="F12" s="25">
        <v>16</v>
      </c>
      <c r="G12" s="18">
        <v>21</v>
      </c>
      <c r="H12" s="25">
        <v>258</v>
      </c>
      <c r="I12" s="19">
        <f>IF(H12&gt;0,H12/$H$16,"")</f>
        <v>2.6903023983315955E-2</v>
      </c>
      <c r="J12" s="35"/>
      <c r="K12" s="34"/>
    </row>
    <row r="13" spans="1:11" ht="30" customHeight="1" x14ac:dyDescent="0.15">
      <c r="A13" s="31" t="s">
        <v>34</v>
      </c>
      <c r="B13" s="18">
        <v>80</v>
      </c>
      <c r="C13" s="25">
        <v>64</v>
      </c>
      <c r="D13" s="25">
        <v>35</v>
      </c>
      <c r="E13" s="25">
        <v>15</v>
      </c>
      <c r="F13" s="25">
        <v>19</v>
      </c>
      <c r="G13" s="18">
        <v>30</v>
      </c>
      <c r="H13" s="25">
        <v>243</v>
      </c>
      <c r="I13" s="19">
        <f>IF(H13&gt;0,H13/$H$16,"")</f>
        <v>2.5338894681960374E-2</v>
      </c>
      <c r="K13" s="34"/>
    </row>
    <row r="14" spans="1:11" ht="30" customHeight="1" x14ac:dyDescent="0.15">
      <c r="A14" s="31" t="s">
        <v>24</v>
      </c>
      <c r="B14" s="18">
        <v>98</v>
      </c>
      <c r="C14" s="25">
        <v>93</v>
      </c>
      <c r="D14" s="25">
        <v>19</v>
      </c>
      <c r="E14" s="25">
        <v>2</v>
      </c>
      <c r="F14" s="25">
        <v>6</v>
      </c>
      <c r="G14" s="18">
        <v>12</v>
      </c>
      <c r="H14" s="26">
        <v>230</v>
      </c>
      <c r="I14" s="19">
        <f>IF(H14&gt;0,H14/$H$16,"")</f>
        <v>2.3983315954118872E-2</v>
      </c>
      <c r="K14" s="34"/>
    </row>
    <row r="15" spans="1:11" ht="30" customHeight="1" x14ac:dyDescent="0.15">
      <c r="A15" s="22" t="s">
        <v>35</v>
      </c>
      <c r="B15" s="37">
        <f>B16-SUM(B5:B14)</f>
        <v>1041</v>
      </c>
      <c r="C15" s="37">
        <f t="shared" ref="C15:H15" si="1">C16-SUM(C5:C14)</f>
        <v>971</v>
      </c>
      <c r="D15" s="37">
        <f t="shared" si="1"/>
        <v>143</v>
      </c>
      <c r="E15" s="37">
        <f t="shared" si="1"/>
        <v>60</v>
      </c>
      <c r="F15" s="37">
        <f t="shared" si="1"/>
        <v>82</v>
      </c>
      <c r="G15" s="37">
        <f t="shared" si="1"/>
        <v>82</v>
      </c>
      <c r="H15" s="37">
        <f t="shared" si="1"/>
        <v>2379</v>
      </c>
      <c r="I15" s="21">
        <f>IF(H15&gt;0,H15/$H$16,"")</f>
        <v>0.24807090719499478</v>
      </c>
      <c r="K15" s="32"/>
    </row>
    <row r="16" spans="1:11" ht="30" customHeight="1" x14ac:dyDescent="0.15">
      <c r="A16" s="1" t="s">
        <v>3</v>
      </c>
      <c r="B16" s="12">
        <v>4114</v>
      </c>
      <c r="C16" s="13">
        <v>4023</v>
      </c>
      <c r="D16" s="13">
        <v>485</v>
      </c>
      <c r="E16" s="13">
        <v>331</v>
      </c>
      <c r="F16" s="13">
        <v>244</v>
      </c>
      <c r="G16" s="28">
        <v>393</v>
      </c>
      <c r="H16" s="12">
        <v>9590</v>
      </c>
      <c r="I16" s="7"/>
      <c r="K16" s="32"/>
    </row>
    <row r="17" spans="1:11" ht="30" customHeight="1" x14ac:dyDescent="0.15">
      <c r="A17" s="1" t="s">
        <v>14</v>
      </c>
      <c r="B17" s="6">
        <f>IF(B16&gt;0,B16/$H$16,"")</f>
        <v>0.42898852971845675</v>
      </c>
      <c r="C17" s="6">
        <f t="shared" ref="C17:G17" si="2">IF(C16&gt;0,C16/$H$16,"")</f>
        <v>0.41949947862356624</v>
      </c>
      <c r="D17" s="6">
        <f t="shared" si="2"/>
        <v>5.0573514077163713E-2</v>
      </c>
      <c r="E17" s="6">
        <f t="shared" si="2"/>
        <v>3.4515119916579767E-2</v>
      </c>
      <c r="F17" s="6">
        <f t="shared" si="2"/>
        <v>2.5443169968717413E-2</v>
      </c>
      <c r="G17" s="15">
        <f t="shared" si="2"/>
        <v>4.098018769551616E-2</v>
      </c>
      <c r="H17" s="7"/>
      <c r="I17" s="7"/>
      <c r="K17" s="32"/>
    </row>
    <row r="18" spans="1:11" ht="30" customHeight="1" x14ac:dyDescent="0.15">
      <c r="B18" s="38" t="s">
        <v>28</v>
      </c>
      <c r="C18" s="38"/>
      <c r="D18" s="38"/>
      <c r="E18" s="38"/>
      <c r="F18" s="38"/>
      <c r="G18" s="39"/>
      <c r="H18" s="9">
        <v>138</v>
      </c>
      <c r="I18" s="10" t="s">
        <v>11</v>
      </c>
      <c r="K18" s="32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4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"/>
  <sheetViews>
    <sheetView showGridLines="0" view="pageBreakPreview" zoomScale="70" zoomScaleNormal="100" zoomScaleSheetLayoutView="70" workbookViewId="0">
      <pane xSplit="1" ySplit="4" topLeftCell="B5" activePane="bottomRight" state="frozen"/>
      <selection activeCell="L17" sqref="L17"/>
      <selection pane="topRight" activeCell="L17" sqref="L17"/>
      <selection pane="bottomLeft" activeCell="L17" sqref="L17"/>
      <selection pane="bottomRight" activeCell="N14" sqref="N14"/>
    </sheetView>
  </sheetViews>
  <sheetFormatPr defaultColWidth="10.75" defaultRowHeight="30" customHeight="1" x14ac:dyDescent="0.15"/>
  <cols>
    <col min="1" max="1" width="16.75" style="8" customWidth="1"/>
    <col min="2" max="9" width="9.375" style="2" customWidth="1"/>
    <col min="10" max="16384" width="10.75" style="2"/>
  </cols>
  <sheetData>
    <row r="1" spans="1:11" ht="51.6" customHeight="1" x14ac:dyDescent="0.15">
      <c r="A1" s="40" t="s">
        <v>13</v>
      </c>
      <c r="B1" s="40"/>
      <c r="C1" s="40"/>
      <c r="D1" s="40"/>
      <c r="E1" s="40"/>
      <c r="F1" s="40"/>
      <c r="G1" s="40"/>
      <c r="H1" s="40"/>
      <c r="I1" s="40"/>
    </row>
    <row r="2" spans="1:11" ht="31.5" customHeight="1" x14ac:dyDescent="0.15">
      <c r="A2" s="3" t="s">
        <v>0</v>
      </c>
      <c r="F2" s="41">
        <v>44044</v>
      </c>
      <c r="G2" s="41"/>
      <c r="H2" s="41"/>
      <c r="I2" s="4" t="s">
        <v>1</v>
      </c>
    </row>
    <row r="3" spans="1:11" ht="25.15" customHeight="1" x14ac:dyDescent="0.15">
      <c r="A3" s="42" t="s">
        <v>12</v>
      </c>
      <c r="B3" s="44" t="s">
        <v>2</v>
      </c>
      <c r="C3" s="44"/>
      <c r="D3" s="44"/>
      <c r="E3" s="44"/>
      <c r="F3" s="44"/>
      <c r="G3" s="44"/>
      <c r="H3" s="45" t="s">
        <v>3</v>
      </c>
      <c r="I3" s="47" t="s">
        <v>15</v>
      </c>
      <c r="K3" s="32"/>
    </row>
    <row r="4" spans="1:11" s="5" customFormat="1" ht="25.15" customHeight="1" x14ac:dyDescent="0.15">
      <c r="A4" s="43"/>
      <c r="B4" s="11" t="s">
        <v>6</v>
      </c>
      <c r="C4" s="11" t="s">
        <v>7</v>
      </c>
      <c r="D4" s="11" t="s">
        <v>4</v>
      </c>
      <c r="E4" s="11" t="s">
        <v>5</v>
      </c>
      <c r="F4" s="11" t="s">
        <v>8</v>
      </c>
      <c r="G4" s="14" t="s">
        <v>9</v>
      </c>
      <c r="H4" s="46"/>
      <c r="I4" s="48"/>
      <c r="K4" s="33"/>
    </row>
    <row r="5" spans="1:11" ht="30" customHeight="1" x14ac:dyDescent="0.15">
      <c r="A5" s="29" t="s">
        <v>17</v>
      </c>
      <c r="B5" s="36">
        <v>1155</v>
      </c>
      <c r="C5" s="30">
        <v>1834</v>
      </c>
      <c r="D5" s="30">
        <v>90</v>
      </c>
      <c r="E5" s="30">
        <v>44</v>
      </c>
      <c r="F5" s="30">
        <v>31</v>
      </c>
      <c r="G5" s="16">
        <v>65</v>
      </c>
      <c r="H5" s="23">
        <v>3219</v>
      </c>
      <c r="I5" s="17">
        <f t="shared" ref="I5:I11" si="0">IF(H5&gt;0,H5/$H$16,"")</f>
        <v>0.33073050446933117</v>
      </c>
      <c r="K5" s="34"/>
    </row>
    <row r="6" spans="1:11" ht="30" customHeight="1" x14ac:dyDescent="0.15">
      <c r="A6" s="31" t="s">
        <v>26</v>
      </c>
      <c r="B6" s="18">
        <v>389</v>
      </c>
      <c r="C6" s="25">
        <v>242</v>
      </c>
      <c r="D6" s="25">
        <v>68</v>
      </c>
      <c r="E6" s="25">
        <v>79</v>
      </c>
      <c r="F6" s="25">
        <v>46</v>
      </c>
      <c r="G6" s="18">
        <v>48</v>
      </c>
      <c r="H6" s="25">
        <v>872</v>
      </c>
      <c r="I6" s="19">
        <f t="shared" si="0"/>
        <v>8.9592109318812285E-2</v>
      </c>
      <c r="K6" s="34"/>
    </row>
    <row r="7" spans="1:11" ht="30" customHeight="1" x14ac:dyDescent="0.15">
      <c r="A7" s="31" t="s">
        <v>27</v>
      </c>
      <c r="B7" s="18">
        <v>426</v>
      </c>
      <c r="C7" s="25">
        <v>340</v>
      </c>
      <c r="D7" s="25">
        <v>33</v>
      </c>
      <c r="E7" s="25">
        <v>19</v>
      </c>
      <c r="F7" s="25">
        <v>6</v>
      </c>
      <c r="G7" s="18">
        <v>28</v>
      </c>
      <c r="H7" s="26">
        <v>852</v>
      </c>
      <c r="I7" s="19">
        <f t="shared" si="0"/>
        <v>8.7537244426178981E-2</v>
      </c>
      <c r="K7" s="34"/>
    </row>
    <row r="8" spans="1:11" ht="30" customHeight="1" x14ac:dyDescent="0.15">
      <c r="A8" s="31" t="s">
        <v>20</v>
      </c>
      <c r="B8" s="18">
        <v>292</v>
      </c>
      <c r="C8" s="25">
        <v>193</v>
      </c>
      <c r="D8" s="25">
        <v>20</v>
      </c>
      <c r="E8" s="25">
        <v>2</v>
      </c>
      <c r="F8" s="25">
        <v>12</v>
      </c>
      <c r="G8" s="18">
        <v>1</v>
      </c>
      <c r="H8" s="27">
        <v>520</v>
      </c>
      <c r="I8" s="19">
        <f t="shared" si="0"/>
        <v>5.3426487208466045E-2</v>
      </c>
      <c r="K8" s="34"/>
    </row>
    <row r="9" spans="1:11" ht="30" customHeight="1" x14ac:dyDescent="0.15">
      <c r="A9" s="31" t="s">
        <v>21</v>
      </c>
      <c r="B9" s="18">
        <v>217</v>
      </c>
      <c r="C9" s="25">
        <v>108</v>
      </c>
      <c r="D9" s="25">
        <v>20</v>
      </c>
      <c r="E9" s="25">
        <v>24</v>
      </c>
      <c r="F9" s="25">
        <v>12</v>
      </c>
      <c r="G9" s="18">
        <v>42</v>
      </c>
      <c r="H9" s="27">
        <v>423</v>
      </c>
      <c r="I9" s="19">
        <f t="shared" si="0"/>
        <v>4.346039247919449E-2</v>
      </c>
      <c r="K9" s="34"/>
    </row>
    <row r="10" spans="1:11" ht="30" customHeight="1" x14ac:dyDescent="0.15">
      <c r="A10" s="31" t="s">
        <v>30</v>
      </c>
      <c r="B10" s="18">
        <v>222</v>
      </c>
      <c r="C10" s="25">
        <v>38</v>
      </c>
      <c r="D10" s="25">
        <v>7</v>
      </c>
      <c r="E10" s="25">
        <v>12</v>
      </c>
      <c r="F10" s="25">
        <v>9</v>
      </c>
      <c r="G10" s="18">
        <v>49</v>
      </c>
      <c r="H10" s="25">
        <v>337</v>
      </c>
      <c r="I10" s="19">
        <f t="shared" si="0"/>
        <v>3.4624473440871266E-2</v>
      </c>
      <c r="K10" s="34"/>
    </row>
    <row r="11" spans="1:11" ht="30" customHeight="1" x14ac:dyDescent="0.15">
      <c r="A11" s="31" t="s">
        <v>29</v>
      </c>
      <c r="B11" s="18">
        <v>127</v>
      </c>
      <c r="C11" s="25">
        <v>91</v>
      </c>
      <c r="D11" s="25">
        <v>46</v>
      </c>
      <c r="E11" s="25">
        <v>38</v>
      </c>
      <c r="F11" s="25">
        <v>4</v>
      </c>
      <c r="G11" s="18">
        <v>13</v>
      </c>
      <c r="H11" s="26">
        <v>319</v>
      </c>
      <c r="I11" s="19">
        <f t="shared" si="0"/>
        <v>3.2775095037501284E-2</v>
      </c>
      <c r="K11" s="34"/>
    </row>
    <row r="12" spans="1:11" ht="30" customHeight="1" x14ac:dyDescent="0.15">
      <c r="A12" s="31" t="s">
        <v>25</v>
      </c>
      <c r="B12" s="18">
        <v>88</v>
      </c>
      <c r="C12" s="25">
        <v>105</v>
      </c>
      <c r="D12" s="25">
        <v>5</v>
      </c>
      <c r="E12" s="25">
        <v>35</v>
      </c>
      <c r="F12" s="25">
        <v>16</v>
      </c>
      <c r="G12" s="18">
        <v>21</v>
      </c>
      <c r="H12" s="25">
        <v>270</v>
      </c>
      <c r="I12" s="19">
        <f>IF(H12&gt;0,H12/$H$16,"")</f>
        <v>2.7740676050549678E-2</v>
      </c>
      <c r="J12" s="35"/>
      <c r="K12" s="34"/>
    </row>
    <row r="13" spans="1:11" ht="30" customHeight="1" x14ac:dyDescent="0.15">
      <c r="A13" s="31" t="s">
        <v>19</v>
      </c>
      <c r="B13" s="18">
        <v>81</v>
      </c>
      <c r="C13" s="25">
        <v>64</v>
      </c>
      <c r="D13" s="25">
        <v>32</v>
      </c>
      <c r="E13" s="25">
        <v>15</v>
      </c>
      <c r="F13" s="25">
        <v>20</v>
      </c>
      <c r="G13" s="18">
        <v>30</v>
      </c>
      <c r="H13" s="25">
        <v>242</v>
      </c>
      <c r="I13" s="19">
        <f>IF(H13&gt;0,H13/$H$16,"")</f>
        <v>2.4863865200863044E-2</v>
      </c>
      <c r="K13" s="34"/>
    </row>
    <row r="14" spans="1:11" ht="30" customHeight="1" x14ac:dyDescent="0.15">
      <c r="A14" s="31" t="s">
        <v>31</v>
      </c>
      <c r="B14" s="18">
        <v>100</v>
      </c>
      <c r="C14" s="25">
        <v>101</v>
      </c>
      <c r="D14" s="25">
        <v>20</v>
      </c>
      <c r="E14" s="25">
        <v>2</v>
      </c>
      <c r="F14" s="25">
        <v>6</v>
      </c>
      <c r="G14" s="18">
        <v>12</v>
      </c>
      <c r="H14" s="26">
        <v>241</v>
      </c>
      <c r="I14" s="19">
        <f>IF(H14&gt;0,H14/$H$16,"")</f>
        <v>2.4761121956231379E-2</v>
      </c>
      <c r="K14" s="34"/>
    </row>
    <row r="15" spans="1:11" ht="30" customHeight="1" x14ac:dyDescent="0.15">
      <c r="A15" s="22" t="s">
        <v>10</v>
      </c>
      <c r="B15" s="37">
        <f>B16-SUM(B5:B14)</f>
        <v>1054</v>
      </c>
      <c r="C15" s="37">
        <f t="shared" ref="C15:H15" si="1">C16-SUM(C5:C14)</f>
        <v>1014</v>
      </c>
      <c r="D15" s="37">
        <f t="shared" si="1"/>
        <v>145</v>
      </c>
      <c r="E15" s="37">
        <f t="shared" si="1"/>
        <v>62</v>
      </c>
      <c r="F15" s="37">
        <f t="shared" si="1"/>
        <v>83</v>
      </c>
      <c r="G15" s="37">
        <f t="shared" si="1"/>
        <v>80</v>
      </c>
      <c r="H15" s="37">
        <f t="shared" si="1"/>
        <v>2438</v>
      </c>
      <c r="I15" s="21">
        <f>IF(H15&gt;0,H15/$H$16,"")</f>
        <v>0.25048803041200041</v>
      </c>
      <c r="K15" s="32"/>
    </row>
    <row r="16" spans="1:11" ht="30" customHeight="1" x14ac:dyDescent="0.15">
      <c r="A16" s="1" t="s">
        <v>3</v>
      </c>
      <c r="B16" s="12">
        <v>4151</v>
      </c>
      <c r="C16" s="13">
        <v>4130</v>
      </c>
      <c r="D16" s="13">
        <v>486</v>
      </c>
      <c r="E16" s="13">
        <v>332</v>
      </c>
      <c r="F16" s="13">
        <v>245</v>
      </c>
      <c r="G16" s="28">
        <v>389</v>
      </c>
      <c r="H16" s="12">
        <v>9733</v>
      </c>
      <c r="I16" s="7"/>
      <c r="K16" s="32"/>
    </row>
    <row r="17" spans="1:11" ht="30" customHeight="1" x14ac:dyDescent="0.15">
      <c r="A17" s="1" t="s">
        <v>14</v>
      </c>
      <c r="B17" s="6">
        <f>IF(B16&gt;0,B16/$H$16,"")</f>
        <v>0.42648720846604338</v>
      </c>
      <c r="C17" s="6">
        <f t="shared" ref="C17:G17" si="2">IF(C16&gt;0,C16/$H$16,"")</f>
        <v>0.42432960032877837</v>
      </c>
      <c r="D17" s="6">
        <f t="shared" si="2"/>
        <v>4.9933216890989417E-2</v>
      </c>
      <c r="E17" s="6">
        <f t="shared" si="2"/>
        <v>3.4110757217712936E-2</v>
      </c>
      <c r="F17" s="6">
        <f t="shared" si="2"/>
        <v>2.5172094934758041E-2</v>
      </c>
      <c r="G17" s="15">
        <f t="shared" si="2"/>
        <v>3.9967122161717869E-2</v>
      </c>
      <c r="H17" s="7"/>
      <c r="I17" s="7"/>
      <c r="K17" s="32"/>
    </row>
    <row r="18" spans="1:11" ht="30" customHeight="1" x14ac:dyDescent="0.15">
      <c r="B18" s="38" t="s">
        <v>28</v>
      </c>
      <c r="C18" s="38"/>
      <c r="D18" s="38"/>
      <c r="E18" s="38"/>
      <c r="F18" s="38"/>
      <c r="G18" s="39"/>
      <c r="H18" s="9">
        <v>141</v>
      </c>
      <c r="I18" s="10" t="s">
        <v>11</v>
      </c>
      <c r="K18" s="32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4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8"/>
  <sheetViews>
    <sheetView showGridLines="0" view="pageBreakPreview" zoomScale="70" zoomScaleNormal="100" zoomScaleSheetLayoutView="70" workbookViewId="0">
      <pane xSplit="1" ySplit="4" topLeftCell="B5" activePane="bottomRight" state="frozen"/>
      <selection activeCell="L17" sqref="L17"/>
      <selection pane="topRight" activeCell="L17" sqref="L17"/>
      <selection pane="bottomLeft" activeCell="L17" sqref="L17"/>
      <selection pane="bottomRight" activeCell="N13" sqref="N13"/>
    </sheetView>
  </sheetViews>
  <sheetFormatPr defaultColWidth="10.75" defaultRowHeight="30" customHeight="1" x14ac:dyDescent="0.15"/>
  <cols>
    <col min="1" max="1" width="16.75" style="8" customWidth="1"/>
    <col min="2" max="9" width="9.375" style="2" customWidth="1"/>
    <col min="10" max="16384" width="10.75" style="2"/>
  </cols>
  <sheetData>
    <row r="1" spans="1:11" ht="51.6" customHeight="1" x14ac:dyDescent="0.15">
      <c r="A1" s="40" t="s">
        <v>13</v>
      </c>
      <c r="B1" s="40"/>
      <c r="C1" s="40"/>
      <c r="D1" s="40"/>
      <c r="E1" s="40"/>
      <c r="F1" s="40"/>
      <c r="G1" s="40"/>
      <c r="H1" s="40"/>
      <c r="I1" s="40"/>
    </row>
    <row r="2" spans="1:11" ht="31.5" customHeight="1" x14ac:dyDescent="0.15">
      <c r="A2" s="3" t="s">
        <v>0</v>
      </c>
      <c r="F2" s="41">
        <v>44013</v>
      </c>
      <c r="G2" s="41"/>
      <c r="H2" s="41"/>
      <c r="I2" s="4" t="s">
        <v>1</v>
      </c>
    </row>
    <row r="3" spans="1:11" ht="25.15" customHeight="1" x14ac:dyDescent="0.15">
      <c r="A3" s="42" t="s">
        <v>12</v>
      </c>
      <c r="B3" s="44" t="s">
        <v>2</v>
      </c>
      <c r="C3" s="44"/>
      <c r="D3" s="44"/>
      <c r="E3" s="44"/>
      <c r="F3" s="44"/>
      <c r="G3" s="44"/>
      <c r="H3" s="45" t="s">
        <v>3</v>
      </c>
      <c r="I3" s="47" t="s">
        <v>15</v>
      </c>
      <c r="K3" s="32"/>
    </row>
    <row r="4" spans="1:11" s="5" customFormat="1" ht="25.15" customHeight="1" x14ac:dyDescent="0.15">
      <c r="A4" s="43"/>
      <c r="B4" s="11" t="s">
        <v>6</v>
      </c>
      <c r="C4" s="11" t="s">
        <v>7</v>
      </c>
      <c r="D4" s="11" t="s">
        <v>4</v>
      </c>
      <c r="E4" s="11" t="s">
        <v>5</v>
      </c>
      <c r="F4" s="11" t="s">
        <v>8</v>
      </c>
      <c r="G4" s="14" t="s">
        <v>9</v>
      </c>
      <c r="H4" s="46"/>
      <c r="I4" s="48"/>
      <c r="K4" s="33"/>
    </row>
    <row r="5" spans="1:11" ht="30" customHeight="1" x14ac:dyDescent="0.15">
      <c r="A5" s="29" t="s">
        <v>17</v>
      </c>
      <c r="B5" s="16">
        <v>1173</v>
      </c>
      <c r="C5" s="30">
        <v>1850</v>
      </c>
      <c r="D5" s="30">
        <v>92</v>
      </c>
      <c r="E5" s="30">
        <v>43</v>
      </c>
      <c r="F5" s="30">
        <v>32</v>
      </c>
      <c r="G5" s="16">
        <v>72</v>
      </c>
      <c r="H5" s="23">
        <v>3262</v>
      </c>
      <c r="I5" s="17">
        <f t="shared" ref="I5:I11" si="0">IF(H5&gt;0,H5/$H$16,"")</f>
        <v>0.32976142337242215</v>
      </c>
      <c r="K5" s="34"/>
    </row>
    <row r="6" spans="1:11" ht="30" customHeight="1" x14ac:dyDescent="0.15">
      <c r="A6" s="31" t="s">
        <v>26</v>
      </c>
      <c r="B6" s="18">
        <v>395</v>
      </c>
      <c r="C6" s="25">
        <v>241</v>
      </c>
      <c r="D6" s="25">
        <v>72</v>
      </c>
      <c r="E6" s="25">
        <v>80</v>
      </c>
      <c r="F6" s="25">
        <v>49</v>
      </c>
      <c r="G6" s="18">
        <v>47</v>
      </c>
      <c r="H6" s="25">
        <v>884</v>
      </c>
      <c r="I6" s="19">
        <f t="shared" si="0"/>
        <v>8.9365143550343709E-2</v>
      </c>
      <c r="K6" s="34"/>
    </row>
    <row r="7" spans="1:11" ht="30" customHeight="1" x14ac:dyDescent="0.15">
      <c r="A7" s="31" t="s">
        <v>27</v>
      </c>
      <c r="B7" s="18">
        <v>433</v>
      </c>
      <c r="C7" s="25">
        <v>342</v>
      </c>
      <c r="D7" s="25">
        <v>34</v>
      </c>
      <c r="E7" s="25">
        <v>19</v>
      </c>
      <c r="F7" s="25">
        <v>6</v>
      </c>
      <c r="G7" s="18">
        <v>28</v>
      </c>
      <c r="H7" s="26">
        <v>862</v>
      </c>
      <c r="I7" s="19">
        <f t="shared" si="0"/>
        <v>8.714112414071977E-2</v>
      </c>
      <c r="K7" s="34"/>
    </row>
    <row r="8" spans="1:11" ht="30" customHeight="1" x14ac:dyDescent="0.15">
      <c r="A8" s="31" t="s">
        <v>20</v>
      </c>
      <c r="B8" s="18">
        <v>278</v>
      </c>
      <c r="C8" s="25">
        <v>202</v>
      </c>
      <c r="D8" s="25">
        <v>24</v>
      </c>
      <c r="E8" s="25">
        <v>2</v>
      </c>
      <c r="F8" s="25">
        <v>12</v>
      </c>
      <c r="G8" s="18">
        <v>1</v>
      </c>
      <c r="H8" s="27">
        <v>519</v>
      </c>
      <c r="I8" s="19">
        <f t="shared" si="0"/>
        <v>5.2466639708855643E-2</v>
      </c>
      <c r="K8" s="34"/>
    </row>
    <row r="9" spans="1:11" ht="30" customHeight="1" x14ac:dyDescent="0.15">
      <c r="A9" s="31" t="s">
        <v>21</v>
      </c>
      <c r="B9" s="18">
        <v>221</v>
      </c>
      <c r="C9" s="25">
        <v>108</v>
      </c>
      <c r="D9" s="25">
        <v>19</v>
      </c>
      <c r="E9" s="25">
        <v>24</v>
      </c>
      <c r="F9" s="25">
        <v>11</v>
      </c>
      <c r="G9" s="18">
        <v>44</v>
      </c>
      <c r="H9" s="27">
        <v>427</v>
      </c>
      <c r="I9" s="19">
        <f t="shared" si="0"/>
        <v>4.3166194904973719E-2</v>
      </c>
      <c r="K9" s="34"/>
    </row>
    <row r="10" spans="1:11" ht="30" customHeight="1" x14ac:dyDescent="0.15">
      <c r="A10" s="31" t="s">
        <v>22</v>
      </c>
      <c r="B10" s="18">
        <v>225</v>
      </c>
      <c r="C10" s="25">
        <v>40</v>
      </c>
      <c r="D10" s="25">
        <v>7</v>
      </c>
      <c r="E10" s="25">
        <v>13</v>
      </c>
      <c r="F10" s="25">
        <v>9</v>
      </c>
      <c r="G10" s="18">
        <v>49</v>
      </c>
      <c r="H10" s="25">
        <v>343</v>
      </c>
      <c r="I10" s="19">
        <f t="shared" si="0"/>
        <v>3.4674484431864133E-2</v>
      </c>
      <c r="K10" s="34"/>
    </row>
    <row r="11" spans="1:11" ht="30" customHeight="1" x14ac:dyDescent="0.15">
      <c r="A11" s="31" t="s">
        <v>29</v>
      </c>
      <c r="B11" s="18">
        <v>124</v>
      </c>
      <c r="C11" s="25">
        <v>96</v>
      </c>
      <c r="D11" s="25">
        <v>46</v>
      </c>
      <c r="E11" s="25">
        <v>38</v>
      </c>
      <c r="F11" s="25">
        <v>4</v>
      </c>
      <c r="G11" s="18">
        <v>13</v>
      </c>
      <c r="H11" s="26">
        <v>321</v>
      </c>
      <c r="I11" s="19">
        <f t="shared" si="0"/>
        <v>3.2450465022240194E-2</v>
      </c>
      <c r="K11" s="34"/>
    </row>
    <row r="12" spans="1:11" ht="30" customHeight="1" x14ac:dyDescent="0.15">
      <c r="A12" s="31" t="s">
        <v>25</v>
      </c>
      <c r="B12" s="18">
        <v>104</v>
      </c>
      <c r="C12" s="25">
        <v>108</v>
      </c>
      <c r="D12" s="25">
        <v>5</v>
      </c>
      <c r="E12" s="25">
        <v>35</v>
      </c>
      <c r="F12" s="25">
        <v>16</v>
      </c>
      <c r="G12" s="18">
        <v>21</v>
      </c>
      <c r="H12" s="25">
        <v>289</v>
      </c>
      <c r="I12" s="19">
        <f>IF(H12&gt;0,H12/$H$16,"")</f>
        <v>2.9215527699150829E-2</v>
      </c>
      <c r="J12" s="35"/>
      <c r="K12" s="34"/>
    </row>
    <row r="13" spans="1:11" ht="30" customHeight="1" x14ac:dyDescent="0.15">
      <c r="A13" s="31" t="s">
        <v>24</v>
      </c>
      <c r="B13" s="18">
        <v>102</v>
      </c>
      <c r="C13" s="25">
        <v>106</v>
      </c>
      <c r="D13" s="25">
        <v>20</v>
      </c>
      <c r="E13" s="25">
        <v>2</v>
      </c>
      <c r="F13" s="25">
        <v>6</v>
      </c>
      <c r="G13" s="18">
        <v>10</v>
      </c>
      <c r="H13" s="25">
        <v>246</v>
      </c>
      <c r="I13" s="19">
        <f>IF(H13&gt;0,H13/$H$16,"")</f>
        <v>2.4868580671249495E-2</v>
      </c>
      <c r="K13" s="34"/>
    </row>
    <row r="14" spans="1:11" ht="30" customHeight="1" x14ac:dyDescent="0.15">
      <c r="A14" s="31" t="s">
        <v>19</v>
      </c>
      <c r="B14" s="18">
        <v>81</v>
      </c>
      <c r="C14" s="25">
        <v>66</v>
      </c>
      <c r="D14" s="25">
        <v>31</v>
      </c>
      <c r="E14" s="25">
        <v>15</v>
      </c>
      <c r="F14" s="25">
        <v>20</v>
      </c>
      <c r="G14" s="18">
        <v>30</v>
      </c>
      <c r="H14" s="26">
        <v>243</v>
      </c>
      <c r="I14" s="19">
        <f>IF(H14&gt;0,H14/$H$16,"")</f>
        <v>2.4565305297209867E-2</v>
      </c>
      <c r="K14" s="34"/>
    </row>
    <row r="15" spans="1:11" ht="30" customHeight="1" x14ac:dyDescent="0.15">
      <c r="A15" s="22" t="s">
        <v>10</v>
      </c>
      <c r="B15" s="20">
        <f>B16-SUM(B5:B14)</f>
        <v>1079</v>
      </c>
      <c r="C15" s="20">
        <f t="shared" ref="C15:H15" si="1">C16-SUM(C5:C14)</f>
        <v>1042</v>
      </c>
      <c r="D15" s="20">
        <f t="shared" si="1"/>
        <v>148</v>
      </c>
      <c r="E15" s="20">
        <f t="shared" si="1"/>
        <v>63</v>
      </c>
      <c r="F15" s="20">
        <f t="shared" si="1"/>
        <v>78</v>
      </c>
      <c r="G15" s="20">
        <f t="shared" si="1"/>
        <v>86</v>
      </c>
      <c r="H15" s="20">
        <f t="shared" si="1"/>
        <v>2496</v>
      </c>
      <c r="I15" s="21">
        <f>IF(H15&gt;0,H15/$H$16,"")</f>
        <v>0.25232511120097051</v>
      </c>
      <c r="K15" s="32"/>
    </row>
    <row r="16" spans="1:11" ht="30" customHeight="1" x14ac:dyDescent="0.15">
      <c r="A16" s="1" t="s">
        <v>3</v>
      </c>
      <c r="B16" s="12">
        <v>4215</v>
      </c>
      <c r="C16" s="13">
        <v>4201</v>
      </c>
      <c r="D16" s="13">
        <v>498</v>
      </c>
      <c r="E16" s="13">
        <v>334</v>
      </c>
      <c r="F16" s="13">
        <v>243</v>
      </c>
      <c r="G16" s="28">
        <v>401</v>
      </c>
      <c r="H16" s="12">
        <v>9892</v>
      </c>
      <c r="I16" s="7"/>
      <c r="K16" s="32"/>
    </row>
    <row r="17" spans="1:11" ht="30" customHeight="1" x14ac:dyDescent="0.15">
      <c r="A17" s="1" t="s">
        <v>14</v>
      </c>
      <c r="B17" s="6">
        <f>IF(B16&gt;0,B16/$H$16,"")</f>
        <v>0.42610190052567731</v>
      </c>
      <c r="C17" s="6">
        <f t="shared" ref="C17:G17" si="2">IF(C16&gt;0,C16/$H$16,"")</f>
        <v>0.42468661544682573</v>
      </c>
      <c r="D17" s="6">
        <f t="shared" si="2"/>
        <v>5.0343712090578245E-2</v>
      </c>
      <c r="E17" s="6">
        <f t="shared" si="2"/>
        <v>3.3764658309745246E-2</v>
      </c>
      <c r="F17" s="6">
        <f t="shared" si="2"/>
        <v>2.4565305297209867E-2</v>
      </c>
      <c r="G17" s="15">
        <f t="shared" si="2"/>
        <v>4.0537808329963607E-2</v>
      </c>
      <c r="H17" s="7"/>
      <c r="I17" s="7"/>
      <c r="K17" s="32"/>
    </row>
    <row r="18" spans="1:11" ht="30" customHeight="1" x14ac:dyDescent="0.15">
      <c r="B18" s="38" t="s">
        <v>28</v>
      </c>
      <c r="C18" s="38"/>
      <c r="D18" s="38"/>
      <c r="E18" s="38"/>
      <c r="F18" s="38"/>
      <c r="G18" s="39"/>
      <c r="H18" s="9">
        <v>140</v>
      </c>
      <c r="I18" s="10" t="s">
        <v>11</v>
      </c>
      <c r="K18" s="32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4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202103</vt:lpstr>
      <vt:lpstr>202102</vt:lpstr>
      <vt:lpstr>202101</vt:lpstr>
      <vt:lpstr>202012</vt:lpstr>
      <vt:lpstr>202011</vt:lpstr>
      <vt:lpstr>202010</vt:lpstr>
      <vt:lpstr>202009</vt:lpstr>
      <vt:lpstr>202008</vt:lpstr>
      <vt:lpstr>202007</vt:lpstr>
      <vt:lpstr>202006</vt:lpstr>
      <vt:lpstr>202005</vt:lpstr>
      <vt:lpstr>202004</vt:lpstr>
      <vt:lpstr>202003</vt:lpstr>
      <vt:lpstr>Sheet1</vt:lpstr>
      <vt:lpstr>'202003'!Print_Area</vt:lpstr>
      <vt:lpstr>'202004'!Print_Area</vt:lpstr>
      <vt:lpstr>'202005'!Print_Area</vt:lpstr>
      <vt:lpstr>'202006'!Print_Area</vt:lpstr>
      <vt:lpstr>'202007'!Print_Area</vt:lpstr>
      <vt:lpstr>'202008'!Print_Area</vt:lpstr>
      <vt:lpstr>'202009'!Print_Area</vt:lpstr>
      <vt:lpstr>'202010'!Print_Area</vt:lpstr>
      <vt:lpstr>'202011'!Print_Area</vt:lpstr>
      <vt:lpstr>'202012'!Print_Area</vt:lpstr>
      <vt:lpstr>'202101'!Print_Area</vt:lpstr>
      <vt:lpstr>'202102'!Print_Area</vt:lpstr>
      <vt:lpstr>'202103'!Print_Area</vt:lpstr>
    </vt:vector>
  </TitlesOfParts>
  <Company>TSUKUBA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つくば市</dc:creator>
  <cp:lastModifiedBy>つくば市</cp:lastModifiedBy>
  <cp:lastPrinted>2019-04-18T01:54:22Z</cp:lastPrinted>
  <dcterms:created xsi:type="dcterms:W3CDTF">2012-08-10T02:24:24Z</dcterms:created>
  <dcterms:modified xsi:type="dcterms:W3CDTF">2021-03-08T01:55:54Z</dcterms:modified>
</cp:coreProperties>
</file>