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filterPrivacy="1"/>
  <xr:revisionPtr revIDLastSave="0" documentId="13_ncr:1_{C6DB0173-0764-496E-8848-E79596A8F36C}" xr6:coauthVersionLast="36" xr6:coauthVersionMax="36" xr10:uidLastSave="{00000000-0000-0000-0000-000000000000}"/>
  <bookViews>
    <workbookView xWindow="0" yWindow="0" windowWidth="20490" windowHeight="7170" xr2:uid="{00000000-000D-0000-FFFF-FFFF00000000}"/>
  </bookViews>
  <sheets>
    <sheet name="集計表(小選挙区)" sheetId="1" r:id="rId1"/>
    <sheet name="集計表(比例代表)" sheetId="2" r:id="rId2"/>
  </sheets>
  <definedNames>
    <definedName name="_xlnm._FilterDatabase" localSheetId="0" hidden="1">'集計表(小選挙区)'!$N$1:$N$87</definedName>
    <definedName name="_xlnm._FilterDatabase" localSheetId="1" hidden="1">'集計表(比例代表)'!$N$1:$N$87</definedName>
    <definedName name="_xlnm.Print_Titles" localSheetId="0">'集計表(小選挙区)'!$1:$2</definedName>
    <definedName name="_xlnm.Print_Titles" localSheetId="1">'集計表(比例代表)'!$1:$2</definedName>
  </definedNames>
  <calcPr calcId="191029"/>
</workbook>
</file>

<file path=xl/calcChain.xml><?xml version="1.0" encoding="utf-8"?>
<calcChain xmlns="http://schemas.openxmlformats.org/spreadsheetml/2006/main">
  <c r="F3" i="2" l="1"/>
  <c r="I3" i="2"/>
  <c r="L3" i="2"/>
  <c r="O3" i="2"/>
  <c r="P3" i="2"/>
  <c r="R3" i="2" s="1"/>
  <c r="U3" i="2" s="1"/>
  <c r="Q3" i="2"/>
  <c r="T3" i="2" s="1"/>
  <c r="S3" i="2"/>
  <c r="F4" i="2"/>
  <c r="I4" i="2"/>
  <c r="L4" i="2"/>
  <c r="O4" i="2"/>
  <c r="P4" i="2"/>
  <c r="Q4" i="2"/>
  <c r="R4" i="2" s="1"/>
  <c r="U4" i="2" s="1"/>
  <c r="S4" i="2"/>
  <c r="F5" i="2"/>
  <c r="I5" i="2"/>
  <c r="L5" i="2"/>
  <c r="O5" i="2"/>
  <c r="P5" i="2"/>
  <c r="R5" i="2" s="1"/>
  <c r="U5" i="2" s="1"/>
  <c r="Q5" i="2"/>
  <c r="T5" i="2" s="1"/>
  <c r="S5" i="2"/>
  <c r="F6" i="2"/>
  <c r="I6" i="2"/>
  <c r="L6" i="2"/>
  <c r="O6" i="2"/>
  <c r="P6" i="2"/>
  <c r="Q6" i="2"/>
  <c r="R6" i="2" s="1"/>
  <c r="U6" i="2" s="1"/>
  <c r="S6" i="2"/>
  <c r="F7" i="2"/>
  <c r="I7" i="2"/>
  <c r="L7" i="2"/>
  <c r="O7" i="2"/>
  <c r="P7" i="2"/>
  <c r="R7" i="2" s="1"/>
  <c r="U7" i="2" s="1"/>
  <c r="Q7" i="2"/>
  <c r="T7" i="2" s="1"/>
  <c r="S7" i="2"/>
  <c r="F8" i="2"/>
  <c r="I8" i="2"/>
  <c r="L8" i="2"/>
  <c r="O8" i="2"/>
  <c r="P8" i="2"/>
  <c r="Q8" i="2"/>
  <c r="R8" i="2" s="1"/>
  <c r="U8" i="2" s="1"/>
  <c r="S8" i="2"/>
  <c r="F9" i="2"/>
  <c r="I9" i="2"/>
  <c r="L9" i="2"/>
  <c r="O9" i="2"/>
  <c r="P9" i="2"/>
  <c r="R9" i="2" s="1"/>
  <c r="U9" i="2" s="1"/>
  <c r="Q9" i="2"/>
  <c r="T9" i="2" s="1"/>
  <c r="S9" i="2"/>
  <c r="F10" i="2"/>
  <c r="I10" i="2"/>
  <c r="L10" i="2"/>
  <c r="O10" i="2"/>
  <c r="P10" i="2"/>
  <c r="Q10" i="2"/>
  <c r="R10" i="2" s="1"/>
  <c r="U10" i="2" s="1"/>
  <c r="S10" i="2"/>
  <c r="F11" i="2"/>
  <c r="I11" i="2"/>
  <c r="L11" i="2"/>
  <c r="O11" i="2"/>
  <c r="P11" i="2"/>
  <c r="R11" i="2" s="1"/>
  <c r="U11" i="2" s="1"/>
  <c r="Q11" i="2"/>
  <c r="T11" i="2" s="1"/>
  <c r="S11" i="2"/>
  <c r="F12" i="2"/>
  <c r="I12" i="2"/>
  <c r="L12" i="2"/>
  <c r="O12" i="2"/>
  <c r="P12" i="2"/>
  <c r="Q12" i="2"/>
  <c r="R12" i="2" s="1"/>
  <c r="U12" i="2" s="1"/>
  <c r="S12" i="2"/>
  <c r="F13" i="2"/>
  <c r="I13" i="2"/>
  <c r="L13" i="2"/>
  <c r="O13" i="2"/>
  <c r="P13" i="2"/>
  <c r="R13" i="2" s="1"/>
  <c r="U13" i="2" s="1"/>
  <c r="Q13" i="2"/>
  <c r="T13" i="2" s="1"/>
  <c r="S13" i="2"/>
  <c r="F14" i="2"/>
  <c r="I14" i="2"/>
  <c r="L14" i="2"/>
  <c r="O14" i="2"/>
  <c r="P14" i="2"/>
  <c r="Q14" i="2"/>
  <c r="R14" i="2" s="1"/>
  <c r="U14" i="2" s="1"/>
  <c r="S14" i="2"/>
  <c r="F15" i="2"/>
  <c r="I15" i="2"/>
  <c r="L15" i="2"/>
  <c r="O15" i="2"/>
  <c r="P15" i="2"/>
  <c r="R15" i="2" s="1"/>
  <c r="U15" i="2" s="1"/>
  <c r="Q15" i="2"/>
  <c r="T15" i="2" s="1"/>
  <c r="S15" i="2"/>
  <c r="F16" i="2"/>
  <c r="I16" i="2"/>
  <c r="L16" i="2"/>
  <c r="O16" i="2"/>
  <c r="P16" i="2"/>
  <c r="Q16" i="2"/>
  <c r="R16" i="2" s="1"/>
  <c r="U16" i="2" s="1"/>
  <c r="S16" i="2"/>
  <c r="F17" i="2"/>
  <c r="F19" i="2" s="1"/>
  <c r="I17" i="2"/>
  <c r="L17" i="2"/>
  <c r="O17" i="2"/>
  <c r="P17" i="2"/>
  <c r="R17" i="2" s="1"/>
  <c r="U17" i="2" s="1"/>
  <c r="Q17" i="2"/>
  <c r="T17" i="2" s="1"/>
  <c r="S17" i="2"/>
  <c r="F18" i="2"/>
  <c r="I18" i="2"/>
  <c r="L18" i="2"/>
  <c r="O18" i="2"/>
  <c r="P18" i="2"/>
  <c r="Q18" i="2"/>
  <c r="R18" i="2" s="1"/>
  <c r="U18" i="2" s="1"/>
  <c r="S18" i="2"/>
  <c r="D19" i="2"/>
  <c r="E19" i="2"/>
  <c r="G19" i="2"/>
  <c r="P19" i="2" s="1"/>
  <c r="H19" i="2"/>
  <c r="I19" i="2"/>
  <c r="J19" i="2"/>
  <c r="K19" i="2"/>
  <c r="L19" i="2"/>
  <c r="M19" i="2"/>
  <c r="N19" i="2"/>
  <c r="O19" i="2"/>
  <c r="Q19" i="2"/>
  <c r="T19" i="2" s="1"/>
  <c r="F20" i="2"/>
  <c r="I20" i="2"/>
  <c r="I25" i="2" s="1"/>
  <c r="L20" i="2"/>
  <c r="O20" i="2"/>
  <c r="O25" i="2" s="1"/>
  <c r="P20" i="2"/>
  <c r="Q20" i="2"/>
  <c r="R20" i="2" s="1"/>
  <c r="U20" i="2" s="1"/>
  <c r="S20" i="2"/>
  <c r="F21" i="2"/>
  <c r="I21" i="2"/>
  <c r="L21" i="2"/>
  <c r="O21" i="2"/>
  <c r="P21" i="2"/>
  <c r="R21" i="2" s="1"/>
  <c r="U21" i="2" s="1"/>
  <c r="Q21" i="2"/>
  <c r="T21" i="2" s="1"/>
  <c r="S21" i="2"/>
  <c r="F22" i="2"/>
  <c r="I22" i="2"/>
  <c r="L22" i="2"/>
  <c r="O22" i="2"/>
  <c r="P22" i="2"/>
  <c r="Q22" i="2"/>
  <c r="R22" i="2" s="1"/>
  <c r="U22" i="2" s="1"/>
  <c r="S22" i="2"/>
  <c r="F23" i="2"/>
  <c r="F25" i="2" s="1"/>
  <c r="I23" i="2"/>
  <c r="L23" i="2"/>
  <c r="O23" i="2"/>
  <c r="P23" i="2"/>
  <c r="R23" i="2" s="1"/>
  <c r="U23" i="2" s="1"/>
  <c r="Q23" i="2"/>
  <c r="T23" i="2" s="1"/>
  <c r="S23" i="2"/>
  <c r="F24" i="2"/>
  <c r="I24" i="2"/>
  <c r="L24" i="2"/>
  <c r="O24" i="2"/>
  <c r="P24" i="2"/>
  <c r="Q24" i="2"/>
  <c r="R24" i="2" s="1"/>
  <c r="U24" i="2" s="1"/>
  <c r="S24" i="2"/>
  <c r="D25" i="2"/>
  <c r="E25" i="2"/>
  <c r="G25" i="2"/>
  <c r="P25" i="2" s="1"/>
  <c r="H25" i="2"/>
  <c r="J25" i="2"/>
  <c r="K25" i="2"/>
  <c r="Q25" i="2" s="1"/>
  <c r="T25" i="2" s="1"/>
  <c r="L25" i="2"/>
  <c r="M25" i="2"/>
  <c r="N25" i="2"/>
  <c r="F26" i="2"/>
  <c r="I26" i="2"/>
  <c r="L26" i="2"/>
  <c r="O26" i="2"/>
  <c r="O33" i="2" s="1"/>
  <c r="P26" i="2"/>
  <c r="Q26" i="2"/>
  <c r="R26" i="2" s="1"/>
  <c r="U26" i="2" s="1"/>
  <c r="S26" i="2"/>
  <c r="F27" i="2"/>
  <c r="I27" i="2"/>
  <c r="L27" i="2"/>
  <c r="O27" i="2"/>
  <c r="P27" i="2"/>
  <c r="R27" i="2" s="1"/>
  <c r="U27" i="2" s="1"/>
  <c r="Q27" i="2"/>
  <c r="T27" i="2" s="1"/>
  <c r="S27" i="2"/>
  <c r="F28" i="2"/>
  <c r="I28" i="2"/>
  <c r="I33" i="2" s="1"/>
  <c r="L28" i="2"/>
  <c r="O28" i="2"/>
  <c r="P28" i="2"/>
  <c r="Q28" i="2"/>
  <c r="R28" i="2" s="1"/>
  <c r="U28" i="2" s="1"/>
  <c r="S28" i="2"/>
  <c r="F29" i="2"/>
  <c r="I29" i="2"/>
  <c r="L29" i="2"/>
  <c r="O29" i="2"/>
  <c r="P29" i="2"/>
  <c r="R29" i="2" s="1"/>
  <c r="U29" i="2" s="1"/>
  <c r="Q29" i="2"/>
  <c r="T29" i="2" s="1"/>
  <c r="S29" i="2"/>
  <c r="F30" i="2"/>
  <c r="I30" i="2"/>
  <c r="L30" i="2"/>
  <c r="O30" i="2"/>
  <c r="P30" i="2"/>
  <c r="Q30" i="2"/>
  <c r="R30" i="2" s="1"/>
  <c r="U30" i="2" s="1"/>
  <c r="S30" i="2"/>
  <c r="F31" i="2"/>
  <c r="F33" i="2" s="1"/>
  <c r="I31" i="2"/>
  <c r="L31" i="2"/>
  <c r="O31" i="2"/>
  <c r="P31" i="2"/>
  <c r="R31" i="2" s="1"/>
  <c r="U31" i="2" s="1"/>
  <c r="Q31" i="2"/>
  <c r="T31" i="2" s="1"/>
  <c r="S31" i="2"/>
  <c r="F32" i="2"/>
  <c r="I32" i="2"/>
  <c r="L32" i="2"/>
  <c r="O32" i="2"/>
  <c r="P32" i="2"/>
  <c r="Q32" i="2"/>
  <c r="R32" i="2" s="1"/>
  <c r="U32" i="2" s="1"/>
  <c r="S32" i="2"/>
  <c r="D33" i="2"/>
  <c r="E33" i="2"/>
  <c r="G33" i="2"/>
  <c r="P33" i="2" s="1"/>
  <c r="H33" i="2"/>
  <c r="J33" i="2"/>
  <c r="K33" i="2"/>
  <c r="Q33" i="2" s="1"/>
  <c r="T33" i="2" s="1"/>
  <c r="L33" i="2"/>
  <c r="M33" i="2"/>
  <c r="N33" i="2"/>
  <c r="F34" i="2"/>
  <c r="I34" i="2"/>
  <c r="L34" i="2"/>
  <c r="O34" i="2"/>
  <c r="P34" i="2"/>
  <c r="Q34" i="2"/>
  <c r="R34" i="2" s="1"/>
  <c r="U34" i="2" s="1"/>
  <c r="S34" i="2"/>
  <c r="F35" i="2"/>
  <c r="I35" i="2"/>
  <c r="L35" i="2"/>
  <c r="O35" i="2"/>
  <c r="O58" i="2" s="1"/>
  <c r="P35" i="2"/>
  <c r="R35" i="2" s="1"/>
  <c r="U35" i="2" s="1"/>
  <c r="Q35" i="2"/>
  <c r="T35" i="2" s="1"/>
  <c r="S35" i="2"/>
  <c r="F36" i="2"/>
  <c r="I36" i="2"/>
  <c r="L36" i="2"/>
  <c r="O36" i="2"/>
  <c r="P36" i="2"/>
  <c r="Q36" i="2"/>
  <c r="R36" i="2" s="1"/>
  <c r="U36" i="2" s="1"/>
  <c r="S36" i="2"/>
  <c r="F37" i="2"/>
  <c r="I37" i="2"/>
  <c r="L37" i="2"/>
  <c r="O37" i="2"/>
  <c r="P37" i="2"/>
  <c r="R37" i="2" s="1"/>
  <c r="U37" i="2" s="1"/>
  <c r="Q37" i="2"/>
  <c r="T37" i="2" s="1"/>
  <c r="S37" i="2"/>
  <c r="F38" i="2"/>
  <c r="I38" i="2"/>
  <c r="L38" i="2"/>
  <c r="O38" i="2"/>
  <c r="P38" i="2"/>
  <c r="Q38" i="2"/>
  <c r="R38" i="2" s="1"/>
  <c r="U38" i="2" s="1"/>
  <c r="S38" i="2"/>
  <c r="F39" i="2"/>
  <c r="I39" i="2"/>
  <c r="L39" i="2"/>
  <c r="O39" i="2"/>
  <c r="P39" i="2"/>
  <c r="R39" i="2" s="1"/>
  <c r="U39" i="2" s="1"/>
  <c r="Q39" i="2"/>
  <c r="T39" i="2" s="1"/>
  <c r="S39" i="2"/>
  <c r="F40" i="2"/>
  <c r="I40" i="2"/>
  <c r="L40" i="2"/>
  <c r="O40" i="2"/>
  <c r="P40" i="2"/>
  <c r="Q40" i="2"/>
  <c r="R40" i="2" s="1"/>
  <c r="U40" i="2" s="1"/>
  <c r="S40" i="2"/>
  <c r="F41" i="2"/>
  <c r="I41" i="2"/>
  <c r="L41" i="2"/>
  <c r="O41" i="2"/>
  <c r="P41" i="2"/>
  <c r="R41" i="2" s="1"/>
  <c r="U41" i="2" s="1"/>
  <c r="Q41" i="2"/>
  <c r="T41" i="2" s="1"/>
  <c r="S41" i="2"/>
  <c r="F42" i="2"/>
  <c r="I42" i="2"/>
  <c r="L42" i="2"/>
  <c r="O42" i="2"/>
  <c r="P42" i="2"/>
  <c r="Q42" i="2"/>
  <c r="R42" i="2" s="1"/>
  <c r="U42" i="2" s="1"/>
  <c r="S42" i="2"/>
  <c r="F43" i="2"/>
  <c r="I43" i="2"/>
  <c r="L43" i="2"/>
  <c r="O43" i="2"/>
  <c r="P43" i="2"/>
  <c r="R43" i="2" s="1"/>
  <c r="U43" i="2" s="1"/>
  <c r="Q43" i="2"/>
  <c r="T43" i="2" s="1"/>
  <c r="S43" i="2"/>
  <c r="F44" i="2"/>
  <c r="I44" i="2"/>
  <c r="L44" i="2"/>
  <c r="O44" i="2"/>
  <c r="P44" i="2"/>
  <c r="Q44" i="2"/>
  <c r="R44" i="2" s="1"/>
  <c r="U44" i="2" s="1"/>
  <c r="S44" i="2"/>
  <c r="F45" i="2"/>
  <c r="I45" i="2"/>
  <c r="L45" i="2"/>
  <c r="O45" i="2"/>
  <c r="P45" i="2"/>
  <c r="R45" i="2" s="1"/>
  <c r="U45" i="2" s="1"/>
  <c r="Q45" i="2"/>
  <c r="T45" i="2" s="1"/>
  <c r="S45" i="2"/>
  <c r="F46" i="2"/>
  <c r="I46" i="2"/>
  <c r="L46" i="2"/>
  <c r="O46" i="2"/>
  <c r="P46" i="2"/>
  <c r="Q46" i="2"/>
  <c r="R46" i="2" s="1"/>
  <c r="U46" i="2" s="1"/>
  <c r="S46" i="2"/>
  <c r="F47" i="2"/>
  <c r="I47" i="2"/>
  <c r="L47" i="2"/>
  <c r="O47" i="2"/>
  <c r="P47" i="2"/>
  <c r="R47" i="2" s="1"/>
  <c r="U47" i="2" s="1"/>
  <c r="Q47" i="2"/>
  <c r="T47" i="2" s="1"/>
  <c r="S47" i="2"/>
  <c r="F48" i="2"/>
  <c r="I48" i="2"/>
  <c r="L48" i="2"/>
  <c r="O48" i="2"/>
  <c r="P48" i="2"/>
  <c r="Q48" i="2"/>
  <c r="R48" i="2" s="1"/>
  <c r="U48" i="2" s="1"/>
  <c r="S48" i="2"/>
  <c r="F49" i="2"/>
  <c r="I49" i="2"/>
  <c r="L49" i="2"/>
  <c r="O49" i="2"/>
  <c r="P49" i="2"/>
  <c r="R49" i="2" s="1"/>
  <c r="U49" i="2" s="1"/>
  <c r="Q49" i="2"/>
  <c r="T49" i="2" s="1"/>
  <c r="S49" i="2"/>
  <c r="F50" i="2"/>
  <c r="I50" i="2"/>
  <c r="L50" i="2"/>
  <c r="O50" i="2"/>
  <c r="P50" i="2"/>
  <c r="Q50" i="2"/>
  <c r="R50" i="2" s="1"/>
  <c r="U50" i="2" s="1"/>
  <c r="S50" i="2"/>
  <c r="F51" i="2"/>
  <c r="I51" i="2"/>
  <c r="L51" i="2"/>
  <c r="O51" i="2"/>
  <c r="P51" i="2"/>
  <c r="R51" i="2" s="1"/>
  <c r="U51" i="2" s="1"/>
  <c r="Q51" i="2"/>
  <c r="T51" i="2" s="1"/>
  <c r="S51" i="2"/>
  <c r="F52" i="2"/>
  <c r="I52" i="2"/>
  <c r="L52" i="2"/>
  <c r="O52" i="2"/>
  <c r="P52" i="2"/>
  <c r="Q52" i="2"/>
  <c r="R52" i="2" s="1"/>
  <c r="U52" i="2" s="1"/>
  <c r="S52" i="2"/>
  <c r="F53" i="2"/>
  <c r="I53" i="2"/>
  <c r="I58" i="2" s="1"/>
  <c r="L53" i="2"/>
  <c r="O53" i="2"/>
  <c r="P53" i="2"/>
  <c r="R53" i="2" s="1"/>
  <c r="U53" i="2" s="1"/>
  <c r="Q53" i="2"/>
  <c r="T53" i="2" s="1"/>
  <c r="S53" i="2"/>
  <c r="F54" i="2"/>
  <c r="I54" i="2"/>
  <c r="L54" i="2"/>
  <c r="O54" i="2"/>
  <c r="P54" i="2"/>
  <c r="Q54" i="2"/>
  <c r="R54" i="2" s="1"/>
  <c r="U54" i="2" s="1"/>
  <c r="S54" i="2"/>
  <c r="F55" i="2"/>
  <c r="I55" i="2"/>
  <c r="L55" i="2"/>
  <c r="O55" i="2"/>
  <c r="P55" i="2"/>
  <c r="R55" i="2" s="1"/>
  <c r="U55" i="2" s="1"/>
  <c r="Q55" i="2"/>
  <c r="T55" i="2" s="1"/>
  <c r="S55" i="2"/>
  <c r="F56" i="2"/>
  <c r="I56" i="2"/>
  <c r="L56" i="2"/>
  <c r="O56" i="2"/>
  <c r="P56" i="2"/>
  <c r="Q56" i="2"/>
  <c r="R56" i="2" s="1"/>
  <c r="U56" i="2" s="1"/>
  <c r="S56" i="2"/>
  <c r="F57" i="2"/>
  <c r="I57" i="2"/>
  <c r="L57" i="2"/>
  <c r="O57" i="2"/>
  <c r="P57" i="2"/>
  <c r="R57" i="2" s="1"/>
  <c r="U57" i="2" s="1"/>
  <c r="Q57" i="2"/>
  <c r="T57" i="2" s="1"/>
  <c r="S57" i="2"/>
  <c r="D58" i="2"/>
  <c r="E58" i="2"/>
  <c r="F58" i="2"/>
  <c r="G58" i="2"/>
  <c r="P58" i="2" s="1"/>
  <c r="H58" i="2"/>
  <c r="J58" i="2"/>
  <c r="K58" i="2"/>
  <c r="Q58" i="2" s="1"/>
  <c r="T58" i="2" s="1"/>
  <c r="L58" i="2"/>
  <c r="M58" i="2"/>
  <c r="N58" i="2"/>
  <c r="F59" i="2"/>
  <c r="I59" i="2"/>
  <c r="L59" i="2"/>
  <c r="O59" i="2"/>
  <c r="P59" i="2"/>
  <c r="R59" i="2" s="1"/>
  <c r="U59" i="2" s="1"/>
  <c r="Q59" i="2"/>
  <c r="T59" i="2" s="1"/>
  <c r="S59" i="2"/>
  <c r="F60" i="2"/>
  <c r="I60" i="2"/>
  <c r="L60" i="2"/>
  <c r="O60" i="2"/>
  <c r="P60" i="2"/>
  <c r="Q60" i="2"/>
  <c r="R60" i="2" s="1"/>
  <c r="U60" i="2" s="1"/>
  <c r="S60" i="2"/>
  <c r="F61" i="2"/>
  <c r="I61" i="2"/>
  <c r="L61" i="2"/>
  <c r="O61" i="2"/>
  <c r="P61" i="2"/>
  <c r="R61" i="2" s="1"/>
  <c r="U61" i="2" s="1"/>
  <c r="Q61" i="2"/>
  <c r="T61" i="2" s="1"/>
  <c r="S61" i="2"/>
  <c r="F62" i="2"/>
  <c r="I62" i="2"/>
  <c r="L62" i="2"/>
  <c r="O62" i="2"/>
  <c r="P62" i="2"/>
  <c r="Q62" i="2"/>
  <c r="R62" i="2" s="1"/>
  <c r="U62" i="2" s="1"/>
  <c r="S62" i="2"/>
  <c r="F63" i="2"/>
  <c r="I63" i="2"/>
  <c r="L63" i="2"/>
  <c r="O63" i="2"/>
  <c r="P63" i="2"/>
  <c r="R63" i="2" s="1"/>
  <c r="U63" i="2" s="1"/>
  <c r="Q63" i="2"/>
  <c r="T63" i="2" s="1"/>
  <c r="S63" i="2"/>
  <c r="F64" i="2"/>
  <c r="I64" i="2"/>
  <c r="L64" i="2"/>
  <c r="O64" i="2"/>
  <c r="O75" i="2" s="1"/>
  <c r="P64" i="2"/>
  <c r="Q64" i="2"/>
  <c r="R64" i="2" s="1"/>
  <c r="U64" i="2" s="1"/>
  <c r="S64" i="2"/>
  <c r="F65" i="2"/>
  <c r="I65" i="2"/>
  <c r="L65" i="2"/>
  <c r="O65" i="2"/>
  <c r="P65" i="2"/>
  <c r="R65" i="2" s="1"/>
  <c r="U65" i="2" s="1"/>
  <c r="Q65" i="2"/>
  <c r="T65" i="2" s="1"/>
  <c r="S65" i="2"/>
  <c r="F66" i="2"/>
  <c r="I66" i="2"/>
  <c r="L66" i="2"/>
  <c r="O66" i="2"/>
  <c r="P66" i="2"/>
  <c r="Q66" i="2"/>
  <c r="R66" i="2" s="1"/>
  <c r="U66" i="2" s="1"/>
  <c r="S66" i="2"/>
  <c r="F67" i="2"/>
  <c r="I67" i="2"/>
  <c r="L67" i="2"/>
  <c r="O67" i="2"/>
  <c r="P67" i="2"/>
  <c r="R67" i="2" s="1"/>
  <c r="U67" i="2" s="1"/>
  <c r="Q67" i="2"/>
  <c r="T67" i="2" s="1"/>
  <c r="S67" i="2"/>
  <c r="F68" i="2"/>
  <c r="I68" i="2"/>
  <c r="L68" i="2"/>
  <c r="O68" i="2"/>
  <c r="P68" i="2"/>
  <c r="Q68" i="2"/>
  <c r="R68" i="2" s="1"/>
  <c r="U68" i="2" s="1"/>
  <c r="S68" i="2"/>
  <c r="F69" i="2"/>
  <c r="I69" i="2"/>
  <c r="L69" i="2"/>
  <c r="O69" i="2"/>
  <c r="P69" i="2"/>
  <c r="R69" i="2" s="1"/>
  <c r="U69" i="2" s="1"/>
  <c r="Q69" i="2"/>
  <c r="T69" i="2" s="1"/>
  <c r="S69" i="2"/>
  <c r="F70" i="2"/>
  <c r="I70" i="2"/>
  <c r="L70" i="2"/>
  <c r="O70" i="2"/>
  <c r="P70" i="2"/>
  <c r="Q70" i="2"/>
  <c r="R70" i="2" s="1"/>
  <c r="U70" i="2" s="1"/>
  <c r="S70" i="2"/>
  <c r="F71" i="2"/>
  <c r="I71" i="2"/>
  <c r="L71" i="2"/>
  <c r="O71" i="2"/>
  <c r="P71" i="2"/>
  <c r="R71" i="2" s="1"/>
  <c r="U71" i="2" s="1"/>
  <c r="Q71" i="2"/>
  <c r="T71" i="2" s="1"/>
  <c r="S71" i="2"/>
  <c r="F72" i="2"/>
  <c r="I72" i="2"/>
  <c r="L72" i="2"/>
  <c r="O72" i="2"/>
  <c r="P72" i="2"/>
  <c r="Q72" i="2"/>
  <c r="R72" i="2" s="1"/>
  <c r="U72" i="2" s="1"/>
  <c r="S72" i="2"/>
  <c r="F73" i="2"/>
  <c r="F75" i="2" s="1"/>
  <c r="I73" i="2"/>
  <c r="L73" i="2"/>
  <c r="O73" i="2"/>
  <c r="P73" i="2"/>
  <c r="R73" i="2" s="1"/>
  <c r="U73" i="2" s="1"/>
  <c r="Q73" i="2"/>
  <c r="T73" i="2" s="1"/>
  <c r="S73" i="2"/>
  <c r="F74" i="2"/>
  <c r="I74" i="2"/>
  <c r="L74" i="2"/>
  <c r="O74" i="2"/>
  <c r="P74" i="2"/>
  <c r="Q74" i="2"/>
  <c r="R74" i="2" s="1"/>
  <c r="U74" i="2" s="1"/>
  <c r="S74" i="2"/>
  <c r="D75" i="2"/>
  <c r="E75" i="2"/>
  <c r="G75" i="2"/>
  <c r="P75" i="2" s="1"/>
  <c r="H75" i="2"/>
  <c r="I75" i="2"/>
  <c r="J75" i="2"/>
  <c r="K75" i="2"/>
  <c r="L75" i="2"/>
  <c r="M75" i="2"/>
  <c r="N75" i="2"/>
  <c r="Q75" i="2"/>
  <c r="T75" i="2" s="1"/>
  <c r="F76" i="2"/>
  <c r="I76" i="2"/>
  <c r="I84" i="2" s="1"/>
  <c r="L76" i="2"/>
  <c r="O76" i="2"/>
  <c r="P76" i="2"/>
  <c r="Q76" i="2"/>
  <c r="R76" i="2" s="1"/>
  <c r="U76" i="2" s="1"/>
  <c r="S76" i="2"/>
  <c r="F77" i="2"/>
  <c r="I77" i="2"/>
  <c r="L77" i="2"/>
  <c r="O77" i="2"/>
  <c r="P77" i="2"/>
  <c r="R77" i="2" s="1"/>
  <c r="U77" i="2" s="1"/>
  <c r="Q77" i="2"/>
  <c r="T77" i="2" s="1"/>
  <c r="S77" i="2"/>
  <c r="F78" i="2"/>
  <c r="I78" i="2"/>
  <c r="L78" i="2"/>
  <c r="O78" i="2"/>
  <c r="P78" i="2"/>
  <c r="Q78" i="2"/>
  <c r="R78" i="2" s="1"/>
  <c r="U78" i="2" s="1"/>
  <c r="S78" i="2"/>
  <c r="F79" i="2"/>
  <c r="I79" i="2"/>
  <c r="L79" i="2"/>
  <c r="O79" i="2"/>
  <c r="P79" i="2"/>
  <c r="R79" i="2" s="1"/>
  <c r="U79" i="2" s="1"/>
  <c r="Q79" i="2"/>
  <c r="T79" i="2" s="1"/>
  <c r="S79" i="2"/>
  <c r="F80" i="2"/>
  <c r="I80" i="2"/>
  <c r="L80" i="2"/>
  <c r="O80" i="2"/>
  <c r="P80" i="2"/>
  <c r="Q80" i="2"/>
  <c r="R80" i="2" s="1"/>
  <c r="U80" i="2" s="1"/>
  <c r="S80" i="2"/>
  <c r="F81" i="2"/>
  <c r="I81" i="2"/>
  <c r="L81" i="2"/>
  <c r="O81" i="2"/>
  <c r="P81" i="2"/>
  <c r="R81" i="2" s="1"/>
  <c r="U81" i="2" s="1"/>
  <c r="Q81" i="2"/>
  <c r="T81" i="2" s="1"/>
  <c r="S81" i="2"/>
  <c r="F82" i="2"/>
  <c r="I82" i="2"/>
  <c r="L82" i="2"/>
  <c r="L84" i="2" s="1"/>
  <c r="O82" i="2"/>
  <c r="P82" i="2"/>
  <c r="Q82" i="2"/>
  <c r="R82" i="2" s="1"/>
  <c r="U82" i="2" s="1"/>
  <c r="S82" i="2"/>
  <c r="F83" i="2"/>
  <c r="I83" i="2"/>
  <c r="L83" i="2"/>
  <c r="O83" i="2"/>
  <c r="P83" i="2"/>
  <c r="R83" i="2" s="1"/>
  <c r="U83" i="2" s="1"/>
  <c r="Q83" i="2"/>
  <c r="T83" i="2" s="1"/>
  <c r="S83" i="2"/>
  <c r="D84" i="2"/>
  <c r="E84" i="2"/>
  <c r="E87" i="2" s="1"/>
  <c r="F84" i="2"/>
  <c r="G84" i="2"/>
  <c r="P84" i="2" s="1"/>
  <c r="H84" i="2"/>
  <c r="J84" i="2"/>
  <c r="K84" i="2"/>
  <c r="K87" i="2" s="1"/>
  <c r="M84" i="2"/>
  <c r="M87" i="2" s="1"/>
  <c r="N84" i="2"/>
  <c r="O84" i="2"/>
  <c r="O87" i="2" s="1"/>
  <c r="D85" i="2"/>
  <c r="E85" i="2"/>
  <c r="H85" i="2"/>
  <c r="J85" i="2"/>
  <c r="K85" i="2"/>
  <c r="M85" i="2"/>
  <c r="N85" i="2"/>
  <c r="F86" i="2"/>
  <c r="R86" i="2"/>
  <c r="U86" i="2" s="1"/>
  <c r="S86" i="2"/>
  <c r="T86" i="2"/>
  <c r="D87" i="2"/>
  <c r="H87" i="2"/>
  <c r="J87" i="2"/>
  <c r="N87" i="2"/>
  <c r="R75" i="2" l="1"/>
  <c r="U75" i="2" s="1"/>
  <c r="S75" i="2"/>
  <c r="F87" i="2"/>
  <c r="F85" i="2"/>
  <c r="R58" i="2"/>
  <c r="U58" i="2" s="1"/>
  <c r="S58" i="2"/>
  <c r="L85" i="2"/>
  <c r="L87" i="2"/>
  <c r="R33" i="2"/>
  <c r="U33" i="2" s="1"/>
  <c r="S33" i="2"/>
  <c r="R19" i="2"/>
  <c r="U19" i="2" s="1"/>
  <c r="S19" i="2"/>
  <c r="P85" i="2"/>
  <c r="S85" i="2" s="1"/>
  <c r="P87" i="2"/>
  <c r="S87" i="2" s="1"/>
  <c r="S84" i="2"/>
  <c r="R25" i="2"/>
  <c r="U25" i="2" s="1"/>
  <c r="S25" i="2"/>
  <c r="I87" i="2"/>
  <c r="I85" i="2"/>
  <c r="O85" i="2"/>
  <c r="G85" i="2"/>
  <c r="Q84" i="2"/>
  <c r="R84" i="2" s="1"/>
  <c r="G87" i="2"/>
  <c r="T82" i="2"/>
  <c r="T78" i="2"/>
  <c r="T74" i="2"/>
  <c r="T70" i="2"/>
  <c r="T66" i="2"/>
  <c r="T62" i="2"/>
  <c r="T54" i="2"/>
  <c r="T50" i="2"/>
  <c r="T46" i="2"/>
  <c r="T42" i="2"/>
  <c r="T38" i="2"/>
  <c r="T34" i="2"/>
  <c r="T30" i="2"/>
  <c r="T26" i="2"/>
  <c r="T22" i="2"/>
  <c r="T18" i="2"/>
  <c r="T14" i="2"/>
  <c r="T10" i="2"/>
  <c r="T6" i="2"/>
  <c r="T80" i="2"/>
  <c r="T76" i="2"/>
  <c r="T72" i="2"/>
  <c r="T68" i="2"/>
  <c r="T64" i="2"/>
  <c r="T60" i="2"/>
  <c r="T56" i="2"/>
  <c r="T52" i="2"/>
  <c r="T48" i="2"/>
  <c r="T44" i="2"/>
  <c r="T40" i="2"/>
  <c r="T36" i="2"/>
  <c r="T32" i="2"/>
  <c r="T28" i="2"/>
  <c r="T24" i="2"/>
  <c r="T20" i="2"/>
  <c r="T16" i="2"/>
  <c r="T12" i="2"/>
  <c r="T8" i="2"/>
  <c r="T4" i="2"/>
  <c r="N58" i="1"/>
  <c r="M58" i="1"/>
  <c r="J58" i="1"/>
  <c r="H58" i="1"/>
  <c r="G58" i="1"/>
  <c r="E58" i="1"/>
  <c r="D58" i="1"/>
  <c r="R87" i="2" l="1"/>
  <c r="U87" i="2" s="1"/>
  <c r="R85" i="2"/>
  <c r="U85" i="2" s="1"/>
  <c r="U84" i="2"/>
  <c r="Q87" i="2"/>
  <c r="T87" i="2" s="1"/>
  <c r="T84" i="2"/>
  <c r="Q85" i="2"/>
  <c r="T85" i="2" s="1"/>
  <c r="P58" i="1"/>
  <c r="S58" i="1" s="1"/>
  <c r="K58" i="1"/>
  <c r="Q58" i="1" s="1"/>
  <c r="K19" i="1"/>
  <c r="R58" i="1" l="1"/>
  <c r="Q57" i="1"/>
  <c r="T57" i="1" s="1"/>
  <c r="P57" i="1"/>
  <c r="S57" i="1" s="1"/>
  <c r="O57" i="1"/>
  <c r="L57" i="1"/>
  <c r="I57" i="1"/>
  <c r="F57" i="1"/>
  <c r="R57" i="1" l="1"/>
  <c r="U57" i="1" s="1"/>
  <c r="T86" i="1"/>
  <c r="S86" i="1"/>
  <c r="R86" i="1"/>
  <c r="F86" i="1"/>
  <c r="U86" i="1" l="1"/>
  <c r="N84" i="1" l="1"/>
  <c r="M84" i="1"/>
  <c r="N75" i="1"/>
  <c r="M75" i="1"/>
  <c r="N33" i="1"/>
  <c r="M33" i="1"/>
  <c r="N25" i="1"/>
  <c r="M25" i="1"/>
  <c r="O3" i="1"/>
  <c r="O4" i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H19" i="1" l="1"/>
  <c r="G19" i="1"/>
  <c r="O77" i="1" l="1"/>
  <c r="O78" i="1"/>
  <c r="O79" i="1"/>
  <c r="O80" i="1"/>
  <c r="O81" i="1"/>
  <c r="O82" i="1"/>
  <c r="O83" i="1"/>
  <c r="O76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59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34" i="1"/>
  <c r="O27" i="1"/>
  <c r="O28" i="1"/>
  <c r="O29" i="1"/>
  <c r="O30" i="1"/>
  <c r="O31" i="1"/>
  <c r="O32" i="1"/>
  <c r="O26" i="1"/>
  <c r="O21" i="1"/>
  <c r="O22" i="1"/>
  <c r="O23" i="1"/>
  <c r="O24" i="1"/>
  <c r="O20" i="1"/>
  <c r="L77" i="1"/>
  <c r="L78" i="1"/>
  <c r="L79" i="1"/>
  <c r="L80" i="1"/>
  <c r="L81" i="1"/>
  <c r="L82" i="1"/>
  <c r="L83" i="1"/>
  <c r="L76" i="1"/>
  <c r="L74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59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34" i="1"/>
  <c r="L27" i="1"/>
  <c r="L28" i="1"/>
  <c r="L29" i="1"/>
  <c r="L30" i="1"/>
  <c r="L31" i="1"/>
  <c r="L32" i="1"/>
  <c r="L26" i="1"/>
  <c r="L21" i="1"/>
  <c r="L22" i="1"/>
  <c r="L23" i="1"/>
  <c r="L24" i="1"/>
  <c r="L20" i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I3" i="1"/>
  <c r="L3" i="1"/>
  <c r="L58" i="1" l="1"/>
  <c r="O58" i="1"/>
  <c r="I83" i="1"/>
  <c r="I82" i="1"/>
  <c r="I81" i="1"/>
  <c r="I80" i="1"/>
  <c r="I79" i="1"/>
  <c r="I78" i="1"/>
  <c r="I77" i="1"/>
  <c r="I76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24" i="1"/>
  <c r="I23" i="1"/>
  <c r="I22" i="1"/>
  <c r="I21" i="1"/>
  <c r="I20" i="1"/>
  <c r="I32" i="1"/>
  <c r="I31" i="1"/>
  <c r="I30" i="1"/>
  <c r="I29" i="1"/>
  <c r="I28" i="1"/>
  <c r="I27" i="1"/>
  <c r="I26" i="1"/>
  <c r="G25" i="1"/>
  <c r="H25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  <c r="F77" i="1"/>
  <c r="F78" i="1"/>
  <c r="F79" i="1"/>
  <c r="F80" i="1"/>
  <c r="F81" i="1"/>
  <c r="F82" i="1"/>
  <c r="F83" i="1"/>
  <c r="F76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2" i="1"/>
  <c r="F31" i="1"/>
  <c r="F30" i="1"/>
  <c r="F29" i="1"/>
  <c r="F28" i="1"/>
  <c r="F27" i="1"/>
  <c r="F26" i="1"/>
  <c r="F24" i="1"/>
  <c r="F23" i="1"/>
  <c r="F22" i="1"/>
  <c r="F21" i="1"/>
  <c r="F20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  <c r="F58" i="1" l="1"/>
  <c r="I58" i="1"/>
  <c r="I19" i="1"/>
  <c r="I25" i="1"/>
  <c r="F19" i="1"/>
  <c r="Q20" i="1"/>
  <c r="Q21" i="1"/>
  <c r="Q22" i="1"/>
  <c r="Q23" i="1"/>
  <c r="Q24" i="1"/>
  <c r="Q26" i="1"/>
  <c r="Q27" i="1"/>
  <c r="Q28" i="1"/>
  <c r="Q29" i="1"/>
  <c r="Q30" i="1"/>
  <c r="Q31" i="1"/>
  <c r="Q32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6" i="1"/>
  <c r="Q77" i="1"/>
  <c r="Q78" i="1"/>
  <c r="Q79" i="1"/>
  <c r="Q80" i="1"/>
  <c r="Q81" i="1"/>
  <c r="Q82" i="1"/>
  <c r="Q83" i="1"/>
  <c r="P20" i="1"/>
  <c r="P21" i="1"/>
  <c r="P22" i="1"/>
  <c r="P23" i="1"/>
  <c r="P24" i="1"/>
  <c r="P26" i="1"/>
  <c r="P27" i="1"/>
  <c r="P28" i="1"/>
  <c r="P29" i="1"/>
  <c r="P30" i="1"/>
  <c r="P31" i="1"/>
  <c r="P32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6" i="1"/>
  <c r="S76" i="1" s="1"/>
  <c r="P77" i="1"/>
  <c r="P78" i="1"/>
  <c r="P79" i="1"/>
  <c r="P80" i="1"/>
  <c r="P81" i="1"/>
  <c r="P82" i="1"/>
  <c r="P83" i="1"/>
  <c r="Q4" i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P4" i="1"/>
  <c r="P5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Q3" i="1"/>
  <c r="P3" i="1"/>
  <c r="T4" i="1" l="1"/>
  <c r="T5" i="1"/>
  <c r="T6" i="1"/>
  <c r="T7" i="1"/>
  <c r="T8" i="1"/>
  <c r="T9" i="1"/>
  <c r="T10" i="1"/>
  <c r="T11" i="1"/>
  <c r="T12" i="1"/>
  <c r="T13" i="1"/>
  <c r="T14" i="1"/>
  <c r="T15" i="1"/>
  <c r="T16" i="1"/>
  <c r="T17" i="1"/>
  <c r="T18" i="1"/>
  <c r="T20" i="1"/>
  <c r="T21" i="1"/>
  <c r="T22" i="1"/>
  <c r="T23" i="1"/>
  <c r="T24" i="1"/>
  <c r="T26" i="1"/>
  <c r="T27" i="1"/>
  <c r="T28" i="1"/>
  <c r="T29" i="1"/>
  <c r="T30" i="1"/>
  <c r="T31" i="1"/>
  <c r="T32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  <c r="T56" i="1"/>
  <c r="T59" i="1"/>
  <c r="T60" i="1"/>
  <c r="T61" i="1"/>
  <c r="T62" i="1"/>
  <c r="T63" i="1"/>
  <c r="T64" i="1"/>
  <c r="T65" i="1"/>
  <c r="T66" i="1"/>
  <c r="T67" i="1"/>
  <c r="T68" i="1"/>
  <c r="T69" i="1"/>
  <c r="T70" i="1"/>
  <c r="T71" i="1"/>
  <c r="T72" i="1"/>
  <c r="T73" i="1"/>
  <c r="T74" i="1"/>
  <c r="T76" i="1"/>
  <c r="T77" i="1"/>
  <c r="T78" i="1"/>
  <c r="T79" i="1"/>
  <c r="T80" i="1"/>
  <c r="T81" i="1"/>
  <c r="T82" i="1"/>
  <c r="T83" i="1"/>
  <c r="T3" i="1"/>
  <c r="S13" i="1"/>
  <c r="S14" i="1"/>
  <c r="S15" i="1"/>
  <c r="S16" i="1"/>
  <c r="S17" i="1"/>
  <c r="S18" i="1"/>
  <c r="S20" i="1"/>
  <c r="S21" i="1"/>
  <c r="S22" i="1"/>
  <c r="S23" i="1"/>
  <c r="S24" i="1"/>
  <c r="S26" i="1"/>
  <c r="S27" i="1"/>
  <c r="S28" i="1"/>
  <c r="S29" i="1"/>
  <c r="S30" i="1"/>
  <c r="S31" i="1"/>
  <c r="S32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53" i="1"/>
  <c r="S54" i="1"/>
  <c r="S55" i="1"/>
  <c r="S56" i="1"/>
  <c r="S59" i="1"/>
  <c r="S60" i="1"/>
  <c r="S61" i="1"/>
  <c r="S62" i="1"/>
  <c r="S63" i="1"/>
  <c r="S64" i="1"/>
  <c r="S65" i="1"/>
  <c r="S66" i="1"/>
  <c r="S67" i="1"/>
  <c r="S68" i="1"/>
  <c r="S69" i="1"/>
  <c r="S70" i="1"/>
  <c r="S71" i="1"/>
  <c r="S72" i="1"/>
  <c r="S73" i="1"/>
  <c r="S74" i="1"/>
  <c r="S77" i="1"/>
  <c r="S78" i="1"/>
  <c r="S79" i="1"/>
  <c r="S80" i="1"/>
  <c r="S81" i="1"/>
  <c r="S82" i="1"/>
  <c r="S83" i="1"/>
  <c r="S3" i="1"/>
  <c r="S12" i="1" l="1"/>
  <c r="R12" i="1"/>
  <c r="U12" i="1" s="1"/>
  <c r="S11" i="1"/>
  <c r="R11" i="1"/>
  <c r="U11" i="1" s="1"/>
  <c r="S10" i="1"/>
  <c r="R10" i="1"/>
  <c r="U10" i="1" s="1"/>
  <c r="S9" i="1"/>
  <c r="R9" i="1"/>
  <c r="U9" i="1" s="1"/>
  <c r="S8" i="1"/>
  <c r="R8" i="1"/>
  <c r="U8" i="1" s="1"/>
  <c r="S7" i="1"/>
  <c r="R7" i="1"/>
  <c r="U7" i="1" s="1"/>
  <c r="S6" i="1"/>
  <c r="R6" i="1"/>
  <c r="U6" i="1" s="1"/>
  <c r="S5" i="1"/>
  <c r="R5" i="1"/>
  <c r="U5" i="1" s="1"/>
  <c r="S4" i="1"/>
  <c r="R4" i="1"/>
  <c r="U4" i="1" s="1"/>
  <c r="R3" i="1"/>
  <c r="U3" i="1" s="1"/>
  <c r="R83" i="1"/>
  <c r="U83" i="1" s="1"/>
  <c r="R82" i="1"/>
  <c r="U82" i="1" s="1"/>
  <c r="R81" i="1"/>
  <c r="U81" i="1" s="1"/>
  <c r="R80" i="1"/>
  <c r="U80" i="1" s="1"/>
  <c r="R79" i="1"/>
  <c r="U79" i="1" s="1"/>
  <c r="R78" i="1"/>
  <c r="U78" i="1" s="1"/>
  <c r="R77" i="1"/>
  <c r="R76" i="1"/>
  <c r="U76" i="1" s="1"/>
  <c r="R74" i="1"/>
  <c r="U74" i="1" s="1"/>
  <c r="R73" i="1"/>
  <c r="U73" i="1" s="1"/>
  <c r="R72" i="1"/>
  <c r="U72" i="1" s="1"/>
  <c r="R71" i="1"/>
  <c r="U71" i="1" s="1"/>
  <c r="R70" i="1"/>
  <c r="U70" i="1" s="1"/>
  <c r="R69" i="1"/>
  <c r="U69" i="1" s="1"/>
  <c r="R68" i="1"/>
  <c r="U68" i="1" s="1"/>
  <c r="R67" i="1"/>
  <c r="U67" i="1" s="1"/>
  <c r="R66" i="1"/>
  <c r="U66" i="1" s="1"/>
  <c r="R65" i="1"/>
  <c r="U65" i="1" s="1"/>
  <c r="R64" i="1"/>
  <c r="U64" i="1" s="1"/>
  <c r="R63" i="1"/>
  <c r="U63" i="1" s="1"/>
  <c r="R62" i="1"/>
  <c r="U62" i="1" s="1"/>
  <c r="R61" i="1"/>
  <c r="U61" i="1" s="1"/>
  <c r="R60" i="1"/>
  <c r="U60" i="1" s="1"/>
  <c r="R59" i="1"/>
  <c r="U59" i="1" s="1"/>
  <c r="R56" i="1"/>
  <c r="U56" i="1" s="1"/>
  <c r="R55" i="1"/>
  <c r="U55" i="1" s="1"/>
  <c r="R54" i="1"/>
  <c r="U54" i="1" s="1"/>
  <c r="R53" i="1"/>
  <c r="U53" i="1" s="1"/>
  <c r="R52" i="1"/>
  <c r="U52" i="1" s="1"/>
  <c r="R51" i="1"/>
  <c r="U51" i="1" s="1"/>
  <c r="R50" i="1"/>
  <c r="U50" i="1" s="1"/>
  <c r="R49" i="1"/>
  <c r="U49" i="1" s="1"/>
  <c r="R48" i="1"/>
  <c r="U48" i="1" s="1"/>
  <c r="R47" i="1"/>
  <c r="U47" i="1" s="1"/>
  <c r="R46" i="1"/>
  <c r="U46" i="1" s="1"/>
  <c r="R45" i="1"/>
  <c r="U45" i="1" s="1"/>
  <c r="R44" i="1"/>
  <c r="U44" i="1" s="1"/>
  <c r="R43" i="1"/>
  <c r="U43" i="1" s="1"/>
  <c r="R42" i="1"/>
  <c r="U42" i="1" s="1"/>
  <c r="R41" i="1"/>
  <c r="U41" i="1" s="1"/>
  <c r="R40" i="1"/>
  <c r="U40" i="1" s="1"/>
  <c r="R39" i="1"/>
  <c r="U39" i="1" s="1"/>
  <c r="R38" i="1"/>
  <c r="U38" i="1" s="1"/>
  <c r="R37" i="1"/>
  <c r="U37" i="1" s="1"/>
  <c r="R36" i="1"/>
  <c r="U36" i="1" s="1"/>
  <c r="R35" i="1"/>
  <c r="U35" i="1" s="1"/>
  <c r="R34" i="1"/>
  <c r="U34" i="1" s="1"/>
  <c r="R32" i="1"/>
  <c r="R31" i="1"/>
  <c r="R30" i="1"/>
  <c r="R29" i="1"/>
  <c r="R28" i="1"/>
  <c r="R27" i="1"/>
  <c r="R26" i="1"/>
  <c r="R24" i="1"/>
  <c r="U24" i="1" s="1"/>
  <c r="R23" i="1"/>
  <c r="U23" i="1" s="1"/>
  <c r="R22" i="1"/>
  <c r="U22" i="1" s="1"/>
  <c r="R21" i="1"/>
  <c r="U21" i="1" s="1"/>
  <c r="R20" i="1"/>
  <c r="U20" i="1" s="1"/>
  <c r="R18" i="1"/>
  <c r="U18" i="1" s="1"/>
  <c r="R17" i="1"/>
  <c r="U17" i="1" s="1"/>
  <c r="R16" i="1"/>
  <c r="U16" i="1" s="1"/>
  <c r="R15" i="1"/>
  <c r="U15" i="1" s="1"/>
  <c r="R14" i="1"/>
  <c r="U14" i="1" s="1"/>
  <c r="R13" i="1"/>
  <c r="U13" i="1" s="1"/>
  <c r="J84" i="1"/>
  <c r="K84" i="1"/>
  <c r="J75" i="1"/>
  <c r="K75" i="1"/>
  <c r="J33" i="1"/>
  <c r="K33" i="1"/>
  <c r="K25" i="1"/>
  <c r="J25" i="1"/>
  <c r="J19" i="1"/>
  <c r="K85" i="1" l="1"/>
  <c r="J85" i="1"/>
  <c r="J87" i="1"/>
  <c r="K87" i="1"/>
  <c r="I84" i="1"/>
  <c r="E84" i="1"/>
  <c r="G84" i="1"/>
  <c r="H84" i="1"/>
  <c r="D84" i="1"/>
  <c r="E75" i="1"/>
  <c r="F75" i="1"/>
  <c r="G75" i="1"/>
  <c r="H75" i="1"/>
  <c r="I75" i="1"/>
  <c r="D75" i="1"/>
  <c r="E33" i="1"/>
  <c r="G33" i="1"/>
  <c r="H33" i="1"/>
  <c r="I33" i="1"/>
  <c r="D33" i="1"/>
  <c r="U32" i="1"/>
  <c r="U31" i="1"/>
  <c r="U30" i="1"/>
  <c r="U29" i="1"/>
  <c r="U28" i="1"/>
  <c r="U27" i="1"/>
  <c r="U26" i="1"/>
  <c r="E25" i="1"/>
  <c r="F25" i="1"/>
  <c r="D25" i="1"/>
  <c r="E19" i="1"/>
  <c r="D19" i="1"/>
  <c r="D85" i="1" l="1"/>
  <c r="D87" i="1"/>
  <c r="H85" i="1"/>
  <c r="E85" i="1"/>
  <c r="G85" i="1"/>
  <c r="I85" i="1"/>
  <c r="G87" i="1"/>
  <c r="H87" i="1"/>
  <c r="E87" i="1"/>
  <c r="I87" i="1"/>
  <c r="U77" i="1"/>
  <c r="F84" i="1"/>
  <c r="F33" i="1"/>
  <c r="L84" i="1"/>
  <c r="P84" i="1"/>
  <c r="Q84" i="1"/>
  <c r="O84" i="1"/>
  <c r="L75" i="1"/>
  <c r="P75" i="1"/>
  <c r="Q75" i="1"/>
  <c r="T75" i="1" s="1"/>
  <c r="O75" i="1"/>
  <c r="T58" i="1"/>
  <c r="L33" i="1"/>
  <c r="P33" i="1"/>
  <c r="Q33" i="1"/>
  <c r="T33" i="1" s="1"/>
  <c r="O33" i="1"/>
  <c r="L25" i="1"/>
  <c r="P25" i="1"/>
  <c r="S25" i="1" s="1"/>
  <c r="Q25" i="1"/>
  <c r="O25" i="1"/>
  <c r="M19" i="1"/>
  <c r="M85" i="1" s="1"/>
  <c r="N19" i="1"/>
  <c r="N85" i="1" s="1"/>
  <c r="O19" i="1"/>
  <c r="L19" i="1"/>
  <c r="F85" i="1" l="1"/>
  <c r="L85" i="1"/>
  <c r="O85" i="1"/>
  <c r="F87" i="1"/>
  <c r="P19" i="1"/>
  <c r="P85" i="1" s="1"/>
  <c r="S85" i="1" s="1"/>
  <c r="M87" i="1"/>
  <c r="Q19" i="1"/>
  <c r="T19" i="1" s="1"/>
  <c r="N87" i="1"/>
  <c r="T84" i="1"/>
  <c r="O87" i="1"/>
  <c r="S84" i="1"/>
  <c r="L87" i="1"/>
  <c r="T25" i="1"/>
  <c r="R25" i="1"/>
  <c r="U25" i="1" s="1"/>
  <c r="S33" i="1"/>
  <c r="R33" i="1"/>
  <c r="U33" i="1" s="1"/>
  <c r="R84" i="1"/>
  <c r="U58" i="1"/>
  <c r="R75" i="1"/>
  <c r="U75" i="1" s="1"/>
  <c r="S75" i="1"/>
  <c r="S19" i="1" l="1"/>
  <c r="P87" i="1"/>
  <c r="S87" i="1" s="1"/>
  <c r="R19" i="1"/>
  <c r="U19" i="1" s="1"/>
  <c r="Q87" i="1"/>
  <c r="T87" i="1" s="1"/>
  <c r="Q85" i="1"/>
  <c r="T85" i="1" s="1"/>
  <c r="U84" i="1"/>
  <c r="R87" i="1" l="1"/>
  <c r="U87" i="1" s="1"/>
  <c r="R85" i="1"/>
  <c r="U85" i="1" s="1"/>
</calcChain>
</file>

<file path=xl/sharedStrings.xml><?xml version="1.0" encoding="utf-8"?>
<sst xmlns="http://schemas.openxmlformats.org/spreadsheetml/2006/main" count="546" uniqueCount="250">
  <si>
    <t>投票区</t>
  </si>
  <si>
    <t>北条第１</t>
  </si>
  <si>
    <t>北条第２</t>
  </si>
  <si>
    <t>小田</t>
  </si>
  <si>
    <t>大形</t>
  </si>
  <si>
    <t>神郡</t>
  </si>
  <si>
    <t>臼井</t>
  </si>
  <si>
    <t>小沢</t>
  </si>
  <si>
    <t>筑波</t>
  </si>
  <si>
    <t>沼田</t>
  </si>
  <si>
    <t>国松</t>
  </si>
  <si>
    <t>田中</t>
  </si>
  <si>
    <t>水守</t>
  </si>
  <si>
    <t>作谷</t>
  </si>
  <si>
    <t>安食</t>
  </si>
  <si>
    <t>菅間</t>
  </si>
  <si>
    <t>洞下</t>
  </si>
  <si>
    <t>大穂第１</t>
  </si>
  <si>
    <t>大穂第２</t>
  </si>
  <si>
    <t>大穂第３</t>
  </si>
  <si>
    <t>大穂第４</t>
  </si>
  <si>
    <t>大穂第５</t>
  </si>
  <si>
    <t>豊里第１</t>
  </si>
  <si>
    <t>豊里第２</t>
  </si>
  <si>
    <t>豊里第３</t>
  </si>
  <si>
    <t>豊里第４</t>
  </si>
  <si>
    <t>豊里第５</t>
  </si>
  <si>
    <t>豊里第６</t>
  </si>
  <si>
    <t>豊里第７</t>
  </si>
  <si>
    <t>谷田部第１</t>
  </si>
  <si>
    <t>谷田部第２</t>
  </si>
  <si>
    <t>谷田部第３</t>
  </si>
  <si>
    <t>谷田部第４</t>
  </si>
  <si>
    <t>真瀬第１</t>
  </si>
  <si>
    <t>真瀬第２</t>
  </si>
  <si>
    <t>真瀬第３</t>
  </si>
  <si>
    <t>島名第１</t>
  </si>
  <si>
    <t>島名第２</t>
  </si>
  <si>
    <t>島名第３</t>
  </si>
  <si>
    <t>苅間</t>
  </si>
  <si>
    <t>西平塚</t>
  </si>
  <si>
    <t>研究学園</t>
  </si>
  <si>
    <t>春日</t>
  </si>
  <si>
    <t>柳橋</t>
  </si>
  <si>
    <t>館野</t>
  </si>
  <si>
    <t>東</t>
  </si>
  <si>
    <t>稲岡</t>
  </si>
  <si>
    <t>西部</t>
  </si>
  <si>
    <t>手代木</t>
  </si>
  <si>
    <t>小野崎</t>
  </si>
  <si>
    <t>二の宮</t>
  </si>
  <si>
    <t>みどりの</t>
  </si>
  <si>
    <t>桜第１</t>
  </si>
  <si>
    <t>桜第２</t>
  </si>
  <si>
    <t>桜第３</t>
  </si>
  <si>
    <t>桜第４</t>
  </si>
  <si>
    <t>桜第５</t>
  </si>
  <si>
    <t>桜第６</t>
  </si>
  <si>
    <t>桜第７</t>
  </si>
  <si>
    <t>桜第８</t>
  </si>
  <si>
    <t>桜第９</t>
  </si>
  <si>
    <t>桜第１０</t>
  </si>
  <si>
    <t>桜第１１</t>
  </si>
  <si>
    <t>桜第１２</t>
  </si>
  <si>
    <t>桜第１３</t>
  </si>
  <si>
    <t>桜第１４</t>
  </si>
  <si>
    <t>桜第１５</t>
  </si>
  <si>
    <t>桜第１６</t>
  </si>
  <si>
    <t>茎崎第１</t>
  </si>
  <si>
    <t>茎崎第２</t>
  </si>
  <si>
    <t>茎崎第３</t>
  </si>
  <si>
    <t>茎崎第４</t>
  </si>
  <si>
    <t>茎崎第５</t>
  </si>
  <si>
    <t>茎崎第６</t>
  </si>
  <si>
    <t>茎崎第７</t>
  </si>
  <si>
    <t>茎崎第８</t>
  </si>
  <si>
    <t>合　計</t>
  </si>
  <si>
    <t>筑波地区計</t>
    <rPh sb="0" eb="2">
      <t>ツクバ</t>
    </rPh>
    <rPh sb="2" eb="4">
      <t>チク</t>
    </rPh>
    <rPh sb="4" eb="5">
      <t>ケイ</t>
    </rPh>
    <phoneticPr fontId="18"/>
  </si>
  <si>
    <t>大穂地区計</t>
    <rPh sb="0" eb="2">
      <t>オオホ</t>
    </rPh>
    <rPh sb="2" eb="4">
      <t>チク</t>
    </rPh>
    <rPh sb="4" eb="5">
      <t>ケイ</t>
    </rPh>
    <phoneticPr fontId="18"/>
  </si>
  <si>
    <t>豊里地区計</t>
    <rPh sb="0" eb="2">
      <t>トヨサト</t>
    </rPh>
    <rPh sb="2" eb="4">
      <t>チク</t>
    </rPh>
    <rPh sb="4" eb="5">
      <t>ケイ</t>
    </rPh>
    <phoneticPr fontId="18"/>
  </si>
  <si>
    <t>谷田部地区計</t>
    <rPh sb="0" eb="3">
      <t>ヤタベ</t>
    </rPh>
    <rPh sb="3" eb="5">
      <t>チク</t>
    </rPh>
    <rPh sb="5" eb="6">
      <t>ケイ</t>
    </rPh>
    <phoneticPr fontId="18"/>
  </si>
  <si>
    <t>茎崎地区計</t>
    <rPh sb="0" eb="2">
      <t>クキザキ</t>
    </rPh>
    <rPh sb="2" eb="4">
      <t>チク</t>
    </rPh>
    <rPh sb="4" eb="5">
      <t>ケイ</t>
    </rPh>
    <phoneticPr fontId="18"/>
  </si>
  <si>
    <t>桜地区計</t>
    <rPh sb="0" eb="1">
      <t>サクラ</t>
    </rPh>
    <rPh sb="1" eb="3">
      <t>チク</t>
    </rPh>
    <rPh sb="3" eb="4">
      <t>ケイ</t>
    </rPh>
    <phoneticPr fontId="18"/>
  </si>
  <si>
    <t>投票区番号</t>
    <rPh sb="3" eb="4">
      <t>バン</t>
    </rPh>
    <rPh sb="4" eb="5">
      <t>ゴウ</t>
    </rPh>
    <phoneticPr fontId="18"/>
  </si>
  <si>
    <t>男</t>
    <rPh sb="0" eb="1">
      <t>オトコ</t>
    </rPh>
    <phoneticPr fontId="18"/>
  </si>
  <si>
    <t>女</t>
    <rPh sb="0" eb="1">
      <t>オンナ</t>
    </rPh>
    <phoneticPr fontId="18"/>
  </si>
  <si>
    <t>計</t>
    <rPh sb="0" eb="1">
      <t>ケイ</t>
    </rPh>
    <phoneticPr fontId="18"/>
  </si>
  <si>
    <t>101</t>
    <phoneticPr fontId="18"/>
  </si>
  <si>
    <t>102</t>
    <phoneticPr fontId="18"/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</si>
  <si>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</si>
  <si>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</si>
  <si>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</si>
  <si>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</si>
  <si>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</si>
  <si>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</si>
  <si>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</si>
  <si>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</si>
  <si>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</si>
  <si>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</si>
  <si>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</si>
  <si>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</si>
  <si>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</si>
  <si>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</si>
  <si>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201</t>
    <phoneticPr fontId="18"/>
  </si>
  <si>
    <t>202</t>
    <phoneticPr fontId="18"/>
  </si>
  <si>
    <t>203</t>
    <phoneticPr fontId="18"/>
  </si>
  <si>
    <t>204</t>
    <phoneticPr fontId="18"/>
  </si>
  <si>
    <t>205</t>
    <phoneticPr fontId="18"/>
  </si>
  <si>
    <t>301</t>
    <phoneticPr fontId="18"/>
  </si>
  <si>
    <t>302</t>
    <phoneticPr fontId="18"/>
  </si>
  <si>
    <t>303</t>
  </si>
  <si>
    <t>304</t>
  </si>
  <si>
    <t>305</t>
  </si>
  <si>
    <t>306</t>
  </si>
  <si>
    <t>307</t>
  </si>
  <si>
    <t>401</t>
    <phoneticPr fontId="18"/>
  </si>
  <si>
    <t>402</t>
    <phoneticPr fontId="18"/>
  </si>
  <si>
    <t>403</t>
  </si>
  <si>
    <t>404</t>
  </si>
  <si>
    <t>405</t>
  </si>
  <si>
    <t>406</t>
  </si>
  <si>
    <t>407</t>
  </si>
  <si>
    <t>408</t>
  </si>
  <si>
    <t>409</t>
  </si>
  <si>
    <t>410</t>
  </si>
  <si>
    <t>411</t>
  </si>
  <si>
    <t>412</t>
  </si>
  <si>
    <t>413</t>
  </si>
  <si>
    <t>414</t>
  </si>
  <si>
    <t>415</t>
  </si>
  <si>
    <t>416</t>
  </si>
  <si>
    <t>417</t>
  </si>
  <si>
    <t>418</t>
  </si>
  <si>
    <t>419</t>
  </si>
  <si>
    <t>420</t>
  </si>
  <si>
    <t>421</t>
  </si>
  <si>
    <t>422</t>
  </si>
  <si>
    <t>423</t>
  </si>
  <si>
    <t>501</t>
    <phoneticPr fontId="18"/>
  </si>
  <si>
    <t>502</t>
    <phoneticPr fontId="18"/>
  </si>
  <si>
    <t>503</t>
  </si>
  <si>
    <t>504</t>
  </si>
  <si>
    <t>505</t>
  </si>
  <si>
    <t>506</t>
  </si>
  <si>
    <t>507</t>
  </si>
  <si>
    <t>508</t>
  </si>
  <si>
    <t>509</t>
  </si>
  <si>
    <t>510</t>
  </si>
  <si>
    <t>511</t>
  </si>
  <si>
    <t>512</t>
  </si>
  <si>
    <t>513</t>
  </si>
  <si>
    <t>514</t>
  </si>
  <si>
    <t>515</t>
  </si>
  <si>
    <t>516</t>
  </si>
  <si>
    <t>601</t>
    <phoneticPr fontId="18"/>
  </si>
  <si>
    <t>602</t>
    <phoneticPr fontId="18"/>
  </si>
  <si>
    <t>603</t>
  </si>
  <si>
    <t>604</t>
  </si>
  <si>
    <t>605</t>
  </si>
  <si>
    <t>606</t>
  </si>
  <si>
    <t>607</t>
  </si>
  <si>
    <t>608</t>
  </si>
  <si>
    <t>期日前投票者数（Ｃ）</t>
    <rPh sb="0" eb="2">
      <t>キジツ</t>
    </rPh>
    <rPh sb="2" eb="3">
      <t>マエ</t>
    </rPh>
    <rPh sb="3" eb="6">
      <t>トウヒョウシャ</t>
    </rPh>
    <rPh sb="6" eb="7">
      <t>スウ</t>
    </rPh>
    <phoneticPr fontId="18"/>
  </si>
  <si>
    <t>当日投票者数（Ｂ）</t>
    <rPh sb="0" eb="2">
      <t>トウジツ</t>
    </rPh>
    <rPh sb="2" eb="4">
      <t>トウヒョウ</t>
    </rPh>
    <rPh sb="4" eb="5">
      <t>シャ</t>
    </rPh>
    <rPh sb="5" eb="6">
      <t>スウ</t>
    </rPh>
    <phoneticPr fontId="18"/>
  </si>
  <si>
    <t>不在者投票者数（Ｄ）</t>
    <rPh sb="0" eb="3">
      <t>フザイシャ</t>
    </rPh>
    <rPh sb="3" eb="6">
      <t>トウヒョウシャ</t>
    </rPh>
    <rPh sb="6" eb="7">
      <t>スウ</t>
    </rPh>
    <phoneticPr fontId="18"/>
  </si>
  <si>
    <t>投票者数(B+C+D)（Ｅ）</t>
    <rPh sb="0" eb="3">
      <t>トウヒョウシャ</t>
    </rPh>
    <rPh sb="3" eb="4">
      <t>スウ</t>
    </rPh>
    <phoneticPr fontId="18"/>
  </si>
  <si>
    <t>有権者数（Ａ）</t>
    <rPh sb="0" eb="3">
      <t>ユウケンシャ</t>
    </rPh>
    <rPh sb="3" eb="4">
      <t>スウ</t>
    </rPh>
    <phoneticPr fontId="18"/>
  </si>
  <si>
    <t>投票率（Ｅ/Ａ×100）</t>
    <rPh sb="0" eb="2">
      <t>トウヒョウ</t>
    </rPh>
    <rPh sb="2" eb="3">
      <t>リツ</t>
    </rPh>
    <phoneticPr fontId="18"/>
  </si>
  <si>
    <t>投票所</t>
    <rPh sb="0" eb="2">
      <t>トウヒョウ</t>
    </rPh>
    <rPh sb="2" eb="3">
      <t>ジョ</t>
    </rPh>
    <phoneticPr fontId="18"/>
  </si>
  <si>
    <t>市立市民ホールつくばね</t>
    <rPh sb="0" eb="2">
      <t>シリツ</t>
    </rPh>
    <rPh sb="2" eb="4">
      <t>シミン</t>
    </rPh>
    <phoneticPr fontId="1"/>
  </si>
  <si>
    <t>市立筑波総合体育館</t>
    <rPh sb="0" eb="2">
      <t>シリツ</t>
    </rPh>
    <rPh sb="2" eb="4">
      <t>ツクバ</t>
    </rPh>
    <rPh sb="4" eb="6">
      <t>ソウゴウ</t>
    </rPh>
    <rPh sb="6" eb="9">
      <t>タイイクカン</t>
    </rPh>
    <phoneticPr fontId="1"/>
  </si>
  <si>
    <t>市立小田児童館</t>
    <rPh sb="0" eb="2">
      <t>シリツ</t>
    </rPh>
    <rPh sb="2" eb="4">
      <t>オダ</t>
    </rPh>
    <rPh sb="4" eb="7">
      <t>ジドウカン</t>
    </rPh>
    <phoneticPr fontId="1"/>
  </si>
  <si>
    <t>大形地区集会所</t>
    <rPh sb="0" eb="2">
      <t>オオガタ</t>
    </rPh>
    <rPh sb="2" eb="4">
      <t>チク</t>
    </rPh>
    <rPh sb="4" eb="7">
      <t>シュウカイジョ</t>
    </rPh>
    <phoneticPr fontId="1"/>
  </si>
  <si>
    <t>市立田井小学校</t>
    <rPh sb="0" eb="2">
      <t>シリツ</t>
    </rPh>
    <rPh sb="2" eb="4">
      <t>タイ</t>
    </rPh>
    <rPh sb="4" eb="7">
      <t>ショウガッコウ</t>
    </rPh>
    <phoneticPr fontId="1"/>
  </si>
  <si>
    <t>臼井児童館</t>
    <rPh sb="0" eb="2">
      <t>ウスイ</t>
    </rPh>
    <rPh sb="2" eb="5">
      <t>ジドウカン</t>
    </rPh>
    <phoneticPr fontId="1"/>
  </si>
  <si>
    <t>小沢児童館</t>
    <rPh sb="0" eb="2">
      <t>オザワ</t>
    </rPh>
    <rPh sb="2" eb="5">
      <t>ジドウカン</t>
    </rPh>
    <phoneticPr fontId="1"/>
  </si>
  <si>
    <t>市立教育相談センター</t>
    <rPh sb="0" eb="2">
      <t>シリツ</t>
    </rPh>
    <rPh sb="2" eb="4">
      <t>キョウイク</t>
    </rPh>
    <rPh sb="4" eb="6">
      <t>ソウダン</t>
    </rPh>
    <phoneticPr fontId="1"/>
  </si>
  <si>
    <t>下田中児童館</t>
    <rPh sb="0" eb="1">
      <t>シタ</t>
    </rPh>
    <rPh sb="1" eb="3">
      <t>タナカ</t>
    </rPh>
    <rPh sb="3" eb="6">
      <t>ジドウカン</t>
    </rPh>
    <phoneticPr fontId="1"/>
  </si>
  <si>
    <t>水守地区研修センター</t>
    <rPh sb="0" eb="2">
      <t>ミモリ</t>
    </rPh>
    <rPh sb="2" eb="4">
      <t>チク</t>
    </rPh>
    <rPh sb="4" eb="6">
      <t>ケンシュウ</t>
    </rPh>
    <phoneticPr fontId="1"/>
  </si>
  <si>
    <t>安食公民館</t>
    <rPh sb="0" eb="2">
      <t>アジキ</t>
    </rPh>
    <rPh sb="2" eb="5">
      <t>コウミンカン</t>
    </rPh>
    <phoneticPr fontId="1"/>
  </si>
  <si>
    <t>市立大穂幼稚園</t>
    <rPh sb="0" eb="3">
      <t>シリツダイ</t>
    </rPh>
    <rPh sb="3" eb="4">
      <t>ホ</t>
    </rPh>
    <rPh sb="4" eb="7">
      <t>ヨウチエン</t>
    </rPh>
    <phoneticPr fontId="1"/>
  </si>
  <si>
    <t>市立要小学校</t>
    <rPh sb="0" eb="2">
      <t>シリツ</t>
    </rPh>
    <rPh sb="2" eb="3">
      <t>カナメ</t>
    </rPh>
    <rPh sb="3" eb="6">
      <t>ショウガッコウ</t>
    </rPh>
    <phoneticPr fontId="1"/>
  </si>
  <si>
    <t>市立吉沼交流センター</t>
    <rPh sb="4" eb="6">
      <t>コウリュウ</t>
    </rPh>
    <phoneticPr fontId="1"/>
  </si>
  <si>
    <t>市立吉沼体育館</t>
    <rPh sb="0" eb="2">
      <t>シリツ</t>
    </rPh>
    <rPh sb="2" eb="4">
      <t>ヨシヌマ</t>
    </rPh>
    <rPh sb="4" eb="7">
      <t>タイイクカン</t>
    </rPh>
    <phoneticPr fontId="1"/>
  </si>
  <si>
    <t>大宿公民館</t>
    <rPh sb="0" eb="1">
      <t>ダイ</t>
    </rPh>
    <rPh sb="1" eb="2">
      <t>ヤド</t>
    </rPh>
    <rPh sb="2" eb="5">
      <t>コウミンカン</t>
    </rPh>
    <phoneticPr fontId="1"/>
  </si>
  <si>
    <t>市立上郷児童館</t>
    <rPh sb="0" eb="2">
      <t>シリツ</t>
    </rPh>
    <rPh sb="2" eb="4">
      <t>カミサト</t>
    </rPh>
    <rPh sb="4" eb="7">
      <t>ジドウカン</t>
    </rPh>
    <phoneticPr fontId="1"/>
  </si>
  <si>
    <t>市立今鹿島小学校</t>
    <rPh sb="0" eb="2">
      <t>シリツ</t>
    </rPh>
    <rPh sb="2" eb="3">
      <t>イマ</t>
    </rPh>
    <rPh sb="3" eb="5">
      <t>カシマ</t>
    </rPh>
    <rPh sb="5" eb="8">
      <t>ショウガッコウ</t>
    </rPh>
    <phoneticPr fontId="1"/>
  </si>
  <si>
    <t>田倉農村集落センター</t>
    <rPh sb="0" eb="2">
      <t>タクラ</t>
    </rPh>
    <rPh sb="2" eb="4">
      <t>ノウソン</t>
    </rPh>
    <rPh sb="4" eb="6">
      <t>シュウラク</t>
    </rPh>
    <phoneticPr fontId="1"/>
  </si>
  <si>
    <t>市立沼崎小学校</t>
    <rPh sb="0" eb="2">
      <t>シリツ</t>
    </rPh>
    <rPh sb="2" eb="4">
      <t>ヌマザキ</t>
    </rPh>
    <rPh sb="4" eb="7">
      <t>ショウガッコウ</t>
    </rPh>
    <phoneticPr fontId="1"/>
  </si>
  <si>
    <t>市立東光台体育館</t>
    <rPh sb="0" eb="2">
      <t>シリツ</t>
    </rPh>
    <rPh sb="2" eb="3">
      <t>トウ</t>
    </rPh>
    <rPh sb="3" eb="4">
      <t>コウ</t>
    </rPh>
    <rPh sb="4" eb="5">
      <t>ダイ</t>
    </rPh>
    <rPh sb="5" eb="7">
      <t>タイイク</t>
    </rPh>
    <rPh sb="7" eb="8">
      <t>コウミンカン</t>
    </rPh>
    <phoneticPr fontId="1"/>
  </si>
  <si>
    <t>飯田中野生活改善センター</t>
    <rPh sb="0" eb="2">
      <t>イイダ</t>
    </rPh>
    <rPh sb="2" eb="3">
      <t>ジュウ</t>
    </rPh>
    <rPh sb="3" eb="4">
      <t>ノ</t>
    </rPh>
    <rPh sb="4" eb="6">
      <t>セイカツ</t>
    </rPh>
    <rPh sb="6" eb="8">
      <t>カイゼン</t>
    </rPh>
    <phoneticPr fontId="1"/>
  </si>
  <si>
    <t>市立福祉支援センターやたべ</t>
    <rPh sb="0" eb="2">
      <t>シリツ</t>
    </rPh>
    <rPh sb="2" eb="4">
      <t>フクシ</t>
    </rPh>
    <rPh sb="4" eb="6">
      <t>シエン</t>
    </rPh>
    <phoneticPr fontId="1"/>
  </si>
  <si>
    <t>市立谷田部南小学校</t>
    <rPh sb="0" eb="2">
      <t>シリツ</t>
    </rPh>
    <rPh sb="2" eb="5">
      <t>ヤタベ</t>
    </rPh>
    <rPh sb="5" eb="6">
      <t>ミナミ</t>
    </rPh>
    <rPh sb="6" eb="9">
      <t>ショウガッコウ</t>
    </rPh>
    <phoneticPr fontId="1"/>
  </si>
  <si>
    <t>市立真瀬保育所</t>
    <rPh sb="0" eb="2">
      <t>シリツ</t>
    </rPh>
    <rPh sb="2" eb="3">
      <t>マコト</t>
    </rPh>
    <rPh sb="3" eb="4">
      <t>セ</t>
    </rPh>
    <rPh sb="4" eb="6">
      <t>ホイク</t>
    </rPh>
    <rPh sb="6" eb="7">
      <t>ジョ</t>
    </rPh>
    <phoneticPr fontId="1"/>
  </si>
  <si>
    <t>真瀬総合センター</t>
    <rPh sb="0" eb="1">
      <t>マコト</t>
    </rPh>
    <rPh sb="1" eb="2">
      <t>セ</t>
    </rPh>
    <rPh sb="2" eb="4">
      <t>ソウゴウ</t>
    </rPh>
    <phoneticPr fontId="1"/>
  </si>
  <si>
    <t>高須賀地区研修センター</t>
    <rPh sb="0" eb="3">
      <t>タカスカ</t>
    </rPh>
    <rPh sb="3" eb="5">
      <t>チク</t>
    </rPh>
    <rPh sb="5" eb="7">
      <t>ケンシュウ</t>
    </rPh>
    <phoneticPr fontId="1"/>
  </si>
  <si>
    <t>市立島名交流センター</t>
    <rPh sb="0" eb="2">
      <t>シリツ</t>
    </rPh>
    <rPh sb="2" eb="3">
      <t>シマ</t>
    </rPh>
    <rPh sb="3" eb="4">
      <t>メイ</t>
    </rPh>
    <rPh sb="4" eb="6">
      <t>コウリュウ</t>
    </rPh>
    <phoneticPr fontId="1"/>
  </si>
  <si>
    <t>上河原崎農村集落センター</t>
    <rPh sb="0" eb="3">
      <t>カミガワラ</t>
    </rPh>
    <rPh sb="3" eb="4">
      <t>ザキ</t>
    </rPh>
    <rPh sb="4" eb="6">
      <t>ノウソン</t>
    </rPh>
    <rPh sb="6" eb="8">
      <t>シュウラク</t>
    </rPh>
    <phoneticPr fontId="1"/>
  </si>
  <si>
    <t>西平塚集落センター</t>
    <rPh sb="0" eb="1">
      <t>ニシ</t>
    </rPh>
    <rPh sb="1" eb="3">
      <t>ヒラツカ</t>
    </rPh>
    <rPh sb="3" eb="5">
      <t>シュウラク</t>
    </rPh>
    <phoneticPr fontId="1"/>
  </si>
  <si>
    <t>つくば市役所</t>
    <rPh sb="3" eb="6">
      <t>シヤクショ</t>
    </rPh>
    <phoneticPr fontId="1"/>
  </si>
  <si>
    <t>市立柳橋小学校</t>
    <rPh sb="0" eb="2">
      <t>シリツ</t>
    </rPh>
    <rPh sb="2" eb="4">
      <t>ヤナギバシ</t>
    </rPh>
    <rPh sb="4" eb="7">
      <t>ショウガッコウ</t>
    </rPh>
    <phoneticPr fontId="1"/>
  </si>
  <si>
    <t>市立小野川交流センター</t>
    <rPh sb="0" eb="2">
      <t>シリツ</t>
    </rPh>
    <rPh sb="2" eb="4">
      <t>オノ</t>
    </rPh>
    <rPh sb="4" eb="5">
      <t>ガワ</t>
    </rPh>
    <rPh sb="5" eb="7">
      <t>コウリュウ</t>
    </rPh>
    <phoneticPr fontId="1"/>
  </si>
  <si>
    <t>市立東児童館</t>
    <rPh sb="0" eb="2">
      <t>シリツ</t>
    </rPh>
    <rPh sb="2" eb="3">
      <t>ヒガシ</t>
    </rPh>
    <rPh sb="3" eb="6">
      <t>ジドウカン</t>
    </rPh>
    <phoneticPr fontId="1"/>
  </si>
  <si>
    <t>市立上横場保育所</t>
    <rPh sb="0" eb="2">
      <t>シリツ</t>
    </rPh>
    <rPh sb="2" eb="3">
      <t>ジョウ</t>
    </rPh>
    <rPh sb="3" eb="4">
      <t>ヨコ</t>
    </rPh>
    <rPh sb="4" eb="5">
      <t>バ</t>
    </rPh>
    <rPh sb="5" eb="7">
      <t>ホイク</t>
    </rPh>
    <rPh sb="7" eb="8">
      <t>ジョ</t>
    </rPh>
    <phoneticPr fontId="1"/>
  </si>
  <si>
    <t>市立手代木南小学校</t>
    <rPh sb="0" eb="2">
      <t>シリツ</t>
    </rPh>
    <rPh sb="2" eb="5">
      <t>テシロギ</t>
    </rPh>
    <rPh sb="5" eb="6">
      <t>ミナミ</t>
    </rPh>
    <rPh sb="6" eb="9">
      <t>ショウガッコウ</t>
    </rPh>
    <phoneticPr fontId="1"/>
  </si>
  <si>
    <t>小野崎研修センター</t>
    <rPh sb="0" eb="2">
      <t>オノ</t>
    </rPh>
    <rPh sb="2" eb="3">
      <t>サキ</t>
    </rPh>
    <rPh sb="3" eb="5">
      <t>ケンシュウ</t>
    </rPh>
    <phoneticPr fontId="1"/>
  </si>
  <si>
    <t>市立二の宮小学校</t>
    <rPh sb="0" eb="2">
      <t>シリツ</t>
    </rPh>
    <rPh sb="2" eb="3">
      <t>ニ</t>
    </rPh>
    <rPh sb="4" eb="5">
      <t>ミヤ</t>
    </rPh>
    <rPh sb="5" eb="8">
      <t>ショウガッコウ</t>
    </rPh>
    <phoneticPr fontId="1"/>
  </si>
  <si>
    <t>市立桜交流センター</t>
    <rPh sb="0" eb="2">
      <t>シリツ</t>
    </rPh>
    <rPh sb="2" eb="3">
      <t>サクラ</t>
    </rPh>
    <rPh sb="3" eb="5">
      <t>コウリュウ</t>
    </rPh>
    <phoneticPr fontId="1"/>
  </si>
  <si>
    <t>吉瀬集落センター</t>
    <rPh sb="0" eb="2">
      <t>ヨシセ</t>
    </rPh>
    <rPh sb="2" eb="4">
      <t>シュウラク</t>
    </rPh>
    <phoneticPr fontId="1"/>
  </si>
  <si>
    <t>上ノ室北部公民館</t>
    <rPh sb="0" eb="1">
      <t>ウエ</t>
    </rPh>
    <rPh sb="2" eb="3">
      <t>ムロ</t>
    </rPh>
    <rPh sb="3" eb="5">
      <t>ホクブ</t>
    </rPh>
    <rPh sb="5" eb="8">
      <t>コウミンカン</t>
    </rPh>
    <phoneticPr fontId="1"/>
  </si>
  <si>
    <t>下大角豆研修センター</t>
    <rPh sb="0" eb="1">
      <t>シタ</t>
    </rPh>
    <rPh sb="1" eb="2">
      <t>ダイ</t>
    </rPh>
    <rPh sb="2" eb="3">
      <t>カド</t>
    </rPh>
    <rPh sb="3" eb="4">
      <t>マメ</t>
    </rPh>
    <rPh sb="4" eb="6">
      <t>ケンシュウ</t>
    </rPh>
    <phoneticPr fontId="1"/>
  </si>
  <si>
    <t>市立広岡交流センター</t>
    <rPh sb="0" eb="2">
      <t>シリツ</t>
    </rPh>
    <rPh sb="2" eb="4">
      <t>ヒロオカ</t>
    </rPh>
    <rPh sb="4" eb="6">
      <t>コウリュウ</t>
    </rPh>
    <phoneticPr fontId="1"/>
  </si>
  <si>
    <t>大角豆南部研修ｾﾝﾀｰ</t>
  </si>
  <si>
    <t>市立並木交流センター</t>
    <rPh sb="2" eb="4">
      <t>ナミキ</t>
    </rPh>
    <rPh sb="4" eb="6">
      <t>コウリュウ</t>
    </rPh>
    <phoneticPr fontId="1"/>
  </si>
  <si>
    <t>市立並木小学校</t>
    <rPh sb="0" eb="2">
      <t>シリツ</t>
    </rPh>
    <rPh sb="2" eb="4">
      <t>ナミキ</t>
    </rPh>
    <rPh sb="4" eb="7">
      <t>ショウガッコウ</t>
    </rPh>
    <phoneticPr fontId="1"/>
  </si>
  <si>
    <t>市立竹園交流センター</t>
    <rPh sb="0" eb="2">
      <t>シリツ</t>
    </rPh>
    <rPh sb="2" eb="3">
      <t>タケ</t>
    </rPh>
    <rPh sb="3" eb="4">
      <t>エン</t>
    </rPh>
    <rPh sb="4" eb="6">
      <t>コウリュウ</t>
    </rPh>
    <phoneticPr fontId="1"/>
  </si>
  <si>
    <t>市立吾妻東児童館</t>
    <rPh sb="0" eb="2">
      <t>シリツ</t>
    </rPh>
    <rPh sb="2" eb="4">
      <t>アガツマ</t>
    </rPh>
    <rPh sb="4" eb="5">
      <t>ヒガシ</t>
    </rPh>
    <rPh sb="5" eb="8">
      <t>ジドウカン</t>
    </rPh>
    <phoneticPr fontId="1"/>
  </si>
  <si>
    <t>市立吾妻中学校</t>
    <rPh sb="0" eb="2">
      <t>シリツ</t>
    </rPh>
    <rPh sb="2" eb="4">
      <t>アガツマ</t>
    </rPh>
    <rPh sb="4" eb="7">
      <t>チュウガッコウ</t>
    </rPh>
    <phoneticPr fontId="1"/>
  </si>
  <si>
    <t>台坪コミュニティセンター</t>
    <rPh sb="0" eb="1">
      <t>ダイ</t>
    </rPh>
    <rPh sb="1" eb="2">
      <t>ツボ</t>
    </rPh>
    <phoneticPr fontId="1"/>
  </si>
  <si>
    <t>市立栗原交流センター</t>
    <rPh sb="0" eb="2">
      <t>シリツ</t>
    </rPh>
    <rPh sb="2" eb="4">
      <t>クリハラ</t>
    </rPh>
    <rPh sb="4" eb="6">
      <t>コウリュウ</t>
    </rPh>
    <phoneticPr fontId="1"/>
  </si>
  <si>
    <t>妻木研修センター</t>
    <rPh sb="0" eb="1">
      <t>ツマ</t>
    </rPh>
    <rPh sb="1" eb="2">
      <t>キ</t>
    </rPh>
    <rPh sb="2" eb="4">
      <t>ケンシュウ</t>
    </rPh>
    <phoneticPr fontId="1"/>
  </si>
  <si>
    <t>市立桜保健センター</t>
    <rPh sb="1" eb="2">
      <t>タ</t>
    </rPh>
    <rPh sb="2" eb="3">
      <t>サクラ</t>
    </rPh>
    <rPh sb="3" eb="5">
      <t>ホケン</t>
    </rPh>
    <phoneticPr fontId="1"/>
  </si>
  <si>
    <t>市立高﨑中学校</t>
    <rPh sb="2" eb="3">
      <t>タカシ</t>
    </rPh>
    <rPh sb="3" eb="4">
      <t>サキ</t>
    </rPh>
    <rPh sb="4" eb="5">
      <t>ナカ</t>
    </rPh>
    <rPh sb="5" eb="7">
      <t>ガッコウ</t>
    </rPh>
    <phoneticPr fontId="1"/>
  </si>
  <si>
    <t>若栗研修センター</t>
    <rPh sb="0" eb="2">
      <t>ワカグリ</t>
    </rPh>
    <rPh sb="2" eb="4">
      <t>ケンシュウ</t>
    </rPh>
    <phoneticPr fontId="1"/>
  </si>
  <si>
    <t>高見原１丁目会館</t>
    <rPh sb="0" eb="2">
      <t>コウケン</t>
    </rPh>
    <rPh sb="2" eb="3">
      <t>ハラ</t>
    </rPh>
    <rPh sb="4" eb="6">
      <t>チョウメ</t>
    </rPh>
    <rPh sb="6" eb="8">
      <t>カイカン</t>
    </rPh>
    <phoneticPr fontId="1"/>
  </si>
  <si>
    <t>森の里公会堂</t>
    <rPh sb="0" eb="1">
      <t>モリ</t>
    </rPh>
    <rPh sb="2" eb="3">
      <t>サト</t>
    </rPh>
    <rPh sb="3" eb="6">
      <t>コウカイドウ</t>
    </rPh>
    <phoneticPr fontId="1"/>
  </si>
  <si>
    <t>自由ヶ丘公民館</t>
    <rPh sb="0" eb="4">
      <t>ジユウガオカ</t>
    </rPh>
    <rPh sb="4" eb="7">
      <t>コウミンカン</t>
    </rPh>
    <phoneticPr fontId="1"/>
  </si>
  <si>
    <t>高見原２丁目会館</t>
    <rPh sb="0" eb="2">
      <t>タカミ</t>
    </rPh>
    <rPh sb="2" eb="3">
      <t>ハラ</t>
    </rPh>
    <rPh sb="4" eb="6">
      <t>チョウメ</t>
    </rPh>
    <rPh sb="6" eb="8">
      <t>カイカン</t>
    </rPh>
    <phoneticPr fontId="1"/>
  </si>
  <si>
    <t>在外投票</t>
    <rPh sb="0" eb="2">
      <t>ザイガイ</t>
    </rPh>
    <rPh sb="2" eb="4">
      <t>トウヒョウ</t>
    </rPh>
    <phoneticPr fontId="18"/>
  </si>
  <si>
    <t>-</t>
    <phoneticPr fontId="18"/>
  </si>
  <si>
    <t>-</t>
    <phoneticPr fontId="18"/>
  </si>
  <si>
    <t>国内投票者数</t>
    <rPh sb="0" eb="2">
      <t>コクナイ</t>
    </rPh>
    <rPh sb="2" eb="5">
      <t>トウヒョウシャ</t>
    </rPh>
    <rPh sb="5" eb="6">
      <t>スウ</t>
    </rPh>
    <phoneticPr fontId="18"/>
  </si>
  <si>
    <t>旧筑波第一小学校</t>
    <rPh sb="0" eb="1">
      <t>キュウ</t>
    </rPh>
    <rPh sb="1" eb="3">
      <t>ツクバ</t>
    </rPh>
    <rPh sb="3" eb="5">
      <t>ダイイチ</t>
    </rPh>
    <rPh sb="5" eb="8">
      <t>ショウガッコウ</t>
    </rPh>
    <phoneticPr fontId="1"/>
  </si>
  <si>
    <t>旧筑波小学校</t>
    <rPh sb="0" eb="1">
      <t>キュウ</t>
    </rPh>
    <rPh sb="1" eb="3">
      <t>ツクバ</t>
    </rPh>
    <rPh sb="3" eb="6">
      <t>ショウガッコウ</t>
    </rPh>
    <phoneticPr fontId="1"/>
  </si>
  <si>
    <t>旧菅間小学校</t>
    <rPh sb="0" eb="1">
      <t>キュウ</t>
    </rPh>
    <rPh sb="1" eb="3">
      <t>スガマ</t>
    </rPh>
    <rPh sb="3" eb="6">
      <t>ショウガッコウ</t>
    </rPh>
    <phoneticPr fontId="1"/>
  </si>
  <si>
    <t>市立豊里窓口センター</t>
    <rPh sb="0" eb="2">
      <t>シリツ</t>
    </rPh>
    <rPh sb="2" eb="4">
      <t>トヨサト</t>
    </rPh>
    <rPh sb="4" eb="6">
      <t>マドグチ</t>
    </rPh>
    <phoneticPr fontId="1"/>
  </si>
  <si>
    <t>市立みどりの学園義務教育学校</t>
    <rPh sb="0" eb="2">
      <t>シリツ</t>
    </rPh>
    <rPh sb="6" eb="8">
      <t>ガクエン</t>
    </rPh>
    <rPh sb="8" eb="10">
      <t>ギム</t>
    </rPh>
    <rPh sb="10" eb="12">
      <t>キョウイク</t>
    </rPh>
    <rPh sb="12" eb="14">
      <t>ガッコウ</t>
    </rPh>
    <phoneticPr fontId="1"/>
  </si>
  <si>
    <t>みどりの南</t>
    <rPh sb="4" eb="5">
      <t>ミナミ</t>
    </rPh>
    <phoneticPr fontId="18"/>
  </si>
  <si>
    <t>市立みどりのプール</t>
    <rPh sb="0" eb="2">
      <t>シリツ</t>
    </rPh>
    <phoneticPr fontId="1"/>
  </si>
  <si>
    <t>市立作岡保育所</t>
    <rPh sb="0" eb="2">
      <t>シリツ</t>
    </rPh>
    <rPh sb="2" eb="3">
      <t>サク</t>
    </rPh>
    <rPh sb="3" eb="4">
      <t>オカ</t>
    </rPh>
    <rPh sb="4" eb="6">
      <t>ホイク</t>
    </rPh>
    <rPh sb="6" eb="7">
      <t>ショ</t>
    </rPh>
    <phoneticPr fontId="1"/>
  </si>
  <si>
    <t>洞下下宿児童館</t>
    <rPh sb="0" eb="2">
      <t>ホラゲ</t>
    </rPh>
    <rPh sb="2" eb="4">
      <t>シモジュク</t>
    </rPh>
    <rPh sb="4" eb="7">
      <t>ジドウカン</t>
    </rPh>
    <phoneticPr fontId="1"/>
  </si>
  <si>
    <t>市立市民ホールやたべ</t>
    <rPh sb="0" eb="2">
      <t>シリツ</t>
    </rPh>
    <rPh sb="2" eb="4">
      <t>シミン</t>
    </rPh>
    <phoneticPr fontId="1"/>
  </si>
  <si>
    <t>市立かとりだい交流館</t>
    <rPh sb="0" eb="2">
      <t>シリツ</t>
    </rPh>
    <rPh sb="7" eb="9">
      <t>コウリュウ</t>
    </rPh>
    <rPh sb="9" eb="10">
      <t>カン</t>
    </rPh>
    <phoneticPr fontId="1"/>
  </si>
  <si>
    <t>市立かつらぎ交流館</t>
    <rPh sb="0" eb="2">
      <t>シリツ</t>
    </rPh>
    <rPh sb="6" eb="8">
      <t>コウリュウ</t>
    </rPh>
    <rPh sb="8" eb="9">
      <t>カン</t>
    </rPh>
    <phoneticPr fontId="1"/>
  </si>
  <si>
    <t>市立春日学園義務教育学校</t>
    <rPh sb="0" eb="2">
      <t>シリツ</t>
    </rPh>
    <rPh sb="2" eb="4">
      <t>シュンジツ</t>
    </rPh>
    <rPh sb="4" eb="6">
      <t>ガクエン</t>
    </rPh>
    <rPh sb="6" eb="12">
      <t>ギムキョウイクガッコウ</t>
    </rPh>
    <phoneticPr fontId="1"/>
  </si>
  <si>
    <t>旧稲岡保育所</t>
    <rPh sb="0" eb="1">
      <t>キュウ</t>
    </rPh>
    <rPh sb="1" eb="3">
      <t>イナオカ</t>
    </rPh>
    <rPh sb="3" eb="5">
      <t>ホイク</t>
    </rPh>
    <rPh sb="5" eb="6">
      <t>ジョ</t>
    </rPh>
    <phoneticPr fontId="1"/>
  </si>
  <si>
    <t>つくば市民センター</t>
    <rPh sb="3" eb="5">
      <t>シミン</t>
    </rPh>
    <phoneticPr fontId="1"/>
  </si>
  <si>
    <t>市立大穂交流センター</t>
    <rPh sb="0" eb="3">
      <t>シリツダイ</t>
    </rPh>
    <rPh sb="3" eb="4">
      <t>ホ</t>
    </rPh>
    <rPh sb="4" eb="6">
      <t>コウリュウ</t>
    </rPh>
    <phoneticPr fontId="1"/>
  </si>
  <si>
    <t>市立茎崎交流センター別館</t>
    <rPh sb="0" eb="2">
      <t>シリツ</t>
    </rPh>
    <rPh sb="2" eb="4">
      <t>クキザキ</t>
    </rPh>
    <rPh sb="4" eb="6">
      <t>コウリュウ</t>
    </rPh>
    <rPh sb="10" eb="12">
      <t>ベッカン</t>
    </rPh>
    <phoneticPr fontId="1"/>
  </si>
  <si>
    <t>市立茎崎第二小学校</t>
    <rPh sb="0" eb="2">
      <t>シリツ</t>
    </rPh>
    <rPh sb="2" eb="9">
      <t>クキザキダイニショウガッコウ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</si>
</sst>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_ "/>
    <numFmt numFmtId="177" formatCode="0.00_);[Red]\(0.00\)"/>
    <numFmt numFmtId="178" formatCode="#,##0_);[Red]\(#,##0\)"/>
  </numFmts>
  <fonts count="21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97">
    <xf numFmtId="0" fontId="0" fillId="0" borderId="0" xfId="0">
      <alignment vertical="center"/>
    </xf>
    <xf numFmtId="0" fontId="0" fillId="0" borderId="0" xfId="0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0" fillId="0" borderId="0" xfId="0" applyFill="1">
      <alignment vertical="center"/>
    </xf>
    <xf numFmtId="49" fontId="0" fillId="33" borderId="13" xfId="0" applyNumberFormat="1" applyFill="1" applyBorder="1" applyAlignment="1">
      <alignment horizontal="center" vertical="center" shrinkToFit="1"/>
    </xf>
    <xf numFmtId="49" fontId="0" fillId="33" borderId="14" xfId="0" applyNumberFormat="1" applyFill="1" applyBorder="1" applyAlignment="1">
      <alignment horizontal="center" vertical="center" shrinkToFit="1"/>
    </xf>
    <xf numFmtId="49" fontId="0" fillId="33" borderId="15" xfId="0" applyNumberFormat="1" applyFill="1" applyBorder="1" applyAlignment="1">
      <alignment horizontal="center" vertical="center" shrinkToFit="1"/>
    </xf>
    <xf numFmtId="49" fontId="0" fillId="0" borderId="29" xfId="0" applyNumberFormat="1" applyBorder="1" applyAlignment="1">
      <alignment horizontal="center" vertical="center"/>
    </xf>
    <xf numFmtId="49" fontId="0" fillId="0" borderId="30" xfId="0" applyNumberFormat="1" applyBorder="1" applyAlignment="1">
      <alignment horizontal="center" vertical="center"/>
    </xf>
    <xf numFmtId="49" fontId="0" fillId="34" borderId="30" xfId="0" applyNumberFormat="1" applyFill="1" applyBorder="1" applyAlignment="1">
      <alignment horizontal="center" vertical="center"/>
    </xf>
    <xf numFmtId="49" fontId="0" fillId="34" borderId="31" xfId="0" applyNumberFormat="1" applyFill="1" applyBorder="1" applyAlignment="1">
      <alignment horizontal="center" vertical="center"/>
    </xf>
    <xf numFmtId="49" fontId="0" fillId="0" borderId="29" xfId="0" applyNumberFormat="1" applyBorder="1" applyAlignment="1">
      <alignment horizontal="center" vertical="center" shrinkToFit="1"/>
    </xf>
    <xf numFmtId="49" fontId="0" fillId="0" borderId="30" xfId="0" applyNumberFormat="1" applyBorder="1" applyAlignment="1">
      <alignment horizontal="center" vertical="center" shrinkToFit="1"/>
    </xf>
    <xf numFmtId="49" fontId="0" fillId="0" borderId="23" xfId="0" applyNumberFormat="1" applyBorder="1" applyAlignment="1">
      <alignment horizontal="center" vertical="center" shrinkToFit="1"/>
    </xf>
    <xf numFmtId="49" fontId="0" fillId="0" borderId="12" xfId="0" applyNumberFormat="1" applyBorder="1" applyAlignment="1">
      <alignment horizontal="center" vertical="center" shrinkToFit="1"/>
    </xf>
    <xf numFmtId="49" fontId="0" fillId="33" borderId="38" xfId="0" applyNumberFormat="1" applyFill="1" applyBorder="1" applyAlignment="1">
      <alignment horizontal="center" vertical="center" shrinkToFit="1"/>
    </xf>
    <xf numFmtId="0" fontId="0" fillId="35" borderId="34" xfId="0" applyFill="1" applyBorder="1" applyAlignment="1">
      <alignment horizontal="center" vertical="center"/>
    </xf>
    <xf numFmtId="178" fontId="20" fillId="0" borderId="40" xfId="0" applyNumberFormat="1" applyFont="1" applyBorder="1" applyAlignment="1">
      <alignment vertical="center"/>
    </xf>
    <xf numFmtId="178" fontId="20" fillId="0" borderId="41" xfId="0" applyNumberFormat="1" applyFont="1" applyBorder="1" applyAlignment="1">
      <alignment vertical="center"/>
    </xf>
    <xf numFmtId="178" fontId="20" fillId="0" borderId="42" xfId="42" applyNumberFormat="1" applyFont="1" applyBorder="1" applyAlignment="1">
      <alignment vertical="center"/>
    </xf>
    <xf numFmtId="178" fontId="20" fillId="0" borderId="11" xfId="42" applyNumberFormat="1" applyFont="1" applyBorder="1" applyAlignment="1">
      <alignment vertical="center"/>
    </xf>
    <xf numFmtId="178" fontId="20" fillId="0" borderId="10" xfId="42" applyNumberFormat="1" applyFont="1" applyBorder="1" applyAlignment="1">
      <alignment vertical="center"/>
    </xf>
    <xf numFmtId="178" fontId="20" fillId="0" borderId="12" xfId="42" applyNumberFormat="1" applyFont="1" applyBorder="1" applyAlignment="1">
      <alignment vertical="center"/>
    </xf>
    <xf numFmtId="178" fontId="19" fillId="0" borderId="22" xfId="0" applyNumberFormat="1" applyFont="1" applyBorder="1" applyAlignment="1">
      <alignment vertical="center"/>
    </xf>
    <xf numFmtId="178" fontId="19" fillId="0" borderId="27" xfId="0" applyNumberFormat="1" applyFont="1" applyBorder="1" applyAlignment="1">
      <alignment vertical="center"/>
    </xf>
    <xf numFmtId="178" fontId="19" fillId="0" borderId="23" xfId="0" applyNumberFormat="1" applyFont="1" applyBorder="1" applyAlignment="1">
      <alignment vertical="center"/>
    </xf>
    <xf numFmtId="177" fontId="19" fillId="0" borderId="22" xfId="0" applyNumberFormat="1" applyFont="1" applyBorder="1" applyAlignment="1">
      <alignment vertical="center"/>
    </xf>
    <xf numFmtId="177" fontId="19" fillId="0" borderId="27" xfId="0" applyNumberFormat="1" applyFont="1" applyBorder="1" applyAlignment="1">
      <alignment vertical="center"/>
    </xf>
    <xf numFmtId="176" fontId="19" fillId="0" borderId="23" xfId="0" applyNumberFormat="1" applyFont="1" applyBorder="1" applyAlignment="1">
      <alignment vertical="center"/>
    </xf>
    <xf numFmtId="178" fontId="20" fillId="0" borderId="11" xfId="0" applyNumberFormat="1" applyFont="1" applyBorder="1" applyAlignment="1">
      <alignment vertical="center"/>
    </xf>
    <xf numFmtId="178" fontId="20" fillId="0" borderId="10" xfId="0" applyNumberFormat="1" applyFont="1" applyBorder="1" applyAlignment="1">
      <alignment vertical="center"/>
    </xf>
    <xf numFmtId="178" fontId="19" fillId="0" borderId="11" xfId="0" applyNumberFormat="1" applyFont="1" applyBorder="1" applyAlignment="1">
      <alignment vertical="center"/>
    </xf>
    <xf numFmtId="178" fontId="19" fillId="0" borderId="10" xfId="0" applyNumberFormat="1" applyFont="1" applyBorder="1" applyAlignment="1">
      <alignment vertical="center"/>
    </xf>
    <xf numFmtId="178" fontId="19" fillId="0" borderId="12" xfId="0" applyNumberFormat="1" applyFont="1" applyBorder="1" applyAlignment="1">
      <alignment vertical="center"/>
    </xf>
    <xf numFmtId="177" fontId="19" fillId="0" borderId="11" xfId="0" applyNumberFormat="1" applyFont="1" applyBorder="1" applyAlignment="1">
      <alignment vertical="center"/>
    </xf>
    <xf numFmtId="177" fontId="19" fillId="0" borderId="10" xfId="0" applyNumberFormat="1" applyFont="1" applyBorder="1" applyAlignment="1">
      <alignment vertical="center"/>
    </xf>
    <xf numFmtId="176" fontId="19" fillId="0" borderId="12" xfId="0" applyNumberFormat="1" applyFont="1" applyBorder="1" applyAlignment="1">
      <alignment vertical="center"/>
    </xf>
    <xf numFmtId="178" fontId="20" fillId="0" borderId="20" xfId="42" applyNumberFormat="1" applyFont="1" applyBorder="1" applyAlignment="1">
      <alignment vertical="center"/>
    </xf>
    <xf numFmtId="178" fontId="20" fillId="0" borderId="21" xfId="42" applyNumberFormat="1" applyFont="1" applyBorder="1" applyAlignment="1">
      <alignment vertical="center"/>
    </xf>
    <xf numFmtId="178" fontId="19" fillId="34" borderId="11" xfId="0" applyNumberFormat="1" applyFont="1" applyFill="1" applyBorder="1" applyAlignment="1">
      <alignment vertical="center"/>
    </xf>
    <xf numFmtId="178" fontId="19" fillId="34" borderId="10" xfId="0" applyNumberFormat="1" applyFont="1" applyFill="1" applyBorder="1" applyAlignment="1">
      <alignment vertical="center"/>
    </xf>
    <xf numFmtId="178" fontId="19" fillId="34" borderId="12" xfId="0" applyNumberFormat="1" applyFont="1" applyFill="1" applyBorder="1" applyAlignment="1">
      <alignment vertical="center"/>
    </xf>
    <xf numFmtId="177" fontId="19" fillId="34" borderId="11" xfId="0" applyNumberFormat="1" applyFont="1" applyFill="1" applyBorder="1" applyAlignment="1">
      <alignment vertical="center"/>
    </xf>
    <xf numFmtId="177" fontId="19" fillId="34" borderId="10" xfId="0" applyNumberFormat="1" applyFont="1" applyFill="1" applyBorder="1" applyAlignment="1">
      <alignment vertical="center"/>
    </xf>
    <xf numFmtId="176" fontId="19" fillId="34" borderId="12" xfId="0" applyNumberFormat="1" applyFont="1" applyFill="1" applyBorder="1" applyAlignment="1">
      <alignment vertical="center"/>
    </xf>
    <xf numFmtId="178" fontId="20" fillId="0" borderId="39" xfId="42" applyNumberFormat="1" applyFont="1" applyBorder="1" applyAlignment="1">
      <alignment vertical="center"/>
    </xf>
    <xf numFmtId="178" fontId="19" fillId="0" borderId="12" xfId="0" applyNumberFormat="1" applyFont="1" applyFill="1" applyBorder="1" applyAlignment="1">
      <alignment vertical="center"/>
    </xf>
    <xf numFmtId="178" fontId="19" fillId="34" borderId="13" xfId="0" applyNumberFormat="1" applyFont="1" applyFill="1" applyBorder="1" applyAlignment="1">
      <alignment vertical="center"/>
    </xf>
    <xf numFmtId="178" fontId="19" fillId="34" borderId="14" xfId="0" applyNumberFormat="1" applyFont="1" applyFill="1" applyBorder="1" applyAlignment="1">
      <alignment vertical="center"/>
    </xf>
    <xf numFmtId="178" fontId="19" fillId="34" borderId="15" xfId="0" applyNumberFormat="1" applyFont="1" applyFill="1" applyBorder="1" applyAlignment="1">
      <alignment vertical="center"/>
    </xf>
    <xf numFmtId="178" fontId="19" fillId="34" borderId="20" xfId="0" applyNumberFormat="1" applyFont="1" applyFill="1" applyBorder="1" applyAlignment="1">
      <alignment vertical="center"/>
    </xf>
    <xf numFmtId="178" fontId="19" fillId="34" borderId="21" xfId="0" applyNumberFormat="1" applyFont="1" applyFill="1" applyBorder="1" applyAlignment="1">
      <alignment vertical="center"/>
    </xf>
    <xf numFmtId="177" fontId="19" fillId="34" borderId="13" xfId="0" applyNumberFormat="1" applyFont="1" applyFill="1" applyBorder="1" applyAlignment="1">
      <alignment vertical="center"/>
    </xf>
    <xf numFmtId="177" fontId="19" fillId="34" borderId="14" xfId="0" applyNumberFormat="1" applyFont="1" applyFill="1" applyBorder="1" applyAlignment="1">
      <alignment vertical="center"/>
    </xf>
    <xf numFmtId="176" fontId="19" fillId="34" borderId="15" xfId="0" applyNumberFormat="1" applyFont="1" applyFill="1" applyBorder="1" applyAlignment="1">
      <alignment vertical="center"/>
    </xf>
    <xf numFmtId="178" fontId="19" fillId="35" borderId="18" xfId="0" applyNumberFormat="1" applyFont="1" applyFill="1" applyBorder="1" applyAlignment="1">
      <alignment vertical="center"/>
    </xf>
    <xf numFmtId="178" fontId="19" fillId="35" borderId="16" xfId="0" applyNumberFormat="1" applyFont="1" applyFill="1" applyBorder="1" applyAlignment="1">
      <alignment vertical="center"/>
    </xf>
    <xf numFmtId="178" fontId="19" fillId="35" borderId="17" xfId="0" applyNumberFormat="1" applyFont="1" applyFill="1" applyBorder="1" applyAlignment="1">
      <alignment vertical="center"/>
    </xf>
    <xf numFmtId="177" fontId="19" fillId="35" borderId="18" xfId="0" applyNumberFormat="1" applyFont="1" applyFill="1" applyBorder="1" applyAlignment="1">
      <alignment vertical="center"/>
    </xf>
    <xf numFmtId="177" fontId="19" fillId="35" borderId="16" xfId="0" applyNumberFormat="1" applyFont="1" applyFill="1" applyBorder="1" applyAlignment="1">
      <alignment vertical="center"/>
    </xf>
    <xf numFmtId="176" fontId="19" fillId="35" borderId="19" xfId="0" applyNumberFormat="1" applyFont="1" applyFill="1" applyBorder="1" applyAlignment="1">
      <alignment vertical="center"/>
    </xf>
    <xf numFmtId="49" fontId="0" fillId="36" borderId="28" xfId="0" applyNumberFormat="1" applyFill="1" applyBorder="1" applyAlignment="1">
      <alignment horizontal="center" vertical="center"/>
    </xf>
    <xf numFmtId="178" fontId="19" fillId="36" borderId="43" xfId="0" applyNumberFormat="1" applyFont="1" applyFill="1" applyBorder="1" applyAlignment="1">
      <alignment vertical="center"/>
    </xf>
    <xf numFmtId="178" fontId="19" fillId="36" borderId="44" xfId="0" applyNumberFormat="1" applyFont="1" applyFill="1" applyBorder="1" applyAlignment="1">
      <alignment vertical="center"/>
    </xf>
    <xf numFmtId="178" fontId="19" fillId="36" borderId="18" xfId="0" applyNumberFormat="1" applyFont="1" applyFill="1" applyBorder="1" applyAlignment="1">
      <alignment vertical="center"/>
    </xf>
    <xf numFmtId="178" fontId="19" fillId="36" borderId="16" xfId="0" applyNumberFormat="1" applyFont="1" applyFill="1" applyBorder="1" applyAlignment="1">
      <alignment vertical="center"/>
    </xf>
    <xf numFmtId="178" fontId="19" fillId="0" borderId="19" xfId="0" applyNumberFormat="1" applyFont="1" applyBorder="1" applyAlignment="1">
      <alignment vertical="center"/>
    </xf>
    <xf numFmtId="178" fontId="19" fillId="36" borderId="43" xfId="0" applyNumberFormat="1" applyFont="1" applyFill="1" applyBorder="1" applyAlignment="1">
      <alignment horizontal="center" vertical="center"/>
    </xf>
    <xf numFmtId="178" fontId="19" fillId="36" borderId="44" xfId="0" applyNumberFormat="1" applyFont="1" applyFill="1" applyBorder="1" applyAlignment="1">
      <alignment horizontal="center" vertical="center"/>
    </xf>
    <xf numFmtId="178" fontId="19" fillId="36" borderId="37" xfId="0" applyNumberFormat="1" applyFont="1" applyFill="1" applyBorder="1" applyAlignment="1">
      <alignment horizontal="center" vertical="center"/>
    </xf>
    <xf numFmtId="49" fontId="0" fillId="34" borderId="28" xfId="0" applyNumberFormat="1" applyFill="1" applyBorder="1" applyAlignment="1">
      <alignment horizontal="center" vertical="center"/>
    </xf>
    <xf numFmtId="177" fontId="19" fillId="34" borderId="18" xfId="0" applyNumberFormat="1" applyFont="1" applyFill="1" applyBorder="1" applyAlignment="1">
      <alignment vertical="center"/>
    </xf>
    <xf numFmtId="177" fontId="19" fillId="34" borderId="16" xfId="0" applyNumberFormat="1" applyFont="1" applyFill="1" applyBorder="1" applyAlignment="1">
      <alignment vertical="center"/>
    </xf>
    <xf numFmtId="177" fontId="19" fillId="34" borderId="19" xfId="0" applyNumberFormat="1" applyFont="1" applyFill="1" applyBorder="1" applyAlignment="1">
      <alignment vertical="center"/>
    </xf>
    <xf numFmtId="178" fontId="19" fillId="34" borderId="18" xfId="0" applyNumberFormat="1" applyFont="1" applyFill="1" applyBorder="1" applyAlignment="1">
      <alignment vertical="center"/>
    </xf>
    <xf numFmtId="178" fontId="19" fillId="34" borderId="16" xfId="0" applyNumberFormat="1" applyFont="1" applyFill="1" applyBorder="1" applyAlignment="1">
      <alignment vertical="center"/>
    </xf>
    <xf numFmtId="178" fontId="19" fillId="34" borderId="19" xfId="0" applyNumberFormat="1" applyFont="1" applyFill="1" applyBorder="1" applyAlignment="1">
      <alignment vertical="center"/>
    </xf>
    <xf numFmtId="49" fontId="0" fillId="36" borderId="34" xfId="0" applyNumberFormat="1" applyFill="1" applyBorder="1" applyAlignment="1">
      <alignment horizontal="center" vertical="center" shrinkToFit="1"/>
    </xf>
    <xf numFmtId="49" fontId="0" fillId="36" borderId="35" xfId="0" applyNumberFormat="1" applyFill="1" applyBorder="1" applyAlignment="1">
      <alignment horizontal="center" vertical="center" shrinkToFit="1"/>
    </xf>
    <xf numFmtId="49" fontId="0" fillId="35" borderId="34" xfId="0" applyNumberFormat="1" applyFill="1" applyBorder="1" applyAlignment="1">
      <alignment horizontal="center" vertical="center" shrinkToFit="1"/>
    </xf>
    <xf numFmtId="49" fontId="0" fillId="35" borderId="35" xfId="0" applyNumberFormat="1" applyFill="1" applyBorder="1" applyAlignment="1">
      <alignment horizontal="center" vertical="center" shrinkToFit="1"/>
    </xf>
    <xf numFmtId="49" fontId="0" fillId="34" borderId="34" xfId="0" applyNumberFormat="1" applyFill="1" applyBorder="1" applyAlignment="1">
      <alignment horizontal="center" vertical="center" shrinkToFit="1"/>
    </xf>
    <xf numFmtId="49" fontId="0" fillId="34" borderId="35" xfId="0" applyNumberFormat="1" applyFill="1" applyBorder="1" applyAlignment="1">
      <alignment horizontal="center" vertical="center" shrinkToFit="1"/>
    </xf>
    <xf numFmtId="49" fontId="0" fillId="34" borderId="31" xfId="0" applyNumberFormat="1" applyFill="1" applyBorder="1" applyAlignment="1">
      <alignment horizontal="center" vertical="center" shrinkToFit="1"/>
    </xf>
    <xf numFmtId="49" fontId="0" fillId="34" borderId="33" xfId="0" applyNumberFormat="1" applyFill="1" applyBorder="1" applyAlignment="1">
      <alignment horizontal="center" vertical="center" shrinkToFit="1"/>
    </xf>
    <xf numFmtId="49" fontId="0" fillId="34" borderId="30" xfId="0" applyNumberFormat="1" applyFill="1" applyBorder="1" applyAlignment="1">
      <alignment horizontal="center" vertical="center" shrinkToFit="1"/>
    </xf>
    <xf numFmtId="49" fontId="0" fillId="34" borderId="32" xfId="0" applyNumberFormat="1" applyFill="1" applyBorder="1" applyAlignment="1">
      <alignment horizontal="center" vertical="center" shrinkToFit="1"/>
    </xf>
    <xf numFmtId="49" fontId="0" fillId="33" borderId="24" xfId="0" applyNumberFormat="1" applyFill="1" applyBorder="1" applyAlignment="1">
      <alignment horizontal="center" vertical="center" shrinkToFit="1"/>
    </xf>
    <xf numFmtId="49" fontId="0" fillId="33" borderId="28" xfId="0" applyNumberFormat="1" applyFill="1" applyBorder="1" applyAlignment="1">
      <alignment horizontal="center" vertical="center" shrinkToFit="1"/>
    </xf>
    <xf numFmtId="49" fontId="0" fillId="33" borderId="25" xfId="0" applyNumberFormat="1" applyFill="1" applyBorder="1" applyAlignment="1">
      <alignment horizontal="center" vertical="center" shrinkToFit="1"/>
    </xf>
    <xf numFmtId="0" fontId="0" fillId="33" borderId="24" xfId="0" applyFill="1" applyBorder="1" applyAlignment="1">
      <alignment horizontal="center" vertical="center" shrinkToFit="1"/>
    </xf>
    <xf numFmtId="0" fontId="0" fillId="33" borderId="25" xfId="0" applyFill="1" applyBorder="1" applyAlignment="1">
      <alignment horizontal="center" vertical="center" shrinkToFit="1"/>
    </xf>
    <xf numFmtId="0" fontId="0" fillId="33" borderId="26" xfId="0" applyFill="1" applyBorder="1" applyAlignment="1">
      <alignment horizontal="center" vertical="center" shrinkToFit="1"/>
    </xf>
    <xf numFmtId="49" fontId="0" fillId="33" borderId="26" xfId="0" applyNumberFormat="1" applyFill="1" applyBorder="1" applyAlignment="1">
      <alignment horizontal="center" vertical="center" shrinkToFit="1"/>
    </xf>
    <xf numFmtId="49" fontId="0" fillId="33" borderId="36" xfId="0" applyNumberFormat="1" applyFill="1" applyBorder="1" applyAlignment="1">
      <alignment horizontal="center" vertical="center" shrinkToFit="1"/>
    </xf>
    <xf numFmtId="49" fontId="0" fillId="33" borderId="37" xfId="0" applyNumberFormat="1" applyFill="1" applyBorder="1" applyAlignment="1">
      <alignment horizontal="center" vertical="center" shrinkToFit="1"/>
    </xf>
    <xf numFmtId="178" fontId="19" fillId="34" borderId="39" xfId="0" applyNumberFormat="1" applyFont="1" applyFill="1" applyBorder="1" applyAlignment="1">
      <alignment vertical="center"/>
    </xf>
  </cellXfs>
  <cellStyles count="43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桁区切り" xfId="42" builtinId="6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7"/>
  <sheetViews>
    <sheetView tabSelected="1" view="pageBreakPreview" zoomScale="82" zoomScaleNormal="80" zoomScaleSheetLayoutView="82" workbookViewId="0">
      <selection activeCell="Q9" sqref="Q9"/>
    </sheetView>
  </sheetViews>
  <sheetFormatPr defaultRowHeight="14.15" customHeight="1" x14ac:dyDescent="0.2"/>
  <cols>
    <col min="1" max="1" width="5.6328125" style="2" customWidth="1"/>
    <col min="2" max="2" width="10.453125" style="1" customWidth="1"/>
    <col min="3" max="3" width="19.7265625" style="1" customWidth="1"/>
    <col min="4" max="21" width="9.08984375" customWidth="1"/>
  </cols>
  <sheetData>
    <row r="1" spans="1:21" s="3" customFormat="1" ht="15" customHeight="1" x14ac:dyDescent="0.2">
      <c r="A1" s="87" t="s">
        <v>83</v>
      </c>
      <c r="B1" s="87" t="s">
        <v>0</v>
      </c>
      <c r="C1" s="94" t="s">
        <v>168</v>
      </c>
      <c r="D1" s="87" t="s">
        <v>166</v>
      </c>
      <c r="E1" s="89"/>
      <c r="F1" s="89"/>
      <c r="G1" s="87" t="s">
        <v>163</v>
      </c>
      <c r="H1" s="89"/>
      <c r="I1" s="93"/>
      <c r="J1" s="87" t="s">
        <v>162</v>
      </c>
      <c r="K1" s="89"/>
      <c r="L1" s="93"/>
      <c r="M1" s="90" t="s">
        <v>164</v>
      </c>
      <c r="N1" s="91"/>
      <c r="O1" s="92"/>
      <c r="P1" s="90" t="s">
        <v>165</v>
      </c>
      <c r="Q1" s="91"/>
      <c r="R1" s="92"/>
      <c r="S1" s="90" t="s">
        <v>167</v>
      </c>
      <c r="T1" s="91"/>
      <c r="U1" s="92"/>
    </row>
    <row r="2" spans="1:21" s="3" customFormat="1" ht="15" customHeight="1" thickBot="1" x14ac:dyDescent="0.25">
      <c r="A2" s="88"/>
      <c r="B2" s="88"/>
      <c r="C2" s="95"/>
      <c r="D2" s="4" t="s">
        <v>84</v>
      </c>
      <c r="E2" s="5" t="s">
        <v>85</v>
      </c>
      <c r="F2" s="15" t="s">
        <v>86</v>
      </c>
      <c r="G2" s="4" t="s">
        <v>84</v>
      </c>
      <c r="H2" s="5" t="s">
        <v>85</v>
      </c>
      <c r="I2" s="6" t="s">
        <v>86</v>
      </c>
      <c r="J2" s="4" t="s">
        <v>84</v>
      </c>
      <c r="K2" s="5" t="s">
        <v>85</v>
      </c>
      <c r="L2" s="6" t="s">
        <v>86</v>
      </c>
      <c r="M2" s="4" t="s">
        <v>84</v>
      </c>
      <c r="N2" s="5" t="s">
        <v>85</v>
      </c>
      <c r="O2" s="6" t="s">
        <v>86</v>
      </c>
      <c r="P2" s="4" t="s">
        <v>84</v>
      </c>
      <c r="Q2" s="5" t="s">
        <v>85</v>
      </c>
      <c r="R2" s="6" t="s">
        <v>86</v>
      </c>
      <c r="S2" s="4" t="s">
        <v>84</v>
      </c>
      <c r="T2" s="5" t="s">
        <v>85</v>
      </c>
      <c r="U2" s="6" t="s">
        <v>86</v>
      </c>
    </row>
    <row r="3" spans="1:21" ht="15" customHeight="1" x14ac:dyDescent="0.2">
      <c r="A3" s="7" t="s">
        <v>87</v>
      </c>
      <c r="B3" s="11" t="s">
        <v>1</v>
      </c>
      <c r="C3" s="13" t="s">
        <v>169</v>
      </c>
      <c r="D3" s="17">
        <v>1005</v>
      </c>
      <c r="E3" s="18">
        <v>1044</v>
      </c>
      <c r="F3" s="19">
        <f>SUM(D3:E3)</f>
        <v>2049</v>
      </c>
      <c r="G3" s="20">
        <v>231</v>
      </c>
      <c r="H3" s="21">
        <v>170</v>
      </c>
      <c r="I3" s="22">
        <f t="shared" ref="I3:I18" si="0">SUM(G3:H3)</f>
        <v>401</v>
      </c>
      <c r="J3" s="23">
        <v>345</v>
      </c>
      <c r="K3" s="24">
        <v>362</v>
      </c>
      <c r="L3" s="21">
        <f t="shared" ref="L3:L18" si="1">SUM(J3:K3)</f>
        <v>707</v>
      </c>
      <c r="M3" s="23">
        <v>3</v>
      </c>
      <c r="N3" s="24">
        <v>4</v>
      </c>
      <c r="O3" s="21">
        <f t="shared" ref="O3:O18" si="2">SUM(M3:N3)</f>
        <v>7</v>
      </c>
      <c r="P3" s="23">
        <f t="shared" ref="P3:P34" si="3">G3+J3+M3</f>
        <v>579</v>
      </c>
      <c r="Q3" s="24">
        <f t="shared" ref="Q3:Q34" si="4">H3+K3+N3</f>
        <v>536</v>
      </c>
      <c r="R3" s="25">
        <f>SUM(P3:Q3)</f>
        <v>1115</v>
      </c>
      <c r="S3" s="26">
        <f t="shared" ref="S3:S34" si="5">P3/D3*100</f>
        <v>57.611940298507456</v>
      </c>
      <c r="T3" s="27">
        <f t="shared" ref="T3:T34" si="6">Q3/E3*100</f>
        <v>51.340996168582379</v>
      </c>
      <c r="U3" s="28">
        <f t="shared" ref="U3:U34" si="7">R3/F3*100</f>
        <v>54.416788677403616</v>
      </c>
    </row>
    <row r="4" spans="1:21" ht="15" customHeight="1" x14ac:dyDescent="0.2">
      <c r="A4" s="8" t="s">
        <v>88</v>
      </c>
      <c r="B4" s="12" t="s">
        <v>2</v>
      </c>
      <c r="C4" s="14" t="s">
        <v>170</v>
      </c>
      <c r="D4" s="29">
        <v>774</v>
      </c>
      <c r="E4" s="30">
        <v>746</v>
      </c>
      <c r="F4" s="22">
        <f t="shared" ref="F4:F18" si="8">SUM(D4:E4)</f>
        <v>1520</v>
      </c>
      <c r="G4" s="20">
        <v>189</v>
      </c>
      <c r="H4" s="21">
        <v>160</v>
      </c>
      <c r="I4" s="22">
        <f t="shared" si="0"/>
        <v>349</v>
      </c>
      <c r="J4" s="31">
        <v>209</v>
      </c>
      <c r="K4" s="32">
        <v>215</v>
      </c>
      <c r="L4" s="21">
        <f t="shared" si="1"/>
        <v>424</v>
      </c>
      <c r="M4" s="31">
        <v>3</v>
      </c>
      <c r="N4" s="32">
        <v>2</v>
      </c>
      <c r="O4" s="21">
        <f t="shared" si="2"/>
        <v>5</v>
      </c>
      <c r="P4" s="31">
        <f t="shared" si="3"/>
        <v>401</v>
      </c>
      <c r="Q4" s="32">
        <f t="shared" si="4"/>
        <v>377</v>
      </c>
      <c r="R4" s="33">
        <f t="shared" ref="R4:R68" si="9">SUM(P4:Q4)</f>
        <v>778</v>
      </c>
      <c r="S4" s="34">
        <f t="shared" si="5"/>
        <v>51.808785529715763</v>
      </c>
      <c r="T4" s="35">
        <f t="shared" si="6"/>
        <v>50.536193029490619</v>
      </c>
      <c r="U4" s="36">
        <f t="shared" si="7"/>
        <v>51.184210526315788</v>
      </c>
    </row>
    <row r="5" spans="1:21" ht="15" customHeight="1" x14ac:dyDescent="0.2">
      <c r="A5" s="8" t="s">
        <v>89</v>
      </c>
      <c r="B5" s="12" t="s">
        <v>3</v>
      </c>
      <c r="C5" s="14" t="s">
        <v>171</v>
      </c>
      <c r="D5" s="29">
        <v>800</v>
      </c>
      <c r="E5" s="30">
        <v>824</v>
      </c>
      <c r="F5" s="22">
        <f t="shared" si="8"/>
        <v>1624</v>
      </c>
      <c r="G5" s="20">
        <v>191</v>
      </c>
      <c r="H5" s="21">
        <v>148</v>
      </c>
      <c r="I5" s="22">
        <f t="shared" si="0"/>
        <v>339</v>
      </c>
      <c r="J5" s="31">
        <v>281</v>
      </c>
      <c r="K5" s="32">
        <v>284</v>
      </c>
      <c r="L5" s="21">
        <f t="shared" si="1"/>
        <v>565</v>
      </c>
      <c r="M5" s="31">
        <v>5</v>
      </c>
      <c r="N5" s="32">
        <v>1</v>
      </c>
      <c r="O5" s="21">
        <f t="shared" si="2"/>
        <v>6</v>
      </c>
      <c r="P5" s="31">
        <f t="shared" si="3"/>
        <v>477</v>
      </c>
      <c r="Q5" s="32">
        <f t="shared" si="4"/>
        <v>433</v>
      </c>
      <c r="R5" s="33">
        <f t="shared" si="9"/>
        <v>910</v>
      </c>
      <c r="S5" s="34">
        <f t="shared" si="5"/>
        <v>59.624999999999993</v>
      </c>
      <c r="T5" s="35">
        <f t="shared" si="6"/>
        <v>52.54854368932039</v>
      </c>
      <c r="U5" s="36">
        <f t="shared" si="7"/>
        <v>56.034482758620683</v>
      </c>
    </row>
    <row r="6" spans="1:21" ht="15" customHeight="1" x14ac:dyDescent="0.2">
      <c r="A6" s="8" t="s">
        <v>90</v>
      </c>
      <c r="B6" s="12" t="s">
        <v>4</v>
      </c>
      <c r="C6" s="14" t="s">
        <v>172</v>
      </c>
      <c r="D6" s="29">
        <v>241</v>
      </c>
      <c r="E6" s="30">
        <v>244</v>
      </c>
      <c r="F6" s="22">
        <f t="shared" si="8"/>
        <v>485</v>
      </c>
      <c r="G6" s="20">
        <v>62</v>
      </c>
      <c r="H6" s="21">
        <v>50</v>
      </c>
      <c r="I6" s="22">
        <f t="shared" si="0"/>
        <v>112</v>
      </c>
      <c r="J6" s="31">
        <v>74</v>
      </c>
      <c r="K6" s="32">
        <v>90</v>
      </c>
      <c r="L6" s="21">
        <f t="shared" si="1"/>
        <v>164</v>
      </c>
      <c r="M6" s="31">
        <v>0</v>
      </c>
      <c r="N6" s="32">
        <v>1</v>
      </c>
      <c r="O6" s="21">
        <f t="shared" si="2"/>
        <v>1</v>
      </c>
      <c r="P6" s="31">
        <f t="shared" si="3"/>
        <v>136</v>
      </c>
      <c r="Q6" s="32">
        <f t="shared" si="4"/>
        <v>141</v>
      </c>
      <c r="R6" s="33">
        <f t="shared" si="9"/>
        <v>277</v>
      </c>
      <c r="S6" s="34">
        <f t="shared" si="5"/>
        <v>56.431535269709542</v>
      </c>
      <c r="T6" s="35">
        <f t="shared" si="6"/>
        <v>57.786885245901644</v>
      </c>
      <c r="U6" s="36">
        <f t="shared" si="7"/>
        <v>57.113402061855666</v>
      </c>
    </row>
    <row r="7" spans="1:21" ht="15" customHeight="1" x14ac:dyDescent="0.2">
      <c r="A7" s="8" t="s">
        <v>91</v>
      </c>
      <c r="B7" s="12" t="s">
        <v>5</v>
      </c>
      <c r="C7" s="14" t="s">
        <v>173</v>
      </c>
      <c r="D7" s="29">
        <v>250</v>
      </c>
      <c r="E7" s="30">
        <v>264</v>
      </c>
      <c r="F7" s="22">
        <f t="shared" si="8"/>
        <v>514</v>
      </c>
      <c r="G7" s="20">
        <v>66</v>
      </c>
      <c r="H7" s="21">
        <v>56</v>
      </c>
      <c r="I7" s="22">
        <f t="shared" si="0"/>
        <v>122</v>
      </c>
      <c r="J7" s="31">
        <v>77</v>
      </c>
      <c r="K7" s="32">
        <v>91</v>
      </c>
      <c r="L7" s="21">
        <f t="shared" si="1"/>
        <v>168</v>
      </c>
      <c r="M7" s="31">
        <v>1</v>
      </c>
      <c r="N7" s="32">
        <v>0</v>
      </c>
      <c r="O7" s="21">
        <f t="shared" si="2"/>
        <v>1</v>
      </c>
      <c r="P7" s="31">
        <f t="shared" si="3"/>
        <v>144</v>
      </c>
      <c r="Q7" s="32">
        <f t="shared" si="4"/>
        <v>147</v>
      </c>
      <c r="R7" s="33">
        <f t="shared" si="9"/>
        <v>291</v>
      </c>
      <c r="S7" s="34">
        <f t="shared" si="5"/>
        <v>57.599999999999994</v>
      </c>
      <c r="T7" s="35">
        <f t="shared" si="6"/>
        <v>55.68181818181818</v>
      </c>
      <c r="U7" s="36">
        <f t="shared" si="7"/>
        <v>56.614785992217897</v>
      </c>
    </row>
    <row r="8" spans="1:21" ht="15" customHeight="1" x14ac:dyDescent="0.2">
      <c r="A8" s="8" t="s">
        <v>92</v>
      </c>
      <c r="B8" s="12" t="s">
        <v>6</v>
      </c>
      <c r="C8" s="14" t="s">
        <v>174</v>
      </c>
      <c r="D8" s="29">
        <v>224</v>
      </c>
      <c r="E8" s="30">
        <v>241</v>
      </c>
      <c r="F8" s="22">
        <f t="shared" si="8"/>
        <v>465</v>
      </c>
      <c r="G8" s="20">
        <v>40</v>
      </c>
      <c r="H8" s="21">
        <v>29</v>
      </c>
      <c r="I8" s="22">
        <f t="shared" si="0"/>
        <v>69</v>
      </c>
      <c r="J8" s="31">
        <v>99</v>
      </c>
      <c r="K8" s="32">
        <v>98</v>
      </c>
      <c r="L8" s="21">
        <f t="shared" si="1"/>
        <v>197</v>
      </c>
      <c r="M8" s="31">
        <v>0</v>
      </c>
      <c r="N8" s="32">
        <v>1</v>
      </c>
      <c r="O8" s="21">
        <f t="shared" si="2"/>
        <v>1</v>
      </c>
      <c r="P8" s="31">
        <f t="shared" si="3"/>
        <v>139</v>
      </c>
      <c r="Q8" s="32">
        <f t="shared" si="4"/>
        <v>128</v>
      </c>
      <c r="R8" s="33">
        <f t="shared" si="9"/>
        <v>267</v>
      </c>
      <c r="S8" s="34">
        <f t="shared" si="5"/>
        <v>62.053571428571431</v>
      </c>
      <c r="T8" s="35">
        <f t="shared" si="6"/>
        <v>53.11203319502075</v>
      </c>
      <c r="U8" s="36">
        <f t="shared" si="7"/>
        <v>57.41935483870968</v>
      </c>
    </row>
    <row r="9" spans="1:21" ht="15" customHeight="1" x14ac:dyDescent="0.2">
      <c r="A9" s="8" t="s">
        <v>93</v>
      </c>
      <c r="B9" s="12" t="s">
        <v>7</v>
      </c>
      <c r="C9" s="14" t="s">
        <v>175</v>
      </c>
      <c r="D9" s="29">
        <v>184</v>
      </c>
      <c r="E9" s="30">
        <v>166</v>
      </c>
      <c r="F9" s="22">
        <f t="shared" si="8"/>
        <v>350</v>
      </c>
      <c r="G9" s="20">
        <v>42</v>
      </c>
      <c r="H9" s="21">
        <v>23</v>
      </c>
      <c r="I9" s="22">
        <f t="shared" si="0"/>
        <v>65</v>
      </c>
      <c r="J9" s="31">
        <v>56</v>
      </c>
      <c r="K9" s="32">
        <v>69</v>
      </c>
      <c r="L9" s="21">
        <f t="shared" si="1"/>
        <v>125</v>
      </c>
      <c r="M9" s="31">
        <v>1</v>
      </c>
      <c r="N9" s="32">
        <v>0</v>
      </c>
      <c r="O9" s="21">
        <f t="shared" si="2"/>
        <v>1</v>
      </c>
      <c r="P9" s="31">
        <f t="shared" si="3"/>
        <v>99</v>
      </c>
      <c r="Q9" s="32">
        <f t="shared" si="4"/>
        <v>92</v>
      </c>
      <c r="R9" s="33">
        <f t="shared" si="9"/>
        <v>191</v>
      </c>
      <c r="S9" s="34">
        <f t="shared" si="5"/>
        <v>53.804347826086953</v>
      </c>
      <c r="T9" s="35">
        <f t="shared" si="6"/>
        <v>55.421686746987952</v>
      </c>
      <c r="U9" s="36">
        <f t="shared" si="7"/>
        <v>54.571428571428569</v>
      </c>
    </row>
    <row r="10" spans="1:21" ht="15" customHeight="1" x14ac:dyDescent="0.2">
      <c r="A10" s="8" t="s">
        <v>94</v>
      </c>
      <c r="B10" s="12" t="s">
        <v>8</v>
      </c>
      <c r="C10" s="14" t="s">
        <v>232</v>
      </c>
      <c r="D10" s="29">
        <v>165</v>
      </c>
      <c r="E10" s="30">
        <v>181</v>
      </c>
      <c r="F10" s="22">
        <f t="shared" si="8"/>
        <v>346</v>
      </c>
      <c r="G10" s="20">
        <v>27</v>
      </c>
      <c r="H10" s="21">
        <v>13</v>
      </c>
      <c r="I10" s="22">
        <f t="shared" si="0"/>
        <v>40</v>
      </c>
      <c r="J10" s="31">
        <v>70</v>
      </c>
      <c r="K10" s="32">
        <v>84</v>
      </c>
      <c r="L10" s="21">
        <f t="shared" si="1"/>
        <v>154</v>
      </c>
      <c r="M10" s="31">
        <v>0</v>
      </c>
      <c r="N10" s="32">
        <v>1</v>
      </c>
      <c r="O10" s="21">
        <f t="shared" si="2"/>
        <v>1</v>
      </c>
      <c r="P10" s="31">
        <f t="shared" si="3"/>
        <v>97</v>
      </c>
      <c r="Q10" s="32">
        <f t="shared" si="4"/>
        <v>98</v>
      </c>
      <c r="R10" s="33">
        <f t="shared" si="9"/>
        <v>195</v>
      </c>
      <c r="S10" s="34">
        <f t="shared" si="5"/>
        <v>58.787878787878789</v>
      </c>
      <c r="T10" s="35">
        <f t="shared" si="6"/>
        <v>54.143646408839771</v>
      </c>
      <c r="U10" s="36">
        <f t="shared" si="7"/>
        <v>56.358381502890175</v>
      </c>
    </row>
    <row r="11" spans="1:21" ht="15" customHeight="1" x14ac:dyDescent="0.2">
      <c r="A11" s="8" t="s">
        <v>95</v>
      </c>
      <c r="B11" s="12" t="s">
        <v>9</v>
      </c>
      <c r="C11" s="14" t="s">
        <v>176</v>
      </c>
      <c r="D11" s="29">
        <v>266</v>
      </c>
      <c r="E11" s="30">
        <v>287</v>
      </c>
      <c r="F11" s="22">
        <f t="shared" si="8"/>
        <v>553</v>
      </c>
      <c r="G11" s="20">
        <v>66</v>
      </c>
      <c r="H11" s="21">
        <v>50</v>
      </c>
      <c r="I11" s="22">
        <f t="shared" si="0"/>
        <v>116</v>
      </c>
      <c r="J11" s="31">
        <v>86</v>
      </c>
      <c r="K11" s="32">
        <v>119</v>
      </c>
      <c r="L11" s="21">
        <f t="shared" si="1"/>
        <v>205</v>
      </c>
      <c r="M11" s="31">
        <v>2</v>
      </c>
      <c r="N11" s="32">
        <v>0</v>
      </c>
      <c r="O11" s="21">
        <f t="shared" si="2"/>
        <v>2</v>
      </c>
      <c r="P11" s="31">
        <f t="shared" si="3"/>
        <v>154</v>
      </c>
      <c r="Q11" s="32">
        <f t="shared" si="4"/>
        <v>169</v>
      </c>
      <c r="R11" s="33">
        <f t="shared" si="9"/>
        <v>323</v>
      </c>
      <c r="S11" s="34">
        <f t="shared" si="5"/>
        <v>57.894736842105267</v>
      </c>
      <c r="T11" s="35">
        <f t="shared" si="6"/>
        <v>58.88501742160279</v>
      </c>
      <c r="U11" s="36">
        <f t="shared" si="7"/>
        <v>58.408679927667272</v>
      </c>
    </row>
    <row r="12" spans="1:21" ht="15" customHeight="1" x14ac:dyDescent="0.2">
      <c r="A12" s="8" t="s">
        <v>96</v>
      </c>
      <c r="B12" s="12" t="s">
        <v>10</v>
      </c>
      <c r="C12" s="14" t="s">
        <v>233</v>
      </c>
      <c r="D12" s="29">
        <v>454</v>
      </c>
      <c r="E12" s="30">
        <v>468</v>
      </c>
      <c r="F12" s="22">
        <f t="shared" si="8"/>
        <v>922</v>
      </c>
      <c r="G12" s="20">
        <v>95</v>
      </c>
      <c r="H12" s="21">
        <v>66</v>
      </c>
      <c r="I12" s="22">
        <f t="shared" si="0"/>
        <v>161</v>
      </c>
      <c r="J12" s="31">
        <v>172</v>
      </c>
      <c r="K12" s="32">
        <v>191</v>
      </c>
      <c r="L12" s="21">
        <f t="shared" si="1"/>
        <v>363</v>
      </c>
      <c r="M12" s="31">
        <v>1</v>
      </c>
      <c r="N12" s="32">
        <v>1</v>
      </c>
      <c r="O12" s="21">
        <f t="shared" si="2"/>
        <v>2</v>
      </c>
      <c r="P12" s="31">
        <f t="shared" si="3"/>
        <v>268</v>
      </c>
      <c r="Q12" s="32">
        <f t="shared" si="4"/>
        <v>258</v>
      </c>
      <c r="R12" s="33">
        <f t="shared" si="9"/>
        <v>526</v>
      </c>
      <c r="S12" s="34">
        <f t="shared" si="5"/>
        <v>59.030837004405292</v>
      </c>
      <c r="T12" s="35">
        <f t="shared" si="6"/>
        <v>55.128205128205131</v>
      </c>
      <c r="U12" s="36">
        <f t="shared" si="7"/>
        <v>57.049891540130147</v>
      </c>
    </row>
    <row r="13" spans="1:21" ht="15" customHeight="1" x14ac:dyDescent="0.2">
      <c r="A13" s="8" t="s">
        <v>97</v>
      </c>
      <c r="B13" s="12" t="s">
        <v>11</v>
      </c>
      <c r="C13" s="14" t="s">
        <v>177</v>
      </c>
      <c r="D13" s="29">
        <v>343</v>
      </c>
      <c r="E13" s="30">
        <v>343</v>
      </c>
      <c r="F13" s="22">
        <f t="shared" si="8"/>
        <v>686</v>
      </c>
      <c r="G13" s="20">
        <v>84</v>
      </c>
      <c r="H13" s="21">
        <v>47</v>
      </c>
      <c r="I13" s="22">
        <f t="shared" si="0"/>
        <v>131</v>
      </c>
      <c r="J13" s="31">
        <v>117</v>
      </c>
      <c r="K13" s="32">
        <v>136</v>
      </c>
      <c r="L13" s="21">
        <f t="shared" si="1"/>
        <v>253</v>
      </c>
      <c r="M13" s="31">
        <v>0</v>
      </c>
      <c r="N13" s="32">
        <v>0</v>
      </c>
      <c r="O13" s="21">
        <f t="shared" si="2"/>
        <v>0</v>
      </c>
      <c r="P13" s="31">
        <f t="shared" si="3"/>
        <v>201</v>
      </c>
      <c r="Q13" s="32">
        <f t="shared" si="4"/>
        <v>183</v>
      </c>
      <c r="R13" s="33">
        <f t="shared" si="9"/>
        <v>384</v>
      </c>
      <c r="S13" s="34">
        <f t="shared" si="5"/>
        <v>58.600583090379011</v>
      </c>
      <c r="T13" s="35">
        <f t="shared" si="6"/>
        <v>53.352769679300295</v>
      </c>
      <c r="U13" s="36">
        <f t="shared" si="7"/>
        <v>55.976676384839649</v>
      </c>
    </row>
    <row r="14" spans="1:21" ht="15" customHeight="1" x14ac:dyDescent="0.2">
      <c r="A14" s="8" t="s">
        <v>98</v>
      </c>
      <c r="B14" s="12" t="s">
        <v>12</v>
      </c>
      <c r="C14" s="14" t="s">
        <v>178</v>
      </c>
      <c r="D14" s="29">
        <v>398</v>
      </c>
      <c r="E14" s="30">
        <v>360</v>
      </c>
      <c r="F14" s="22">
        <f t="shared" si="8"/>
        <v>758</v>
      </c>
      <c r="G14" s="20">
        <v>86</v>
      </c>
      <c r="H14" s="21">
        <v>79</v>
      </c>
      <c r="I14" s="22">
        <f t="shared" si="0"/>
        <v>165</v>
      </c>
      <c r="J14" s="31">
        <v>103</v>
      </c>
      <c r="K14" s="32">
        <v>107</v>
      </c>
      <c r="L14" s="21">
        <f t="shared" si="1"/>
        <v>210</v>
      </c>
      <c r="M14" s="31">
        <v>2</v>
      </c>
      <c r="N14" s="32">
        <v>1</v>
      </c>
      <c r="O14" s="21">
        <f t="shared" si="2"/>
        <v>3</v>
      </c>
      <c r="P14" s="31">
        <f t="shared" si="3"/>
        <v>191</v>
      </c>
      <c r="Q14" s="32">
        <f t="shared" si="4"/>
        <v>187</v>
      </c>
      <c r="R14" s="33">
        <f t="shared" si="9"/>
        <v>378</v>
      </c>
      <c r="S14" s="34">
        <f t="shared" si="5"/>
        <v>47.989949748743719</v>
      </c>
      <c r="T14" s="35">
        <f t="shared" si="6"/>
        <v>51.94444444444445</v>
      </c>
      <c r="U14" s="36">
        <f t="shared" si="7"/>
        <v>49.868073878627968</v>
      </c>
    </row>
    <row r="15" spans="1:21" ht="15" customHeight="1" x14ac:dyDescent="0.2">
      <c r="A15" s="8" t="s">
        <v>99</v>
      </c>
      <c r="B15" s="12" t="s">
        <v>13</v>
      </c>
      <c r="C15" s="14" t="s">
        <v>239</v>
      </c>
      <c r="D15" s="29">
        <v>747</v>
      </c>
      <c r="E15" s="30">
        <v>721</v>
      </c>
      <c r="F15" s="22">
        <f t="shared" si="8"/>
        <v>1468</v>
      </c>
      <c r="G15" s="20">
        <v>168</v>
      </c>
      <c r="H15" s="21">
        <v>125</v>
      </c>
      <c r="I15" s="22">
        <f t="shared" si="0"/>
        <v>293</v>
      </c>
      <c r="J15" s="31">
        <v>248</v>
      </c>
      <c r="K15" s="32">
        <v>289</v>
      </c>
      <c r="L15" s="21">
        <f t="shared" si="1"/>
        <v>537</v>
      </c>
      <c r="M15" s="31">
        <v>3</v>
      </c>
      <c r="N15" s="32">
        <v>2</v>
      </c>
      <c r="O15" s="21">
        <f t="shared" si="2"/>
        <v>5</v>
      </c>
      <c r="P15" s="31">
        <f t="shared" si="3"/>
        <v>419</v>
      </c>
      <c r="Q15" s="32">
        <f t="shared" si="4"/>
        <v>416</v>
      </c>
      <c r="R15" s="33">
        <f t="shared" si="9"/>
        <v>835</v>
      </c>
      <c r="S15" s="34">
        <f t="shared" si="5"/>
        <v>56.091030789825972</v>
      </c>
      <c r="T15" s="35">
        <f t="shared" si="6"/>
        <v>57.697642163661577</v>
      </c>
      <c r="U15" s="36">
        <f t="shared" si="7"/>
        <v>56.880108991825615</v>
      </c>
    </row>
    <row r="16" spans="1:21" ht="15" customHeight="1" x14ac:dyDescent="0.2">
      <c r="A16" s="8" t="s">
        <v>100</v>
      </c>
      <c r="B16" s="12" t="s">
        <v>14</v>
      </c>
      <c r="C16" s="14" t="s">
        <v>179</v>
      </c>
      <c r="D16" s="29">
        <v>448</v>
      </c>
      <c r="E16" s="30">
        <v>433</v>
      </c>
      <c r="F16" s="22">
        <f t="shared" si="8"/>
        <v>881</v>
      </c>
      <c r="G16" s="20">
        <v>116</v>
      </c>
      <c r="H16" s="21">
        <v>100</v>
      </c>
      <c r="I16" s="22">
        <f t="shared" si="0"/>
        <v>216</v>
      </c>
      <c r="J16" s="31">
        <v>96</v>
      </c>
      <c r="K16" s="32">
        <v>100</v>
      </c>
      <c r="L16" s="21">
        <f t="shared" si="1"/>
        <v>196</v>
      </c>
      <c r="M16" s="31">
        <v>1</v>
      </c>
      <c r="N16" s="32">
        <v>0</v>
      </c>
      <c r="O16" s="21">
        <f t="shared" si="2"/>
        <v>1</v>
      </c>
      <c r="P16" s="31">
        <f t="shared" si="3"/>
        <v>213</v>
      </c>
      <c r="Q16" s="32">
        <f t="shared" si="4"/>
        <v>200</v>
      </c>
      <c r="R16" s="33">
        <f t="shared" si="9"/>
        <v>413</v>
      </c>
      <c r="S16" s="34">
        <f t="shared" si="5"/>
        <v>47.544642857142854</v>
      </c>
      <c r="T16" s="35">
        <f t="shared" si="6"/>
        <v>46.189376443418013</v>
      </c>
      <c r="U16" s="36">
        <f t="shared" si="7"/>
        <v>46.878547105561864</v>
      </c>
    </row>
    <row r="17" spans="1:21" ht="15" customHeight="1" x14ac:dyDescent="0.2">
      <c r="A17" s="8" t="s">
        <v>101</v>
      </c>
      <c r="B17" s="12" t="s">
        <v>15</v>
      </c>
      <c r="C17" s="14" t="s">
        <v>234</v>
      </c>
      <c r="D17" s="29">
        <v>353</v>
      </c>
      <c r="E17" s="30">
        <v>366</v>
      </c>
      <c r="F17" s="22">
        <f t="shared" si="8"/>
        <v>719</v>
      </c>
      <c r="G17" s="20">
        <v>90</v>
      </c>
      <c r="H17" s="21">
        <v>60</v>
      </c>
      <c r="I17" s="22">
        <f t="shared" si="0"/>
        <v>150</v>
      </c>
      <c r="J17" s="31">
        <v>112</v>
      </c>
      <c r="K17" s="32">
        <v>113</v>
      </c>
      <c r="L17" s="21">
        <f t="shared" si="1"/>
        <v>225</v>
      </c>
      <c r="M17" s="31">
        <v>0</v>
      </c>
      <c r="N17" s="32">
        <v>1</v>
      </c>
      <c r="O17" s="21">
        <f t="shared" si="2"/>
        <v>1</v>
      </c>
      <c r="P17" s="31">
        <f t="shared" si="3"/>
        <v>202</v>
      </c>
      <c r="Q17" s="32">
        <f t="shared" si="4"/>
        <v>174</v>
      </c>
      <c r="R17" s="33">
        <f t="shared" si="9"/>
        <v>376</v>
      </c>
      <c r="S17" s="34">
        <f t="shared" si="5"/>
        <v>57.223796033994333</v>
      </c>
      <c r="T17" s="35">
        <f t="shared" si="6"/>
        <v>47.540983606557376</v>
      </c>
      <c r="U17" s="36">
        <f t="shared" si="7"/>
        <v>52.294853963838662</v>
      </c>
    </row>
    <row r="18" spans="1:21" ht="15" customHeight="1" x14ac:dyDescent="0.2">
      <c r="A18" s="8" t="s">
        <v>102</v>
      </c>
      <c r="B18" s="12" t="s">
        <v>16</v>
      </c>
      <c r="C18" s="14" t="s">
        <v>240</v>
      </c>
      <c r="D18" s="29">
        <v>276</v>
      </c>
      <c r="E18" s="30">
        <v>307</v>
      </c>
      <c r="F18" s="22">
        <f t="shared" si="8"/>
        <v>583</v>
      </c>
      <c r="G18" s="37">
        <v>56</v>
      </c>
      <c r="H18" s="38">
        <v>47</v>
      </c>
      <c r="I18" s="22">
        <f t="shared" si="0"/>
        <v>103</v>
      </c>
      <c r="J18" s="31">
        <v>105</v>
      </c>
      <c r="K18" s="32">
        <v>132</v>
      </c>
      <c r="L18" s="21">
        <f t="shared" si="1"/>
        <v>237</v>
      </c>
      <c r="M18" s="31">
        <v>0</v>
      </c>
      <c r="N18" s="32">
        <v>0</v>
      </c>
      <c r="O18" s="21">
        <f t="shared" si="2"/>
        <v>0</v>
      </c>
      <c r="P18" s="31">
        <f t="shared" si="3"/>
        <v>161</v>
      </c>
      <c r="Q18" s="32">
        <f t="shared" si="4"/>
        <v>179</v>
      </c>
      <c r="R18" s="33">
        <f t="shared" si="9"/>
        <v>340</v>
      </c>
      <c r="S18" s="34">
        <f t="shared" si="5"/>
        <v>58.333333333333336</v>
      </c>
      <c r="T18" s="35">
        <f t="shared" si="6"/>
        <v>58.306188925081436</v>
      </c>
      <c r="U18" s="36">
        <f t="shared" si="7"/>
        <v>58.319039451114918</v>
      </c>
    </row>
    <row r="19" spans="1:21" ht="15" customHeight="1" x14ac:dyDescent="0.2">
      <c r="A19" s="9"/>
      <c r="B19" s="85" t="s">
        <v>77</v>
      </c>
      <c r="C19" s="86"/>
      <c r="D19" s="39">
        <f t="shared" ref="D19:J19" si="10">SUM(D3:D18)</f>
        <v>6928</v>
      </c>
      <c r="E19" s="40">
        <f t="shared" si="10"/>
        <v>6995</v>
      </c>
      <c r="F19" s="41">
        <f>SUM(F3:F18)</f>
        <v>13923</v>
      </c>
      <c r="G19" s="39">
        <f>SUM(G3:G18)</f>
        <v>1609</v>
      </c>
      <c r="H19" s="40">
        <f>SUM(H3:H18)</f>
        <v>1223</v>
      </c>
      <c r="I19" s="41">
        <f>SUM(I3:I18)</f>
        <v>2832</v>
      </c>
      <c r="J19" s="39">
        <f t="shared" si="10"/>
        <v>2250</v>
      </c>
      <c r="K19" s="40">
        <f>SUM(K3:K18)</f>
        <v>2480</v>
      </c>
      <c r="L19" s="41">
        <f t="shared" ref="L19" si="11">SUM(L3:L18)</f>
        <v>4730</v>
      </c>
      <c r="M19" s="39">
        <f t="shared" ref="M19" si="12">SUM(M3:M18)</f>
        <v>22</v>
      </c>
      <c r="N19" s="40">
        <f t="shared" ref="N19" si="13">SUM(N3:N18)</f>
        <v>15</v>
      </c>
      <c r="O19" s="41">
        <f t="shared" ref="O19" si="14">SUM(O3:O18)</f>
        <v>37</v>
      </c>
      <c r="P19" s="39">
        <f t="shared" si="3"/>
        <v>3881</v>
      </c>
      <c r="Q19" s="40">
        <f t="shared" si="4"/>
        <v>3718</v>
      </c>
      <c r="R19" s="41">
        <f t="shared" si="9"/>
        <v>7599</v>
      </c>
      <c r="S19" s="42">
        <f t="shared" si="5"/>
        <v>56.01905311778291</v>
      </c>
      <c r="T19" s="43">
        <f t="shared" si="6"/>
        <v>53.152251608291635</v>
      </c>
      <c r="U19" s="44">
        <f t="shared" si="7"/>
        <v>54.578754578754577</v>
      </c>
    </row>
    <row r="20" spans="1:21" ht="15" customHeight="1" x14ac:dyDescent="0.2">
      <c r="A20" s="8" t="s">
        <v>103</v>
      </c>
      <c r="B20" s="12" t="s">
        <v>17</v>
      </c>
      <c r="C20" s="14" t="s">
        <v>247</v>
      </c>
      <c r="D20" s="29">
        <v>4329</v>
      </c>
      <c r="E20" s="30">
        <v>4069</v>
      </c>
      <c r="F20" s="22">
        <f>SUM(D20:E20)</f>
        <v>8398</v>
      </c>
      <c r="G20" s="20">
        <v>915</v>
      </c>
      <c r="H20" s="21">
        <v>736</v>
      </c>
      <c r="I20" s="22">
        <f>SUM(G20:H20)</f>
        <v>1651</v>
      </c>
      <c r="J20" s="31">
        <v>1367</v>
      </c>
      <c r="K20" s="32">
        <v>1413</v>
      </c>
      <c r="L20" s="21">
        <f>SUM(J20:K20)</f>
        <v>2780</v>
      </c>
      <c r="M20" s="29">
        <v>9</v>
      </c>
      <c r="N20" s="30">
        <v>8</v>
      </c>
      <c r="O20" s="21">
        <f>SUM(M20:N20)</f>
        <v>17</v>
      </c>
      <c r="P20" s="31">
        <f t="shared" si="3"/>
        <v>2291</v>
      </c>
      <c r="Q20" s="32">
        <f t="shared" si="4"/>
        <v>2157</v>
      </c>
      <c r="R20" s="33">
        <f t="shared" si="9"/>
        <v>4448</v>
      </c>
      <c r="S20" s="34">
        <f t="shared" si="5"/>
        <v>52.922152922152918</v>
      </c>
      <c r="T20" s="35">
        <f t="shared" si="6"/>
        <v>53.010567707053333</v>
      </c>
      <c r="U20" s="36">
        <f t="shared" si="7"/>
        <v>52.964991664682074</v>
      </c>
    </row>
    <row r="21" spans="1:21" ht="15" customHeight="1" x14ac:dyDescent="0.2">
      <c r="A21" s="8" t="s">
        <v>104</v>
      </c>
      <c r="B21" s="12" t="s">
        <v>18</v>
      </c>
      <c r="C21" s="14" t="s">
        <v>180</v>
      </c>
      <c r="D21" s="29">
        <v>1383</v>
      </c>
      <c r="E21" s="30">
        <v>1500</v>
      </c>
      <c r="F21" s="22">
        <f>SUM(D21:E21)</f>
        <v>2883</v>
      </c>
      <c r="G21" s="20">
        <v>308</v>
      </c>
      <c r="H21" s="21">
        <v>273</v>
      </c>
      <c r="I21" s="22">
        <f>SUM(G21:H21)</f>
        <v>581</v>
      </c>
      <c r="J21" s="31">
        <v>447</v>
      </c>
      <c r="K21" s="32">
        <v>513</v>
      </c>
      <c r="L21" s="21">
        <f>SUM(J21:K21)</f>
        <v>960</v>
      </c>
      <c r="M21" s="29">
        <v>1</v>
      </c>
      <c r="N21" s="30">
        <v>3</v>
      </c>
      <c r="O21" s="21">
        <f>SUM(M21:N21)</f>
        <v>4</v>
      </c>
      <c r="P21" s="31">
        <f t="shared" si="3"/>
        <v>756</v>
      </c>
      <c r="Q21" s="32">
        <f t="shared" si="4"/>
        <v>789</v>
      </c>
      <c r="R21" s="33">
        <f t="shared" si="9"/>
        <v>1545</v>
      </c>
      <c r="S21" s="34">
        <f t="shared" si="5"/>
        <v>54.663774403470711</v>
      </c>
      <c r="T21" s="35">
        <f t="shared" si="6"/>
        <v>52.6</v>
      </c>
      <c r="U21" s="36">
        <f t="shared" si="7"/>
        <v>53.590010405827258</v>
      </c>
    </row>
    <row r="22" spans="1:21" ht="15" customHeight="1" x14ac:dyDescent="0.2">
      <c r="A22" s="8" t="s">
        <v>105</v>
      </c>
      <c r="B22" s="12" t="s">
        <v>19</v>
      </c>
      <c r="C22" s="14" t="s">
        <v>181</v>
      </c>
      <c r="D22" s="29">
        <v>993</v>
      </c>
      <c r="E22" s="30">
        <v>1003</v>
      </c>
      <c r="F22" s="22">
        <f>SUM(D22:E22)</f>
        <v>1996</v>
      </c>
      <c r="G22" s="20">
        <v>261</v>
      </c>
      <c r="H22" s="21">
        <v>208</v>
      </c>
      <c r="I22" s="22">
        <f>SUM(G22:H22)</f>
        <v>469</v>
      </c>
      <c r="J22" s="31">
        <v>269</v>
      </c>
      <c r="K22" s="32">
        <v>272</v>
      </c>
      <c r="L22" s="21">
        <f>SUM(J22:K22)</f>
        <v>541</v>
      </c>
      <c r="M22" s="29">
        <v>2</v>
      </c>
      <c r="N22" s="30">
        <v>2</v>
      </c>
      <c r="O22" s="21">
        <f>SUM(M22:N22)</f>
        <v>4</v>
      </c>
      <c r="P22" s="31">
        <f t="shared" si="3"/>
        <v>532</v>
      </c>
      <c r="Q22" s="32">
        <f t="shared" si="4"/>
        <v>482</v>
      </c>
      <c r="R22" s="33">
        <f t="shared" si="9"/>
        <v>1014</v>
      </c>
      <c r="S22" s="34">
        <f t="shared" si="5"/>
        <v>53.575025176233638</v>
      </c>
      <c r="T22" s="35">
        <f t="shared" si="6"/>
        <v>48.055832502492521</v>
      </c>
      <c r="U22" s="36">
        <f t="shared" si="7"/>
        <v>50.801603206412828</v>
      </c>
    </row>
    <row r="23" spans="1:21" ht="15" customHeight="1" x14ac:dyDescent="0.2">
      <c r="A23" s="8" t="s">
        <v>106</v>
      </c>
      <c r="B23" s="12" t="s">
        <v>20</v>
      </c>
      <c r="C23" s="14" t="s">
        <v>182</v>
      </c>
      <c r="D23" s="29">
        <v>839</v>
      </c>
      <c r="E23" s="30">
        <v>884</v>
      </c>
      <c r="F23" s="22">
        <f>SUM(D23:E23)</f>
        <v>1723</v>
      </c>
      <c r="G23" s="20">
        <v>267</v>
      </c>
      <c r="H23" s="21">
        <v>212</v>
      </c>
      <c r="I23" s="22">
        <f>SUM(G23:H23)</f>
        <v>479</v>
      </c>
      <c r="J23" s="31">
        <v>195</v>
      </c>
      <c r="K23" s="32">
        <v>223</v>
      </c>
      <c r="L23" s="21">
        <f>SUM(J23:K23)</f>
        <v>418</v>
      </c>
      <c r="M23" s="29">
        <v>1</v>
      </c>
      <c r="N23" s="30">
        <v>1</v>
      </c>
      <c r="O23" s="21">
        <f>SUM(M23:N23)</f>
        <v>2</v>
      </c>
      <c r="P23" s="31">
        <f t="shared" si="3"/>
        <v>463</v>
      </c>
      <c r="Q23" s="32">
        <f t="shared" si="4"/>
        <v>436</v>
      </c>
      <c r="R23" s="33">
        <f t="shared" si="9"/>
        <v>899</v>
      </c>
      <c r="S23" s="34">
        <f t="shared" si="5"/>
        <v>55.184743742550658</v>
      </c>
      <c r="T23" s="35">
        <f t="shared" si="6"/>
        <v>49.321266968325794</v>
      </c>
      <c r="U23" s="36">
        <f t="shared" si="7"/>
        <v>52.176436448055718</v>
      </c>
    </row>
    <row r="24" spans="1:21" ht="15" customHeight="1" x14ac:dyDescent="0.2">
      <c r="A24" s="8" t="s">
        <v>107</v>
      </c>
      <c r="B24" s="12" t="s">
        <v>21</v>
      </c>
      <c r="C24" s="14" t="s">
        <v>183</v>
      </c>
      <c r="D24" s="29">
        <v>779</v>
      </c>
      <c r="E24" s="30">
        <v>779</v>
      </c>
      <c r="F24" s="22">
        <f>SUM(D24:E24)</f>
        <v>1558</v>
      </c>
      <c r="G24" s="37">
        <v>195</v>
      </c>
      <c r="H24" s="38">
        <v>129</v>
      </c>
      <c r="I24" s="45">
        <f>SUM(G24:H24)</f>
        <v>324</v>
      </c>
      <c r="J24" s="31">
        <v>205</v>
      </c>
      <c r="K24" s="32">
        <v>232</v>
      </c>
      <c r="L24" s="21">
        <f>SUM(J24:K24)</f>
        <v>437</v>
      </c>
      <c r="M24" s="29">
        <v>1</v>
      </c>
      <c r="N24" s="30">
        <v>4</v>
      </c>
      <c r="O24" s="21">
        <f>SUM(M24:N24)</f>
        <v>5</v>
      </c>
      <c r="P24" s="31">
        <f t="shared" si="3"/>
        <v>401</v>
      </c>
      <c r="Q24" s="32">
        <f t="shared" si="4"/>
        <v>365</v>
      </c>
      <c r="R24" s="33">
        <f t="shared" si="9"/>
        <v>766</v>
      </c>
      <c r="S24" s="34">
        <f t="shared" si="5"/>
        <v>51.476251604621318</v>
      </c>
      <c r="T24" s="35">
        <f t="shared" si="6"/>
        <v>46.854942233632862</v>
      </c>
      <c r="U24" s="36">
        <f t="shared" si="7"/>
        <v>49.165596919127083</v>
      </c>
    </row>
    <row r="25" spans="1:21" ht="15" customHeight="1" x14ac:dyDescent="0.2">
      <c r="A25" s="9"/>
      <c r="B25" s="85" t="s">
        <v>78</v>
      </c>
      <c r="C25" s="86"/>
      <c r="D25" s="39">
        <f>SUM(D20:D24)</f>
        <v>8323</v>
      </c>
      <c r="E25" s="40">
        <f>SUM(E20:E24)</f>
        <v>8235</v>
      </c>
      <c r="F25" s="41">
        <f t="shared" ref="F25:K25" si="15">SUM(F20:F24)</f>
        <v>16558</v>
      </c>
      <c r="G25" s="39">
        <f t="shared" si="15"/>
        <v>1946</v>
      </c>
      <c r="H25" s="40">
        <f t="shared" si="15"/>
        <v>1558</v>
      </c>
      <c r="I25" s="41">
        <f t="shared" si="15"/>
        <v>3504</v>
      </c>
      <c r="J25" s="39">
        <f t="shared" si="15"/>
        <v>2483</v>
      </c>
      <c r="K25" s="40">
        <f t="shared" si="15"/>
        <v>2653</v>
      </c>
      <c r="L25" s="41">
        <f t="shared" ref="L25:O25" si="16">SUM(L20:L24)</f>
        <v>5136</v>
      </c>
      <c r="M25" s="39">
        <f>SUM(M20:M24)</f>
        <v>14</v>
      </c>
      <c r="N25" s="40">
        <f>SUM(N20:N24)</f>
        <v>18</v>
      </c>
      <c r="O25" s="41">
        <f t="shared" si="16"/>
        <v>32</v>
      </c>
      <c r="P25" s="39">
        <f t="shared" si="3"/>
        <v>4443</v>
      </c>
      <c r="Q25" s="40">
        <f t="shared" si="4"/>
        <v>4229</v>
      </c>
      <c r="R25" s="41">
        <f t="shared" si="9"/>
        <v>8672</v>
      </c>
      <c r="S25" s="42">
        <f t="shared" si="5"/>
        <v>53.382193920461376</v>
      </c>
      <c r="T25" s="43">
        <f t="shared" si="6"/>
        <v>51.353976927747425</v>
      </c>
      <c r="U25" s="44">
        <f t="shared" si="7"/>
        <v>52.373475057374073</v>
      </c>
    </row>
    <row r="26" spans="1:21" ht="15" customHeight="1" x14ac:dyDescent="0.2">
      <c r="A26" s="8" t="s">
        <v>108</v>
      </c>
      <c r="B26" s="12" t="s">
        <v>22</v>
      </c>
      <c r="C26" s="14" t="s">
        <v>184</v>
      </c>
      <c r="D26" s="29">
        <v>379</v>
      </c>
      <c r="E26" s="30">
        <v>384</v>
      </c>
      <c r="F26" s="22">
        <f t="shared" ref="F26:F32" si="17">SUM(D26:E26)</f>
        <v>763</v>
      </c>
      <c r="G26" s="20">
        <v>87</v>
      </c>
      <c r="H26" s="21">
        <v>78</v>
      </c>
      <c r="I26" s="22">
        <f t="shared" ref="I26:I32" si="18">SUM(G26:H26)</f>
        <v>165</v>
      </c>
      <c r="J26" s="31">
        <v>132</v>
      </c>
      <c r="K26" s="32">
        <v>131</v>
      </c>
      <c r="L26" s="21">
        <f t="shared" ref="L26:L32" si="19">SUM(J26:K26)</f>
        <v>263</v>
      </c>
      <c r="M26" s="31">
        <v>0</v>
      </c>
      <c r="N26" s="30">
        <v>1</v>
      </c>
      <c r="O26" s="21">
        <f t="shared" ref="O26:O32" si="20">SUM(M26:N26)</f>
        <v>1</v>
      </c>
      <c r="P26" s="31">
        <f t="shared" si="3"/>
        <v>219</v>
      </c>
      <c r="Q26" s="32">
        <f t="shared" si="4"/>
        <v>210</v>
      </c>
      <c r="R26" s="33">
        <f t="shared" si="9"/>
        <v>429</v>
      </c>
      <c r="S26" s="34">
        <f t="shared" si="5"/>
        <v>57.78364116094987</v>
      </c>
      <c r="T26" s="35">
        <f t="shared" si="6"/>
        <v>54.6875</v>
      </c>
      <c r="U26" s="36">
        <f t="shared" si="7"/>
        <v>56.225425950196595</v>
      </c>
    </row>
    <row r="27" spans="1:21" ht="15" customHeight="1" x14ac:dyDescent="0.2">
      <c r="A27" s="8" t="s">
        <v>109</v>
      </c>
      <c r="B27" s="12" t="s">
        <v>23</v>
      </c>
      <c r="C27" s="14" t="s">
        <v>185</v>
      </c>
      <c r="D27" s="29">
        <v>1209</v>
      </c>
      <c r="E27" s="30">
        <v>1192</v>
      </c>
      <c r="F27" s="22">
        <f t="shared" si="17"/>
        <v>2401</v>
      </c>
      <c r="G27" s="20">
        <v>240</v>
      </c>
      <c r="H27" s="21">
        <v>214</v>
      </c>
      <c r="I27" s="22">
        <f t="shared" si="18"/>
        <v>454</v>
      </c>
      <c r="J27" s="31">
        <v>312</v>
      </c>
      <c r="K27" s="32">
        <v>318</v>
      </c>
      <c r="L27" s="21">
        <f t="shared" si="19"/>
        <v>630</v>
      </c>
      <c r="M27" s="29">
        <v>1</v>
      </c>
      <c r="N27" s="30">
        <v>7</v>
      </c>
      <c r="O27" s="21">
        <f t="shared" si="20"/>
        <v>8</v>
      </c>
      <c r="P27" s="31">
        <f t="shared" si="3"/>
        <v>553</v>
      </c>
      <c r="Q27" s="32">
        <f t="shared" si="4"/>
        <v>539</v>
      </c>
      <c r="R27" s="33">
        <f t="shared" si="9"/>
        <v>1092</v>
      </c>
      <c r="S27" s="34">
        <f t="shared" si="5"/>
        <v>45.740281224152191</v>
      </c>
      <c r="T27" s="35">
        <f t="shared" si="6"/>
        <v>45.218120805369125</v>
      </c>
      <c r="U27" s="36">
        <f t="shared" si="7"/>
        <v>45.481049562682216</v>
      </c>
    </row>
    <row r="28" spans="1:21" ht="15" customHeight="1" x14ac:dyDescent="0.2">
      <c r="A28" s="8" t="s">
        <v>110</v>
      </c>
      <c r="B28" s="12" t="s">
        <v>24</v>
      </c>
      <c r="C28" s="14" t="s">
        <v>235</v>
      </c>
      <c r="D28" s="29">
        <v>1793</v>
      </c>
      <c r="E28" s="30">
        <v>1828</v>
      </c>
      <c r="F28" s="22">
        <f t="shared" si="17"/>
        <v>3621</v>
      </c>
      <c r="G28" s="20">
        <v>404</v>
      </c>
      <c r="H28" s="21">
        <v>340</v>
      </c>
      <c r="I28" s="22">
        <f t="shared" si="18"/>
        <v>744</v>
      </c>
      <c r="J28" s="31">
        <v>625</v>
      </c>
      <c r="K28" s="32">
        <v>703</v>
      </c>
      <c r="L28" s="21">
        <f t="shared" si="19"/>
        <v>1328</v>
      </c>
      <c r="M28" s="29">
        <v>3</v>
      </c>
      <c r="N28" s="30">
        <v>5</v>
      </c>
      <c r="O28" s="21">
        <f t="shared" si="20"/>
        <v>8</v>
      </c>
      <c r="P28" s="31">
        <f t="shared" si="3"/>
        <v>1032</v>
      </c>
      <c r="Q28" s="32">
        <f t="shared" si="4"/>
        <v>1048</v>
      </c>
      <c r="R28" s="33">
        <f t="shared" si="9"/>
        <v>2080</v>
      </c>
      <c r="S28" s="34">
        <f t="shared" si="5"/>
        <v>57.557166759620749</v>
      </c>
      <c r="T28" s="35">
        <f t="shared" si="6"/>
        <v>57.330415754923415</v>
      </c>
      <c r="U28" s="36">
        <f t="shared" si="7"/>
        <v>57.442695388014364</v>
      </c>
    </row>
    <row r="29" spans="1:21" ht="15" customHeight="1" x14ac:dyDescent="0.2">
      <c r="A29" s="8" t="s">
        <v>111</v>
      </c>
      <c r="B29" s="12" t="s">
        <v>25</v>
      </c>
      <c r="C29" s="14" t="s">
        <v>186</v>
      </c>
      <c r="D29" s="29">
        <v>911</v>
      </c>
      <c r="E29" s="30">
        <v>901</v>
      </c>
      <c r="F29" s="22">
        <f t="shared" si="17"/>
        <v>1812</v>
      </c>
      <c r="G29" s="20">
        <v>204</v>
      </c>
      <c r="H29" s="21">
        <v>167</v>
      </c>
      <c r="I29" s="22">
        <f t="shared" si="18"/>
        <v>371</v>
      </c>
      <c r="J29" s="31">
        <v>245</v>
      </c>
      <c r="K29" s="32">
        <v>221</v>
      </c>
      <c r="L29" s="21">
        <f t="shared" si="19"/>
        <v>466</v>
      </c>
      <c r="M29" s="29">
        <v>1</v>
      </c>
      <c r="N29" s="32">
        <v>0</v>
      </c>
      <c r="O29" s="21">
        <f t="shared" si="20"/>
        <v>1</v>
      </c>
      <c r="P29" s="31">
        <f t="shared" si="3"/>
        <v>450</v>
      </c>
      <c r="Q29" s="32">
        <f t="shared" si="4"/>
        <v>388</v>
      </c>
      <c r="R29" s="33">
        <f t="shared" si="9"/>
        <v>838</v>
      </c>
      <c r="S29" s="34">
        <f t="shared" si="5"/>
        <v>49.39626783754116</v>
      </c>
      <c r="T29" s="35">
        <f t="shared" si="6"/>
        <v>43.063263041065483</v>
      </c>
      <c r="U29" s="36">
        <f t="shared" si="7"/>
        <v>46.247240618101543</v>
      </c>
    </row>
    <row r="30" spans="1:21" ht="15" customHeight="1" x14ac:dyDescent="0.2">
      <c r="A30" s="8" t="s">
        <v>112</v>
      </c>
      <c r="B30" s="12" t="s">
        <v>26</v>
      </c>
      <c r="C30" s="14" t="s">
        <v>187</v>
      </c>
      <c r="D30" s="29">
        <v>344</v>
      </c>
      <c r="E30" s="30">
        <v>346</v>
      </c>
      <c r="F30" s="22">
        <f t="shared" si="17"/>
        <v>690</v>
      </c>
      <c r="G30" s="20">
        <v>89</v>
      </c>
      <c r="H30" s="21">
        <v>77</v>
      </c>
      <c r="I30" s="22">
        <f t="shared" si="18"/>
        <v>166</v>
      </c>
      <c r="J30" s="31">
        <v>90</v>
      </c>
      <c r="K30" s="32">
        <v>102</v>
      </c>
      <c r="L30" s="21">
        <f t="shared" si="19"/>
        <v>192</v>
      </c>
      <c r="M30" s="31">
        <v>0</v>
      </c>
      <c r="N30" s="30">
        <v>3</v>
      </c>
      <c r="O30" s="21">
        <f t="shared" si="20"/>
        <v>3</v>
      </c>
      <c r="P30" s="31">
        <f t="shared" si="3"/>
        <v>179</v>
      </c>
      <c r="Q30" s="32">
        <f t="shared" si="4"/>
        <v>182</v>
      </c>
      <c r="R30" s="33">
        <f t="shared" si="9"/>
        <v>361</v>
      </c>
      <c r="S30" s="34">
        <f t="shared" si="5"/>
        <v>52.034883720930239</v>
      </c>
      <c r="T30" s="35">
        <f t="shared" si="6"/>
        <v>52.601156069364166</v>
      </c>
      <c r="U30" s="36">
        <f t="shared" si="7"/>
        <v>52.318840579710148</v>
      </c>
    </row>
    <row r="31" spans="1:21" ht="15" customHeight="1" x14ac:dyDescent="0.2">
      <c r="A31" s="8" t="s">
        <v>113</v>
      </c>
      <c r="B31" s="12" t="s">
        <v>27</v>
      </c>
      <c r="C31" s="14" t="s">
        <v>188</v>
      </c>
      <c r="D31" s="29">
        <v>793</v>
      </c>
      <c r="E31" s="30">
        <v>799</v>
      </c>
      <c r="F31" s="22">
        <f t="shared" si="17"/>
        <v>1592</v>
      </c>
      <c r="G31" s="20">
        <v>191</v>
      </c>
      <c r="H31" s="21">
        <v>149</v>
      </c>
      <c r="I31" s="22">
        <f t="shared" si="18"/>
        <v>340</v>
      </c>
      <c r="J31" s="31">
        <v>241</v>
      </c>
      <c r="K31" s="32">
        <v>270</v>
      </c>
      <c r="L31" s="21">
        <f t="shared" si="19"/>
        <v>511</v>
      </c>
      <c r="M31" s="29">
        <v>2</v>
      </c>
      <c r="N31" s="30">
        <v>3</v>
      </c>
      <c r="O31" s="21">
        <f t="shared" si="20"/>
        <v>5</v>
      </c>
      <c r="P31" s="31">
        <f t="shared" si="3"/>
        <v>434</v>
      </c>
      <c r="Q31" s="32">
        <f t="shared" si="4"/>
        <v>422</v>
      </c>
      <c r="R31" s="33">
        <f t="shared" si="9"/>
        <v>856</v>
      </c>
      <c r="S31" s="34">
        <f t="shared" si="5"/>
        <v>54.728877679697355</v>
      </c>
      <c r="T31" s="35">
        <f t="shared" si="6"/>
        <v>52.816020025031285</v>
      </c>
      <c r="U31" s="36">
        <f t="shared" si="7"/>
        <v>53.768844221105525</v>
      </c>
    </row>
    <row r="32" spans="1:21" ht="15" customHeight="1" x14ac:dyDescent="0.2">
      <c r="A32" s="8" t="s">
        <v>114</v>
      </c>
      <c r="B32" s="12" t="s">
        <v>28</v>
      </c>
      <c r="C32" s="14" t="s">
        <v>189</v>
      </c>
      <c r="D32" s="29">
        <v>2657</v>
      </c>
      <c r="E32" s="30">
        <v>2617</v>
      </c>
      <c r="F32" s="22">
        <f t="shared" si="17"/>
        <v>5274</v>
      </c>
      <c r="G32" s="20">
        <v>788</v>
      </c>
      <c r="H32" s="21">
        <v>674</v>
      </c>
      <c r="I32" s="22">
        <f t="shared" si="18"/>
        <v>1462</v>
      </c>
      <c r="J32" s="31">
        <v>744</v>
      </c>
      <c r="K32" s="32">
        <v>784</v>
      </c>
      <c r="L32" s="21">
        <f t="shared" si="19"/>
        <v>1528</v>
      </c>
      <c r="M32" s="29">
        <v>8</v>
      </c>
      <c r="N32" s="30">
        <v>4</v>
      </c>
      <c r="O32" s="21">
        <f t="shared" si="20"/>
        <v>12</v>
      </c>
      <c r="P32" s="31">
        <f t="shared" si="3"/>
        <v>1540</v>
      </c>
      <c r="Q32" s="32">
        <f t="shared" si="4"/>
        <v>1462</v>
      </c>
      <c r="R32" s="33">
        <f t="shared" si="9"/>
        <v>3002</v>
      </c>
      <c r="S32" s="34">
        <f t="shared" si="5"/>
        <v>57.960105382009786</v>
      </c>
      <c r="T32" s="35">
        <f t="shared" si="6"/>
        <v>55.865494841421473</v>
      </c>
      <c r="U32" s="36">
        <f t="shared" si="7"/>
        <v>56.920743268866133</v>
      </c>
    </row>
    <row r="33" spans="1:21" ht="15" customHeight="1" x14ac:dyDescent="0.2">
      <c r="A33" s="9"/>
      <c r="B33" s="85" t="s">
        <v>79</v>
      </c>
      <c r="C33" s="86"/>
      <c r="D33" s="39">
        <f>SUM(D26:D32)</f>
        <v>8086</v>
      </c>
      <c r="E33" s="40">
        <f t="shared" ref="E33:K33" si="21">SUM(E26:E32)</f>
        <v>8067</v>
      </c>
      <c r="F33" s="41">
        <f t="shared" si="21"/>
        <v>16153</v>
      </c>
      <c r="G33" s="39">
        <f t="shared" si="21"/>
        <v>2003</v>
      </c>
      <c r="H33" s="40">
        <f t="shared" si="21"/>
        <v>1699</v>
      </c>
      <c r="I33" s="41">
        <f t="shared" si="21"/>
        <v>3702</v>
      </c>
      <c r="J33" s="39">
        <f t="shared" si="21"/>
        <v>2389</v>
      </c>
      <c r="K33" s="40">
        <f t="shared" si="21"/>
        <v>2529</v>
      </c>
      <c r="L33" s="41">
        <f t="shared" ref="L33:O33" si="22">SUM(L26:L32)</f>
        <v>4918</v>
      </c>
      <c r="M33" s="39">
        <f>SUM(M26:M32)</f>
        <v>15</v>
      </c>
      <c r="N33" s="40">
        <f t="shared" ref="N33" si="23">SUM(N26:N32)</f>
        <v>23</v>
      </c>
      <c r="O33" s="41">
        <f t="shared" si="22"/>
        <v>38</v>
      </c>
      <c r="P33" s="39">
        <f t="shared" si="3"/>
        <v>4407</v>
      </c>
      <c r="Q33" s="40">
        <f t="shared" si="4"/>
        <v>4251</v>
      </c>
      <c r="R33" s="41">
        <f t="shared" si="9"/>
        <v>8658</v>
      </c>
      <c r="S33" s="42">
        <f t="shared" si="5"/>
        <v>54.5016077170418</v>
      </c>
      <c r="T33" s="43">
        <f t="shared" si="6"/>
        <v>52.696169579769439</v>
      </c>
      <c r="U33" s="44">
        <f t="shared" si="7"/>
        <v>53.599950473596238</v>
      </c>
    </row>
    <row r="34" spans="1:21" ht="15" customHeight="1" x14ac:dyDescent="0.2">
      <c r="A34" s="8" t="s">
        <v>115</v>
      </c>
      <c r="B34" s="12" t="s">
        <v>29</v>
      </c>
      <c r="C34" s="14" t="s">
        <v>241</v>
      </c>
      <c r="D34" s="29">
        <v>3723</v>
      </c>
      <c r="E34" s="30">
        <v>3782</v>
      </c>
      <c r="F34" s="22">
        <f>SUM(D34:E34)</f>
        <v>7505</v>
      </c>
      <c r="G34" s="20">
        <v>722</v>
      </c>
      <c r="H34" s="21">
        <v>592</v>
      </c>
      <c r="I34" s="22">
        <f t="shared" ref="I34:I57" si="24">SUM(G34:H34)</f>
        <v>1314</v>
      </c>
      <c r="J34" s="31">
        <v>1199</v>
      </c>
      <c r="K34" s="32">
        <v>1341</v>
      </c>
      <c r="L34" s="21">
        <f t="shared" ref="L34:L57" si="25">SUM(J34:K34)</f>
        <v>2540</v>
      </c>
      <c r="M34" s="29">
        <v>9</v>
      </c>
      <c r="N34" s="30">
        <v>15</v>
      </c>
      <c r="O34" s="21">
        <f t="shared" ref="O34:O57" si="26">SUM(M34:N34)</f>
        <v>24</v>
      </c>
      <c r="P34" s="31">
        <f t="shared" si="3"/>
        <v>1930</v>
      </c>
      <c r="Q34" s="32">
        <f t="shared" si="4"/>
        <v>1948</v>
      </c>
      <c r="R34" s="33">
        <f t="shared" si="9"/>
        <v>3878</v>
      </c>
      <c r="S34" s="34">
        <f t="shared" si="5"/>
        <v>51.839914047810908</v>
      </c>
      <c r="T34" s="35">
        <f t="shared" si="6"/>
        <v>51.507139079851925</v>
      </c>
      <c r="U34" s="36">
        <f t="shared" si="7"/>
        <v>51.672218520986014</v>
      </c>
    </row>
    <row r="35" spans="1:21" ht="15" customHeight="1" x14ac:dyDescent="0.2">
      <c r="A35" s="8" t="s">
        <v>116</v>
      </c>
      <c r="B35" s="12" t="s">
        <v>30</v>
      </c>
      <c r="C35" s="14" t="s">
        <v>190</v>
      </c>
      <c r="D35" s="29">
        <v>914</v>
      </c>
      <c r="E35" s="30">
        <v>893</v>
      </c>
      <c r="F35" s="22">
        <f t="shared" ref="F35:F57" si="27">SUM(D35:E35)</f>
        <v>1807</v>
      </c>
      <c r="G35" s="20">
        <v>226</v>
      </c>
      <c r="H35" s="21">
        <v>203</v>
      </c>
      <c r="I35" s="22">
        <f t="shared" si="24"/>
        <v>429</v>
      </c>
      <c r="J35" s="31">
        <v>202</v>
      </c>
      <c r="K35" s="32">
        <v>222</v>
      </c>
      <c r="L35" s="21">
        <f t="shared" si="25"/>
        <v>424</v>
      </c>
      <c r="M35" s="31">
        <v>0</v>
      </c>
      <c r="N35" s="30">
        <v>2</v>
      </c>
      <c r="O35" s="21">
        <f t="shared" si="26"/>
        <v>2</v>
      </c>
      <c r="P35" s="31">
        <f t="shared" ref="P35:P66" si="28">G35+J35+M35</f>
        <v>428</v>
      </c>
      <c r="Q35" s="32">
        <f t="shared" ref="Q35:Q66" si="29">H35+K35+N35</f>
        <v>427</v>
      </c>
      <c r="R35" s="33">
        <f t="shared" si="9"/>
        <v>855</v>
      </c>
      <c r="S35" s="34">
        <f t="shared" ref="S35:S66" si="30">P35/D35*100</f>
        <v>46.82713347921225</v>
      </c>
      <c r="T35" s="35">
        <f t="shared" ref="T35:T66" si="31">Q35/E35*100</f>
        <v>47.816349384098544</v>
      </c>
      <c r="U35" s="36">
        <f t="shared" ref="U35:U66" si="32">R35/F35*100</f>
        <v>47.315993359158824</v>
      </c>
    </row>
    <row r="36" spans="1:21" ht="15" customHeight="1" x14ac:dyDescent="0.2">
      <c r="A36" s="8" t="s">
        <v>117</v>
      </c>
      <c r="B36" s="12" t="s">
        <v>31</v>
      </c>
      <c r="C36" s="14" t="s">
        <v>191</v>
      </c>
      <c r="D36" s="29">
        <v>2085</v>
      </c>
      <c r="E36" s="30">
        <v>1961</v>
      </c>
      <c r="F36" s="22">
        <f t="shared" si="27"/>
        <v>4046</v>
      </c>
      <c r="G36" s="20">
        <v>397</v>
      </c>
      <c r="H36" s="21">
        <v>312</v>
      </c>
      <c r="I36" s="22">
        <f t="shared" si="24"/>
        <v>709</v>
      </c>
      <c r="J36" s="31">
        <v>602</v>
      </c>
      <c r="K36" s="32">
        <v>627</v>
      </c>
      <c r="L36" s="21">
        <f t="shared" si="25"/>
        <v>1229</v>
      </c>
      <c r="M36" s="29">
        <v>5</v>
      </c>
      <c r="N36" s="30">
        <v>6</v>
      </c>
      <c r="O36" s="21">
        <f t="shared" si="26"/>
        <v>11</v>
      </c>
      <c r="P36" s="31">
        <f t="shared" si="28"/>
        <v>1004</v>
      </c>
      <c r="Q36" s="32">
        <f t="shared" si="29"/>
        <v>945</v>
      </c>
      <c r="R36" s="33">
        <f t="shared" si="9"/>
        <v>1949</v>
      </c>
      <c r="S36" s="34">
        <f t="shared" si="30"/>
        <v>48.153477218225419</v>
      </c>
      <c r="T36" s="35">
        <f t="shared" si="31"/>
        <v>48.18969913309536</v>
      </c>
      <c r="U36" s="36">
        <f t="shared" si="32"/>
        <v>48.171033119130001</v>
      </c>
    </row>
    <row r="37" spans="1:21" ht="15" customHeight="1" x14ac:dyDescent="0.2">
      <c r="A37" s="8" t="s">
        <v>118</v>
      </c>
      <c r="B37" s="12" t="s">
        <v>32</v>
      </c>
      <c r="C37" s="14" t="s">
        <v>192</v>
      </c>
      <c r="D37" s="29">
        <v>735</v>
      </c>
      <c r="E37" s="30">
        <v>742</v>
      </c>
      <c r="F37" s="22">
        <f t="shared" si="27"/>
        <v>1477</v>
      </c>
      <c r="G37" s="20">
        <v>203</v>
      </c>
      <c r="H37" s="21">
        <v>181</v>
      </c>
      <c r="I37" s="22">
        <f t="shared" si="24"/>
        <v>384</v>
      </c>
      <c r="J37" s="31">
        <v>224</v>
      </c>
      <c r="K37" s="32">
        <v>221</v>
      </c>
      <c r="L37" s="21">
        <f t="shared" si="25"/>
        <v>445</v>
      </c>
      <c r="M37" s="29">
        <v>1</v>
      </c>
      <c r="N37" s="30">
        <v>2</v>
      </c>
      <c r="O37" s="21">
        <f t="shared" si="26"/>
        <v>3</v>
      </c>
      <c r="P37" s="31">
        <f t="shared" si="28"/>
        <v>428</v>
      </c>
      <c r="Q37" s="32">
        <f t="shared" si="29"/>
        <v>404</v>
      </c>
      <c r="R37" s="33">
        <f t="shared" si="9"/>
        <v>832</v>
      </c>
      <c r="S37" s="34">
        <f t="shared" si="30"/>
        <v>58.231292517006807</v>
      </c>
      <c r="T37" s="35">
        <f t="shared" si="31"/>
        <v>54.447439353099739</v>
      </c>
      <c r="U37" s="36">
        <f t="shared" si="32"/>
        <v>56.330399458361548</v>
      </c>
    </row>
    <row r="38" spans="1:21" ht="15" customHeight="1" x14ac:dyDescent="0.2">
      <c r="A38" s="8" t="s">
        <v>119</v>
      </c>
      <c r="B38" s="12" t="s">
        <v>33</v>
      </c>
      <c r="C38" s="14" t="s">
        <v>193</v>
      </c>
      <c r="D38" s="29">
        <v>548</v>
      </c>
      <c r="E38" s="30">
        <v>552</v>
      </c>
      <c r="F38" s="22">
        <f t="shared" si="27"/>
        <v>1100</v>
      </c>
      <c r="G38" s="20">
        <v>130</v>
      </c>
      <c r="H38" s="21">
        <v>108</v>
      </c>
      <c r="I38" s="22">
        <f t="shared" si="24"/>
        <v>238</v>
      </c>
      <c r="J38" s="31">
        <v>158</v>
      </c>
      <c r="K38" s="32">
        <v>176</v>
      </c>
      <c r="L38" s="21">
        <f t="shared" si="25"/>
        <v>334</v>
      </c>
      <c r="M38" s="31">
        <v>0</v>
      </c>
      <c r="N38" s="32">
        <v>0</v>
      </c>
      <c r="O38" s="21">
        <f t="shared" si="26"/>
        <v>0</v>
      </c>
      <c r="P38" s="31">
        <f t="shared" si="28"/>
        <v>288</v>
      </c>
      <c r="Q38" s="32">
        <f t="shared" si="29"/>
        <v>284</v>
      </c>
      <c r="R38" s="33">
        <f t="shared" si="9"/>
        <v>572</v>
      </c>
      <c r="S38" s="34">
        <f t="shared" si="30"/>
        <v>52.554744525547449</v>
      </c>
      <c r="T38" s="35">
        <f t="shared" si="31"/>
        <v>51.449275362318836</v>
      </c>
      <c r="U38" s="36">
        <f t="shared" si="32"/>
        <v>52</v>
      </c>
    </row>
    <row r="39" spans="1:21" ht="15" customHeight="1" x14ac:dyDescent="0.2">
      <c r="A39" s="8" t="s">
        <v>120</v>
      </c>
      <c r="B39" s="12" t="s">
        <v>34</v>
      </c>
      <c r="C39" s="14" t="s">
        <v>194</v>
      </c>
      <c r="D39" s="29">
        <v>421</v>
      </c>
      <c r="E39" s="30">
        <v>400</v>
      </c>
      <c r="F39" s="22">
        <f t="shared" si="27"/>
        <v>821</v>
      </c>
      <c r="G39" s="20">
        <v>111</v>
      </c>
      <c r="H39" s="21">
        <v>100</v>
      </c>
      <c r="I39" s="22">
        <f t="shared" si="24"/>
        <v>211</v>
      </c>
      <c r="J39" s="31">
        <v>89</v>
      </c>
      <c r="K39" s="32">
        <v>92</v>
      </c>
      <c r="L39" s="21">
        <f t="shared" si="25"/>
        <v>181</v>
      </c>
      <c r="M39" s="29">
        <v>4</v>
      </c>
      <c r="N39" s="30">
        <v>1</v>
      </c>
      <c r="O39" s="21">
        <f t="shared" si="26"/>
        <v>5</v>
      </c>
      <c r="P39" s="31">
        <f t="shared" si="28"/>
        <v>204</v>
      </c>
      <c r="Q39" s="32">
        <f t="shared" si="29"/>
        <v>193</v>
      </c>
      <c r="R39" s="33">
        <f t="shared" si="9"/>
        <v>397</v>
      </c>
      <c r="S39" s="34">
        <f t="shared" si="30"/>
        <v>48.456057007125892</v>
      </c>
      <c r="T39" s="35">
        <f t="shared" si="31"/>
        <v>48.25</v>
      </c>
      <c r="U39" s="36">
        <f t="shared" si="32"/>
        <v>48.355663824604136</v>
      </c>
    </row>
    <row r="40" spans="1:21" ht="15" customHeight="1" x14ac:dyDescent="0.2">
      <c r="A40" s="8" t="s">
        <v>121</v>
      </c>
      <c r="B40" s="12" t="s">
        <v>35</v>
      </c>
      <c r="C40" s="14" t="s">
        <v>195</v>
      </c>
      <c r="D40" s="29">
        <v>354</v>
      </c>
      <c r="E40" s="30">
        <v>369</v>
      </c>
      <c r="F40" s="22">
        <f t="shared" si="27"/>
        <v>723</v>
      </c>
      <c r="G40" s="20">
        <v>99</v>
      </c>
      <c r="H40" s="21">
        <v>90</v>
      </c>
      <c r="I40" s="22">
        <f t="shared" si="24"/>
        <v>189</v>
      </c>
      <c r="J40" s="31">
        <v>83</v>
      </c>
      <c r="K40" s="32">
        <v>82</v>
      </c>
      <c r="L40" s="21">
        <f t="shared" si="25"/>
        <v>165</v>
      </c>
      <c r="M40" s="29">
        <v>2</v>
      </c>
      <c r="N40" s="30">
        <v>1</v>
      </c>
      <c r="O40" s="21">
        <f t="shared" si="26"/>
        <v>3</v>
      </c>
      <c r="P40" s="31">
        <f t="shared" si="28"/>
        <v>184</v>
      </c>
      <c r="Q40" s="32">
        <f t="shared" si="29"/>
        <v>173</v>
      </c>
      <c r="R40" s="33">
        <f t="shared" si="9"/>
        <v>357</v>
      </c>
      <c r="S40" s="34">
        <f t="shared" si="30"/>
        <v>51.977401129943502</v>
      </c>
      <c r="T40" s="35">
        <f t="shared" si="31"/>
        <v>46.883468834688344</v>
      </c>
      <c r="U40" s="36">
        <f t="shared" si="32"/>
        <v>49.377593360995853</v>
      </c>
    </row>
    <row r="41" spans="1:21" ht="15" customHeight="1" x14ac:dyDescent="0.2">
      <c r="A41" s="8" t="s">
        <v>122</v>
      </c>
      <c r="B41" s="12" t="s">
        <v>36</v>
      </c>
      <c r="C41" s="14" t="s">
        <v>196</v>
      </c>
      <c r="D41" s="29">
        <v>1806</v>
      </c>
      <c r="E41" s="30">
        <v>1806</v>
      </c>
      <c r="F41" s="22">
        <f t="shared" si="27"/>
        <v>3612</v>
      </c>
      <c r="G41" s="20">
        <v>471</v>
      </c>
      <c r="H41" s="21">
        <v>416</v>
      </c>
      <c r="I41" s="22">
        <f t="shared" si="24"/>
        <v>887</v>
      </c>
      <c r="J41" s="31">
        <v>508</v>
      </c>
      <c r="K41" s="32">
        <v>505</v>
      </c>
      <c r="L41" s="21">
        <f t="shared" si="25"/>
        <v>1013</v>
      </c>
      <c r="M41" s="29">
        <v>3</v>
      </c>
      <c r="N41" s="30">
        <v>3</v>
      </c>
      <c r="O41" s="21">
        <f t="shared" si="26"/>
        <v>6</v>
      </c>
      <c r="P41" s="31">
        <f t="shared" si="28"/>
        <v>982</v>
      </c>
      <c r="Q41" s="32">
        <f t="shared" si="29"/>
        <v>924</v>
      </c>
      <c r="R41" s="33">
        <f t="shared" si="9"/>
        <v>1906</v>
      </c>
      <c r="S41" s="34">
        <f t="shared" si="30"/>
        <v>54.374307862679963</v>
      </c>
      <c r="T41" s="35">
        <f t="shared" si="31"/>
        <v>51.162790697674424</v>
      </c>
      <c r="U41" s="36">
        <f t="shared" si="32"/>
        <v>52.76854928017719</v>
      </c>
    </row>
    <row r="42" spans="1:21" ht="15" customHeight="1" x14ac:dyDescent="0.2">
      <c r="A42" s="8" t="s">
        <v>123</v>
      </c>
      <c r="B42" s="12" t="s">
        <v>37</v>
      </c>
      <c r="C42" s="14" t="s">
        <v>242</v>
      </c>
      <c r="D42" s="29">
        <v>2485</v>
      </c>
      <c r="E42" s="30">
        <v>2521</v>
      </c>
      <c r="F42" s="22">
        <f t="shared" si="27"/>
        <v>5006</v>
      </c>
      <c r="G42" s="20">
        <v>930</v>
      </c>
      <c r="H42" s="21">
        <v>874</v>
      </c>
      <c r="I42" s="22">
        <f t="shared" si="24"/>
        <v>1804</v>
      </c>
      <c r="J42" s="31">
        <v>650</v>
      </c>
      <c r="K42" s="32">
        <v>703</v>
      </c>
      <c r="L42" s="21">
        <f t="shared" si="25"/>
        <v>1353</v>
      </c>
      <c r="M42" s="29">
        <v>2</v>
      </c>
      <c r="N42" s="30">
        <v>7</v>
      </c>
      <c r="O42" s="21">
        <f t="shared" si="26"/>
        <v>9</v>
      </c>
      <c r="P42" s="31">
        <f t="shared" si="28"/>
        <v>1582</v>
      </c>
      <c r="Q42" s="32">
        <f t="shared" si="29"/>
        <v>1584</v>
      </c>
      <c r="R42" s="33">
        <f t="shared" si="9"/>
        <v>3166</v>
      </c>
      <c r="S42" s="34">
        <f t="shared" si="30"/>
        <v>63.661971830985919</v>
      </c>
      <c r="T42" s="35">
        <f t="shared" si="31"/>
        <v>62.832209440698136</v>
      </c>
      <c r="U42" s="36">
        <f t="shared" si="32"/>
        <v>63.244107071514186</v>
      </c>
    </row>
    <row r="43" spans="1:21" ht="15" customHeight="1" x14ac:dyDescent="0.2">
      <c r="A43" s="8" t="s">
        <v>124</v>
      </c>
      <c r="B43" s="12" t="s">
        <v>38</v>
      </c>
      <c r="C43" s="14" t="s">
        <v>197</v>
      </c>
      <c r="D43" s="29">
        <v>545</v>
      </c>
      <c r="E43" s="30">
        <v>567</v>
      </c>
      <c r="F43" s="22">
        <f t="shared" si="27"/>
        <v>1112</v>
      </c>
      <c r="G43" s="20">
        <v>111</v>
      </c>
      <c r="H43" s="21">
        <v>95</v>
      </c>
      <c r="I43" s="22">
        <f t="shared" si="24"/>
        <v>206</v>
      </c>
      <c r="J43" s="31">
        <v>187</v>
      </c>
      <c r="K43" s="32">
        <v>219</v>
      </c>
      <c r="L43" s="21">
        <f t="shared" si="25"/>
        <v>406</v>
      </c>
      <c r="M43" s="29">
        <v>1</v>
      </c>
      <c r="N43" s="30">
        <v>3</v>
      </c>
      <c r="O43" s="21">
        <f t="shared" si="26"/>
        <v>4</v>
      </c>
      <c r="P43" s="31">
        <f t="shared" si="28"/>
        <v>299</v>
      </c>
      <c r="Q43" s="32">
        <f t="shared" si="29"/>
        <v>317</v>
      </c>
      <c r="R43" s="33">
        <f t="shared" si="9"/>
        <v>616</v>
      </c>
      <c r="S43" s="34">
        <f t="shared" si="30"/>
        <v>54.862385321100916</v>
      </c>
      <c r="T43" s="35">
        <f t="shared" si="31"/>
        <v>55.908289241622576</v>
      </c>
      <c r="U43" s="36">
        <f t="shared" si="32"/>
        <v>55.39568345323741</v>
      </c>
    </row>
    <row r="44" spans="1:21" ht="15" customHeight="1" x14ac:dyDescent="0.2">
      <c r="A44" s="8" t="s">
        <v>125</v>
      </c>
      <c r="B44" s="12" t="s">
        <v>39</v>
      </c>
      <c r="C44" s="14" t="s">
        <v>243</v>
      </c>
      <c r="D44" s="29">
        <v>1950</v>
      </c>
      <c r="E44" s="30">
        <v>1889</v>
      </c>
      <c r="F44" s="22">
        <f t="shared" si="27"/>
        <v>3839</v>
      </c>
      <c r="G44" s="20">
        <v>752</v>
      </c>
      <c r="H44" s="21">
        <v>630</v>
      </c>
      <c r="I44" s="22">
        <f t="shared" si="24"/>
        <v>1382</v>
      </c>
      <c r="J44" s="31">
        <v>525</v>
      </c>
      <c r="K44" s="32">
        <v>567</v>
      </c>
      <c r="L44" s="21">
        <f t="shared" si="25"/>
        <v>1092</v>
      </c>
      <c r="M44" s="29">
        <v>11</v>
      </c>
      <c r="N44" s="30">
        <v>6</v>
      </c>
      <c r="O44" s="21">
        <f t="shared" si="26"/>
        <v>17</v>
      </c>
      <c r="P44" s="31">
        <f t="shared" si="28"/>
        <v>1288</v>
      </c>
      <c r="Q44" s="32">
        <f t="shared" si="29"/>
        <v>1203</v>
      </c>
      <c r="R44" s="33">
        <f t="shared" si="9"/>
        <v>2491</v>
      </c>
      <c r="S44" s="34">
        <f t="shared" si="30"/>
        <v>66.051282051282058</v>
      </c>
      <c r="T44" s="35">
        <f t="shared" si="31"/>
        <v>63.684489147697199</v>
      </c>
      <c r="U44" s="36">
        <f t="shared" si="32"/>
        <v>64.886689241990098</v>
      </c>
    </row>
    <row r="45" spans="1:21" ht="15" customHeight="1" x14ac:dyDescent="0.2">
      <c r="A45" s="8" t="s">
        <v>126</v>
      </c>
      <c r="B45" s="12" t="s">
        <v>40</v>
      </c>
      <c r="C45" s="14" t="s">
        <v>198</v>
      </c>
      <c r="D45" s="29">
        <v>824</v>
      </c>
      <c r="E45" s="30">
        <v>835</v>
      </c>
      <c r="F45" s="22">
        <f t="shared" si="27"/>
        <v>1659</v>
      </c>
      <c r="G45" s="20">
        <v>226</v>
      </c>
      <c r="H45" s="21">
        <v>223</v>
      </c>
      <c r="I45" s="22">
        <f t="shared" si="24"/>
        <v>449</v>
      </c>
      <c r="J45" s="31">
        <v>236</v>
      </c>
      <c r="K45" s="32">
        <v>244</v>
      </c>
      <c r="L45" s="21">
        <f t="shared" si="25"/>
        <v>480</v>
      </c>
      <c r="M45" s="29">
        <v>3</v>
      </c>
      <c r="N45" s="30">
        <v>5</v>
      </c>
      <c r="O45" s="21">
        <f t="shared" si="26"/>
        <v>8</v>
      </c>
      <c r="P45" s="31">
        <f t="shared" si="28"/>
        <v>465</v>
      </c>
      <c r="Q45" s="32">
        <f t="shared" si="29"/>
        <v>472</v>
      </c>
      <c r="R45" s="33">
        <f t="shared" si="9"/>
        <v>937</v>
      </c>
      <c r="S45" s="34">
        <f t="shared" si="30"/>
        <v>56.432038834951456</v>
      </c>
      <c r="T45" s="35">
        <f t="shared" si="31"/>
        <v>56.526946107784426</v>
      </c>
      <c r="U45" s="36">
        <f t="shared" si="32"/>
        <v>56.479807112718504</v>
      </c>
    </row>
    <row r="46" spans="1:21" ht="15" customHeight="1" x14ac:dyDescent="0.2">
      <c r="A46" s="8" t="s">
        <v>127</v>
      </c>
      <c r="B46" s="12" t="s">
        <v>41</v>
      </c>
      <c r="C46" s="14" t="s">
        <v>199</v>
      </c>
      <c r="D46" s="29">
        <v>3730</v>
      </c>
      <c r="E46" s="30">
        <v>3687</v>
      </c>
      <c r="F46" s="22">
        <f t="shared" si="27"/>
        <v>7417</v>
      </c>
      <c r="G46" s="20">
        <v>989</v>
      </c>
      <c r="H46" s="21">
        <v>827</v>
      </c>
      <c r="I46" s="22">
        <f t="shared" si="24"/>
        <v>1816</v>
      </c>
      <c r="J46" s="31">
        <v>1536</v>
      </c>
      <c r="K46" s="32">
        <v>1601</v>
      </c>
      <c r="L46" s="21">
        <f t="shared" si="25"/>
        <v>3137</v>
      </c>
      <c r="M46" s="29">
        <v>11</v>
      </c>
      <c r="N46" s="30">
        <v>5</v>
      </c>
      <c r="O46" s="21">
        <f t="shared" si="26"/>
        <v>16</v>
      </c>
      <c r="P46" s="31">
        <f t="shared" si="28"/>
        <v>2536</v>
      </c>
      <c r="Q46" s="32">
        <f t="shared" si="29"/>
        <v>2433</v>
      </c>
      <c r="R46" s="33">
        <f t="shared" si="9"/>
        <v>4969</v>
      </c>
      <c r="S46" s="34">
        <f t="shared" si="30"/>
        <v>67.989276139410194</v>
      </c>
      <c r="T46" s="35">
        <f t="shared" si="31"/>
        <v>65.988608624898291</v>
      </c>
      <c r="U46" s="36">
        <f t="shared" si="32"/>
        <v>66.994741809356881</v>
      </c>
    </row>
    <row r="47" spans="1:21" ht="15" customHeight="1" x14ac:dyDescent="0.2">
      <c r="A47" s="8" t="s">
        <v>128</v>
      </c>
      <c r="B47" s="12" t="s">
        <v>42</v>
      </c>
      <c r="C47" s="14" t="s">
        <v>244</v>
      </c>
      <c r="D47" s="29">
        <v>3823</v>
      </c>
      <c r="E47" s="30">
        <v>2862</v>
      </c>
      <c r="F47" s="22">
        <f t="shared" si="27"/>
        <v>6685</v>
      </c>
      <c r="G47" s="20">
        <v>1240</v>
      </c>
      <c r="H47" s="21">
        <v>885</v>
      </c>
      <c r="I47" s="22">
        <f t="shared" si="24"/>
        <v>2125</v>
      </c>
      <c r="J47" s="31">
        <v>948</v>
      </c>
      <c r="K47" s="32">
        <v>812</v>
      </c>
      <c r="L47" s="21">
        <f t="shared" si="25"/>
        <v>1760</v>
      </c>
      <c r="M47" s="29">
        <v>10</v>
      </c>
      <c r="N47" s="30">
        <v>10</v>
      </c>
      <c r="O47" s="21">
        <f t="shared" si="26"/>
        <v>20</v>
      </c>
      <c r="P47" s="31">
        <f t="shared" si="28"/>
        <v>2198</v>
      </c>
      <c r="Q47" s="32">
        <f t="shared" si="29"/>
        <v>1707</v>
      </c>
      <c r="R47" s="33">
        <f t="shared" si="9"/>
        <v>3905</v>
      </c>
      <c r="S47" s="34">
        <f t="shared" si="30"/>
        <v>57.494114569709652</v>
      </c>
      <c r="T47" s="35">
        <f t="shared" si="31"/>
        <v>59.643605870020963</v>
      </c>
      <c r="U47" s="36">
        <f t="shared" si="32"/>
        <v>58.414360508601348</v>
      </c>
    </row>
    <row r="48" spans="1:21" ht="15" customHeight="1" x14ac:dyDescent="0.2">
      <c r="A48" s="8" t="s">
        <v>129</v>
      </c>
      <c r="B48" s="12" t="s">
        <v>43</v>
      </c>
      <c r="C48" s="14" t="s">
        <v>200</v>
      </c>
      <c r="D48" s="29">
        <v>935</v>
      </c>
      <c r="E48" s="30">
        <v>894</v>
      </c>
      <c r="F48" s="22">
        <f t="shared" si="27"/>
        <v>1829</v>
      </c>
      <c r="G48" s="20">
        <v>258</v>
      </c>
      <c r="H48" s="21">
        <v>224</v>
      </c>
      <c r="I48" s="22">
        <f t="shared" si="24"/>
        <v>482</v>
      </c>
      <c r="J48" s="31">
        <v>305</v>
      </c>
      <c r="K48" s="32">
        <v>279</v>
      </c>
      <c r="L48" s="21">
        <f t="shared" si="25"/>
        <v>584</v>
      </c>
      <c r="M48" s="29">
        <v>2</v>
      </c>
      <c r="N48" s="30">
        <v>2</v>
      </c>
      <c r="O48" s="21">
        <f t="shared" si="26"/>
        <v>4</v>
      </c>
      <c r="P48" s="31">
        <f t="shared" si="28"/>
        <v>565</v>
      </c>
      <c r="Q48" s="32">
        <f t="shared" si="29"/>
        <v>505</v>
      </c>
      <c r="R48" s="33">
        <f t="shared" si="9"/>
        <v>1070</v>
      </c>
      <c r="S48" s="34">
        <f t="shared" si="30"/>
        <v>60.427807486631011</v>
      </c>
      <c r="T48" s="35">
        <f t="shared" si="31"/>
        <v>56.487695749440711</v>
      </c>
      <c r="U48" s="36">
        <f t="shared" si="32"/>
        <v>58.501913613996713</v>
      </c>
    </row>
    <row r="49" spans="1:21" ht="15" customHeight="1" x14ac:dyDescent="0.2">
      <c r="A49" s="8" t="s">
        <v>130</v>
      </c>
      <c r="B49" s="12" t="s">
        <v>44</v>
      </c>
      <c r="C49" s="14" t="s">
        <v>201</v>
      </c>
      <c r="D49" s="29">
        <v>1942</v>
      </c>
      <c r="E49" s="30">
        <v>1910</v>
      </c>
      <c r="F49" s="22">
        <f t="shared" si="27"/>
        <v>3852</v>
      </c>
      <c r="G49" s="20">
        <v>624</v>
      </c>
      <c r="H49" s="21">
        <v>466</v>
      </c>
      <c r="I49" s="22">
        <f t="shared" si="24"/>
        <v>1090</v>
      </c>
      <c r="J49" s="31">
        <v>517</v>
      </c>
      <c r="K49" s="32">
        <v>570</v>
      </c>
      <c r="L49" s="21">
        <f t="shared" si="25"/>
        <v>1087</v>
      </c>
      <c r="M49" s="29">
        <v>5</v>
      </c>
      <c r="N49" s="30">
        <v>8</v>
      </c>
      <c r="O49" s="21">
        <f t="shared" si="26"/>
        <v>13</v>
      </c>
      <c r="P49" s="31">
        <f t="shared" si="28"/>
        <v>1146</v>
      </c>
      <c r="Q49" s="32">
        <f t="shared" si="29"/>
        <v>1044</v>
      </c>
      <c r="R49" s="33">
        <f t="shared" si="9"/>
        <v>2190</v>
      </c>
      <c r="S49" s="34">
        <f t="shared" si="30"/>
        <v>59.011328527291454</v>
      </c>
      <c r="T49" s="35">
        <f t="shared" si="31"/>
        <v>54.659685863874344</v>
      </c>
      <c r="U49" s="36">
        <f t="shared" si="32"/>
        <v>56.853582554517132</v>
      </c>
    </row>
    <row r="50" spans="1:21" ht="15" customHeight="1" x14ac:dyDescent="0.2">
      <c r="A50" s="8" t="s">
        <v>131</v>
      </c>
      <c r="B50" s="12" t="s">
        <v>45</v>
      </c>
      <c r="C50" s="14" t="s">
        <v>202</v>
      </c>
      <c r="D50" s="29">
        <v>1711</v>
      </c>
      <c r="E50" s="30">
        <v>1611</v>
      </c>
      <c r="F50" s="22">
        <f t="shared" si="27"/>
        <v>3322</v>
      </c>
      <c r="G50" s="20">
        <v>639</v>
      </c>
      <c r="H50" s="21">
        <v>498</v>
      </c>
      <c r="I50" s="22">
        <f t="shared" si="24"/>
        <v>1137</v>
      </c>
      <c r="J50" s="31">
        <v>394</v>
      </c>
      <c r="K50" s="32">
        <v>439</v>
      </c>
      <c r="L50" s="21">
        <f t="shared" si="25"/>
        <v>833</v>
      </c>
      <c r="M50" s="29">
        <v>9</v>
      </c>
      <c r="N50" s="30">
        <v>4</v>
      </c>
      <c r="O50" s="21">
        <f t="shared" si="26"/>
        <v>13</v>
      </c>
      <c r="P50" s="31">
        <f t="shared" si="28"/>
        <v>1042</v>
      </c>
      <c r="Q50" s="32">
        <f t="shared" si="29"/>
        <v>941</v>
      </c>
      <c r="R50" s="33">
        <f t="shared" si="9"/>
        <v>1983</v>
      </c>
      <c r="S50" s="34">
        <f t="shared" si="30"/>
        <v>60.900058445353601</v>
      </c>
      <c r="T50" s="35">
        <f t="shared" si="31"/>
        <v>58.41092489137182</v>
      </c>
      <c r="U50" s="36">
        <f t="shared" si="32"/>
        <v>59.692956050571944</v>
      </c>
    </row>
    <row r="51" spans="1:21" ht="15" customHeight="1" x14ac:dyDescent="0.2">
      <c r="A51" s="8" t="s">
        <v>132</v>
      </c>
      <c r="B51" s="12" t="s">
        <v>46</v>
      </c>
      <c r="C51" s="14" t="s">
        <v>245</v>
      </c>
      <c r="D51" s="29">
        <v>1763</v>
      </c>
      <c r="E51" s="30">
        <v>1788</v>
      </c>
      <c r="F51" s="22">
        <f t="shared" si="27"/>
        <v>3551</v>
      </c>
      <c r="G51" s="20">
        <v>399</v>
      </c>
      <c r="H51" s="21">
        <v>334</v>
      </c>
      <c r="I51" s="22">
        <f t="shared" si="24"/>
        <v>733</v>
      </c>
      <c r="J51" s="31">
        <v>557</v>
      </c>
      <c r="K51" s="32">
        <v>620</v>
      </c>
      <c r="L51" s="21">
        <f t="shared" si="25"/>
        <v>1177</v>
      </c>
      <c r="M51" s="29">
        <v>7</v>
      </c>
      <c r="N51" s="30">
        <v>2</v>
      </c>
      <c r="O51" s="21">
        <f t="shared" si="26"/>
        <v>9</v>
      </c>
      <c r="P51" s="31">
        <f t="shared" si="28"/>
        <v>963</v>
      </c>
      <c r="Q51" s="32">
        <f t="shared" si="29"/>
        <v>956</v>
      </c>
      <c r="R51" s="33">
        <f t="shared" si="9"/>
        <v>1919</v>
      </c>
      <c r="S51" s="34">
        <f t="shared" si="30"/>
        <v>54.622802041973905</v>
      </c>
      <c r="T51" s="35">
        <f t="shared" si="31"/>
        <v>53.46756152125279</v>
      </c>
      <c r="U51" s="36">
        <f t="shared" si="32"/>
        <v>54.041115178822864</v>
      </c>
    </row>
    <row r="52" spans="1:21" ht="15" customHeight="1" x14ac:dyDescent="0.2">
      <c r="A52" s="8" t="s">
        <v>133</v>
      </c>
      <c r="B52" s="12" t="s">
        <v>47</v>
      </c>
      <c r="C52" s="14" t="s">
        <v>203</v>
      </c>
      <c r="D52" s="29">
        <v>1062</v>
      </c>
      <c r="E52" s="30">
        <v>1025</v>
      </c>
      <c r="F52" s="22">
        <f t="shared" si="27"/>
        <v>2087</v>
      </c>
      <c r="G52" s="20">
        <v>235</v>
      </c>
      <c r="H52" s="21">
        <v>198</v>
      </c>
      <c r="I52" s="22">
        <f t="shared" si="24"/>
        <v>433</v>
      </c>
      <c r="J52" s="31">
        <v>280</v>
      </c>
      <c r="K52" s="32">
        <v>273</v>
      </c>
      <c r="L52" s="21">
        <f t="shared" si="25"/>
        <v>553</v>
      </c>
      <c r="M52" s="29">
        <v>2</v>
      </c>
      <c r="N52" s="30">
        <v>5</v>
      </c>
      <c r="O52" s="21">
        <f t="shared" si="26"/>
        <v>7</v>
      </c>
      <c r="P52" s="31">
        <f t="shared" si="28"/>
        <v>517</v>
      </c>
      <c r="Q52" s="32">
        <f t="shared" si="29"/>
        <v>476</v>
      </c>
      <c r="R52" s="33">
        <f t="shared" si="9"/>
        <v>993</v>
      </c>
      <c r="S52" s="34">
        <f t="shared" si="30"/>
        <v>48.681732580037661</v>
      </c>
      <c r="T52" s="35">
        <f t="shared" si="31"/>
        <v>46.439024390243908</v>
      </c>
      <c r="U52" s="36">
        <f t="shared" si="32"/>
        <v>47.580258744609488</v>
      </c>
    </row>
    <row r="53" spans="1:21" ht="15" customHeight="1" x14ac:dyDescent="0.2">
      <c r="A53" s="8" t="s">
        <v>134</v>
      </c>
      <c r="B53" s="12" t="s">
        <v>48</v>
      </c>
      <c r="C53" s="14" t="s">
        <v>204</v>
      </c>
      <c r="D53" s="29">
        <v>3799</v>
      </c>
      <c r="E53" s="30">
        <v>3779</v>
      </c>
      <c r="F53" s="22">
        <f t="shared" si="27"/>
        <v>7578</v>
      </c>
      <c r="G53" s="20">
        <v>1405</v>
      </c>
      <c r="H53" s="21">
        <v>1255</v>
      </c>
      <c r="I53" s="22">
        <f t="shared" si="24"/>
        <v>2660</v>
      </c>
      <c r="J53" s="31">
        <v>1096</v>
      </c>
      <c r="K53" s="32">
        <v>1205</v>
      </c>
      <c r="L53" s="21">
        <f t="shared" si="25"/>
        <v>2301</v>
      </c>
      <c r="M53" s="29">
        <v>16</v>
      </c>
      <c r="N53" s="30">
        <v>10</v>
      </c>
      <c r="O53" s="21">
        <f t="shared" si="26"/>
        <v>26</v>
      </c>
      <c r="P53" s="31">
        <f t="shared" si="28"/>
        <v>2517</v>
      </c>
      <c r="Q53" s="32">
        <f t="shared" si="29"/>
        <v>2470</v>
      </c>
      <c r="R53" s="33">
        <f t="shared" si="9"/>
        <v>4987</v>
      </c>
      <c r="S53" s="34">
        <f t="shared" si="30"/>
        <v>66.254277441431952</v>
      </c>
      <c r="T53" s="35">
        <f t="shared" si="31"/>
        <v>65.36120666843081</v>
      </c>
      <c r="U53" s="36">
        <f t="shared" si="32"/>
        <v>65.808920559514377</v>
      </c>
    </row>
    <row r="54" spans="1:21" ht="15" customHeight="1" x14ac:dyDescent="0.2">
      <c r="A54" s="8" t="s">
        <v>135</v>
      </c>
      <c r="B54" s="12" t="s">
        <v>49</v>
      </c>
      <c r="C54" s="14" t="s">
        <v>205</v>
      </c>
      <c r="D54" s="29">
        <v>1410</v>
      </c>
      <c r="E54" s="30">
        <v>1419</v>
      </c>
      <c r="F54" s="22">
        <f t="shared" si="27"/>
        <v>2829</v>
      </c>
      <c r="G54" s="20">
        <v>419</v>
      </c>
      <c r="H54" s="21">
        <v>360</v>
      </c>
      <c r="I54" s="22">
        <f t="shared" si="24"/>
        <v>779</v>
      </c>
      <c r="J54" s="31">
        <v>544</v>
      </c>
      <c r="K54" s="32">
        <v>604</v>
      </c>
      <c r="L54" s="21">
        <f t="shared" si="25"/>
        <v>1148</v>
      </c>
      <c r="M54" s="29">
        <v>4</v>
      </c>
      <c r="N54" s="30">
        <v>2</v>
      </c>
      <c r="O54" s="21">
        <f t="shared" si="26"/>
        <v>6</v>
      </c>
      <c r="P54" s="31">
        <f t="shared" si="28"/>
        <v>967</v>
      </c>
      <c r="Q54" s="32">
        <f t="shared" si="29"/>
        <v>966</v>
      </c>
      <c r="R54" s="33">
        <f t="shared" si="9"/>
        <v>1933</v>
      </c>
      <c r="S54" s="34">
        <f t="shared" si="30"/>
        <v>68.581560283687949</v>
      </c>
      <c r="T54" s="35">
        <f t="shared" si="31"/>
        <v>68.076109936575051</v>
      </c>
      <c r="U54" s="36">
        <f t="shared" si="32"/>
        <v>68.328031106398029</v>
      </c>
    </row>
    <row r="55" spans="1:21" ht="15" customHeight="1" x14ac:dyDescent="0.2">
      <c r="A55" s="8" t="s">
        <v>136</v>
      </c>
      <c r="B55" s="12" t="s">
        <v>50</v>
      </c>
      <c r="C55" s="14" t="s">
        <v>206</v>
      </c>
      <c r="D55" s="29">
        <v>3380</v>
      </c>
      <c r="E55" s="30">
        <v>3263</v>
      </c>
      <c r="F55" s="22">
        <f t="shared" si="27"/>
        <v>6643</v>
      </c>
      <c r="G55" s="37">
        <v>1150</v>
      </c>
      <c r="H55" s="38">
        <v>997</v>
      </c>
      <c r="I55" s="45">
        <f t="shared" si="24"/>
        <v>2147</v>
      </c>
      <c r="J55" s="31">
        <v>985</v>
      </c>
      <c r="K55" s="32">
        <v>1074</v>
      </c>
      <c r="L55" s="21">
        <f t="shared" si="25"/>
        <v>2059</v>
      </c>
      <c r="M55" s="29">
        <v>5</v>
      </c>
      <c r="N55" s="30">
        <v>7</v>
      </c>
      <c r="O55" s="21">
        <f t="shared" si="26"/>
        <v>12</v>
      </c>
      <c r="P55" s="31">
        <f t="shared" si="28"/>
        <v>2140</v>
      </c>
      <c r="Q55" s="32">
        <f t="shared" si="29"/>
        <v>2078</v>
      </c>
      <c r="R55" s="33">
        <f t="shared" si="9"/>
        <v>4218</v>
      </c>
      <c r="S55" s="34">
        <f t="shared" si="30"/>
        <v>63.31360946745562</v>
      </c>
      <c r="T55" s="35">
        <f t="shared" si="31"/>
        <v>63.683726631933801</v>
      </c>
      <c r="U55" s="36">
        <f t="shared" si="32"/>
        <v>63.495408700888156</v>
      </c>
    </row>
    <row r="56" spans="1:21" ht="15" customHeight="1" x14ac:dyDescent="0.2">
      <c r="A56" s="8" t="s">
        <v>137</v>
      </c>
      <c r="B56" s="12" t="s">
        <v>51</v>
      </c>
      <c r="C56" s="14" t="s">
        <v>236</v>
      </c>
      <c r="D56" s="29">
        <v>3888</v>
      </c>
      <c r="E56" s="30">
        <v>3604</v>
      </c>
      <c r="F56" s="22">
        <f t="shared" si="27"/>
        <v>7492</v>
      </c>
      <c r="G56" s="37">
        <v>1339</v>
      </c>
      <c r="H56" s="38">
        <v>1156</v>
      </c>
      <c r="I56" s="45">
        <f t="shared" si="24"/>
        <v>2495</v>
      </c>
      <c r="J56" s="31">
        <v>1018</v>
      </c>
      <c r="K56" s="32">
        <v>1036</v>
      </c>
      <c r="L56" s="21">
        <f t="shared" si="25"/>
        <v>2054</v>
      </c>
      <c r="M56" s="29">
        <v>9</v>
      </c>
      <c r="N56" s="30">
        <v>5</v>
      </c>
      <c r="O56" s="21">
        <f t="shared" si="26"/>
        <v>14</v>
      </c>
      <c r="P56" s="31">
        <f t="shared" si="28"/>
        <v>2366</v>
      </c>
      <c r="Q56" s="32">
        <f t="shared" si="29"/>
        <v>2197</v>
      </c>
      <c r="R56" s="33">
        <f t="shared" si="9"/>
        <v>4563</v>
      </c>
      <c r="S56" s="34">
        <f t="shared" si="30"/>
        <v>60.853909465020571</v>
      </c>
      <c r="T56" s="35">
        <f t="shared" si="31"/>
        <v>60.96004439511654</v>
      </c>
      <c r="U56" s="36">
        <f t="shared" si="32"/>
        <v>60.904965296316071</v>
      </c>
    </row>
    <row r="57" spans="1:21" ht="15" customHeight="1" x14ac:dyDescent="0.2">
      <c r="A57" s="8" t="s">
        <v>137</v>
      </c>
      <c r="B57" s="12" t="s">
        <v>237</v>
      </c>
      <c r="C57" s="14" t="s">
        <v>238</v>
      </c>
      <c r="D57" s="29">
        <v>1391</v>
      </c>
      <c r="E57" s="30">
        <v>1356</v>
      </c>
      <c r="F57" s="22">
        <f t="shared" si="27"/>
        <v>2747</v>
      </c>
      <c r="G57" s="37">
        <v>558</v>
      </c>
      <c r="H57" s="38">
        <v>533</v>
      </c>
      <c r="I57" s="45">
        <f t="shared" si="24"/>
        <v>1091</v>
      </c>
      <c r="J57" s="31">
        <v>228</v>
      </c>
      <c r="K57" s="32">
        <v>211</v>
      </c>
      <c r="L57" s="21">
        <f t="shared" si="25"/>
        <v>439</v>
      </c>
      <c r="M57" s="31">
        <v>2</v>
      </c>
      <c r="N57" s="32">
        <v>0</v>
      </c>
      <c r="O57" s="21">
        <f t="shared" si="26"/>
        <v>2</v>
      </c>
      <c r="P57" s="31">
        <f t="shared" si="28"/>
        <v>788</v>
      </c>
      <c r="Q57" s="32">
        <f t="shared" si="29"/>
        <v>744</v>
      </c>
      <c r="R57" s="33">
        <f t="shared" si="9"/>
        <v>1532</v>
      </c>
      <c r="S57" s="34">
        <f t="shared" si="30"/>
        <v>56.649892163910856</v>
      </c>
      <c r="T57" s="35">
        <f t="shared" si="31"/>
        <v>54.86725663716814</v>
      </c>
      <c r="U57" s="36">
        <f t="shared" si="32"/>
        <v>55.769930833636693</v>
      </c>
    </row>
    <row r="58" spans="1:21" ht="15" customHeight="1" x14ac:dyDescent="0.2">
      <c r="A58" s="9"/>
      <c r="B58" s="85" t="s">
        <v>80</v>
      </c>
      <c r="C58" s="86"/>
      <c r="D58" s="39">
        <f t="shared" ref="D58:O58" si="33">SUM(D34:D57)</f>
        <v>45224</v>
      </c>
      <c r="E58" s="40">
        <f t="shared" si="33"/>
        <v>43515</v>
      </c>
      <c r="F58" s="41">
        <f t="shared" si="33"/>
        <v>88739</v>
      </c>
      <c r="G58" s="39">
        <f t="shared" si="33"/>
        <v>13633</v>
      </c>
      <c r="H58" s="40">
        <f t="shared" si="33"/>
        <v>11557</v>
      </c>
      <c r="I58" s="41">
        <f t="shared" si="33"/>
        <v>25190</v>
      </c>
      <c r="J58" s="39">
        <f t="shared" si="33"/>
        <v>13071</v>
      </c>
      <c r="K58" s="40">
        <f t="shared" si="33"/>
        <v>13723</v>
      </c>
      <c r="L58" s="41">
        <f t="shared" si="33"/>
        <v>26794</v>
      </c>
      <c r="M58" s="39">
        <f t="shared" si="33"/>
        <v>123</v>
      </c>
      <c r="N58" s="40">
        <f t="shared" si="33"/>
        <v>111</v>
      </c>
      <c r="O58" s="41">
        <f t="shared" si="33"/>
        <v>234</v>
      </c>
      <c r="P58" s="39">
        <f t="shared" si="28"/>
        <v>26827</v>
      </c>
      <c r="Q58" s="40">
        <f t="shared" si="29"/>
        <v>25391</v>
      </c>
      <c r="R58" s="41">
        <f>SUM(P58:Q58)</f>
        <v>52218</v>
      </c>
      <c r="S58" s="42">
        <f t="shared" si="30"/>
        <v>59.320272421722976</v>
      </c>
      <c r="T58" s="43">
        <f t="shared" si="31"/>
        <v>58.349994254854643</v>
      </c>
      <c r="U58" s="44">
        <f t="shared" si="32"/>
        <v>58.844476498495588</v>
      </c>
    </row>
    <row r="59" spans="1:21" ht="15" customHeight="1" x14ac:dyDescent="0.2">
      <c r="A59" s="8" t="s">
        <v>138</v>
      </c>
      <c r="B59" s="12" t="s">
        <v>52</v>
      </c>
      <c r="C59" s="14" t="s">
        <v>207</v>
      </c>
      <c r="D59" s="29">
        <v>1683</v>
      </c>
      <c r="E59" s="30">
        <v>1844</v>
      </c>
      <c r="F59" s="33">
        <f>SUM(D59:E59)</f>
        <v>3527</v>
      </c>
      <c r="G59" s="20">
        <v>416</v>
      </c>
      <c r="H59" s="21">
        <v>394</v>
      </c>
      <c r="I59" s="22">
        <f t="shared" ref="I59:I74" si="34">SUM(G59:H59)</f>
        <v>810</v>
      </c>
      <c r="J59" s="31">
        <v>553</v>
      </c>
      <c r="K59" s="32">
        <v>595</v>
      </c>
      <c r="L59" s="21">
        <f t="shared" ref="L59:L74" si="35">SUM(J59:K59)</f>
        <v>1148</v>
      </c>
      <c r="M59" s="29">
        <v>3</v>
      </c>
      <c r="N59" s="30">
        <v>5</v>
      </c>
      <c r="O59" s="21">
        <f t="shared" ref="O59:O74" si="36">SUM(M59:N59)</f>
        <v>8</v>
      </c>
      <c r="P59" s="31">
        <f t="shared" si="28"/>
        <v>972</v>
      </c>
      <c r="Q59" s="32">
        <f t="shared" si="29"/>
        <v>994</v>
      </c>
      <c r="R59" s="33">
        <f t="shared" si="9"/>
        <v>1966</v>
      </c>
      <c r="S59" s="34">
        <f t="shared" si="30"/>
        <v>57.754010695187162</v>
      </c>
      <c r="T59" s="35">
        <f t="shared" si="31"/>
        <v>53.904555314533617</v>
      </c>
      <c r="U59" s="36">
        <f t="shared" si="32"/>
        <v>55.741423305925721</v>
      </c>
    </row>
    <row r="60" spans="1:21" ht="15" customHeight="1" x14ac:dyDescent="0.2">
      <c r="A60" s="8" t="s">
        <v>139</v>
      </c>
      <c r="B60" s="12" t="s">
        <v>53</v>
      </c>
      <c r="C60" s="14" t="s">
        <v>208</v>
      </c>
      <c r="D60" s="29">
        <v>146</v>
      </c>
      <c r="E60" s="30">
        <v>167</v>
      </c>
      <c r="F60" s="33">
        <f>SUM(D60:E60)</f>
        <v>313</v>
      </c>
      <c r="G60" s="20">
        <v>45</v>
      </c>
      <c r="H60" s="21">
        <v>42</v>
      </c>
      <c r="I60" s="22">
        <f t="shared" si="34"/>
        <v>87</v>
      </c>
      <c r="J60" s="31">
        <v>47</v>
      </c>
      <c r="K60" s="32">
        <v>60</v>
      </c>
      <c r="L60" s="21">
        <f t="shared" si="35"/>
        <v>107</v>
      </c>
      <c r="M60" s="29">
        <v>4</v>
      </c>
      <c r="N60" s="30">
        <v>6</v>
      </c>
      <c r="O60" s="21">
        <f t="shared" si="36"/>
        <v>10</v>
      </c>
      <c r="P60" s="31">
        <f t="shared" si="28"/>
        <v>96</v>
      </c>
      <c r="Q60" s="32">
        <f t="shared" si="29"/>
        <v>108</v>
      </c>
      <c r="R60" s="33">
        <f t="shared" si="9"/>
        <v>204</v>
      </c>
      <c r="S60" s="34">
        <f t="shared" si="30"/>
        <v>65.753424657534239</v>
      </c>
      <c r="T60" s="35">
        <f t="shared" si="31"/>
        <v>64.670658682634723</v>
      </c>
      <c r="U60" s="36">
        <f t="shared" si="32"/>
        <v>65.175718849840251</v>
      </c>
    </row>
    <row r="61" spans="1:21" ht="15" customHeight="1" x14ac:dyDescent="0.2">
      <c r="A61" s="8" t="s">
        <v>140</v>
      </c>
      <c r="B61" s="12" t="s">
        <v>54</v>
      </c>
      <c r="C61" s="14" t="s">
        <v>209</v>
      </c>
      <c r="D61" s="29">
        <v>1480</v>
      </c>
      <c r="E61" s="30">
        <v>1458</v>
      </c>
      <c r="F61" s="33">
        <f t="shared" ref="F61:F74" si="37">SUM(D61:E61)</f>
        <v>2938</v>
      </c>
      <c r="G61" s="20">
        <v>415</v>
      </c>
      <c r="H61" s="21">
        <v>334</v>
      </c>
      <c r="I61" s="22">
        <f t="shared" si="34"/>
        <v>749</v>
      </c>
      <c r="J61" s="31">
        <v>485</v>
      </c>
      <c r="K61" s="32">
        <v>520</v>
      </c>
      <c r="L61" s="21">
        <f t="shared" si="35"/>
        <v>1005</v>
      </c>
      <c r="M61" s="29">
        <v>1</v>
      </c>
      <c r="N61" s="30">
        <v>4</v>
      </c>
      <c r="O61" s="21">
        <f t="shared" si="36"/>
        <v>5</v>
      </c>
      <c r="P61" s="31">
        <f t="shared" si="28"/>
        <v>901</v>
      </c>
      <c r="Q61" s="32">
        <f t="shared" si="29"/>
        <v>858</v>
      </c>
      <c r="R61" s="33">
        <f t="shared" si="9"/>
        <v>1759</v>
      </c>
      <c r="S61" s="34">
        <f t="shared" si="30"/>
        <v>60.878378378378386</v>
      </c>
      <c r="T61" s="35">
        <f t="shared" si="31"/>
        <v>58.847736625514401</v>
      </c>
      <c r="U61" s="36">
        <f t="shared" si="32"/>
        <v>59.870660313138188</v>
      </c>
    </row>
    <row r="62" spans="1:21" ht="15" customHeight="1" x14ac:dyDescent="0.2">
      <c r="A62" s="8" t="s">
        <v>141</v>
      </c>
      <c r="B62" s="12" t="s">
        <v>55</v>
      </c>
      <c r="C62" s="14" t="s">
        <v>210</v>
      </c>
      <c r="D62" s="29">
        <v>747</v>
      </c>
      <c r="E62" s="30">
        <v>732</v>
      </c>
      <c r="F62" s="33">
        <f t="shared" si="37"/>
        <v>1479</v>
      </c>
      <c r="G62" s="20">
        <v>218</v>
      </c>
      <c r="H62" s="21">
        <v>199</v>
      </c>
      <c r="I62" s="22">
        <f t="shared" si="34"/>
        <v>417</v>
      </c>
      <c r="J62" s="31">
        <v>197</v>
      </c>
      <c r="K62" s="32">
        <v>219</v>
      </c>
      <c r="L62" s="21">
        <f t="shared" si="35"/>
        <v>416</v>
      </c>
      <c r="M62" s="31">
        <v>0</v>
      </c>
      <c r="N62" s="32">
        <v>0</v>
      </c>
      <c r="O62" s="21">
        <f t="shared" si="36"/>
        <v>0</v>
      </c>
      <c r="P62" s="31">
        <f t="shared" si="28"/>
        <v>415</v>
      </c>
      <c r="Q62" s="32">
        <f t="shared" si="29"/>
        <v>418</v>
      </c>
      <c r="R62" s="33">
        <f t="shared" si="9"/>
        <v>833</v>
      </c>
      <c r="S62" s="34">
        <f t="shared" si="30"/>
        <v>55.555555555555557</v>
      </c>
      <c r="T62" s="35">
        <f t="shared" si="31"/>
        <v>57.103825136612016</v>
      </c>
      <c r="U62" s="36">
        <f t="shared" si="32"/>
        <v>56.321839080459768</v>
      </c>
    </row>
    <row r="63" spans="1:21" ht="15" customHeight="1" x14ac:dyDescent="0.2">
      <c r="A63" s="8" t="s">
        <v>142</v>
      </c>
      <c r="B63" s="12" t="s">
        <v>56</v>
      </c>
      <c r="C63" s="14" t="s">
        <v>211</v>
      </c>
      <c r="D63" s="29">
        <v>761</v>
      </c>
      <c r="E63" s="30">
        <v>837</v>
      </c>
      <c r="F63" s="33">
        <f t="shared" si="37"/>
        <v>1598</v>
      </c>
      <c r="G63" s="20">
        <v>309</v>
      </c>
      <c r="H63" s="21">
        <v>310</v>
      </c>
      <c r="I63" s="22">
        <f t="shared" si="34"/>
        <v>619</v>
      </c>
      <c r="J63" s="31">
        <v>170</v>
      </c>
      <c r="K63" s="32">
        <v>180</v>
      </c>
      <c r="L63" s="21">
        <f t="shared" si="35"/>
        <v>350</v>
      </c>
      <c r="M63" s="29">
        <v>1</v>
      </c>
      <c r="N63" s="30">
        <v>5</v>
      </c>
      <c r="O63" s="21">
        <f t="shared" si="36"/>
        <v>6</v>
      </c>
      <c r="P63" s="31">
        <f t="shared" si="28"/>
        <v>480</v>
      </c>
      <c r="Q63" s="32">
        <f t="shared" si="29"/>
        <v>495</v>
      </c>
      <c r="R63" s="33">
        <f t="shared" si="9"/>
        <v>975</v>
      </c>
      <c r="S63" s="34">
        <f t="shared" si="30"/>
        <v>63.074901445466494</v>
      </c>
      <c r="T63" s="35">
        <f t="shared" si="31"/>
        <v>59.13978494623656</v>
      </c>
      <c r="U63" s="36">
        <f t="shared" si="32"/>
        <v>61.013767209011263</v>
      </c>
    </row>
    <row r="64" spans="1:21" ht="15" customHeight="1" x14ac:dyDescent="0.2">
      <c r="A64" s="8" t="s">
        <v>143</v>
      </c>
      <c r="B64" s="12" t="s">
        <v>57</v>
      </c>
      <c r="C64" s="14" t="s">
        <v>212</v>
      </c>
      <c r="D64" s="29">
        <v>1971</v>
      </c>
      <c r="E64" s="30">
        <v>1904</v>
      </c>
      <c r="F64" s="33">
        <f t="shared" si="37"/>
        <v>3875</v>
      </c>
      <c r="G64" s="20">
        <v>597</v>
      </c>
      <c r="H64" s="21">
        <v>503</v>
      </c>
      <c r="I64" s="22">
        <f t="shared" si="34"/>
        <v>1100</v>
      </c>
      <c r="J64" s="31">
        <v>557</v>
      </c>
      <c r="K64" s="32">
        <v>623</v>
      </c>
      <c r="L64" s="21">
        <f t="shared" si="35"/>
        <v>1180</v>
      </c>
      <c r="M64" s="29">
        <v>3</v>
      </c>
      <c r="N64" s="30">
        <v>8</v>
      </c>
      <c r="O64" s="21">
        <f t="shared" si="36"/>
        <v>11</v>
      </c>
      <c r="P64" s="31">
        <f t="shared" si="28"/>
        <v>1157</v>
      </c>
      <c r="Q64" s="32">
        <f t="shared" si="29"/>
        <v>1134</v>
      </c>
      <c r="R64" s="33">
        <f t="shared" si="9"/>
        <v>2291</v>
      </c>
      <c r="S64" s="34">
        <f t="shared" si="30"/>
        <v>58.701166920345003</v>
      </c>
      <c r="T64" s="35">
        <f t="shared" si="31"/>
        <v>59.558823529411761</v>
      </c>
      <c r="U64" s="36">
        <f t="shared" si="32"/>
        <v>59.122580645161293</v>
      </c>
    </row>
    <row r="65" spans="1:21" ht="15" customHeight="1" x14ac:dyDescent="0.2">
      <c r="A65" s="8" t="s">
        <v>144</v>
      </c>
      <c r="B65" s="12" t="s">
        <v>58</v>
      </c>
      <c r="C65" s="14" t="s">
        <v>213</v>
      </c>
      <c r="D65" s="29">
        <v>1557</v>
      </c>
      <c r="E65" s="30">
        <v>1702</v>
      </c>
      <c r="F65" s="33">
        <f t="shared" si="37"/>
        <v>3259</v>
      </c>
      <c r="G65" s="20">
        <v>672</v>
      </c>
      <c r="H65" s="21">
        <v>639</v>
      </c>
      <c r="I65" s="22">
        <f t="shared" si="34"/>
        <v>1311</v>
      </c>
      <c r="J65" s="31">
        <v>354</v>
      </c>
      <c r="K65" s="32">
        <v>409</v>
      </c>
      <c r="L65" s="21">
        <f t="shared" si="35"/>
        <v>763</v>
      </c>
      <c r="M65" s="29">
        <v>9</v>
      </c>
      <c r="N65" s="30">
        <v>4</v>
      </c>
      <c r="O65" s="21">
        <f t="shared" si="36"/>
        <v>13</v>
      </c>
      <c r="P65" s="31">
        <f t="shared" si="28"/>
        <v>1035</v>
      </c>
      <c r="Q65" s="32">
        <f t="shared" si="29"/>
        <v>1052</v>
      </c>
      <c r="R65" s="33">
        <f t="shared" si="9"/>
        <v>2087</v>
      </c>
      <c r="S65" s="34">
        <f t="shared" si="30"/>
        <v>66.473988439306353</v>
      </c>
      <c r="T65" s="35">
        <f t="shared" si="31"/>
        <v>61.809635722679204</v>
      </c>
      <c r="U65" s="36">
        <f t="shared" si="32"/>
        <v>64.038048481129181</v>
      </c>
    </row>
    <row r="66" spans="1:21" ht="15" customHeight="1" x14ac:dyDescent="0.2">
      <c r="A66" s="8" t="s">
        <v>145</v>
      </c>
      <c r="B66" s="12" t="s">
        <v>59</v>
      </c>
      <c r="C66" s="14" t="s">
        <v>214</v>
      </c>
      <c r="D66" s="29">
        <v>939</v>
      </c>
      <c r="E66" s="30">
        <v>1016</v>
      </c>
      <c r="F66" s="33">
        <f t="shared" si="37"/>
        <v>1955</v>
      </c>
      <c r="G66" s="20">
        <v>477</v>
      </c>
      <c r="H66" s="21">
        <v>456</v>
      </c>
      <c r="I66" s="22">
        <f t="shared" si="34"/>
        <v>933</v>
      </c>
      <c r="J66" s="31">
        <v>201</v>
      </c>
      <c r="K66" s="32">
        <v>228</v>
      </c>
      <c r="L66" s="21">
        <f t="shared" si="35"/>
        <v>429</v>
      </c>
      <c r="M66" s="29">
        <v>2</v>
      </c>
      <c r="N66" s="30">
        <v>6</v>
      </c>
      <c r="O66" s="21">
        <f t="shared" si="36"/>
        <v>8</v>
      </c>
      <c r="P66" s="31">
        <f t="shared" si="28"/>
        <v>680</v>
      </c>
      <c r="Q66" s="32">
        <f t="shared" si="29"/>
        <v>690</v>
      </c>
      <c r="R66" s="33">
        <f t="shared" si="9"/>
        <v>1370</v>
      </c>
      <c r="S66" s="34">
        <f t="shared" si="30"/>
        <v>72.417465388711406</v>
      </c>
      <c r="T66" s="35">
        <f t="shared" si="31"/>
        <v>67.913385826771659</v>
      </c>
      <c r="U66" s="36">
        <f t="shared" si="32"/>
        <v>70.076726342710998</v>
      </c>
    </row>
    <row r="67" spans="1:21" ht="15" customHeight="1" x14ac:dyDescent="0.2">
      <c r="A67" s="8" t="s">
        <v>146</v>
      </c>
      <c r="B67" s="12" t="s">
        <v>60</v>
      </c>
      <c r="C67" s="14" t="s">
        <v>215</v>
      </c>
      <c r="D67" s="29">
        <v>4541</v>
      </c>
      <c r="E67" s="30">
        <v>4507</v>
      </c>
      <c r="F67" s="33">
        <f t="shared" si="37"/>
        <v>9048</v>
      </c>
      <c r="G67" s="20">
        <v>1333</v>
      </c>
      <c r="H67" s="21">
        <v>1154</v>
      </c>
      <c r="I67" s="22">
        <f t="shared" si="34"/>
        <v>2487</v>
      </c>
      <c r="J67" s="31">
        <v>1894</v>
      </c>
      <c r="K67" s="32">
        <v>1955</v>
      </c>
      <c r="L67" s="21">
        <f t="shared" si="35"/>
        <v>3849</v>
      </c>
      <c r="M67" s="29">
        <v>12</v>
      </c>
      <c r="N67" s="30">
        <v>7</v>
      </c>
      <c r="O67" s="21">
        <f t="shared" si="36"/>
        <v>19</v>
      </c>
      <c r="P67" s="31">
        <f t="shared" ref="P67:P84" si="38">G67+J67+M67</f>
        <v>3239</v>
      </c>
      <c r="Q67" s="32">
        <f t="shared" ref="Q67:Q84" si="39">H67+K67+N67</f>
        <v>3116</v>
      </c>
      <c r="R67" s="33">
        <f t="shared" si="9"/>
        <v>6355</v>
      </c>
      <c r="S67" s="34">
        <f t="shared" ref="S67:S87" si="40">P67/D67*100</f>
        <v>71.327901343316441</v>
      </c>
      <c r="T67" s="35">
        <f t="shared" ref="T67:T87" si="41">Q67/E67*100</f>
        <v>69.136898158420237</v>
      </c>
      <c r="U67" s="36">
        <f t="shared" ref="U67:U87" si="42">R67/F67*100</f>
        <v>70.236516357206014</v>
      </c>
    </row>
    <row r="68" spans="1:21" ht="15" customHeight="1" x14ac:dyDescent="0.2">
      <c r="A68" s="8" t="s">
        <v>147</v>
      </c>
      <c r="B68" s="12" t="s">
        <v>61</v>
      </c>
      <c r="C68" s="14" t="s">
        <v>246</v>
      </c>
      <c r="D68" s="29">
        <v>1501</v>
      </c>
      <c r="E68" s="30">
        <v>1640</v>
      </c>
      <c r="F68" s="33">
        <f t="shared" si="37"/>
        <v>3141</v>
      </c>
      <c r="G68" s="20">
        <v>436</v>
      </c>
      <c r="H68" s="21">
        <v>424</v>
      </c>
      <c r="I68" s="22">
        <f t="shared" si="34"/>
        <v>860</v>
      </c>
      <c r="J68" s="31">
        <v>698</v>
      </c>
      <c r="K68" s="32">
        <v>757</v>
      </c>
      <c r="L68" s="21">
        <f t="shared" si="35"/>
        <v>1455</v>
      </c>
      <c r="M68" s="29">
        <v>7</v>
      </c>
      <c r="N68" s="30">
        <v>3</v>
      </c>
      <c r="O68" s="21">
        <f t="shared" si="36"/>
        <v>10</v>
      </c>
      <c r="P68" s="31">
        <f t="shared" si="38"/>
        <v>1141</v>
      </c>
      <c r="Q68" s="32">
        <f t="shared" si="39"/>
        <v>1184</v>
      </c>
      <c r="R68" s="33">
        <f t="shared" si="9"/>
        <v>2325</v>
      </c>
      <c r="S68" s="34">
        <f t="shared" si="40"/>
        <v>76.015989340439702</v>
      </c>
      <c r="T68" s="35">
        <f t="shared" si="41"/>
        <v>72.195121951219505</v>
      </c>
      <c r="U68" s="36">
        <f t="shared" si="42"/>
        <v>74.021012416427894</v>
      </c>
    </row>
    <row r="69" spans="1:21" ht="15" customHeight="1" x14ac:dyDescent="0.2">
      <c r="A69" s="8" t="s">
        <v>148</v>
      </c>
      <c r="B69" s="12" t="s">
        <v>62</v>
      </c>
      <c r="C69" s="14" t="s">
        <v>216</v>
      </c>
      <c r="D69" s="29">
        <v>1175</v>
      </c>
      <c r="E69" s="30">
        <v>1019</v>
      </c>
      <c r="F69" s="33">
        <f t="shared" si="37"/>
        <v>2194</v>
      </c>
      <c r="G69" s="20">
        <v>429</v>
      </c>
      <c r="H69" s="21">
        <v>349</v>
      </c>
      <c r="I69" s="22">
        <f t="shared" si="34"/>
        <v>778</v>
      </c>
      <c r="J69" s="31">
        <v>373</v>
      </c>
      <c r="K69" s="32">
        <v>375</v>
      </c>
      <c r="L69" s="21">
        <f t="shared" si="35"/>
        <v>748</v>
      </c>
      <c r="M69" s="29">
        <v>4</v>
      </c>
      <c r="N69" s="30">
        <v>3</v>
      </c>
      <c r="O69" s="21">
        <f t="shared" si="36"/>
        <v>7</v>
      </c>
      <c r="P69" s="31">
        <f t="shared" si="38"/>
        <v>806</v>
      </c>
      <c r="Q69" s="32">
        <f t="shared" si="39"/>
        <v>727</v>
      </c>
      <c r="R69" s="33">
        <f t="shared" ref="R69:R86" si="43">SUM(P69:Q69)</f>
        <v>1533</v>
      </c>
      <c r="S69" s="34">
        <f t="shared" si="40"/>
        <v>68.59574468085107</v>
      </c>
      <c r="T69" s="35">
        <f t="shared" si="41"/>
        <v>71.344455348380762</v>
      </c>
      <c r="U69" s="36">
        <f t="shared" si="42"/>
        <v>69.872379216043754</v>
      </c>
    </row>
    <row r="70" spans="1:21" ht="15" customHeight="1" x14ac:dyDescent="0.2">
      <c r="A70" s="8" t="s">
        <v>149</v>
      </c>
      <c r="B70" s="12" t="s">
        <v>63</v>
      </c>
      <c r="C70" s="14" t="s">
        <v>217</v>
      </c>
      <c r="D70" s="29">
        <v>2388</v>
      </c>
      <c r="E70" s="30">
        <v>1656</v>
      </c>
      <c r="F70" s="33">
        <f t="shared" si="37"/>
        <v>4044</v>
      </c>
      <c r="G70" s="20">
        <v>706</v>
      </c>
      <c r="H70" s="21">
        <v>442</v>
      </c>
      <c r="I70" s="22">
        <f t="shared" si="34"/>
        <v>1148</v>
      </c>
      <c r="J70" s="31">
        <v>456</v>
      </c>
      <c r="K70" s="32">
        <v>377</v>
      </c>
      <c r="L70" s="21">
        <f t="shared" si="35"/>
        <v>833</v>
      </c>
      <c r="M70" s="29">
        <v>4</v>
      </c>
      <c r="N70" s="30">
        <v>6</v>
      </c>
      <c r="O70" s="21">
        <f t="shared" si="36"/>
        <v>10</v>
      </c>
      <c r="P70" s="31">
        <f t="shared" si="38"/>
        <v>1166</v>
      </c>
      <c r="Q70" s="32">
        <f t="shared" si="39"/>
        <v>825</v>
      </c>
      <c r="R70" s="33">
        <f t="shared" si="43"/>
        <v>1991</v>
      </c>
      <c r="S70" s="34">
        <f t="shared" si="40"/>
        <v>48.827470686767171</v>
      </c>
      <c r="T70" s="35">
        <f t="shared" si="41"/>
        <v>49.818840579710141</v>
      </c>
      <c r="U70" s="36">
        <f t="shared" si="42"/>
        <v>49.233432245301685</v>
      </c>
    </row>
    <row r="71" spans="1:21" ht="15" customHeight="1" x14ac:dyDescent="0.2">
      <c r="A71" s="8" t="s">
        <v>150</v>
      </c>
      <c r="B71" s="12" t="s">
        <v>64</v>
      </c>
      <c r="C71" s="14" t="s">
        <v>218</v>
      </c>
      <c r="D71" s="29">
        <v>1463</v>
      </c>
      <c r="E71" s="30">
        <v>1292</v>
      </c>
      <c r="F71" s="33">
        <f t="shared" si="37"/>
        <v>2755</v>
      </c>
      <c r="G71" s="20">
        <v>453</v>
      </c>
      <c r="H71" s="21">
        <v>325</v>
      </c>
      <c r="I71" s="22">
        <f t="shared" si="34"/>
        <v>778</v>
      </c>
      <c r="J71" s="31">
        <v>431</v>
      </c>
      <c r="K71" s="32">
        <v>421</v>
      </c>
      <c r="L71" s="21">
        <f t="shared" si="35"/>
        <v>852</v>
      </c>
      <c r="M71" s="29">
        <v>3</v>
      </c>
      <c r="N71" s="30">
        <v>6</v>
      </c>
      <c r="O71" s="21">
        <f t="shared" si="36"/>
        <v>9</v>
      </c>
      <c r="P71" s="31">
        <f t="shared" si="38"/>
        <v>887</v>
      </c>
      <c r="Q71" s="32">
        <f t="shared" si="39"/>
        <v>752</v>
      </c>
      <c r="R71" s="33">
        <f t="shared" si="43"/>
        <v>1639</v>
      </c>
      <c r="S71" s="34">
        <f t="shared" si="40"/>
        <v>60.628844839371155</v>
      </c>
      <c r="T71" s="35">
        <f t="shared" si="41"/>
        <v>58.204334365325074</v>
      </c>
      <c r="U71" s="36">
        <f t="shared" si="42"/>
        <v>59.491833030852995</v>
      </c>
    </row>
    <row r="72" spans="1:21" ht="15" customHeight="1" x14ac:dyDescent="0.2">
      <c r="A72" s="8" t="s">
        <v>151</v>
      </c>
      <c r="B72" s="12" t="s">
        <v>65</v>
      </c>
      <c r="C72" s="14" t="s">
        <v>219</v>
      </c>
      <c r="D72" s="29">
        <v>902</v>
      </c>
      <c r="E72" s="30">
        <v>917</v>
      </c>
      <c r="F72" s="33">
        <f t="shared" si="37"/>
        <v>1819</v>
      </c>
      <c r="G72" s="20">
        <v>264</v>
      </c>
      <c r="H72" s="21">
        <v>224</v>
      </c>
      <c r="I72" s="22">
        <f t="shared" si="34"/>
        <v>488</v>
      </c>
      <c r="J72" s="31">
        <v>296</v>
      </c>
      <c r="K72" s="32">
        <v>308</v>
      </c>
      <c r="L72" s="21">
        <f t="shared" si="35"/>
        <v>604</v>
      </c>
      <c r="M72" s="29">
        <v>2</v>
      </c>
      <c r="N72" s="30">
        <v>4</v>
      </c>
      <c r="O72" s="21">
        <f t="shared" si="36"/>
        <v>6</v>
      </c>
      <c r="P72" s="31">
        <f t="shared" si="38"/>
        <v>562</v>
      </c>
      <c r="Q72" s="32">
        <f t="shared" si="39"/>
        <v>536</v>
      </c>
      <c r="R72" s="33">
        <f t="shared" si="43"/>
        <v>1098</v>
      </c>
      <c r="S72" s="34">
        <f t="shared" si="40"/>
        <v>62.305986696230597</v>
      </c>
      <c r="T72" s="35">
        <f t="shared" si="41"/>
        <v>58.451472191930208</v>
      </c>
      <c r="U72" s="36">
        <f t="shared" si="42"/>
        <v>60.36283672347443</v>
      </c>
    </row>
    <row r="73" spans="1:21" ht="15" customHeight="1" x14ac:dyDescent="0.2">
      <c r="A73" s="8" t="s">
        <v>152</v>
      </c>
      <c r="B73" s="12" t="s">
        <v>66</v>
      </c>
      <c r="C73" s="14" t="s">
        <v>220</v>
      </c>
      <c r="D73" s="29">
        <v>1205</v>
      </c>
      <c r="E73" s="30">
        <v>1208</v>
      </c>
      <c r="F73" s="33">
        <f t="shared" si="37"/>
        <v>2413</v>
      </c>
      <c r="G73" s="20">
        <v>261</v>
      </c>
      <c r="H73" s="21">
        <v>224</v>
      </c>
      <c r="I73" s="22">
        <f t="shared" si="34"/>
        <v>485</v>
      </c>
      <c r="J73" s="31">
        <v>428</v>
      </c>
      <c r="K73" s="32">
        <v>424</v>
      </c>
      <c r="L73" s="21">
        <f t="shared" si="35"/>
        <v>852</v>
      </c>
      <c r="M73" s="29">
        <v>1</v>
      </c>
      <c r="N73" s="32">
        <v>0</v>
      </c>
      <c r="O73" s="21">
        <f t="shared" si="36"/>
        <v>1</v>
      </c>
      <c r="P73" s="31">
        <f t="shared" si="38"/>
        <v>690</v>
      </c>
      <c r="Q73" s="32">
        <f t="shared" si="39"/>
        <v>648</v>
      </c>
      <c r="R73" s="33">
        <f t="shared" si="43"/>
        <v>1338</v>
      </c>
      <c r="S73" s="34">
        <f t="shared" si="40"/>
        <v>57.261410788381738</v>
      </c>
      <c r="T73" s="35">
        <f t="shared" si="41"/>
        <v>53.642384105960261</v>
      </c>
      <c r="U73" s="36">
        <f t="shared" si="42"/>
        <v>55.449647741400746</v>
      </c>
    </row>
    <row r="74" spans="1:21" ht="15" customHeight="1" x14ac:dyDescent="0.2">
      <c r="A74" s="8" t="s">
        <v>153</v>
      </c>
      <c r="B74" s="12" t="s">
        <v>67</v>
      </c>
      <c r="C74" s="14" t="s">
        <v>221</v>
      </c>
      <c r="D74" s="29">
        <v>1196</v>
      </c>
      <c r="E74" s="30">
        <v>1197</v>
      </c>
      <c r="F74" s="33">
        <f t="shared" si="37"/>
        <v>2393</v>
      </c>
      <c r="G74" s="20">
        <v>257</v>
      </c>
      <c r="H74" s="21">
        <v>213</v>
      </c>
      <c r="I74" s="22">
        <f t="shared" si="34"/>
        <v>470</v>
      </c>
      <c r="J74" s="31">
        <v>462</v>
      </c>
      <c r="K74" s="32">
        <v>485</v>
      </c>
      <c r="L74" s="21">
        <f t="shared" si="35"/>
        <v>947</v>
      </c>
      <c r="M74" s="29">
        <v>3</v>
      </c>
      <c r="N74" s="30">
        <v>2</v>
      </c>
      <c r="O74" s="21">
        <f t="shared" si="36"/>
        <v>5</v>
      </c>
      <c r="P74" s="31">
        <f t="shared" si="38"/>
        <v>722</v>
      </c>
      <c r="Q74" s="32">
        <f t="shared" si="39"/>
        <v>700</v>
      </c>
      <c r="R74" s="33">
        <f t="shared" si="43"/>
        <v>1422</v>
      </c>
      <c r="S74" s="34">
        <f t="shared" si="40"/>
        <v>60.367892976588635</v>
      </c>
      <c r="T74" s="35">
        <f t="shared" si="41"/>
        <v>58.479532163742689</v>
      </c>
      <c r="U74" s="36">
        <f t="shared" si="42"/>
        <v>59.423318010865025</v>
      </c>
    </row>
    <row r="75" spans="1:21" ht="15" customHeight="1" x14ac:dyDescent="0.2">
      <c r="A75" s="9"/>
      <c r="B75" s="85" t="s">
        <v>82</v>
      </c>
      <c r="C75" s="86"/>
      <c r="D75" s="39">
        <f t="shared" ref="D75:O75" si="44">SUM(D59:D74)</f>
        <v>23655</v>
      </c>
      <c r="E75" s="40">
        <f t="shared" si="44"/>
        <v>23096</v>
      </c>
      <c r="F75" s="41">
        <f t="shared" si="44"/>
        <v>46751</v>
      </c>
      <c r="G75" s="39">
        <f t="shared" si="44"/>
        <v>7288</v>
      </c>
      <c r="H75" s="40">
        <f t="shared" si="44"/>
        <v>6232</v>
      </c>
      <c r="I75" s="41">
        <f t="shared" si="44"/>
        <v>13520</v>
      </c>
      <c r="J75" s="39">
        <f t="shared" si="44"/>
        <v>7602</v>
      </c>
      <c r="K75" s="40">
        <f t="shared" si="44"/>
        <v>7936</v>
      </c>
      <c r="L75" s="41">
        <f t="shared" si="44"/>
        <v>15538</v>
      </c>
      <c r="M75" s="39">
        <f t="shared" si="44"/>
        <v>59</v>
      </c>
      <c r="N75" s="40">
        <f t="shared" si="44"/>
        <v>69</v>
      </c>
      <c r="O75" s="41">
        <f t="shared" si="44"/>
        <v>128</v>
      </c>
      <c r="P75" s="39">
        <f t="shared" si="38"/>
        <v>14949</v>
      </c>
      <c r="Q75" s="40">
        <f t="shared" si="39"/>
        <v>14237</v>
      </c>
      <c r="R75" s="41">
        <f t="shared" si="43"/>
        <v>29186</v>
      </c>
      <c r="S75" s="42">
        <f t="shared" si="40"/>
        <v>63.195941661382371</v>
      </c>
      <c r="T75" s="43">
        <f t="shared" si="41"/>
        <v>61.642708694146172</v>
      </c>
      <c r="U75" s="44">
        <f t="shared" si="42"/>
        <v>62.428611152702615</v>
      </c>
    </row>
    <row r="76" spans="1:21" ht="15" customHeight="1" x14ac:dyDescent="0.2">
      <c r="A76" s="8" t="s">
        <v>154</v>
      </c>
      <c r="B76" s="12" t="s">
        <v>68</v>
      </c>
      <c r="C76" s="14" t="s">
        <v>248</v>
      </c>
      <c r="D76" s="29">
        <v>1278</v>
      </c>
      <c r="E76" s="30">
        <v>1401</v>
      </c>
      <c r="F76" s="46">
        <f>SUM(D76:E76)</f>
        <v>2679</v>
      </c>
      <c r="G76" s="20">
        <v>231</v>
      </c>
      <c r="H76" s="21">
        <v>172</v>
      </c>
      <c r="I76" s="22">
        <f t="shared" ref="I76:I83" si="45">SUM(G76:H76)</f>
        <v>403</v>
      </c>
      <c r="J76" s="31">
        <v>532</v>
      </c>
      <c r="K76" s="32">
        <v>627</v>
      </c>
      <c r="L76" s="21">
        <f t="shared" ref="L76:L83" si="46">SUM(J76:K76)</f>
        <v>1159</v>
      </c>
      <c r="M76" s="29">
        <v>5</v>
      </c>
      <c r="N76" s="30">
        <v>5</v>
      </c>
      <c r="O76" s="21">
        <f t="shared" ref="O76:O83" si="47">SUM(M76:N76)</f>
        <v>10</v>
      </c>
      <c r="P76" s="31">
        <f t="shared" si="38"/>
        <v>768</v>
      </c>
      <c r="Q76" s="32">
        <f t="shared" si="39"/>
        <v>804</v>
      </c>
      <c r="R76" s="33">
        <f t="shared" si="43"/>
        <v>1572</v>
      </c>
      <c r="S76" s="34">
        <f t="shared" si="40"/>
        <v>60.093896713615024</v>
      </c>
      <c r="T76" s="35">
        <f t="shared" si="41"/>
        <v>57.387580299785867</v>
      </c>
      <c r="U76" s="36">
        <f t="shared" si="42"/>
        <v>58.678611422172452</v>
      </c>
    </row>
    <row r="77" spans="1:21" ht="15" customHeight="1" x14ac:dyDescent="0.2">
      <c r="A77" s="8" t="s">
        <v>155</v>
      </c>
      <c r="B77" s="12" t="s">
        <v>69</v>
      </c>
      <c r="C77" s="14" t="s">
        <v>222</v>
      </c>
      <c r="D77" s="29">
        <v>1661</v>
      </c>
      <c r="E77" s="30">
        <v>1695</v>
      </c>
      <c r="F77" s="46">
        <f t="shared" ref="F77:F83" si="48">SUM(D77:E77)</f>
        <v>3356</v>
      </c>
      <c r="G77" s="20">
        <v>374</v>
      </c>
      <c r="H77" s="21">
        <v>288</v>
      </c>
      <c r="I77" s="22">
        <f t="shared" si="45"/>
        <v>662</v>
      </c>
      <c r="J77" s="31">
        <v>465</v>
      </c>
      <c r="K77" s="32">
        <v>520</v>
      </c>
      <c r="L77" s="21">
        <f t="shared" si="46"/>
        <v>985</v>
      </c>
      <c r="M77" s="29">
        <v>5</v>
      </c>
      <c r="N77" s="30">
        <v>4</v>
      </c>
      <c r="O77" s="21">
        <f t="shared" si="47"/>
        <v>9</v>
      </c>
      <c r="P77" s="31">
        <f t="shared" si="38"/>
        <v>844</v>
      </c>
      <c r="Q77" s="32">
        <f t="shared" si="39"/>
        <v>812</v>
      </c>
      <c r="R77" s="33">
        <f t="shared" si="43"/>
        <v>1656</v>
      </c>
      <c r="S77" s="34">
        <f t="shared" si="40"/>
        <v>50.812763395544856</v>
      </c>
      <c r="T77" s="35">
        <f t="shared" si="41"/>
        <v>47.905604719764014</v>
      </c>
      <c r="U77" s="36">
        <f t="shared" si="42"/>
        <v>49.344457687723484</v>
      </c>
    </row>
    <row r="78" spans="1:21" ht="15" customHeight="1" x14ac:dyDescent="0.2">
      <c r="A78" s="8" t="s">
        <v>156</v>
      </c>
      <c r="B78" s="12" t="s">
        <v>70</v>
      </c>
      <c r="C78" s="14" t="s">
        <v>223</v>
      </c>
      <c r="D78" s="29">
        <v>1060</v>
      </c>
      <c r="E78" s="30">
        <v>1092</v>
      </c>
      <c r="F78" s="46">
        <f t="shared" si="48"/>
        <v>2152</v>
      </c>
      <c r="G78" s="20">
        <v>260</v>
      </c>
      <c r="H78" s="21">
        <v>205</v>
      </c>
      <c r="I78" s="22">
        <f t="shared" si="45"/>
        <v>465</v>
      </c>
      <c r="J78" s="31">
        <v>282</v>
      </c>
      <c r="K78" s="32">
        <v>318</v>
      </c>
      <c r="L78" s="21">
        <f t="shared" si="46"/>
        <v>600</v>
      </c>
      <c r="M78" s="29">
        <v>2</v>
      </c>
      <c r="N78" s="30">
        <v>7</v>
      </c>
      <c r="O78" s="21">
        <f t="shared" si="47"/>
        <v>9</v>
      </c>
      <c r="P78" s="31">
        <f t="shared" si="38"/>
        <v>544</v>
      </c>
      <c r="Q78" s="32">
        <f t="shared" si="39"/>
        <v>530</v>
      </c>
      <c r="R78" s="33">
        <f t="shared" si="43"/>
        <v>1074</v>
      </c>
      <c r="S78" s="34">
        <f t="shared" si="40"/>
        <v>51.320754716981135</v>
      </c>
      <c r="T78" s="35">
        <f t="shared" si="41"/>
        <v>48.534798534798533</v>
      </c>
      <c r="U78" s="36">
        <f t="shared" si="42"/>
        <v>49.907063197026027</v>
      </c>
    </row>
    <row r="79" spans="1:21" ht="15" customHeight="1" x14ac:dyDescent="0.2">
      <c r="A79" s="8" t="s">
        <v>157</v>
      </c>
      <c r="B79" s="12" t="s">
        <v>71</v>
      </c>
      <c r="C79" s="14" t="s">
        <v>249</v>
      </c>
      <c r="D79" s="29">
        <v>814</v>
      </c>
      <c r="E79" s="30">
        <v>813</v>
      </c>
      <c r="F79" s="46">
        <f t="shared" si="48"/>
        <v>1627</v>
      </c>
      <c r="G79" s="20">
        <v>185</v>
      </c>
      <c r="H79" s="21">
        <v>158</v>
      </c>
      <c r="I79" s="22">
        <f t="shared" si="45"/>
        <v>343</v>
      </c>
      <c r="J79" s="31">
        <v>261</v>
      </c>
      <c r="K79" s="32">
        <v>283</v>
      </c>
      <c r="L79" s="21">
        <f t="shared" si="46"/>
        <v>544</v>
      </c>
      <c r="M79" s="29">
        <v>3</v>
      </c>
      <c r="N79" s="30">
        <v>1</v>
      </c>
      <c r="O79" s="21">
        <f t="shared" si="47"/>
        <v>4</v>
      </c>
      <c r="P79" s="31">
        <f t="shared" si="38"/>
        <v>449</v>
      </c>
      <c r="Q79" s="32">
        <f t="shared" si="39"/>
        <v>442</v>
      </c>
      <c r="R79" s="33">
        <f t="shared" si="43"/>
        <v>891</v>
      </c>
      <c r="S79" s="34">
        <f t="shared" si="40"/>
        <v>55.159705159705162</v>
      </c>
      <c r="T79" s="35">
        <f t="shared" si="41"/>
        <v>54.366543665436652</v>
      </c>
      <c r="U79" s="36">
        <f t="shared" si="42"/>
        <v>54.763368162261827</v>
      </c>
    </row>
    <row r="80" spans="1:21" ht="15" customHeight="1" x14ac:dyDescent="0.2">
      <c r="A80" s="8" t="s">
        <v>158</v>
      </c>
      <c r="B80" s="12" t="s">
        <v>72</v>
      </c>
      <c r="C80" s="14" t="s">
        <v>224</v>
      </c>
      <c r="D80" s="29">
        <v>1302</v>
      </c>
      <c r="E80" s="30">
        <v>1319</v>
      </c>
      <c r="F80" s="46">
        <f t="shared" si="48"/>
        <v>2621</v>
      </c>
      <c r="G80" s="20">
        <v>358</v>
      </c>
      <c r="H80" s="21">
        <v>294</v>
      </c>
      <c r="I80" s="22">
        <f t="shared" si="45"/>
        <v>652</v>
      </c>
      <c r="J80" s="31">
        <v>313</v>
      </c>
      <c r="K80" s="32">
        <v>356</v>
      </c>
      <c r="L80" s="21">
        <f t="shared" si="46"/>
        <v>669</v>
      </c>
      <c r="M80" s="29">
        <v>6</v>
      </c>
      <c r="N80" s="30">
        <v>2</v>
      </c>
      <c r="O80" s="21">
        <f t="shared" si="47"/>
        <v>8</v>
      </c>
      <c r="P80" s="31">
        <f t="shared" si="38"/>
        <v>677</v>
      </c>
      <c r="Q80" s="32">
        <f t="shared" si="39"/>
        <v>652</v>
      </c>
      <c r="R80" s="33">
        <f t="shared" si="43"/>
        <v>1329</v>
      </c>
      <c r="S80" s="34">
        <f t="shared" si="40"/>
        <v>51.996927803379414</v>
      </c>
      <c r="T80" s="35">
        <f t="shared" si="41"/>
        <v>49.431387414708112</v>
      </c>
      <c r="U80" s="36">
        <f t="shared" si="42"/>
        <v>50.705837466615797</v>
      </c>
    </row>
    <row r="81" spans="1:21" ht="15" customHeight="1" x14ac:dyDescent="0.2">
      <c r="A81" s="8" t="s">
        <v>159</v>
      </c>
      <c r="B81" s="12" t="s">
        <v>73</v>
      </c>
      <c r="C81" s="14" t="s">
        <v>225</v>
      </c>
      <c r="D81" s="29">
        <v>1115</v>
      </c>
      <c r="E81" s="30">
        <v>1212</v>
      </c>
      <c r="F81" s="46">
        <f t="shared" si="48"/>
        <v>2327</v>
      </c>
      <c r="G81" s="20">
        <v>329</v>
      </c>
      <c r="H81" s="21">
        <v>308</v>
      </c>
      <c r="I81" s="22">
        <f t="shared" si="45"/>
        <v>637</v>
      </c>
      <c r="J81" s="31">
        <v>334</v>
      </c>
      <c r="K81" s="32">
        <v>367</v>
      </c>
      <c r="L81" s="21">
        <f t="shared" si="46"/>
        <v>701</v>
      </c>
      <c r="M81" s="29">
        <v>7</v>
      </c>
      <c r="N81" s="30">
        <v>3</v>
      </c>
      <c r="O81" s="21">
        <f t="shared" si="47"/>
        <v>10</v>
      </c>
      <c r="P81" s="31">
        <f t="shared" si="38"/>
        <v>670</v>
      </c>
      <c r="Q81" s="32">
        <f t="shared" si="39"/>
        <v>678</v>
      </c>
      <c r="R81" s="33">
        <f t="shared" si="43"/>
        <v>1348</v>
      </c>
      <c r="S81" s="34">
        <f t="shared" si="40"/>
        <v>60.089686098654703</v>
      </c>
      <c r="T81" s="35">
        <f t="shared" si="41"/>
        <v>55.940594059405946</v>
      </c>
      <c r="U81" s="36">
        <f t="shared" si="42"/>
        <v>57.928663515255693</v>
      </c>
    </row>
    <row r="82" spans="1:21" ht="15" customHeight="1" x14ac:dyDescent="0.2">
      <c r="A82" s="8" t="s">
        <v>160</v>
      </c>
      <c r="B82" s="12" t="s">
        <v>74</v>
      </c>
      <c r="C82" s="14" t="s">
        <v>226</v>
      </c>
      <c r="D82" s="29">
        <v>1275</v>
      </c>
      <c r="E82" s="30">
        <v>1265</v>
      </c>
      <c r="F82" s="46">
        <f t="shared" si="48"/>
        <v>2540</v>
      </c>
      <c r="G82" s="20">
        <v>329</v>
      </c>
      <c r="H82" s="21">
        <v>247</v>
      </c>
      <c r="I82" s="22">
        <f t="shared" si="45"/>
        <v>576</v>
      </c>
      <c r="J82" s="31">
        <v>354</v>
      </c>
      <c r="K82" s="32">
        <v>412</v>
      </c>
      <c r="L82" s="21">
        <f t="shared" si="46"/>
        <v>766</v>
      </c>
      <c r="M82" s="29">
        <v>5</v>
      </c>
      <c r="N82" s="30">
        <v>1</v>
      </c>
      <c r="O82" s="21">
        <f t="shared" si="47"/>
        <v>6</v>
      </c>
      <c r="P82" s="31">
        <f t="shared" si="38"/>
        <v>688</v>
      </c>
      <c r="Q82" s="32">
        <f t="shared" si="39"/>
        <v>660</v>
      </c>
      <c r="R82" s="33">
        <f t="shared" si="43"/>
        <v>1348</v>
      </c>
      <c r="S82" s="34">
        <f t="shared" si="40"/>
        <v>53.960784313725483</v>
      </c>
      <c r="T82" s="35">
        <f t="shared" si="41"/>
        <v>52.173913043478258</v>
      </c>
      <c r="U82" s="36">
        <f t="shared" si="42"/>
        <v>53.070866141732289</v>
      </c>
    </row>
    <row r="83" spans="1:21" ht="15" customHeight="1" x14ac:dyDescent="0.2">
      <c r="A83" s="8" t="s">
        <v>161</v>
      </c>
      <c r="B83" s="12" t="s">
        <v>75</v>
      </c>
      <c r="C83" s="14" t="s">
        <v>227</v>
      </c>
      <c r="D83" s="29">
        <v>1178</v>
      </c>
      <c r="E83" s="30">
        <v>1184</v>
      </c>
      <c r="F83" s="46">
        <f t="shared" si="48"/>
        <v>2362</v>
      </c>
      <c r="G83" s="20">
        <v>283</v>
      </c>
      <c r="H83" s="21">
        <v>244</v>
      </c>
      <c r="I83" s="22">
        <f t="shared" si="45"/>
        <v>527</v>
      </c>
      <c r="J83" s="31">
        <v>304</v>
      </c>
      <c r="K83" s="32">
        <v>356</v>
      </c>
      <c r="L83" s="21">
        <f t="shared" si="46"/>
        <v>660</v>
      </c>
      <c r="M83" s="29">
        <v>2</v>
      </c>
      <c r="N83" s="30">
        <v>5</v>
      </c>
      <c r="O83" s="21">
        <f t="shared" si="47"/>
        <v>7</v>
      </c>
      <c r="P83" s="31">
        <f t="shared" si="38"/>
        <v>589</v>
      </c>
      <c r="Q83" s="32">
        <f t="shared" si="39"/>
        <v>605</v>
      </c>
      <c r="R83" s="33">
        <f t="shared" si="43"/>
        <v>1194</v>
      </c>
      <c r="S83" s="34">
        <f t="shared" si="40"/>
        <v>50</v>
      </c>
      <c r="T83" s="35">
        <f t="shared" si="41"/>
        <v>51.097972972972968</v>
      </c>
      <c r="U83" s="36">
        <f t="shared" si="42"/>
        <v>50.550381033022859</v>
      </c>
    </row>
    <row r="84" spans="1:21" ht="15" customHeight="1" thickBot="1" x14ac:dyDescent="0.25">
      <c r="A84" s="10"/>
      <c r="B84" s="83" t="s">
        <v>81</v>
      </c>
      <c r="C84" s="84"/>
      <c r="D84" s="47">
        <f>SUM(D76:D83)</f>
        <v>9683</v>
      </c>
      <c r="E84" s="48">
        <f t="shared" ref="E84:H84" si="49">SUM(E76:E83)</f>
        <v>9981</v>
      </c>
      <c r="F84" s="49">
        <f t="shared" si="49"/>
        <v>19664</v>
      </c>
      <c r="G84" s="47">
        <f t="shared" si="49"/>
        <v>2349</v>
      </c>
      <c r="H84" s="48">
        <f t="shared" si="49"/>
        <v>1916</v>
      </c>
      <c r="I84" s="49">
        <f>SUM(I76:I83)</f>
        <v>4265</v>
      </c>
      <c r="J84" s="47">
        <f t="shared" ref="J84:K84" si="50">SUM(J76:J83)</f>
        <v>2845</v>
      </c>
      <c r="K84" s="48">
        <f t="shared" si="50"/>
        <v>3239</v>
      </c>
      <c r="L84" s="49">
        <f t="shared" ref="L84:O84" si="51">SUM(L76:L83)</f>
        <v>6084</v>
      </c>
      <c r="M84" s="47">
        <f>SUM(M76:M83)</f>
        <v>35</v>
      </c>
      <c r="N84" s="48">
        <f t="shared" ref="N84" si="52">SUM(N76:N83)</f>
        <v>28</v>
      </c>
      <c r="O84" s="49">
        <f t="shared" si="51"/>
        <v>63</v>
      </c>
      <c r="P84" s="50">
        <f t="shared" si="38"/>
        <v>5229</v>
      </c>
      <c r="Q84" s="51">
        <f t="shared" si="39"/>
        <v>5183</v>
      </c>
      <c r="R84" s="49">
        <f t="shared" si="43"/>
        <v>10412</v>
      </c>
      <c r="S84" s="52">
        <f t="shared" si="40"/>
        <v>54.001858928018173</v>
      </c>
      <c r="T84" s="53">
        <f t="shared" si="41"/>
        <v>51.928664462478714</v>
      </c>
      <c r="U84" s="54">
        <f t="shared" si="42"/>
        <v>52.949552481692429</v>
      </c>
    </row>
    <row r="85" spans="1:21" ht="15" customHeight="1" thickBot="1" x14ac:dyDescent="0.25">
      <c r="A85" s="70"/>
      <c r="B85" s="81" t="s">
        <v>231</v>
      </c>
      <c r="C85" s="82"/>
      <c r="D85" s="74">
        <f t="shared" ref="D85:R85" si="53">SUM(D84,D75,D58,D33,D25,D19)</f>
        <v>101899</v>
      </c>
      <c r="E85" s="75">
        <f t="shared" si="53"/>
        <v>99889</v>
      </c>
      <c r="F85" s="76">
        <f t="shared" si="53"/>
        <v>201788</v>
      </c>
      <c r="G85" s="74">
        <f t="shared" si="53"/>
        <v>28828</v>
      </c>
      <c r="H85" s="75">
        <f t="shared" si="53"/>
        <v>24185</v>
      </c>
      <c r="I85" s="76">
        <f t="shared" si="53"/>
        <v>53013</v>
      </c>
      <c r="J85" s="74">
        <f t="shared" si="53"/>
        <v>30640</v>
      </c>
      <c r="K85" s="75">
        <f t="shared" si="53"/>
        <v>32560</v>
      </c>
      <c r="L85" s="76">
        <f t="shared" si="53"/>
        <v>63200</v>
      </c>
      <c r="M85" s="74">
        <f t="shared" si="53"/>
        <v>268</v>
      </c>
      <c r="N85" s="75">
        <f t="shared" si="53"/>
        <v>264</v>
      </c>
      <c r="O85" s="76">
        <f t="shared" si="53"/>
        <v>532</v>
      </c>
      <c r="P85" s="74">
        <f t="shared" si="53"/>
        <v>59736</v>
      </c>
      <c r="Q85" s="75">
        <f t="shared" si="53"/>
        <v>57009</v>
      </c>
      <c r="R85" s="76">
        <f t="shared" si="53"/>
        <v>116745</v>
      </c>
      <c r="S85" s="71">
        <f t="shared" si="40"/>
        <v>58.622753903374914</v>
      </c>
      <c r="T85" s="72">
        <f t="shared" si="41"/>
        <v>57.072350308842815</v>
      </c>
      <c r="U85" s="73">
        <f t="shared" si="42"/>
        <v>57.855273851765219</v>
      </c>
    </row>
    <row r="86" spans="1:21" ht="15" customHeight="1" thickBot="1" x14ac:dyDescent="0.25">
      <c r="A86" s="61"/>
      <c r="B86" s="77" t="s">
        <v>228</v>
      </c>
      <c r="C86" s="78"/>
      <c r="D86" s="62">
        <v>134</v>
      </c>
      <c r="E86" s="63">
        <v>166</v>
      </c>
      <c r="F86" s="46">
        <f t="shared" ref="F86" si="54">SUM(D86:E86)</f>
        <v>300</v>
      </c>
      <c r="G86" s="67" t="s">
        <v>229</v>
      </c>
      <c r="H86" s="68" t="s">
        <v>229</v>
      </c>
      <c r="I86" s="69" t="s">
        <v>229</v>
      </c>
      <c r="J86" s="67" t="s">
        <v>229</v>
      </c>
      <c r="K86" s="68" t="s">
        <v>229</v>
      </c>
      <c r="L86" s="69" t="s">
        <v>229</v>
      </c>
      <c r="M86" s="67" t="s">
        <v>229</v>
      </c>
      <c r="N86" s="68" t="s">
        <v>230</v>
      </c>
      <c r="O86" s="69" t="s">
        <v>229</v>
      </c>
      <c r="P86" s="64">
        <v>47</v>
      </c>
      <c r="Q86" s="65">
        <v>51</v>
      </c>
      <c r="R86" s="66">
        <f t="shared" si="43"/>
        <v>98</v>
      </c>
      <c r="S86" s="34">
        <f t="shared" si="40"/>
        <v>35.074626865671647</v>
      </c>
      <c r="T86" s="35">
        <f t="shared" si="41"/>
        <v>30.722891566265059</v>
      </c>
      <c r="U86" s="36">
        <f t="shared" si="42"/>
        <v>32.666666666666664</v>
      </c>
    </row>
    <row r="87" spans="1:21" ht="15" customHeight="1" thickBot="1" x14ac:dyDescent="0.25">
      <c r="A87" s="16"/>
      <c r="B87" s="79" t="s">
        <v>76</v>
      </c>
      <c r="C87" s="80"/>
      <c r="D87" s="55">
        <f t="shared" ref="D87:R87" si="55">SUM(D84,D75,D58,D33,D25,D19,D86)</f>
        <v>102033</v>
      </c>
      <c r="E87" s="56">
        <f t="shared" si="55"/>
        <v>100055</v>
      </c>
      <c r="F87" s="57">
        <f t="shared" si="55"/>
        <v>202088</v>
      </c>
      <c r="G87" s="55">
        <f t="shared" si="55"/>
        <v>28828</v>
      </c>
      <c r="H87" s="56">
        <f t="shared" si="55"/>
        <v>24185</v>
      </c>
      <c r="I87" s="57">
        <f t="shared" si="55"/>
        <v>53013</v>
      </c>
      <c r="J87" s="55">
        <f t="shared" si="55"/>
        <v>30640</v>
      </c>
      <c r="K87" s="56">
        <f t="shared" si="55"/>
        <v>32560</v>
      </c>
      <c r="L87" s="57">
        <f t="shared" si="55"/>
        <v>63200</v>
      </c>
      <c r="M87" s="55">
        <f t="shared" si="55"/>
        <v>268</v>
      </c>
      <c r="N87" s="56">
        <f t="shared" si="55"/>
        <v>264</v>
      </c>
      <c r="O87" s="57">
        <f t="shared" si="55"/>
        <v>532</v>
      </c>
      <c r="P87" s="55">
        <f t="shared" si="55"/>
        <v>59783</v>
      </c>
      <c r="Q87" s="56">
        <f t="shared" si="55"/>
        <v>57060</v>
      </c>
      <c r="R87" s="57">
        <f t="shared" si="55"/>
        <v>116843</v>
      </c>
      <c r="S87" s="58">
        <f t="shared" si="40"/>
        <v>58.591828134035062</v>
      </c>
      <c r="T87" s="59">
        <f t="shared" si="41"/>
        <v>57.028634251161861</v>
      </c>
      <c r="U87" s="60">
        <f t="shared" si="42"/>
        <v>57.817881319029333</v>
      </c>
    </row>
  </sheetData>
  <mergeCells count="18">
    <mergeCell ref="A1:A2"/>
    <mergeCell ref="B1:B2"/>
    <mergeCell ref="D1:F1"/>
    <mergeCell ref="S1:U1"/>
    <mergeCell ref="P1:R1"/>
    <mergeCell ref="M1:O1"/>
    <mergeCell ref="J1:L1"/>
    <mergeCell ref="G1:I1"/>
    <mergeCell ref="C1:C2"/>
    <mergeCell ref="B86:C86"/>
    <mergeCell ref="B87:C87"/>
    <mergeCell ref="B85:C85"/>
    <mergeCell ref="B84:C84"/>
    <mergeCell ref="B19:C19"/>
    <mergeCell ref="B25:C25"/>
    <mergeCell ref="B33:C33"/>
    <mergeCell ref="B58:C58"/>
    <mergeCell ref="B75:C75"/>
  </mergeCells>
  <phoneticPr fontId="18"/>
  <pageMargins left="0.6692913385826772" right="0.31496062992125984" top="0.55118110236220474" bottom="0.27559055118110237" header="0.27559055118110237" footer="0.19685039370078741"/>
  <pageSetup paperSize="8" orientation="landscape" r:id="rId1"/>
  <headerFooter>
    <oddHeader>&amp;L令和8年（2026年）衆議院議員総選挙　小選挙区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A9A02B-543F-474D-BA78-0007D2061903}">
  <dimension ref="A1:U87"/>
  <sheetViews>
    <sheetView view="pageBreakPreview" topLeftCell="C1" zoomScale="80" zoomScaleNormal="80" zoomScaleSheetLayoutView="80" zoomScalePageLayoutView="80" workbookViewId="0">
      <selection activeCell="W13" sqref="W13"/>
    </sheetView>
  </sheetViews>
  <sheetFormatPr defaultRowHeight="14.15" customHeight="1" x14ac:dyDescent="0.2"/>
  <cols>
    <col min="1" max="1" width="5.6328125" style="2" customWidth="1"/>
    <col min="2" max="2" width="10.453125" style="1" customWidth="1"/>
    <col min="3" max="3" width="19.7265625" style="1" customWidth="1"/>
    <col min="4" max="21" width="9.08984375" customWidth="1"/>
  </cols>
  <sheetData>
    <row r="1" spans="1:21" s="3" customFormat="1" ht="15" customHeight="1" x14ac:dyDescent="0.2">
      <c r="A1" s="87" t="s">
        <v>83</v>
      </c>
      <c r="B1" s="87" t="s">
        <v>0</v>
      </c>
      <c r="C1" s="94" t="s">
        <v>168</v>
      </c>
      <c r="D1" s="87" t="s">
        <v>166</v>
      </c>
      <c r="E1" s="89"/>
      <c r="F1" s="89"/>
      <c r="G1" s="87" t="s">
        <v>163</v>
      </c>
      <c r="H1" s="89"/>
      <c r="I1" s="93"/>
      <c r="J1" s="87" t="s">
        <v>162</v>
      </c>
      <c r="K1" s="89"/>
      <c r="L1" s="93"/>
      <c r="M1" s="90" t="s">
        <v>164</v>
      </c>
      <c r="N1" s="91"/>
      <c r="O1" s="92"/>
      <c r="P1" s="90" t="s">
        <v>165</v>
      </c>
      <c r="Q1" s="91"/>
      <c r="R1" s="92"/>
      <c r="S1" s="90" t="s">
        <v>167</v>
      </c>
      <c r="T1" s="91"/>
      <c r="U1" s="92"/>
    </row>
    <row r="2" spans="1:21" s="3" customFormat="1" ht="15" customHeight="1" thickBot="1" x14ac:dyDescent="0.25">
      <c r="A2" s="88"/>
      <c r="B2" s="88"/>
      <c r="C2" s="95"/>
      <c r="D2" s="4" t="s">
        <v>84</v>
      </c>
      <c r="E2" s="5" t="s">
        <v>85</v>
      </c>
      <c r="F2" s="15" t="s">
        <v>86</v>
      </c>
      <c r="G2" s="4" t="s">
        <v>84</v>
      </c>
      <c r="H2" s="5" t="s">
        <v>85</v>
      </c>
      <c r="I2" s="6" t="s">
        <v>86</v>
      </c>
      <c r="J2" s="4" t="s">
        <v>84</v>
      </c>
      <c r="K2" s="5" t="s">
        <v>85</v>
      </c>
      <c r="L2" s="6" t="s">
        <v>86</v>
      </c>
      <c r="M2" s="4" t="s">
        <v>84</v>
      </c>
      <c r="N2" s="5" t="s">
        <v>85</v>
      </c>
      <c r="O2" s="6" t="s">
        <v>86</v>
      </c>
      <c r="P2" s="4" t="s">
        <v>84</v>
      </c>
      <c r="Q2" s="5" t="s">
        <v>85</v>
      </c>
      <c r="R2" s="6" t="s">
        <v>86</v>
      </c>
      <c r="S2" s="4" t="s">
        <v>84</v>
      </c>
      <c r="T2" s="5" t="s">
        <v>85</v>
      </c>
      <c r="U2" s="6" t="s">
        <v>86</v>
      </c>
    </row>
    <row r="3" spans="1:21" ht="15" customHeight="1" x14ac:dyDescent="0.2">
      <c r="A3" s="7" t="s">
        <v>87</v>
      </c>
      <c r="B3" s="11" t="s">
        <v>1</v>
      </c>
      <c r="C3" s="13" t="s">
        <v>169</v>
      </c>
      <c r="D3" s="17">
        <v>1005</v>
      </c>
      <c r="E3" s="18">
        <v>1044</v>
      </c>
      <c r="F3" s="19">
        <f>SUM(D3:E3)</f>
        <v>2049</v>
      </c>
      <c r="G3" s="20">
        <v>231</v>
      </c>
      <c r="H3" s="21">
        <v>170</v>
      </c>
      <c r="I3" s="22">
        <f>SUM(G3:H3)</f>
        <v>401</v>
      </c>
      <c r="J3" s="23">
        <v>345</v>
      </c>
      <c r="K3" s="24">
        <v>362</v>
      </c>
      <c r="L3" s="21">
        <f>SUM(J3:K3)</f>
        <v>707</v>
      </c>
      <c r="M3" s="23">
        <v>3</v>
      </c>
      <c r="N3" s="24">
        <v>4</v>
      </c>
      <c r="O3" s="21">
        <f>SUM(M3:N3)</f>
        <v>7</v>
      </c>
      <c r="P3" s="23">
        <f>G3+J3+M3</f>
        <v>579</v>
      </c>
      <c r="Q3" s="24">
        <f>H3+K3+N3</f>
        <v>536</v>
      </c>
      <c r="R3" s="25">
        <f>SUM(P3:Q3)</f>
        <v>1115</v>
      </c>
      <c r="S3" s="26">
        <f>P3/D3*100</f>
        <v>57.611940298507456</v>
      </c>
      <c r="T3" s="27">
        <f>Q3/E3*100</f>
        <v>51.340996168582379</v>
      </c>
      <c r="U3" s="28">
        <f>R3/F3*100</f>
        <v>54.416788677403616</v>
      </c>
    </row>
    <row r="4" spans="1:21" ht="15" customHeight="1" x14ac:dyDescent="0.2">
      <c r="A4" s="8" t="s">
        <v>88</v>
      </c>
      <c r="B4" s="12" t="s">
        <v>2</v>
      </c>
      <c r="C4" s="14" t="s">
        <v>170</v>
      </c>
      <c r="D4" s="29">
        <v>774</v>
      </c>
      <c r="E4" s="30">
        <v>746</v>
      </c>
      <c r="F4" s="22">
        <f>SUM(D4:E4)</f>
        <v>1520</v>
      </c>
      <c r="G4" s="20">
        <v>189</v>
      </c>
      <c r="H4" s="21">
        <v>160</v>
      </c>
      <c r="I4" s="22">
        <f>SUM(G4:H4)</f>
        <v>349</v>
      </c>
      <c r="J4" s="31">
        <v>209</v>
      </c>
      <c r="K4" s="32">
        <v>215</v>
      </c>
      <c r="L4" s="21">
        <f>SUM(J4:K4)</f>
        <v>424</v>
      </c>
      <c r="M4" s="31">
        <v>3</v>
      </c>
      <c r="N4" s="32">
        <v>2</v>
      </c>
      <c r="O4" s="21">
        <f>SUM(M4:N4)</f>
        <v>5</v>
      </c>
      <c r="P4" s="31">
        <f>G4+J4+M4</f>
        <v>401</v>
      </c>
      <c r="Q4" s="32">
        <f>H4+K4+N4</f>
        <v>377</v>
      </c>
      <c r="R4" s="33">
        <f>SUM(P4:Q4)</f>
        <v>778</v>
      </c>
      <c r="S4" s="34">
        <f>P4/D4*100</f>
        <v>51.808785529715763</v>
      </c>
      <c r="T4" s="35">
        <f>Q4/E4*100</f>
        <v>50.536193029490619</v>
      </c>
      <c r="U4" s="36">
        <f>R4/F4*100</f>
        <v>51.184210526315788</v>
      </c>
    </row>
    <row r="5" spans="1:21" ht="15" customHeight="1" x14ac:dyDescent="0.2">
      <c r="A5" s="8" t="s">
        <v>89</v>
      </c>
      <c r="B5" s="12" t="s">
        <v>3</v>
      </c>
      <c r="C5" s="14" t="s">
        <v>171</v>
      </c>
      <c r="D5" s="29">
        <v>800</v>
      </c>
      <c r="E5" s="30">
        <v>824</v>
      </c>
      <c r="F5" s="22">
        <f>SUM(D5:E5)</f>
        <v>1624</v>
      </c>
      <c r="G5" s="20">
        <v>191</v>
      </c>
      <c r="H5" s="21">
        <v>148</v>
      </c>
      <c r="I5" s="22">
        <f>SUM(G5:H5)</f>
        <v>339</v>
      </c>
      <c r="J5" s="31">
        <v>281</v>
      </c>
      <c r="K5" s="32">
        <v>284</v>
      </c>
      <c r="L5" s="21">
        <f>SUM(J5:K5)</f>
        <v>565</v>
      </c>
      <c r="M5" s="31">
        <v>5</v>
      </c>
      <c r="N5" s="32">
        <v>1</v>
      </c>
      <c r="O5" s="21">
        <f>SUM(M5:N5)</f>
        <v>6</v>
      </c>
      <c r="P5" s="31">
        <f>G5+J5+M5</f>
        <v>477</v>
      </c>
      <c r="Q5" s="32">
        <f>H5+K5+N5</f>
        <v>433</v>
      </c>
      <c r="R5" s="33">
        <f>SUM(P5:Q5)</f>
        <v>910</v>
      </c>
      <c r="S5" s="34">
        <f>P5/D5*100</f>
        <v>59.624999999999993</v>
      </c>
      <c r="T5" s="35">
        <f>Q5/E5*100</f>
        <v>52.54854368932039</v>
      </c>
      <c r="U5" s="36">
        <f>R5/F5*100</f>
        <v>56.034482758620683</v>
      </c>
    </row>
    <row r="6" spans="1:21" ht="15" customHeight="1" x14ac:dyDescent="0.2">
      <c r="A6" s="8" t="s">
        <v>90</v>
      </c>
      <c r="B6" s="12" t="s">
        <v>4</v>
      </c>
      <c r="C6" s="14" t="s">
        <v>172</v>
      </c>
      <c r="D6" s="29">
        <v>241</v>
      </c>
      <c r="E6" s="30">
        <v>244</v>
      </c>
      <c r="F6" s="22">
        <f>SUM(D6:E6)</f>
        <v>485</v>
      </c>
      <c r="G6" s="20">
        <v>62</v>
      </c>
      <c r="H6" s="21">
        <v>50</v>
      </c>
      <c r="I6" s="22">
        <f>SUM(G6:H6)</f>
        <v>112</v>
      </c>
      <c r="J6" s="31">
        <v>74</v>
      </c>
      <c r="K6" s="32">
        <v>90</v>
      </c>
      <c r="L6" s="21">
        <f>SUM(J6:K6)</f>
        <v>164</v>
      </c>
      <c r="M6" s="31">
        <v>0</v>
      </c>
      <c r="N6" s="32">
        <v>1</v>
      </c>
      <c r="O6" s="21">
        <f>SUM(M6:N6)</f>
        <v>1</v>
      </c>
      <c r="P6" s="31">
        <f>G6+J6+M6</f>
        <v>136</v>
      </c>
      <c r="Q6" s="32">
        <f>H6+K6+N6</f>
        <v>141</v>
      </c>
      <c r="R6" s="33">
        <f>SUM(P6:Q6)</f>
        <v>277</v>
      </c>
      <c r="S6" s="34">
        <f>P6/D6*100</f>
        <v>56.431535269709542</v>
      </c>
      <c r="T6" s="35">
        <f>Q6/E6*100</f>
        <v>57.786885245901644</v>
      </c>
      <c r="U6" s="36">
        <f>R6/F6*100</f>
        <v>57.113402061855666</v>
      </c>
    </row>
    <row r="7" spans="1:21" ht="15" customHeight="1" x14ac:dyDescent="0.2">
      <c r="A7" s="8" t="s">
        <v>91</v>
      </c>
      <c r="B7" s="12" t="s">
        <v>5</v>
      </c>
      <c r="C7" s="14" t="s">
        <v>173</v>
      </c>
      <c r="D7" s="29">
        <v>250</v>
      </c>
      <c r="E7" s="30">
        <v>264</v>
      </c>
      <c r="F7" s="22">
        <f>SUM(D7:E7)</f>
        <v>514</v>
      </c>
      <c r="G7" s="20">
        <v>66</v>
      </c>
      <c r="H7" s="21">
        <v>56</v>
      </c>
      <c r="I7" s="22">
        <f>SUM(G7:H7)</f>
        <v>122</v>
      </c>
      <c r="J7" s="31">
        <v>77</v>
      </c>
      <c r="K7" s="32">
        <v>91</v>
      </c>
      <c r="L7" s="21">
        <f>SUM(J7:K7)</f>
        <v>168</v>
      </c>
      <c r="M7" s="31">
        <v>1</v>
      </c>
      <c r="N7" s="32">
        <v>0</v>
      </c>
      <c r="O7" s="21">
        <f>SUM(M7:N7)</f>
        <v>1</v>
      </c>
      <c r="P7" s="31">
        <f>G7+J7+M7</f>
        <v>144</v>
      </c>
      <c r="Q7" s="32">
        <f>H7+K7+N7</f>
        <v>147</v>
      </c>
      <c r="R7" s="33">
        <f>SUM(P7:Q7)</f>
        <v>291</v>
      </c>
      <c r="S7" s="34">
        <f>P7/D7*100</f>
        <v>57.599999999999994</v>
      </c>
      <c r="T7" s="35">
        <f>Q7/E7*100</f>
        <v>55.68181818181818</v>
      </c>
      <c r="U7" s="36">
        <f>R7/F7*100</f>
        <v>56.614785992217897</v>
      </c>
    </row>
    <row r="8" spans="1:21" ht="15" customHeight="1" x14ac:dyDescent="0.2">
      <c r="A8" s="8" t="s">
        <v>92</v>
      </c>
      <c r="B8" s="12" t="s">
        <v>6</v>
      </c>
      <c r="C8" s="14" t="s">
        <v>174</v>
      </c>
      <c r="D8" s="29">
        <v>224</v>
      </c>
      <c r="E8" s="30">
        <v>241</v>
      </c>
      <c r="F8" s="22">
        <f>SUM(D8:E8)</f>
        <v>465</v>
      </c>
      <c r="G8" s="20">
        <v>40</v>
      </c>
      <c r="H8" s="21">
        <v>29</v>
      </c>
      <c r="I8" s="22">
        <f>SUM(G8:H8)</f>
        <v>69</v>
      </c>
      <c r="J8" s="31">
        <v>99</v>
      </c>
      <c r="K8" s="32">
        <v>98</v>
      </c>
      <c r="L8" s="21">
        <f>SUM(J8:K8)</f>
        <v>197</v>
      </c>
      <c r="M8" s="31">
        <v>0</v>
      </c>
      <c r="N8" s="32">
        <v>1</v>
      </c>
      <c r="O8" s="21">
        <f>SUM(M8:N8)</f>
        <v>1</v>
      </c>
      <c r="P8" s="31">
        <f>G8+J8+M8</f>
        <v>139</v>
      </c>
      <c r="Q8" s="32">
        <f>H8+K8+N8</f>
        <v>128</v>
      </c>
      <c r="R8" s="33">
        <f>SUM(P8:Q8)</f>
        <v>267</v>
      </c>
      <c r="S8" s="34">
        <f>P8/D8*100</f>
        <v>62.053571428571431</v>
      </c>
      <c r="T8" s="35">
        <f>Q8/E8*100</f>
        <v>53.11203319502075</v>
      </c>
      <c r="U8" s="36">
        <f>R8/F8*100</f>
        <v>57.41935483870968</v>
      </c>
    </row>
    <row r="9" spans="1:21" ht="15" customHeight="1" x14ac:dyDescent="0.2">
      <c r="A9" s="8" t="s">
        <v>93</v>
      </c>
      <c r="B9" s="12" t="s">
        <v>7</v>
      </c>
      <c r="C9" s="14" t="s">
        <v>175</v>
      </c>
      <c r="D9" s="29">
        <v>184</v>
      </c>
      <c r="E9" s="30">
        <v>166</v>
      </c>
      <c r="F9" s="22">
        <f>SUM(D9:E9)</f>
        <v>350</v>
      </c>
      <c r="G9" s="20">
        <v>42</v>
      </c>
      <c r="H9" s="21">
        <v>23</v>
      </c>
      <c r="I9" s="22">
        <f>SUM(G9:H9)</f>
        <v>65</v>
      </c>
      <c r="J9" s="31">
        <v>56</v>
      </c>
      <c r="K9" s="32">
        <v>69</v>
      </c>
      <c r="L9" s="21">
        <f>SUM(J9:K9)</f>
        <v>125</v>
      </c>
      <c r="M9" s="31">
        <v>1</v>
      </c>
      <c r="N9" s="32">
        <v>0</v>
      </c>
      <c r="O9" s="21">
        <f>SUM(M9:N9)</f>
        <v>1</v>
      </c>
      <c r="P9" s="31">
        <f>G9+J9+M9</f>
        <v>99</v>
      </c>
      <c r="Q9" s="32">
        <f>H9+K9+N9</f>
        <v>92</v>
      </c>
      <c r="R9" s="33">
        <f>SUM(P9:Q9)</f>
        <v>191</v>
      </c>
      <c r="S9" s="34">
        <f>P9/D9*100</f>
        <v>53.804347826086953</v>
      </c>
      <c r="T9" s="35">
        <f>Q9/E9*100</f>
        <v>55.421686746987952</v>
      </c>
      <c r="U9" s="36">
        <f>R9/F9*100</f>
        <v>54.571428571428569</v>
      </c>
    </row>
    <row r="10" spans="1:21" ht="15" customHeight="1" x14ac:dyDescent="0.2">
      <c r="A10" s="8" t="s">
        <v>94</v>
      </c>
      <c r="B10" s="12" t="s">
        <v>8</v>
      </c>
      <c r="C10" s="14" t="s">
        <v>232</v>
      </c>
      <c r="D10" s="29">
        <v>165</v>
      </c>
      <c r="E10" s="30">
        <v>181</v>
      </c>
      <c r="F10" s="22">
        <f>SUM(D10:E10)</f>
        <v>346</v>
      </c>
      <c r="G10" s="20">
        <v>27</v>
      </c>
      <c r="H10" s="21">
        <v>13</v>
      </c>
      <c r="I10" s="22">
        <f>SUM(G10:H10)</f>
        <v>40</v>
      </c>
      <c r="J10" s="31">
        <v>70</v>
      </c>
      <c r="K10" s="32">
        <v>84</v>
      </c>
      <c r="L10" s="21">
        <f>SUM(J10:K10)</f>
        <v>154</v>
      </c>
      <c r="M10" s="31">
        <v>0</v>
      </c>
      <c r="N10" s="32">
        <v>1</v>
      </c>
      <c r="O10" s="21">
        <f>SUM(M10:N10)</f>
        <v>1</v>
      </c>
      <c r="P10" s="31">
        <f>G10+J10+M10</f>
        <v>97</v>
      </c>
      <c r="Q10" s="32">
        <f>H10+K10+N10</f>
        <v>98</v>
      </c>
      <c r="R10" s="33">
        <f>SUM(P10:Q10)</f>
        <v>195</v>
      </c>
      <c r="S10" s="34">
        <f>P10/D10*100</f>
        <v>58.787878787878789</v>
      </c>
      <c r="T10" s="35">
        <f>Q10/E10*100</f>
        <v>54.143646408839771</v>
      </c>
      <c r="U10" s="36">
        <f>R10/F10*100</f>
        <v>56.358381502890175</v>
      </c>
    </row>
    <row r="11" spans="1:21" ht="15" customHeight="1" x14ac:dyDescent="0.2">
      <c r="A11" s="8" t="s">
        <v>95</v>
      </c>
      <c r="B11" s="12" t="s">
        <v>9</v>
      </c>
      <c r="C11" s="14" t="s">
        <v>176</v>
      </c>
      <c r="D11" s="29">
        <v>266</v>
      </c>
      <c r="E11" s="30">
        <v>287</v>
      </c>
      <c r="F11" s="22">
        <f>SUM(D11:E11)</f>
        <v>553</v>
      </c>
      <c r="G11" s="20">
        <v>66</v>
      </c>
      <c r="H11" s="21">
        <v>50</v>
      </c>
      <c r="I11" s="22">
        <f>SUM(G11:H11)</f>
        <v>116</v>
      </c>
      <c r="J11" s="31">
        <v>86</v>
      </c>
      <c r="K11" s="32">
        <v>119</v>
      </c>
      <c r="L11" s="21">
        <f>SUM(J11:K11)</f>
        <v>205</v>
      </c>
      <c r="M11" s="31">
        <v>2</v>
      </c>
      <c r="N11" s="32">
        <v>0</v>
      </c>
      <c r="O11" s="21">
        <f>SUM(M11:N11)</f>
        <v>2</v>
      </c>
      <c r="P11" s="31">
        <f>G11+J11+M11</f>
        <v>154</v>
      </c>
      <c r="Q11" s="32">
        <f>H11+K11+N11</f>
        <v>169</v>
      </c>
      <c r="R11" s="33">
        <f>SUM(P11:Q11)</f>
        <v>323</v>
      </c>
      <c r="S11" s="34">
        <f>P11/D11*100</f>
        <v>57.894736842105267</v>
      </c>
      <c r="T11" s="35">
        <f>Q11/E11*100</f>
        <v>58.88501742160279</v>
      </c>
      <c r="U11" s="36">
        <f>R11/F11*100</f>
        <v>58.408679927667272</v>
      </c>
    </row>
    <row r="12" spans="1:21" ht="15" customHeight="1" x14ac:dyDescent="0.2">
      <c r="A12" s="8" t="s">
        <v>96</v>
      </c>
      <c r="B12" s="12" t="s">
        <v>10</v>
      </c>
      <c r="C12" s="14" t="s">
        <v>233</v>
      </c>
      <c r="D12" s="29">
        <v>454</v>
      </c>
      <c r="E12" s="30">
        <v>468</v>
      </c>
      <c r="F12" s="22">
        <f>SUM(D12:E12)</f>
        <v>922</v>
      </c>
      <c r="G12" s="20">
        <v>95</v>
      </c>
      <c r="H12" s="21">
        <v>66</v>
      </c>
      <c r="I12" s="22">
        <f>SUM(G12:H12)</f>
        <v>161</v>
      </c>
      <c r="J12" s="31">
        <v>172</v>
      </c>
      <c r="K12" s="32">
        <v>191</v>
      </c>
      <c r="L12" s="21">
        <f>SUM(J12:K12)</f>
        <v>363</v>
      </c>
      <c r="M12" s="31">
        <v>1</v>
      </c>
      <c r="N12" s="32">
        <v>1</v>
      </c>
      <c r="O12" s="21">
        <f>SUM(M12:N12)</f>
        <v>2</v>
      </c>
      <c r="P12" s="31">
        <f>G12+J12+M12</f>
        <v>268</v>
      </c>
      <c r="Q12" s="32">
        <f>H12+K12+N12</f>
        <v>258</v>
      </c>
      <c r="R12" s="33">
        <f>SUM(P12:Q12)</f>
        <v>526</v>
      </c>
      <c r="S12" s="34">
        <f>P12/D12*100</f>
        <v>59.030837004405292</v>
      </c>
      <c r="T12" s="35">
        <f>Q12/E12*100</f>
        <v>55.128205128205131</v>
      </c>
      <c r="U12" s="36">
        <f>R12/F12*100</f>
        <v>57.049891540130147</v>
      </c>
    </row>
    <row r="13" spans="1:21" ht="15" customHeight="1" x14ac:dyDescent="0.2">
      <c r="A13" s="8" t="s">
        <v>97</v>
      </c>
      <c r="B13" s="12" t="s">
        <v>11</v>
      </c>
      <c r="C13" s="14" t="s">
        <v>177</v>
      </c>
      <c r="D13" s="29">
        <v>343</v>
      </c>
      <c r="E13" s="30">
        <v>343</v>
      </c>
      <c r="F13" s="22">
        <f>SUM(D13:E13)</f>
        <v>686</v>
      </c>
      <c r="G13" s="20">
        <v>84</v>
      </c>
      <c r="H13" s="21">
        <v>47</v>
      </c>
      <c r="I13" s="22">
        <f>SUM(G13:H13)</f>
        <v>131</v>
      </c>
      <c r="J13" s="31">
        <v>117</v>
      </c>
      <c r="K13" s="32">
        <v>136</v>
      </c>
      <c r="L13" s="21">
        <f>SUM(J13:K13)</f>
        <v>253</v>
      </c>
      <c r="M13" s="31">
        <v>0</v>
      </c>
      <c r="N13" s="32">
        <v>0</v>
      </c>
      <c r="O13" s="21">
        <f>SUM(M13:N13)</f>
        <v>0</v>
      </c>
      <c r="P13" s="31">
        <f>G13+J13+M13</f>
        <v>201</v>
      </c>
      <c r="Q13" s="32">
        <f>H13+K13+N13</f>
        <v>183</v>
      </c>
      <c r="R13" s="33">
        <f>SUM(P13:Q13)</f>
        <v>384</v>
      </c>
      <c r="S13" s="34">
        <f>P13/D13*100</f>
        <v>58.600583090379011</v>
      </c>
      <c r="T13" s="35">
        <f>Q13/E13*100</f>
        <v>53.352769679300295</v>
      </c>
      <c r="U13" s="36">
        <f>R13/F13*100</f>
        <v>55.976676384839649</v>
      </c>
    </row>
    <row r="14" spans="1:21" ht="15" customHeight="1" x14ac:dyDescent="0.2">
      <c r="A14" s="8" t="s">
        <v>98</v>
      </c>
      <c r="B14" s="12" t="s">
        <v>12</v>
      </c>
      <c r="C14" s="14" t="s">
        <v>178</v>
      </c>
      <c r="D14" s="29">
        <v>398</v>
      </c>
      <c r="E14" s="30">
        <v>360</v>
      </c>
      <c r="F14" s="22">
        <f>SUM(D14:E14)</f>
        <v>758</v>
      </c>
      <c r="G14" s="20">
        <v>86</v>
      </c>
      <c r="H14" s="21">
        <v>79</v>
      </c>
      <c r="I14" s="22">
        <f>SUM(G14:H14)</f>
        <v>165</v>
      </c>
      <c r="J14" s="31">
        <v>103</v>
      </c>
      <c r="K14" s="32">
        <v>107</v>
      </c>
      <c r="L14" s="21">
        <f>SUM(J14:K14)</f>
        <v>210</v>
      </c>
      <c r="M14" s="31">
        <v>2</v>
      </c>
      <c r="N14" s="32">
        <v>1</v>
      </c>
      <c r="O14" s="21">
        <f>SUM(M14:N14)</f>
        <v>3</v>
      </c>
      <c r="P14" s="31">
        <f>G14+J14+M14</f>
        <v>191</v>
      </c>
      <c r="Q14" s="32">
        <f>H14+K14+N14</f>
        <v>187</v>
      </c>
      <c r="R14" s="33">
        <f>SUM(P14:Q14)</f>
        <v>378</v>
      </c>
      <c r="S14" s="34">
        <f>P14/D14*100</f>
        <v>47.989949748743719</v>
      </c>
      <c r="T14" s="35">
        <f>Q14/E14*100</f>
        <v>51.94444444444445</v>
      </c>
      <c r="U14" s="36">
        <f>R14/F14*100</f>
        <v>49.868073878627968</v>
      </c>
    </row>
    <row r="15" spans="1:21" ht="15" customHeight="1" x14ac:dyDescent="0.2">
      <c r="A15" s="8" t="s">
        <v>99</v>
      </c>
      <c r="B15" s="12" t="s">
        <v>13</v>
      </c>
      <c r="C15" s="14" t="s">
        <v>239</v>
      </c>
      <c r="D15" s="29">
        <v>747</v>
      </c>
      <c r="E15" s="30">
        <v>721</v>
      </c>
      <c r="F15" s="22">
        <f>SUM(D15:E15)</f>
        <v>1468</v>
      </c>
      <c r="G15" s="20">
        <v>168</v>
      </c>
      <c r="H15" s="21">
        <v>125</v>
      </c>
      <c r="I15" s="22">
        <f>SUM(G15:H15)</f>
        <v>293</v>
      </c>
      <c r="J15" s="31">
        <v>248</v>
      </c>
      <c r="K15" s="32">
        <v>289</v>
      </c>
      <c r="L15" s="21">
        <f>SUM(J15:K15)</f>
        <v>537</v>
      </c>
      <c r="M15" s="31">
        <v>3</v>
      </c>
      <c r="N15" s="32">
        <v>2</v>
      </c>
      <c r="O15" s="21">
        <f>SUM(M15:N15)</f>
        <v>5</v>
      </c>
      <c r="P15" s="31">
        <f>G15+J15+M15</f>
        <v>419</v>
      </c>
      <c r="Q15" s="32">
        <f>H15+K15+N15</f>
        <v>416</v>
      </c>
      <c r="R15" s="33">
        <f>SUM(P15:Q15)</f>
        <v>835</v>
      </c>
      <c r="S15" s="34">
        <f>P15/D15*100</f>
        <v>56.091030789825972</v>
      </c>
      <c r="T15" s="35">
        <f>Q15/E15*100</f>
        <v>57.697642163661577</v>
      </c>
      <c r="U15" s="36">
        <f>R15/F15*100</f>
        <v>56.880108991825615</v>
      </c>
    </row>
    <row r="16" spans="1:21" ht="15" customHeight="1" x14ac:dyDescent="0.2">
      <c r="A16" s="8" t="s">
        <v>100</v>
      </c>
      <c r="B16" s="12" t="s">
        <v>14</v>
      </c>
      <c r="C16" s="14" t="s">
        <v>179</v>
      </c>
      <c r="D16" s="29">
        <v>448</v>
      </c>
      <c r="E16" s="30">
        <v>433</v>
      </c>
      <c r="F16" s="22">
        <f>SUM(D16:E16)</f>
        <v>881</v>
      </c>
      <c r="G16" s="20">
        <v>116</v>
      </c>
      <c r="H16" s="21">
        <v>100</v>
      </c>
      <c r="I16" s="22">
        <f>SUM(G16:H16)</f>
        <v>216</v>
      </c>
      <c r="J16" s="31">
        <v>96</v>
      </c>
      <c r="K16" s="32">
        <v>100</v>
      </c>
      <c r="L16" s="21">
        <f>SUM(J16:K16)</f>
        <v>196</v>
      </c>
      <c r="M16" s="31">
        <v>1</v>
      </c>
      <c r="N16" s="32">
        <v>0</v>
      </c>
      <c r="O16" s="21">
        <f>SUM(M16:N16)</f>
        <v>1</v>
      </c>
      <c r="P16" s="31">
        <f>G16+J16+M16</f>
        <v>213</v>
      </c>
      <c r="Q16" s="32">
        <f>H16+K16+N16</f>
        <v>200</v>
      </c>
      <c r="R16" s="33">
        <f>SUM(P16:Q16)</f>
        <v>413</v>
      </c>
      <c r="S16" s="34">
        <f>P16/D16*100</f>
        <v>47.544642857142854</v>
      </c>
      <c r="T16" s="35">
        <f>Q16/E16*100</f>
        <v>46.189376443418013</v>
      </c>
      <c r="U16" s="36">
        <f>R16/F16*100</f>
        <v>46.878547105561864</v>
      </c>
    </row>
    <row r="17" spans="1:21" ht="15" customHeight="1" x14ac:dyDescent="0.2">
      <c r="A17" s="8" t="s">
        <v>101</v>
      </c>
      <c r="B17" s="12" t="s">
        <v>15</v>
      </c>
      <c r="C17" s="14" t="s">
        <v>234</v>
      </c>
      <c r="D17" s="29">
        <v>353</v>
      </c>
      <c r="E17" s="30">
        <v>366</v>
      </c>
      <c r="F17" s="22">
        <f>SUM(D17:E17)</f>
        <v>719</v>
      </c>
      <c r="G17" s="20">
        <v>90</v>
      </c>
      <c r="H17" s="21">
        <v>60</v>
      </c>
      <c r="I17" s="22">
        <f>SUM(G17:H17)</f>
        <v>150</v>
      </c>
      <c r="J17" s="31">
        <v>112</v>
      </c>
      <c r="K17" s="32">
        <v>113</v>
      </c>
      <c r="L17" s="21">
        <f>SUM(J17:K17)</f>
        <v>225</v>
      </c>
      <c r="M17" s="31">
        <v>0</v>
      </c>
      <c r="N17" s="32">
        <v>1</v>
      </c>
      <c r="O17" s="21">
        <f>SUM(M17:N17)</f>
        <v>1</v>
      </c>
      <c r="P17" s="31">
        <f>G17+J17+M17</f>
        <v>202</v>
      </c>
      <c r="Q17" s="32">
        <f>H17+K17+N17</f>
        <v>174</v>
      </c>
      <c r="R17" s="33">
        <f>SUM(P17:Q17)</f>
        <v>376</v>
      </c>
      <c r="S17" s="34">
        <f>P17/D17*100</f>
        <v>57.223796033994333</v>
      </c>
      <c r="T17" s="35">
        <f>Q17/E17*100</f>
        <v>47.540983606557376</v>
      </c>
      <c r="U17" s="36">
        <f>R17/F17*100</f>
        <v>52.294853963838662</v>
      </c>
    </row>
    <row r="18" spans="1:21" ht="15" customHeight="1" x14ac:dyDescent="0.2">
      <c r="A18" s="8" t="s">
        <v>102</v>
      </c>
      <c r="B18" s="12" t="s">
        <v>16</v>
      </c>
      <c r="C18" s="14" t="s">
        <v>240</v>
      </c>
      <c r="D18" s="29">
        <v>276</v>
      </c>
      <c r="E18" s="30">
        <v>307</v>
      </c>
      <c r="F18" s="22">
        <f>SUM(D18:E18)</f>
        <v>583</v>
      </c>
      <c r="G18" s="37">
        <v>56</v>
      </c>
      <c r="H18" s="38">
        <v>47</v>
      </c>
      <c r="I18" s="22">
        <f>SUM(G18:H18)</f>
        <v>103</v>
      </c>
      <c r="J18" s="31">
        <v>105</v>
      </c>
      <c r="K18" s="32">
        <v>132</v>
      </c>
      <c r="L18" s="21">
        <f>SUM(J18:K18)</f>
        <v>237</v>
      </c>
      <c r="M18" s="31">
        <v>0</v>
      </c>
      <c r="N18" s="32">
        <v>0</v>
      </c>
      <c r="O18" s="21">
        <f>SUM(M18:N18)</f>
        <v>0</v>
      </c>
      <c r="P18" s="31">
        <f>G18+J18+M18</f>
        <v>161</v>
      </c>
      <c r="Q18" s="32">
        <f>H18+K18+N18</f>
        <v>179</v>
      </c>
      <c r="R18" s="33">
        <f>SUM(P18:Q18)</f>
        <v>340</v>
      </c>
      <c r="S18" s="34">
        <f>P18/D18*100</f>
        <v>58.333333333333336</v>
      </c>
      <c r="T18" s="35">
        <f>Q18/E18*100</f>
        <v>58.306188925081436</v>
      </c>
      <c r="U18" s="36">
        <f>R18/F18*100</f>
        <v>58.319039451114918</v>
      </c>
    </row>
    <row r="19" spans="1:21" ht="15" customHeight="1" x14ac:dyDescent="0.2">
      <c r="A19" s="9"/>
      <c r="B19" s="85" t="s">
        <v>77</v>
      </c>
      <c r="C19" s="86"/>
      <c r="D19" s="39">
        <f>SUM(D3:D18)</f>
        <v>6928</v>
      </c>
      <c r="E19" s="40">
        <f>SUM(E3:E18)</f>
        <v>6995</v>
      </c>
      <c r="F19" s="41">
        <f>SUM(F3:F18)</f>
        <v>13923</v>
      </c>
      <c r="G19" s="39">
        <f>SUM(G3:G18)</f>
        <v>1609</v>
      </c>
      <c r="H19" s="40">
        <f>SUM(H3:H18)</f>
        <v>1223</v>
      </c>
      <c r="I19" s="41">
        <f>SUM(I3:I18)</f>
        <v>2832</v>
      </c>
      <c r="J19" s="39">
        <f>SUM(J3:J18)</f>
        <v>2250</v>
      </c>
      <c r="K19" s="40">
        <f>SUM(K3:K18)</f>
        <v>2480</v>
      </c>
      <c r="L19" s="41">
        <f>SUM(L3:L18)</f>
        <v>4730</v>
      </c>
      <c r="M19" s="39">
        <f>SUM(M3:M18)</f>
        <v>22</v>
      </c>
      <c r="N19" s="40">
        <f>SUM(N3:N18)</f>
        <v>15</v>
      </c>
      <c r="O19" s="41">
        <f>SUM(O3:O18)</f>
        <v>37</v>
      </c>
      <c r="P19" s="39">
        <f>G19+J19+M19</f>
        <v>3881</v>
      </c>
      <c r="Q19" s="40">
        <f>H19+K19+N19</f>
        <v>3718</v>
      </c>
      <c r="R19" s="41">
        <f>SUM(P19:Q19)</f>
        <v>7599</v>
      </c>
      <c r="S19" s="42">
        <f>P19/D19*100</f>
        <v>56.01905311778291</v>
      </c>
      <c r="T19" s="43">
        <f>Q19/E19*100</f>
        <v>53.152251608291635</v>
      </c>
      <c r="U19" s="44">
        <f>R19/F19*100</f>
        <v>54.578754578754577</v>
      </c>
    </row>
    <row r="20" spans="1:21" ht="15" customHeight="1" x14ac:dyDescent="0.2">
      <c r="A20" s="8" t="s">
        <v>103</v>
      </c>
      <c r="B20" s="12" t="s">
        <v>17</v>
      </c>
      <c r="C20" s="14" t="s">
        <v>247</v>
      </c>
      <c r="D20" s="29">
        <v>4329</v>
      </c>
      <c r="E20" s="30">
        <v>4069</v>
      </c>
      <c r="F20" s="22">
        <f>SUM(D20:E20)</f>
        <v>8398</v>
      </c>
      <c r="G20" s="20">
        <v>915</v>
      </c>
      <c r="H20" s="21">
        <v>736</v>
      </c>
      <c r="I20" s="22">
        <f>SUM(G20:H20)</f>
        <v>1651</v>
      </c>
      <c r="J20" s="31">
        <v>1367</v>
      </c>
      <c r="K20" s="32">
        <v>1413</v>
      </c>
      <c r="L20" s="21">
        <f>SUM(J20:K20)</f>
        <v>2780</v>
      </c>
      <c r="M20" s="31">
        <v>9</v>
      </c>
      <c r="N20" s="32">
        <v>8</v>
      </c>
      <c r="O20" s="21">
        <f>SUM(M20:N20)</f>
        <v>17</v>
      </c>
      <c r="P20" s="31">
        <f>G20+J20+M20</f>
        <v>2291</v>
      </c>
      <c r="Q20" s="32">
        <f>H20+K20+N20</f>
        <v>2157</v>
      </c>
      <c r="R20" s="33">
        <f>SUM(P20:Q20)</f>
        <v>4448</v>
      </c>
      <c r="S20" s="34">
        <f>P20/D20*100</f>
        <v>52.922152922152918</v>
      </c>
      <c r="T20" s="35">
        <f>Q20/E20*100</f>
        <v>53.010567707053333</v>
      </c>
      <c r="U20" s="36">
        <f>R20/F20*100</f>
        <v>52.964991664682074</v>
      </c>
    </row>
    <row r="21" spans="1:21" ht="15" customHeight="1" x14ac:dyDescent="0.2">
      <c r="A21" s="8" t="s">
        <v>104</v>
      </c>
      <c r="B21" s="12" t="s">
        <v>18</v>
      </c>
      <c r="C21" s="14" t="s">
        <v>180</v>
      </c>
      <c r="D21" s="29">
        <v>1383</v>
      </c>
      <c r="E21" s="30">
        <v>1500</v>
      </c>
      <c r="F21" s="22">
        <f>SUM(D21:E21)</f>
        <v>2883</v>
      </c>
      <c r="G21" s="20">
        <v>308</v>
      </c>
      <c r="H21" s="21">
        <v>273</v>
      </c>
      <c r="I21" s="22">
        <f>SUM(G21:H21)</f>
        <v>581</v>
      </c>
      <c r="J21" s="31">
        <v>447</v>
      </c>
      <c r="K21" s="32">
        <v>513</v>
      </c>
      <c r="L21" s="21">
        <f>SUM(J21:K21)</f>
        <v>960</v>
      </c>
      <c r="M21" s="31">
        <v>1</v>
      </c>
      <c r="N21" s="32">
        <v>3</v>
      </c>
      <c r="O21" s="21">
        <f>SUM(M21:N21)</f>
        <v>4</v>
      </c>
      <c r="P21" s="31">
        <f>G21+J21+M21</f>
        <v>756</v>
      </c>
      <c r="Q21" s="32">
        <f>H21+K21+N21</f>
        <v>789</v>
      </c>
      <c r="R21" s="33">
        <f>SUM(P21:Q21)</f>
        <v>1545</v>
      </c>
      <c r="S21" s="34">
        <f>P21/D21*100</f>
        <v>54.663774403470711</v>
      </c>
      <c r="T21" s="35">
        <f>Q21/E21*100</f>
        <v>52.6</v>
      </c>
      <c r="U21" s="36">
        <f>R21/F21*100</f>
        <v>53.590010405827258</v>
      </c>
    </row>
    <row r="22" spans="1:21" ht="15" customHeight="1" x14ac:dyDescent="0.2">
      <c r="A22" s="8" t="s">
        <v>105</v>
      </c>
      <c r="B22" s="12" t="s">
        <v>19</v>
      </c>
      <c r="C22" s="14" t="s">
        <v>181</v>
      </c>
      <c r="D22" s="29">
        <v>993</v>
      </c>
      <c r="E22" s="30">
        <v>1003</v>
      </c>
      <c r="F22" s="22">
        <f>SUM(D22:E22)</f>
        <v>1996</v>
      </c>
      <c r="G22" s="20">
        <v>261</v>
      </c>
      <c r="H22" s="21">
        <v>208</v>
      </c>
      <c r="I22" s="22">
        <f>SUM(G22:H22)</f>
        <v>469</v>
      </c>
      <c r="J22" s="31">
        <v>269</v>
      </c>
      <c r="K22" s="32">
        <v>272</v>
      </c>
      <c r="L22" s="21">
        <f>SUM(J22:K22)</f>
        <v>541</v>
      </c>
      <c r="M22" s="31">
        <v>2</v>
      </c>
      <c r="N22" s="32">
        <v>2</v>
      </c>
      <c r="O22" s="21">
        <f>SUM(M22:N22)</f>
        <v>4</v>
      </c>
      <c r="P22" s="31">
        <f>G22+J22+M22</f>
        <v>532</v>
      </c>
      <c r="Q22" s="32">
        <f>H22+K22+N22</f>
        <v>482</v>
      </c>
      <c r="R22" s="33">
        <f>SUM(P22:Q22)</f>
        <v>1014</v>
      </c>
      <c r="S22" s="34">
        <f>P22/D22*100</f>
        <v>53.575025176233638</v>
      </c>
      <c r="T22" s="35">
        <f>Q22/E22*100</f>
        <v>48.055832502492521</v>
      </c>
      <c r="U22" s="36">
        <f>R22/F22*100</f>
        <v>50.801603206412828</v>
      </c>
    </row>
    <row r="23" spans="1:21" ht="15" customHeight="1" x14ac:dyDescent="0.2">
      <c r="A23" s="8" t="s">
        <v>106</v>
      </c>
      <c r="B23" s="12" t="s">
        <v>20</v>
      </c>
      <c r="C23" s="14" t="s">
        <v>182</v>
      </c>
      <c r="D23" s="29">
        <v>839</v>
      </c>
      <c r="E23" s="30">
        <v>884</v>
      </c>
      <c r="F23" s="22">
        <f>SUM(D23:E23)</f>
        <v>1723</v>
      </c>
      <c r="G23" s="20">
        <v>267</v>
      </c>
      <c r="H23" s="21">
        <v>212</v>
      </c>
      <c r="I23" s="22">
        <f>SUM(G23:H23)</f>
        <v>479</v>
      </c>
      <c r="J23" s="31">
        <v>195</v>
      </c>
      <c r="K23" s="32">
        <v>223</v>
      </c>
      <c r="L23" s="21">
        <f>SUM(J23:K23)</f>
        <v>418</v>
      </c>
      <c r="M23" s="31">
        <v>1</v>
      </c>
      <c r="N23" s="32">
        <v>1</v>
      </c>
      <c r="O23" s="21">
        <f>SUM(M23:N23)</f>
        <v>2</v>
      </c>
      <c r="P23" s="31">
        <f>G23+J23+M23</f>
        <v>463</v>
      </c>
      <c r="Q23" s="32">
        <f>H23+K23+N23</f>
        <v>436</v>
      </c>
      <c r="R23" s="33">
        <f>SUM(P23:Q23)</f>
        <v>899</v>
      </c>
      <c r="S23" s="34">
        <f>P23/D23*100</f>
        <v>55.184743742550658</v>
      </c>
      <c r="T23" s="35">
        <f>Q23/E23*100</f>
        <v>49.321266968325794</v>
      </c>
      <c r="U23" s="36">
        <f>R23/F23*100</f>
        <v>52.176436448055718</v>
      </c>
    </row>
    <row r="24" spans="1:21" ht="15" customHeight="1" x14ac:dyDescent="0.2">
      <c r="A24" s="8" t="s">
        <v>107</v>
      </c>
      <c r="B24" s="12" t="s">
        <v>21</v>
      </c>
      <c r="C24" s="14" t="s">
        <v>183</v>
      </c>
      <c r="D24" s="29">
        <v>779</v>
      </c>
      <c r="E24" s="30">
        <v>779</v>
      </c>
      <c r="F24" s="22">
        <f>SUM(D24:E24)</f>
        <v>1558</v>
      </c>
      <c r="G24" s="37">
        <v>195</v>
      </c>
      <c r="H24" s="38">
        <v>129</v>
      </c>
      <c r="I24" s="45">
        <f>SUM(G24:H24)</f>
        <v>324</v>
      </c>
      <c r="J24" s="31">
        <v>205</v>
      </c>
      <c r="K24" s="32">
        <v>231</v>
      </c>
      <c r="L24" s="21">
        <f>SUM(J24:K24)</f>
        <v>436</v>
      </c>
      <c r="M24" s="31">
        <v>1</v>
      </c>
      <c r="N24" s="32">
        <v>4</v>
      </c>
      <c r="O24" s="21">
        <f>SUM(M24:N24)</f>
        <v>5</v>
      </c>
      <c r="P24" s="31">
        <f>G24+J24+M24</f>
        <v>401</v>
      </c>
      <c r="Q24" s="32">
        <f>H24+K24+N24</f>
        <v>364</v>
      </c>
      <c r="R24" s="33">
        <f>SUM(P24:Q24)</f>
        <v>765</v>
      </c>
      <c r="S24" s="34">
        <f>P24/D24*100</f>
        <v>51.476251604621318</v>
      </c>
      <c r="T24" s="35">
        <f>Q24/E24*100</f>
        <v>46.726572528883182</v>
      </c>
      <c r="U24" s="36">
        <f>R24/F24*100</f>
        <v>49.101412066752246</v>
      </c>
    </row>
    <row r="25" spans="1:21" ht="15" customHeight="1" x14ac:dyDescent="0.2">
      <c r="A25" s="9"/>
      <c r="B25" s="85" t="s">
        <v>78</v>
      </c>
      <c r="C25" s="86"/>
      <c r="D25" s="39">
        <f>SUM(D20:D24)</f>
        <v>8323</v>
      </c>
      <c r="E25" s="40">
        <f>SUM(E20:E24)</f>
        <v>8235</v>
      </c>
      <c r="F25" s="41">
        <f>SUM(F20:F24)</f>
        <v>16558</v>
      </c>
      <c r="G25" s="39">
        <f>SUM(G20:G24)</f>
        <v>1946</v>
      </c>
      <c r="H25" s="40">
        <f>SUM(H20:H24)</f>
        <v>1558</v>
      </c>
      <c r="I25" s="41">
        <f>SUM(I20:I24)</f>
        <v>3504</v>
      </c>
      <c r="J25" s="39">
        <f>SUM(J20:J24)</f>
        <v>2483</v>
      </c>
      <c r="K25" s="40">
        <f>SUM(K20:K24)</f>
        <v>2652</v>
      </c>
      <c r="L25" s="41">
        <f>SUM(L20:L24)</f>
        <v>5135</v>
      </c>
      <c r="M25" s="39">
        <f>SUM(M20:M24)</f>
        <v>14</v>
      </c>
      <c r="N25" s="40">
        <f>SUM(N20:N24)</f>
        <v>18</v>
      </c>
      <c r="O25" s="41">
        <f>SUM(O20:O24)</f>
        <v>32</v>
      </c>
      <c r="P25" s="39">
        <f>G25+J25+M25</f>
        <v>4443</v>
      </c>
      <c r="Q25" s="40">
        <f>H25+K25+N25</f>
        <v>4228</v>
      </c>
      <c r="R25" s="41">
        <f>SUM(P25:Q25)</f>
        <v>8671</v>
      </c>
      <c r="S25" s="42">
        <f>P25/D25*100</f>
        <v>53.382193920461376</v>
      </c>
      <c r="T25" s="43">
        <f>Q25/E25*100</f>
        <v>51.341833636915602</v>
      </c>
      <c r="U25" s="44">
        <f>R25/F25*100</f>
        <v>52.367435680637755</v>
      </c>
    </row>
    <row r="26" spans="1:21" ht="15" customHeight="1" x14ac:dyDescent="0.2">
      <c r="A26" s="8" t="s">
        <v>108</v>
      </c>
      <c r="B26" s="12" t="s">
        <v>22</v>
      </c>
      <c r="C26" s="14" t="s">
        <v>184</v>
      </c>
      <c r="D26" s="29">
        <v>379</v>
      </c>
      <c r="E26" s="30">
        <v>384</v>
      </c>
      <c r="F26" s="22">
        <f>SUM(D26:E26)</f>
        <v>763</v>
      </c>
      <c r="G26" s="20">
        <v>87</v>
      </c>
      <c r="H26" s="21">
        <v>78</v>
      </c>
      <c r="I26" s="22">
        <f>SUM(G26:H26)</f>
        <v>165</v>
      </c>
      <c r="J26" s="31">
        <v>132</v>
      </c>
      <c r="K26" s="32">
        <v>131</v>
      </c>
      <c r="L26" s="21">
        <f>SUM(J26:K26)</f>
        <v>263</v>
      </c>
      <c r="M26" s="31">
        <v>0</v>
      </c>
      <c r="N26" s="32">
        <v>1</v>
      </c>
      <c r="O26" s="21">
        <f>SUM(M26:N26)</f>
        <v>1</v>
      </c>
      <c r="P26" s="31">
        <f>G26+J26+M26</f>
        <v>219</v>
      </c>
      <c r="Q26" s="32">
        <f>H26+K26+N26</f>
        <v>210</v>
      </c>
      <c r="R26" s="33">
        <f>SUM(P26:Q26)</f>
        <v>429</v>
      </c>
      <c r="S26" s="34">
        <f>P26/D26*100</f>
        <v>57.78364116094987</v>
      </c>
      <c r="T26" s="35">
        <f>Q26/E26*100</f>
        <v>54.6875</v>
      </c>
      <c r="U26" s="36">
        <f>R26/F26*100</f>
        <v>56.225425950196595</v>
      </c>
    </row>
    <row r="27" spans="1:21" ht="15" customHeight="1" x14ac:dyDescent="0.2">
      <c r="A27" s="8" t="s">
        <v>109</v>
      </c>
      <c r="B27" s="12" t="s">
        <v>23</v>
      </c>
      <c r="C27" s="14" t="s">
        <v>185</v>
      </c>
      <c r="D27" s="29">
        <v>1209</v>
      </c>
      <c r="E27" s="30">
        <v>1192</v>
      </c>
      <c r="F27" s="22">
        <f>SUM(D27:E27)</f>
        <v>2401</v>
      </c>
      <c r="G27" s="20">
        <v>240</v>
      </c>
      <c r="H27" s="21">
        <v>214</v>
      </c>
      <c r="I27" s="22">
        <f>SUM(G27:H27)</f>
        <v>454</v>
      </c>
      <c r="J27" s="31">
        <v>312</v>
      </c>
      <c r="K27" s="32">
        <v>318</v>
      </c>
      <c r="L27" s="21">
        <f>SUM(J27:K27)</f>
        <v>630</v>
      </c>
      <c r="M27" s="31">
        <v>1</v>
      </c>
      <c r="N27" s="32">
        <v>7</v>
      </c>
      <c r="O27" s="21">
        <f>SUM(M27:N27)</f>
        <v>8</v>
      </c>
      <c r="P27" s="31">
        <f>G27+J27+M27</f>
        <v>553</v>
      </c>
      <c r="Q27" s="32">
        <f>H27+K27+N27</f>
        <v>539</v>
      </c>
      <c r="R27" s="33">
        <f>SUM(P27:Q27)</f>
        <v>1092</v>
      </c>
      <c r="S27" s="34">
        <f>P27/D27*100</f>
        <v>45.740281224152191</v>
      </c>
      <c r="T27" s="35">
        <f>Q27/E27*100</f>
        <v>45.218120805369125</v>
      </c>
      <c r="U27" s="36">
        <f>R27/F27*100</f>
        <v>45.481049562682216</v>
      </c>
    </row>
    <row r="28" spans="1:21" ht="15" customHeight="1" x14ac:dyDescent="0.2">
      <c r="A28" s="8" t="s">
        <v>110</v>
      </c>
      <c r="B28" s="12" t="s">
        <v>24</v>
      </c>
      <c r="C28" s="14" t="s">
        <v>235</v>
      </c>
      <c r="D28" s="29">
        <v>1793</v>
      </c>
      <c r="E28" s="30">
        <v>1828</v>
      </c>
      <c r="F28" s="22">
        <f>SUM(D28:E28)</f>
        <v>3621</v>
      </c>
      <c r="G28" s="20">
        <v>404</v>
      </c>
      <c r="H28" s="21">
        <v>340</v>
      </c>
      <c r="I28" s="22">
        <f>SUM(G28:H28)</f>
        <v>744</v>
      </c>
      <c r="J28" s="31">
        <v>624</v>
      </c>
      <c r="K28" s="32">
        <v>703</v>
      </c>
      <c r="L28" s="21">
        <f>SUM(J28:K28)</f>
        <v>1327</v>
      </c>
      <c r="M28" s="31">
        <v>3</v>
      </c>
      <c r="N28" s="32">
        <v>5</v>
      </c>
      <c r="O28" s="21">
        <f>SUM(M28:N28)</f>
        <v>8</v>
      </c>
      <c r="P28" s="31">
        <f>G28+J28+M28</f>
        <v>1031</v>
      </c>
      <c r="Q28" s="32">
        <f>H28+K28+N28</f>
        <v>1048</v>
      </c>
      <c r="R28" s="33">
        <f>SUM(P28:Q28)</f>
        <v>2079</v>
      </c>
      <c r="S28" s="34">
        <f>P28/D28*100</f>
        <v>57.501394311210262</v>
      </c>
      <c r="T28" s="35">
        <f>Q28/E28*100</f>
        <v>57.330415754923415</v>
      </c>
      <c r="U28" s="36">
        <f>R28/F28*100</f>
        <v>57.415078707539358</v>
      </c>
    </row>
    <row r="29" spans="1:21" ht="15" customHeight="1" x14ac:dyDescent="0.2">
      <c r="A29" s="8" t="s">
        <v>111</v>
      </c>
      <c r="B29" s="12" t="s">
        <v>25</v>
      </c>
      <c r="C29" s="14" t="s">
        <v>186</v>
      </c>
      <c r="D29" s="29">
        <v>911</v>
      </c>
      <c r="E29" s="30">
        <v>901</v>
      </c>
      <c r="F29" s="22">
        <f>SUM(D29:E29)</f>
        <v>1812</v>
      </c>
      <c r="G29" s="20">
        <v>204</v>
      </c>
      <c r="H29" s="21">
        <v>167</v>
      </c>
      <c r="I29" s="22">
        <f>SUM(G29:H29)</f>
        <v>371</v>
      </c>
      <c r="J29" s="31">
        <v>245</v>
      </c>
      <c r="K29" s="32">
        <v>221</v>
      </c>
      <c r="L29" s="21">
        <f>SUM(J29:K29)</f>
        <v>466</v>
      </c>
      <c r="M29" s="31">
        <v>1</v>
      </c>
      <c r="N29" s="32">
        <v>0</v>
      </c>
      <c r="O29" s="21">
        <f>SUM(M29:N29)</f>
        <v>1</v>
      </c>
      <c r="P29" s="31">
        <f>G29+J29+M29</f>
        <v>450</v>
      </c>
      <c r="Q29" s="32">
        <f>H29+K29+N29</f>
        <v>388</v>
      </c>
      <c r="R29" s="33">
        <f>SUM(P29:Q29)</f>
        <v>838</v>
      </c>
      <c r="S29" s="34">
        <f>P29/D29*100</f>
        <v>49.39626783754116</v>
      </c>
      <c r="T29" s="35">
        <f>Q29/E29*100</f>
        <v>43.063263041065483</v>
      </c>
      <c r="U29" s="36">
        <f>R29/F29*100</f>
        <v>46.247240618101543</v>
      </c>
    </row>
    <row r="30" spans="1:21" ht="15" customHeight="1" x14ac:dyDescent="0.2">
      <c r="A30" s="8" t="s">
        <v>112</v>
      </c>
      <c r="B30" s="12" t="s">
        <v>26</v>
      </c>
      <c r="C30" s="14" t="s">
        <v>187</v>
      </c>
      <c r="D30" s="29">
        <v>344</v>
      </c>
      <c r="E30" s="30">
        <v>346</v>
      </c>
      <c r="F30" s="22">
        <f>SUM(D30:E30)</f>
        <v>690</v>
      </c>
      <c r="G30" s="20">
        <v>89</v>
      </c>
      <c r="H30" s="21">
        <v>77</v>
      </c>
      <c r="I30" s="22">
        <f>SUM(G30:H30)</f>
        <v>166</v>
      </c>
      <c r="J30" s="31">
        <v>90</v>
      </c>
      <c r="K30" s="32">
        <v>102</v>
      </c>
      <c r="L30" s="21">
        <f>SUM(J30:K30)</f>
        <v>192</v>
      </c>
      <c r="M30" s="31">
        <v>0</v>
      </c>
      <c r="N30" s="32">
        <v>3</v>
      </c>
      <c r="O30" s="21">
        <f>SUM(M30:N30)</f>
        <v>3</v>
      </c>
      <c r="P30" s="31">
        <f>G30+J30+M30</f>
        <v>179</v>
      </c>
      <c r="Q30" s="32">
        <f>H30+K30+N30</f>
        <v>182</v>
      </c>
      <c r="R30" s="33">
        <f>SUM(P30:Q30)</f>
        <v>361</v>
      </c>
      <c r="S30" s="34">
        <f>P30/D30*100</f>
        <v>52.034883720930239</v>
      </c>
      <c r="T30" s="35">
        <f>Q30/E30*100</f>
        <v>52.601156069364166</v>
      </c>
      <c r="U30" s="36">
        <f>R30/F30*100</f>
        <v>52.318840579710148</v>
      </c>
    </row>
    <row r="31" spans="1:21" ht="15" customHeight="1" x14ac:dyDescent="0.2">
      <c r="A31" s="8" t="s">
        <v>113</v>
      </c>
      <c r="B31" s="12" t="s">
        <v>27</v>
      </c>
      <c r="C31" s="14" t="s">
        <v>188</v>
      </c>
      <c r="D31" s="29">
        <v>793</v>
      </c>
      <c r="E31" s="30">
        <v>799</v>
      </c>
      <c r="F31" s="22">
        <f>SUM(D31:E31)</f>
        <v>1592</v>
      </c>
      <c r="G31" s="20">
        <v>191</v>
      </c>
      <c r="H31" s="21">
        <v>149</v>
      </c>
      <c r="I31" s="22">
        <f>SUM(G31:H31)</f>
        <v>340</v>
      </c>
      <c r="J31" s="31">
        <v>241</v>
      </c>
      <c r="K31" s="32">
        <v>270</v>
      </c>
      <c r="L31" s="21">
        <f>SUM(J31:K31)</f>
        <v>511</v>
      </c>
      <c r="M31" s="31">
        <v>2</v>
      </c>
      <c r="N31" s="32">
        <v>3</v>
      </c>
      <c r="O31" s="21">
        <f>SUM(M31:N31)</f>
        <v>5</v>
      </c>
      <c r="P31" s="31">
        <f>G31+J31+M31</f>
        <v>434</v>
      </c>
      <c r="Q31" s="32">
        <f>H31+K31+N31</f>
        <v>422</v>
      </c>
      <c r="R31" s="33">
        <f>SUM(P31:Q31)</f>
        <v>856</v>
      </c>
      <c r="S31" s="34">
        <f>P31/D31*100</f>
        <v>54.728877679697355</v>
      </c>
      <c r="T31" s="35">
        <f>Q31/E31*100</f>
        <v>52.816020025031285</v>
      </c>
      <c r="U31" s="36">
        <f>R31/F31*100</f>
        <v>53.768844221105525</v>
      </c>
    </row>
    <row r="32" spans="1:21" ht="15" customHeight="1" x14ac:dyDescent="0.2">
      <c r="A32" s="8" t="s">
        <v>114</v>
      </c>
      <c r="B32" s="12" t="s">
        <v>28</v>
      </c>
      <c r="C32" s="14" t="s">
        <v>189</v>
      </c>
      <c r="D32" s="29">
        <v>2657</v>
      </c>
      <c r="E32" s="30">
        <v>2617</v>
      </c>
      <c r="F32" s="22">
        <f>SUM(D32:E32)</f>
        <v>5274</v>
      </c>
      <c r="G32" s="20">
        <v>788</v>
      </c>
      <c r="H32" s="21">
        <v>674</v>
      </c>
      <c r="I32" s="22">
        <f>SUM(G32:H32)</f>
        <v>1462</v>
      </c>
      <c r="J32" s="31">
        <v>745</v>
      </c>
      <c r="K32" s="32">
        <v>784</v>
      </c>
      <c r="L32" s="21">
        <f>SUM(J32:K32)</f>
        <v>1529</v>
      </c>
      <c r="M32" s="31">
        <v>8</v>
      </c>
      <c r="N32" s="32">
        <v>4</v>
      </c>
      <c r="O32" s="21">
        <f>SUM(M32:N32)</f>
        <v>12</v>
      </c>
      <c r="P32" s="31">
        <f>G32+J32+M32</f>
        <v>1541</v>
      </c>
      <c r="Q32" s="32">
        <f>H32+K32+N32</f>
        <v>1462</v>
      </c>
      <c r="R32" s="33">
        <f>SUM(P32:Q32)</f>
        <v>3003</v>
      </c>
      <c r="S32" s="34">
        <f>P32/D32*100</f>
        <v>57.997741814076022</v>
      </c>
      <c r="T32" s="35">
        <f>Q32/E32*100</f>
        <v>55.865494841421473</v>
      </c>
      <c r="U32" s="36">
        <f>R32/F32*100</f>
        <v>56.939704209328781</v>
      </c>
    </row>
    <row r="33" spans="1:21" ht="15" customHeight="1" x14ac:dyDescent="0.2">
      <c r="A33" s="9"/>
      <c r="B33" s="85" t="s">
        <v>79</v>
      </c>
      <c r="C33" s="86"/>
      <c r="D33" s="39">
        <f>SUM(D26:D32)</f>
        <v>8086</v>
      </c>
      <c r="E33" s="40">
        <f>SUM(E26:E32)</f>
        <v>8067</v>
      </c>
      <c r="F33" s="41">
        <f>SUM(F26:F32)</f>
        <v>16153</v>
      </c>
      <c r="G33" s="39">
        <f>SUM(G26:G32)</f>
        <v>2003</v>
      </c>
      <c r="H33" s="40">
        <f>SUM(H26:H32)</f>
        <v>1699</v>
      </c>
      <c r="I33" s="41">
        <f>SUM(I26:I32)</f>
        <v>3702</v>
      </c>
      <c r="J33" s="39">
        <f>SUM(J26:J32)</f>
        <v>2389</v>
      </c>
      <c r="K33" s="40">
        <f>SUM(K26:K32)</f>
        <v>2529</v>
      </c>
      <c r="L33" s="41">
        <f>SUM(L26:L32)</f>
        <v>4918</v>
      </c>
      <c r="M33" s="39">
        <f>SUM(M26:M32)</f>
        <v>15</v>
      </c>
      <c r="N33" s="40">
        <f>SUM(N26:N32)</f>
        <v>23</v>
      </c>
      <c r="O33" s="41">
        <f>SUM(O26:O32)</f>
        <v>38</v>
      </c>
      <c r="P33" s="39">
        <f>G33+J33+M33</f>
        <v>4407</v>
      </c>
      <c r="Q33" s="40">
        <f>H33+K33+N33</f>
        <v>4251</v>
      </c>
      <c r="R33" s="41">
        <f>SUM(P33:Q33)</f>
        <v>8658</v>
      </c>
      <c r="S33" s="42">
        <f>P33/D33*100</f>
        <v>54.5016077170418</v>
      </c>
      <c r="T33" s="43">
        <f>Q33/E33*100</f>
        <v>52.696169579769439</v>
      </c>
      <c r="U33" s="44">
        <f>R33/F33*100</f>
        <v>53.599950473596238</v>
      </c>
    </row>
    <row r="34" spans="1:21" ht="15" customHeight="1" x14ac:dyDescent="0.2">
      <c r="A34" s="8" t="s">
        <v>115</v>
      </c>
      <c r="B34" s="12" t="s">
        <v>29</v>
      </c>
      <c r="C34" s="14" t="s">
        <v>241</v>
      </c>
      <c r="D34" s="29">
        <v>3723</v>
      </c>
      <c r="E34" s="30">
        <v>3782</v>
      </c>
      <c r="F34" s="22">
        <f>SUM(D34:E34)</f>
        <v>7505</v>
      </c>
      <c r="G34" s="20">
        <v>722</v>
      </c>
      <c r="H34" s="21">
        <v>592</v>
      </c>
      <c r="I34" s="22">
        <f>SUM(G34:H34)</f>
        <v>1314</v>
      </c>
      <c r="J34" s="31">
        <v>1199</v>
      </c>
      <c r="K34" s="32">
        <v>1341</v>
      </c>
      <c r="L34" s="21">
        <f>SUM(J34:K34)</f>
        <v>2540</v>
      </c>
      <c r="M34" s="31">
        <v>9</v>
      </c>
      <c r="N34" s="32">
        <v>15</v>
      </c>
      <c r="O34" s="21">
        <f>SUM(M34:N34)</f>
        <v>24</v>
      </c>
      <c r="P34" s="31">
        <f>G34+J34+M34</f>
        <v>1930</v>
      </c>
      <c r="Q34" s="32">
        <f>H34+K34+N34</f>
        <v>1948</v>
      </c>
      <c r="R34" s="33">
        <f>SUM(P34:Q34)</f>
        <v>3878</v>
      </c>
      <c r="S34" s="34">
        <f>P34/D34*100</f>
        <v>51.839914047810908</v>
      </c>
      <c r="T34" s="35">
        <f>Q34/E34*100</f>
        <v>51.507139079851925</v>
      </c>
      <c r="U34" s="36">
        <f>R34/F34*100</f>
        <v>51.672218520986014</v>
      </c>
    </row>
    <row r="35" spans="1:21" ht="15" customHeight="1" x14ac:dyDescent="0.2">
      <c r="A35" s="8" t="s">
        <v>116</v>
      </c>
      <c r="B35" s="12" t="s">
        <v>30</v>
      </c>
      <c r="C35" s="14" t="s">
        <v>190</v>
      </c>
      <c r="D35" s="29">
        <v>914</v>
      </c>
      <c r="E35" s="30">
        <v>893</v>
      </c>
      <c r="F35" s="22">
        <f>SUM(D35:E35)</f>
        <v>1807</v>
      </c>
      <c r="G35" s="20">
        <v>226</v>
      </c>
      <c r="H35" s="21">
        <v>203</v>
      </c>
      <c r="I35" s="22">
        <f>SUM(G35:H35)</f>
        <v>429</v>
      </c>
      <c r="J35" s="31">
        <v>202</v>
      </c>
      <c r="K35" s="32">
        <v>222</v>
      </c>
      <c r="L35" s="21">
        <f>SUM(J35:K35)</f>
        <v>424</v>
      </c>
      <c r="M35" s="31">
        <v>0</v>
      </c>
      <c r="N35" s="32">
        <v>2</v>
      </c>
      <c r="O35" s="21">
        <f>SUM(M35:N35)</f>
        <v>2</v>
      </c>
      <c r="P35" s="31">
        <f>G35+J35+M35</f>
        <v>428</v>
      </c>
      <c r="Q35" s="32">
        <f>H35+K35+N35</f>
        <v>427</v>
      </c>
      <c r="R35" s="33">
        <f>SUM(P35:Q35)</f>
        <v>855</v>
      </c>
      <c r="S35" s="34">
        <f>P35/D35*100</f>
        <v>46.82713347921225</v>
      </c>
      <c r="T35" s="35">
        <f>Q35/E35*100</f>
        <v>47.816349384098544</v>
      </c>
      <c r="U35" s="36">
        <f>R35/F35*100</f>
        <v>47.315993359158824</v>
      </c>
    </row>
    <row r="36" spans="1:21" ht="15" customHeight="1" x14ac:dyDescent="0.2">
      <c r="A36" s="8" t="s">
        <v>117</v>
      </c>
      <c r="B36" s="12" t="s">
        <v>31</v>
      </c>
      <c r="C36" s="14" t="s">
        <v>191</v>
      </c>
      <c r="D36" s="29">
        <v>2085</v>
      </c>
      <c r="E36" s="30">
        <v>1961</v>
      </c>
      <c r="F36" s="22">
        <f>SUM(D36:E36)</f>
        <v>4046</v>
      </c>
      <c r="G36" s="20">
        <v>397</v>
      </c>
      <c r="H36" s="21">
        <v>312</v>
      </c>
      <c r="I36" s="22">
        <f>SUM(G36:H36)</f>
        <v>709</v>
      </c>
      <c r="J36" s="31">
        <v>603</v>
      </c>
      <c r="K36" s="32">
        <v>628</v>
      </c>
      <c r="L36" s="21">
        <f>SUM(J36:K36)</f>
        <v>1231</v>
      </c>
      <c r="M36" s="31">
        <v>5</v>
      </c>
      <c r="N36" s="32">
        <v>6</v>
      </c>
      <c r="O36" s="21">
        <f>SUM(M36:N36)</f>
        <v>11</v>
      </c>
      <c r="P36" s="31">
        <f>G36+J36+M36</f>
        <v>1005</v>
      </c>
      <c r="Q36" s="32">
        <f>H36+K36+N36</f>
        <v>946</v>
      </c>
      <c r="R36" s="33">
        <f>SUM(P36:Q36)</f>
        <v>1951</v>
      </c>
      <c r="S36" s="34">
        <f>P36/D36*100</f>
        <v>48.201438848920866</v>
      </c>
      <c r="T36" s="35">
        <f>Q36/E36*100</f>
        <v>48.240693523712395</v>
      </c>
      <c r="U36" s="36">
        <f>R36/F36*100</f>
        <v>48.220464656450815</v>
      </c>
    </row>
    <row r="37" spans="1:21" ht="15" customHeight="1" x14ac:dyDescent="0.2">
      <c r="A37" s="8" t="s">
        <v>118</v>
      </c>
      <c r="B37" s="12" t="s">
        <v>32</v>
      </c>
      <c r="C37" s="14" t="s">
        <v>192</v>
      </c>
      <c r="D37" s="29">
        <v>735</v>
      </c>
      <c r="E37" s="30">
        <v>742</v>
      </c>
      <c r="F37" s="22">
        <f>SUM(D37:E37)</f>
        <v>1477</v>
      </c>
      <c r="G37" s="20">
        <v>203</v>
      </c>
      <c r="H37" s="21">
        <v>181</v>
      </c>
      <c r="I37" s="22">
        <f>SUM(G37:H37)</f>
        <v>384</v>
      </c>
      <c r="J37" s="31">
        <v>224</v>
      </c>
      <c r="K37" s="32">
        <v>221</v>
      </c>
      <c r="L37" s="21">
        <f>SUM(J37:K37)</f>
        <v>445</v>
      </c>
      <c r="M37" s="31">
        <v>1</v>
      </c>
      <c r="N37" s="32">
        <v>2</v>
      </c>
      <c r="O37" s="21">
        <f>SUM(M37:N37)</f>
        <v>3</v>
      </c>
      <c r="P37" s="31">
        <f>G37+J37+M37</f>
        <v>428</v>
      </c>
      <c r="Q37" s="32">
        <f>H37+K37+N37</f>
        <v>404</v>
      </c>
      <c r="R37" s="33">
        <f>SUM(P37:Q37)</f>
        <v>832</v>
      </c>
      <c r="S37" s="34">
        <f>P37/D37*100</f>
        <v>58.231292517006807</v>
      </c>
      <c r="T37" s="35">
        <f>Q37/E37*100</f>
        <v>54.447439353099739</v>
      </c>
      <c r="U37" s="36">
        <f>R37/F37*100</f>
        <v>56.330399458361548</v>
      </c>
    </row>
    <row r="38" spans="1:21" ht="15" customHeight="1" x14ac:dyDescent="0.2">
      <c r="A38" s="8" t="s">
        <v>119</v>
      </c>
      <c r="B38" s="12" t="s">
        <v>33</v>
      </c>
      <c r="C38" s="14" t="s">
        <v>193</v>
      </c>
      <c r="D38" s="29">
        <v>548</v>
      </c>
      <c r="E38" s="30">
        <v>552</v>
      </c>
      <c r="F38" s="22">
        <f>SUM(D38:E38)</f>
        <v>1100</v>
      </c>
      <c r="G38" s="20">
        <v>130</v>
      </c>
      <c r="H38" s="21">
        <v>108</v>
      </c>
      <c r="I38" s="22">
        <f>SUM(G38:H38)</f>
        <v>238</v>
      </c>
      <c r="J38" s="31">
        <v>158</v>
      </c>
      <c r="K38" s="32">
        <v>176</v>
      </c>
      <c r="L38" s="21">
        <f>SUM(J38:K38)</f>
        <v>334</v>
      </c>
      <c r="M38" s="31">
        <v>0</v>
      </c>
      <c r="N38" s="32">
        <v>0</v>
      </c>
      <c r="O38" s="21">
        <f>SUM(M38:N38)</f>
        <v>0</v>
      </c>
      <c r="P38" s="31">
        <f>G38+J38+M38</f>
        <v>288</v>
      </c>
      <c r="Q38" s="32">
        <f>H38+K38+N38</f>
        <v>284</v>
      </c>
      <c r="R38" s="33">
        <f>SUM(P38:Q38)</f>
        <v>572</v>
      </c>
      <c r="S38" s="34">
        <f>P38/D38*100</f>
        <v>52.554744525547449</v>
      </c>
      <c r="T38" s="35">
        <f>Q38/E38*100</f>
        <v>51.449275362318836</v>
      </c>
      <c r="U38" s="36">
        <f>R38/F38*100</f>
        <v>52</v>
      </c>
    </row>
    <row r="39" spans="1:21" ht="15" customHeight="1" x14ac:dyDescent="0.2">
      <c r="A39" s="8" t="s">
        <v>120</v>
      </c>
      <c r="B39" s="12" t="s">
        <v>34</v>
      </c>
      <c r="C39" s="14" t="s">
        <v>194</v>
      </c>
      <c r="D39" s="29">
        <v>421</v>
      </c>
      <c r="E39" s="30">
        <v>400</v>
      </c>
      <c r="F39" s="22">
        <f>SUM(D39:E39)</f>
        <v>821</v>
      </c>
      <c r="G39" s="20">
        <v>111</v>
      </c>
      <c r="H39" s="21">
        <v>100</v>
      </c>
      <c r="I39" s="22">
        <f>SUM(G39:H39)</f>
        <v>211</v>
      </c>
      <c r="J39" s="31">
        <v>89</v>
      </c>
      <c r="K39" s="32">
        <v>92</v>
      </c>
      <c r="L39" s="21">
        <f>SUM(J39:K39)</f>
        <v>181</v>
      </c>
      <c r="M39" s="31">
        <v>4</v>
      </c>
      <c r="N39" s="32">
        <v>1</v>
      </c>
      <c r="O39" s="21">
        <f>SUM(M39:N39)</f>
        <v>5</v>
      </c>
      <c r="P39" s="31">
        <f>G39+J39+M39</f>
        <v>204</v>
      </c>
      <c r="Q39" s="32">
        <f>H39+K39+N39</f>
        <v>193</v>
      </c>
      <c r="R39" s="33">
        <f>SUM(P39:Q39)</f>
        <v>397</v>
      </c>
      <c r="S39" s="34">
        <f>P39/D39*100</f>
        <v>48.456057007125892</v>
      </c>
      <c r="T39" s="35">
        <f>Q39/E39*100</f>
        <v>48.25</v>
      </c>
      <c r="U39" s="36">
        <f>R39/F39*100</f>
        <v>48.355663824604136</v>
      </c>
    </row>
    <row r="40" spans="1:21" ht="15" customHeight="1" x14ac:dyDescent="0.2">
      <c r="A40" s="8" t="s">
        <v>121</v>
      </c>
      <c r="B40" s="12" t="s">
        <v>35</v>
      </c>
      <c r="C40" s="14" t="s">
        <v>195</v>
      </c>
      <c r="D40" s="29">
        <v>354</v>
      </c>
      <c r="E40" s="30">
        <v>369</v>
      </c>
      <c r="F40" s="22">
        <f>SUM(D40:E40)</f>
        <v>723</v>
      </c>
      <c r="G40" s="20">
        <v>99</v>
      </c>
      <c r="H40" s="21">
        <v>90</v>
      </c>
      <c r="I40" s="22">
        <f>SUM(G40:H40)</f>
        <v>189</v>
      </c>
      <c r="J40" s="31">
        <v>83</v>
      </c>
      <c r="K40" s="32">
        <v>82</v>
      </c>
      <c r="L40" s="21">
        <f>SUM(J40:K40)</f>
        <v>165</v>
      </c>
      <c r="M40" s="31">
        <v>2</v>
      </c>
      <c r="N40" s="32">
        <v>1</v>
      </c>
      <c r="O40" s="21">
        <f>SUM(M40:N40)</f>
        <v>3</v>
      </c>
      <c r="P40" s="31">
        <f>G40+J40+M40</f>
        <v>184</v>
      </c>
      <c r="Q40" s="32">
        <f>H40+K40+N40</f>
        <v>173</v>
      </c>
      <c r="R40" s="33">
        <f>SUM(P40:Q40)</f>
        <v>357</v>
      </c>
      <c r="S40" s="34">
        <f>P40/D40*100</f>
        <v>51.977401129943502</v>
      </c>
      <c r="T40" s="35">
        <f>Q40/E40*100</f>
        <v>46.883468834688344</v>
      </c>
      <c r="U40" s="36">
        <f>R40/F40*100</f>
        <v>49.377593360995853</v>
      </c>
    </row>
    <row r="41" spans="1:21" ht="15" customHeight="1" x14ac:dyDescent="0.2">
      <c r="A41" s="8" t="s">
        <v>122</v>
      </c>
      <c r="B41" s="12" t="s">
        <v>36</v>
      </c>
      <c r="C41" s="14" t="s">
        <v>196</v>
      </c>
      <c r="D41" s="29">
        <v>1806</v>
      </c>
      <c r="E41" s="30">
        <v>1806</v>
      </c>
      <c r="F41" s="22">
        <f>SUM(D41:E41)</f>
        <v>3612</v>
      </c>
      <c r="G41" s="20">
        <v>471</v>
      </c>
      <c r="H41" s="21">
        <v>416</v>
      </c>
      <c r="I41" s="22">
        <f>SUM(G41:H41)</f>
        <v>887</v>
      </c>
      <c r="J41" s="31">
        <v>508</v>
      </c>
      <c r="K41" s="32">
        <v>505</v>
      </c>
      <c r="L41" s="21">
        <f>SUM(J41:K41)</f>
        <v>1013</v>
      </c>
      <c r="M41" s="31">
        <v>3</v>
      </c>
      <c r="N41" s="32">
        <v>3</v>
      </c>
      <c r="O41" s="21">
        <f>SUM(M41:N41)</f>
        <v>6</v>
      </c>
      <c r="P41" s="31">
        <f>G41+J41+M41</f>
        <v>982</v>
      </c>
      <c r="Q41" s="32">
        <f>H41+K41+N41</f>
        <v>924</v>
      </c>
      <c r="R41" s="33">
        <f>SUM(P41:Q41)</f>
        <v>1906</v>
      </c>
      <c r="S41" s="34">
        <f>P41/D41*100</f>
        <v>54.374307862679963</v>
      </c>
      <c r="T41" s="35">
        <f>Q41/E41*100</f>
        <v>51.162790697674424</v>
      </c>
      <c r="U41" s="36">
        <f>R41/F41*100</f>
        <v>52.76854928017719</v>
      </c>
    </row>
    <row r="42" spans="1:21" ht="15" customHeight="1" x14ac:dyDescent="0.2">
      <c r="A42" s="8" t="s">
        <v>123</v>
      </c>
      <c r="B42" s="12" t="s">
        <v>37</v>
      </c>
      <c r="C42" s="14" t="s">
        <v>242</v>
      </c>
      <c r="D42" s="29">
        <v>2485</v>
      </c>
      <c r="E42" s="30">
        <v>2521</v>
      </c>
      <c r="F42" s="22">
        <f>SUM(D42:E42)</f>
        <v>5006</v>
      </c>
      <c r="G42" s="20">
        <v>930</v>
      </c>
      <c r="H42" s="21">
        <v>874</v>
      </c>
      <c r="I42" s="22">
        <f>SUM(G42:H42)</f>
        <v>1804</v>
      </c>
      <c r="J42" s="31">
        <v>650</v>
      </c>
      <c r="K42" s="32">
        <v>703</v>
      </c>
      <c r="L42" s="21">
        <f>SUM(J42:K42)</f>
        <v>1353</v>
      </c>
      <c r="M42" s="31">
        <v>2</v>
      </c>
      <c r="N42" s="32">
        <v>7</v>
      </c>
      <c r="O42" s="21">
        <f>SUM(M42:N42)</f>
        <v>9</v>
      </c>
      <c r="P42" s="31">
        <f>G42+J42+M42</f>
        <v>1582</v>
      </c>
      <c r="Q42" s="32">
        <f>H42+K42+N42</f>
        <v>1584</v>
      </c>
      <c r="R42" s="33">
        <f>SUM(P42:Q42)</f>
        <v>3166</v>
      </c>
      <c r="S42" s="34">
        <f>P42/D42*100</f>
        <v>63.661971830985919</v>
      </c>
      <c r="T42" s="35">
        <f>Q42/E42*100</f>
        <v>62.832209440698136</v>
      </c>
      <c r="U42" s="36">
        <f>R42/F42*100</f>
        <v>63.244107071514186</v>
      </c>
    </row>
    <row r="43" spans="1:21" ht="15" customHeight="1" x14ac:dyDescent="0.2">
      <c r="A43" s="8" t="s">
        <v>124</v>
      </c>
      <c r="B43" s="12" t="s">
        <v>38</v>
      </c>
      <c r="C43" s="14" t="s">
        <v>197</v>
      </c>
      <c r="D43" s="29">
        <v>545</v>
      </c>
      <c r="E43" s="30">
        <v>567</v>
      </c>
      <c r="F43" s="22">
        <f>SUM(D43:E43)</f>
        <v>1112</v>
      </c>
      <c r="G43" s="20">
        <v>111</v>
      </c>
      <c r="H43" s="21">
        <v>95</v>
      </c>
      <c r="I43" s="22">
        <f>SUM(G43:H43)</f>
        <v>206</v>
      </c>
      <c r="J43" s="31">
        <v>187</v>
      </c>
      <c r="K43" s="32">
        <v>219</v>
      </c>
      <c r="L43" s="21">
        <f>SUM(J43:K43)</f>
        <v>406</v>
      </c>
      <c r="M43" s="31">
        <v>1</v>
      </c>
      <c r="N43" s="32">
        <v>3</v>
      </c>
      <c r="O43" s="21">
        <f>SUM(M43:N43)</f>
        <v>4</v>
      </c>
      <c r="P43" s="31">
        <f>G43+J43+M43</f>
        <v>299</v>
      </c>
      <c r="Q43" s="32">
        <f>H43+K43+N43</f>
        <v>317</v>
      </c>
      <c r="R43" s="33">
        <f>SUM(P43:Q43)</f>
        <v>616</v>
      </c>
      <c r="S43" s="34">
        <f>P43/D43*100</f>
        <v>54.862385321100916</v>
      </c>
      <c r="T43" s="35">
        <f>Q43/E43*100</f>
        <v>55.908289241622576</v>
      </c>
      <c r="U43" s="36">
        <f>R43/F43*100</f>
        <v>55.39568345323741</v>
      </c>
    </row>
    <row r="44" spans="1:21" ht="15" customHeight="1" x14ac:dyDescent="0.2">
      <c r="A44" s="8" t="s">
        <v>125</v>
      </c>
      <c r="B44" s="12" t="s">
        <v>39</v>
      </c>
      <c r="C44" s="14" t="s">
        <v>243</v>
      </c>
      <c r="D44" s="29">
        <v>1950</v>
      </c>
      <c r="E44" s="30">
        <v>1889</v>
      </c>
      <c r="F44" s="22">
        <f>SUM(D44:E44)</f>
        <v>3839</v>
      </c>
      <c r="G44" s="20">
        <v>752</v>
      </c>
      <c r="H44" s="21">
        <v>630</v>
      </c>
      <c r="I44" s="22">
        <f>SUM(G44:H44)</f>
        <v>1382</v>
      </c>
      <c r="J44" s="31">
        <v>525</v>
      </c>
      <c r="K44" s="32">
        <v>567</v>
      </c>
      <c r="L44" s="21">
        <f>SUM(J44:K44)</f>
        <v>1092</v>
      </c>
      <c r="M44" s="31">
        <v>11</v>
      </c>
      <c r="N44" s="32">
        <v>6</v>
      </c>
      <c r="O44" s="21">
        <f>SUM(M44:N44)</f>
        <v>17</v>
      </c>
      <c r="P44" s="31">
        <f>G44+J44+M44</f>
        <v>1288</v>
      </c>
      <c r="Q44" s="32">
        <f>H44+K44+N44</f>
        <v>1203</v>
      </c>
      <c r="R44" s="33">
        <f>SUM(P44:Q44)</f>
        <v>2491</v>
      </c>
      <c r="S44" s="34">
        <f>P44/D44*100</f>
        <v>66.051282051282058</v>
      </c>
      <c r="T44" s="35">
        <f>Q44/E44*100</f>
        <v>63.684489147697199</v>
      </c>
      <c r="U44" s="36">
        <f>R44/F44*100</f>
        <v>64.886689241990098</v>
      </c>
    </row>
    <row r="45" spans="1:21" ht="15" customHeight="1" x14ac:dyDescent="0.2">
      <c r="A45" s="8" t="s">
        <v>126</v>
      </c>
      <c r="B45" s="12" t="s">
        <v>40</v>
      </c>
      <c r="C45" s="14" t="s">
        <v>198</v>
      </c>
      <c r="D45" s="29">
        <v>824</v>
      </c>
      <c r="E45" s="30">
        <v>835</v>
      </c>
      <c r="F45" s="22">
        <f>SUM(D45:E45)</f>
        <v>1659</v>
      </c>
      <c r="G45" s="20">
        <v>226</v>
      </c>
      <c r="H45" s="21">
        <v>223</v>
      </c>
      <c r="I45" s="22">
        <f>SUM(G45:H45)</f>
        <v>449</v>
      </c>
      <c r="J45" s="31">
        <v>236</v>
      </c>
      <c r="K45" s="32">
        <v>244</v>
      </c>
      <c r="L45" s="21">
        <f>SUM(J45:K45)</f>
        <v>480</v>
      </c>
      <c r="M45" s="31">
        <v>3</v>
      </c>
      <c r="N45" s="32">
        <v>5</v>
      </c>
      <c r="O45" s="21">
        <f>SUM(M45:N45)</f>
        <v>8</v>
      </c>
      <c r="P45" s="31">
        <f>G45+J45+M45</f>
        <v>465</v>
      </c>
      <c r="Q45" s="32">
        <f>H45+K45+N45</f>
        <v>472</v>
      </c>
      <c r="R45" s="33">
        <f>SUM(P45:Q45)</f>
        <v>937</v>
      </c>
      <c r="S45" s="34">
        <f>P45/D45*100</f>
        <v>56.432038834951456</v>
      </c>
      <c r="T45" s="35">
        <f>Q45/E45*100</f>
        <v>56.526946107784426</v>
      </c>
      <c r="U45" s="36">
        <f>R45/F45*100</f>
        <v>56.479807112718504</v>
      </c>
    </row>
    <row r="46" spans="1:21" ht="15" customHeight="1" x14ac:dyDescent="0.2">
      <c r="A46" s="8" t="s">
        <v>127</v>
      </c>
      <c r="B46" s="12" t="s">
        <v>41</v>
      </c>
      <c r="C46" s="14" t="s">
        <v>199</v>
      </c>
      <c r="D46" s="29">
        <v>3730</v>
      </c>
      <c r="E46" s="30">
        <v>3687</v>
      </c>
      <c r="F46" s="22">
        <f>SUM(D46:E46)</f>
        <v>7417</v>
      </c>
      <c r="G46" s="20">
        <v>989</v>
      </c>
      <c r="H46" s="21">
        <v>827</v>
      </c>
      <c r="I46" s="22">
        <f>SUM(G46:H46)</f>
        <v>1816</v>
      </c>
      <c r="J46" s="31">
        <v>1536</v>
      </c>
      <c r="K46" s="32">
        <v>1601</v>
      </c>
      <c r="L46" s="21">
        <f>SUM(J46:K46)</f>
        <v>3137</v>
      </c>
      <c r="M46" s="31">
        <v>11</v>
      </c>
      <c r="N46" s="32">
        <v>5</v>
      </c>
      <c r="O46" s="21">
        <f>SUM(M46:N46)</f>
        <v>16</v>
      </c>
      <c r="P46" s="31">
        <f>G46+J46+M46</f>
        <v>2536</v>
      </c>
      <c r="Q46" s="32">
        <f>H46+K46+N46</f>
        <v>2433</v>
      </c>
      <c r="R46" s="33">
        <f>SUM(P46:Q46)</f>
        <v>4969</v>
      </c>
      <c r="S46" s="34">
        <f>P46/D46*100</f>
        <v>67.989276139410194</v>
      </c>
      <c r="T46" s="35">
        <f>Q46/E46*100</f>
        <v>65.988608624898291</v>
      </c>
      <c r="U46" s="36">
        <f>R46/F46*100</f>
        <v>66.994741809356881</v>
      </c>
    </row>
    <row r="47" spans="1:21" ht="15" customHeight="1" x14ac:dyDescent="0.2">
      <c r="A47" s="8" t="s">
        <v>128</v>
      </c>
      <c r="B47" s="12" t="s">
        <v>42</v>
      </c>
      <c r="C47" s="14" t="s">
        <v>244</v>
      </c>
      <c r="D47" s="29">
        <v>3823</v>
      </c>
      <c r="E47" s="30">
        <v>2862</v>
      </c>
      <c r="F47" s="22">
        <f>SUM(D47:E47)</f>
        <v>6685</v>
      </c>
      <c r="G47" s="20">
        <v>1240</v>
      </c>
      <c r="H47" s="21">
        <v>885</v>
      </c>
      <c r="I47" s="22">
        <f>SUM(G47:H47)</f>
        <v>2125</v>
      </c>
      <c r="J47" s="31">
        <v>948</v>
      </c>
      <c r="K47" s="32">
        <v>812</v>
      </c>
      <c r="L47" s="21">
        <f>SUM(J47:K47)</f>
        <v>1760</v>
      </c>
      <c r="M47" s="31">
        <v>10</v>
      </c>
      <c r="N47" s="32">
        <v>10</v>
      </c>
      <c r="O47" s="21">
        <f>SUM(M47:N47)</f>
        <v>20</v>
      </c>
      <c r="P47" s="31">
        <f>G47+J47+M47</f>
        <v>2198</v>
      </c>
      <c r="Q47" s="32">
        <f>H47+K47+N47</f>
        <v>1707</v>
      </c>
      <c r="R47" s="33">
        <f>SUM(P47:Q47)</f>
        <v>3905</v>
      </c>
      <c r="S47" s="34">
        <f>P47/D47*100</f>
        <v>57.494114569709652</v>
      </c>
      <c r="T47" s="35">
        <f>Q47/E47*100</f>
        <v>59.643605870020963</v>
      </c>
      <c r="U47" s="36">
        <f>R47/F47*100</f>
        <v>58.414360508601348</v>
      </c>
    </row>
    <row r="48" spans="1:21" ht="15" customHeight="1" x14ac:dyDescent="0.2">
      <c r="A48" s="8" t="s">
        <v>129</v>
      </c>
      <c r="B48" s="12" t="s">
        <v>43</v>
      </c>
      <c r="C48" s="14" t="s">
        <v>200</v>
      </c>
      <c r="D48" s="29">
        <v>935</v>
      </c>
      <c r="E48" s="30">
        <v>894</v>
      </c>
      <c r="F48" s="22">
        <f>SUM(D48:E48)</f>
        <v>1829</v>
      </c>
      <c r="G48" s="20">
        <v>258</v>
      </c>
      <c r="H48" s="21">
        <v>224</v>
      </c>
      <c r="I48" s="22">
        <f>SUM(G48:H48)</f>
        <v>482</v>
      </c>
      <c r="J48" s="31">
        <v>305</v>
      </c>
      <c r="K48" s="32">
        <v>279</v>
      </c>
      <c r="L48" s="21">
        <f>SUM(J48:K48)</f>
        <v>584</v>
      </c>
      <c r="M48" s="31">
        <v>2</v>
      </c>
      <c r="N48" s="32">
        <v>2</v>
      </c>
      <c r="O48" s="21">
        <f>SUM(M48:N48)</f>
        <v>4</v>
      </c>
      <c r="P48" s="31">
        <f>G48+J48+M48</f>
        <v>565</v>
      </c>
      <c r="Q48" s="32">
        <f>H48+K48+N48</f>
        <v>505</v>
      </c>
      <c r="R48" s="33">
        <f>SUM(P48:Q48)</f>
        <v>1070</v>
      </c>
      <c r="S48" s="34">
        <f>P48/D48*100</f>
        <v>60.427807486631011</v>
      </c>
      <c r="T48" s="35">
        <f>Q48/E48*100</f>
        <v>56.487695749440711</v>
      </c>
      <c r="U48" s="36">
        <f>R48/F48*100</f>
        <v>58.501913613996713</v>
      </c>
    </row>
    <row r="49" spans="1:21" ht="15" customHeight="1" x14ac:dyDescent="0.2">
      <c r="A49" s="8" t="s">
        <v>130</v>
      </c>
      <c r="B49" s="12" t="s">
        <v>44</v>
      </c>
      <c r="C49" s="14" t="s">
        <v>201</v>
      </c>
      <c r="D49" s="29">
        <v>1942</v>
      </c>
      <c r="E49" s="30">
        <v>1910</v>
      </c>
      <c r="F49" s="22">
        <f>SUM(D49:E49)</f>
        <v>3852</v>
      </c>
      <c r="G49" s="20">
        <v>624</v>
      </c>
      <c r="H49" s="21">
        <v>466</v>
      </c>
      <c r="I49" s="22">
        <f>SUM(G49:H49)</f>
        <v>1090</v>
      </c>
      <c r="J49" s="31">
        <v>517</v>
      </c>
      <c r="K49" s="32">
        <v>570</v>
      </c>
      <c r="L49" s="21">
        <f>SUM(J49:K49)</f>
        <v>1087</v>
      </c>
      <c r="M49" s="31">
        <v>5</v>
      </c>
      <c r="N49" s="32">
        <v>8</v>
      </c>
      <c r="O49" s="21">
        <f>SUM(M49:N49)</f>
        <v>13</v>
      </c>
      <c r="P49" s="31">
        <f>G49+J49+M49</f>
        <v>1146</v>
      </c>
      <c r="Q49" s="32">
        <f>H49+K49+N49</f>
        <v>1044</v>
      </c>
      <c r="R49" s="33">
        <f>SUM(P49:Q49)</f>
        <v>2190</v>
      </c>
      <c r="S49" s="34">
        <f>P49/D49*100</f>
        <v>59.011328527291454</v>
      </c>
      <c r="T49" s="35">
        <f>Q49/E49*100</f>
        <v>54.659685863874344</v>
      </c>
      <c r="U49" s="36">
        <f>R49/F49*100</f>
        <v>56.853582554517132</v>
      </c>
    </row>
    <row r="50" spans="1:21" ht="15" customHeight="1" x14ac:dyDescent="0.2">
      <c r="A50" s="8" t="s">
        <v>131</v>
      </c>
      <c r="B50" s="12" t="s">
        <v>45</v>
      </c>
      <c r="C50" s="14" t="s">
        <v>202</v>
      </c>
      <c r="D50" s="29">
        <v>1711</v>
      </c>
      <c r="E50" s="30">
        <v>1611</v>
      </c>
      <c r="F50" s="22">
        <f>SUM(D50:E50)</f>
        <v>3322</v>
      </c>
      <c r="G50" s="20">
        <v>639</v>
      </c>
      <c r="H50" s="21">
        <v>498</v>
      </c>
      <c r="I50" s="22">
        <f>SUM(G50:H50)</f>
        <v>1137</v>
      </c>
      <c r="J50" s="31">
        <v>394</v>
      </c>
      <c r="K50" s="32">
        <v>439</v>
      </c>
      <c r="L50" s="21">
        <f>SUM(J50:K50)</f>
        <v>833</v>
      </c>
      <c r="M50" s="31">
        <v>9</v>
      </c>
      <c r="N50" s="32">
        <v>4</v>
      </c>
      <c r="O50" s="21">
        <f>SUM(M50:N50)</f>
        <v>13</v>
      </c>
      <c r="P50" s="31">
        <f>G50+J50+M50</f>
        <v>1042</v>
      </c>
      <c r="Q50" s="32">
        <f>H50+K50+N50</f>
        <v>941</v>
      </c>
      <c r="R50" s="33">
        <f>SUM(P50:Q50)</f>
        <v>1983</v>
      </c>
      <c r="S50" s="34">
        <f>P50/D50*100</f>
        <v>60.900058445353601</v>
      </c>
      <c r="T50" s="35">
        <f>Q50/E50*100</f>
        <v>58.41092489137182</v>
      </c>
      <c r="U50" s="36">
        <f>R50/F50*100</f>
        <v>59.692956050571944</v>
      </c>
    </row>
    <row r="51" spans="1:21" ht="15" customHeight="1" x14ac:dyDescent="0.2">
      <c r="A51" s="8" t="s">
        <v>132</v>
      </c>
      <c r="B51" s="12" t="s">
        <v>46</v>
      </c>
      <c r="C51" s="14" t="s">
        <v>245</v>
      </c>
      <c r="D51" s="29">
        <v>1763</v>
      </c>
      <c r="E51" s="30">
        <v>1788</v>
      </c>
      <c r="F51" s="22">
        <f>SUM(D51:E51)</f>
        <v>3551</v>
      </c>
      <c r="G51" s="20">
        <v>399</v>
      </c>
      <c r="H51" s="21">
        <v>334</v>
      </c>
      <c r="I51" s="22">
        <f>SUM(G51:H51)</f>
        <v>733</v>
      </c>
      <c r="J51" s="31">
        <v>557</v>
      </c>
      <c r="K51" s="32">
        <v>620</v>
      </c>
      <c r="L51" s="21">
        <f>SUM(J51:K51)</f>
        <v>1177</v>
      </c>
      <c r="M51" s="31">
        <v>7</v>
      </c>
      <c r="N51" s="32">
        <v>2</v>
      </c>
      <c r="O51" s="21">
        <f>SUM(M51:N51)</f>
        <v>9</v>
      </c>
      <c r="P51" s="31">
        <f>G51+J51+M51</f>
        <v>963</v>
      </c>
      <c r="Q51" s="32">
        <f>H51+K51+N51</f>
        <v>956</v>
      </c>
      <c r="R51" s="33">
        <f>SUM(P51:Q51)</f>
        <v>1919</v>
      </c>
      <c r="S51" s="34">
        <f>P51/D51*100</f>
        <v>54.622802041973905</v>
      </c>
      <c r="T51" s="35">
        <f>Q51/E51*100</f>
        <v>53.46756152125279</v>
      </c>
      <c r="U51" s="36">
        <f>R51/F51*100</f>
        <v>54.041115178822864</v>
      </c>
    </row>
    <row r="52" spans="1:21" ht="15" customHeight="1" x14ac:dyDescent="0.2">
      <c r="A52" s="8" t="s">
        <v>133</v>
      </c>
      <c r="B52" s="12" t="s">
        <v>47</v>
      </c>
      <c r="C52" s="14" t="s">
        <v>203</v>
      </c>
      <c r="D52" s="29">
        <v>1062</v>
      </c>
      <c r="E52" s="30">
        <v>1025</v>
      </c>
      <c r="F52" s="22">
        <f>SUM(D52:E52)</f>
        <v>2087</v>
      </c>
      <c r="G52" s="20">
        <v>235</v>
      </c>
      <c r="H52" s="21">
        <v>198</v>
      </c>
      <c r="I52" s="22">
        <f>SUM(G52:H52)</f>
        <v>433</v>
      </c>
      <c r="J52" s="31">
        <v>280</v>
      </c>
      <c r="K52" s="32">
        <v>273</v>
      </c>
      <c r="L52" s="21">
        <f>SUM(J52:K52)</f>
        <v>553</v>
      </c>
      <c r="M52" s="31">
        <v>2</v>
      </c>
      <c r="N52" s="32">
        <v>5</v>
      </c>
      <c r="O52" s="21">
        <f>SUM(M52:N52)</f>
        <v>7</v>
      </c>
      <c r="P52" s="31">
        <f>G52+J52+M52</f>
        <v>517</v>
      </c>
      <c r="Q52" s="32">
        <f>H52+K52+N52</f>
        <v>476</v>
      </c>
      <c r="R52" s="33">
        <f>SUM(P52:Q52)</f>
        <v>993</v>
      </c>
      <c r="S52" s="34">
        <f>P52/D52*100</f>
        <v>48.681732580037661</v>
      </c>
      <c r="T52" s="35">
        <f>Q52/E52*100</f>
        <v>46.439024390243908</v>
      </c>
      <c r="U52" s="36">
        <f>R52/F52*100</f>
        <v>47.580258744609488</v>
      </c>
    </row>
    <row r="53" spans="1:21" ht="15" customHeight="1" x14ac:dyDescent="0.2">
      <c r="A53" s="8" t="s">
        <v>134</v>
      </c>
      <c r="B53" s="12" t="s">
        <v>48</v>
      </c>
      <c r="C53" s="14" t="s">
        <v>204</v>
      </c>
      <c r="D53" s="29">
        <v>3799</v>
      </c>
      <c r="E53" s="30">
        <v>3779</v>
      </c>
      <c r="F53" s="22">
        <f>SUM(D53:E53)</f>
        <v>7578</v>
      </c>
      <c r="G53" s="20">
        <v>1405</v>
      </c>
      <c r="H53" s="21">
        <v>1255</v>
      </c>
      <c r="I53" s="22">
        <f>SUM(G53:H53)</f>
        <v>2660</v>
      </c>
      <c r="J53" s="31">
        <v>1096</v>
      </c>
      <c r="K53" s="32">
        <v>1205</v>
      </c>
      <c r="L53" s="21">
        <f>SUM(J53:K53)</f>
        <v>2301</v>
      </c>
      <c r="M53" s="31">
        <v>16</v>
      </c>
      <c r="N53" s="32">
        <v>10</v>
      </c>
      <c r="O53" s="21">
        <f>SUM(M53:N53)</f>
        <v>26</v>
      </c>
      <c r="P53" s="31">
        <f>G53+J53+M53</f>
        <v>2517</v>
      </c>
      <c r="Q53" s="32">
        <f>H53+K53+N53</f>
        <v>2470</v>
      </c>
      <c r="R53" s="33">
        <f>SUM(P53:Q53)</f>
        <v>4987</v>
      </c>
      <c r="S53" s="34">
        <f>P53/D53*100</f>
        <v>66.254277441431952</v>
      </c>
      <c r="T53" s="35">
        <f>Q53/E53*100</f>
        <v>65.36120666843081</v>
      </c>
      <c r="U53" s="36">
        <f>R53/F53*100</f>
        <v>65.808920559514377</v>
      </c>
    </row>
    <row r="54" spans="1:21" ht="15" customHeight="1" x14ac:dyDescent="0.2">
      <c r="A54" s="8" t="s">
        <v>135</v>
      </c>
      <c r="B54" s="12" t="s">
        <v>49</v>
      </c>
      <c r="C54" s="14" t="s">
        <v>205</v>
      </c>
      <c r="D54" s="29">
        <v>1410</v>
      </c>
      <c r="E54" s="30">
        <v>1419</v>
      </c>
      <c r="F54" s="22">
        <f>SUM(D54:E54)</f>
        <v>2829</v>
      </c>
      <c r="G54" s="20">
        <v>419</v>
      </c>
      <c r="H54" s="21">
        <v>360</v>
      </c>
      <c r="I54" s="22">
        <f>SUM(G54:H54)</f>
        <v>779</v>
      </c>
      <c r="J54" s="31">
        <v>544</v>
      </c>
      <c r="K54" s="32">
        <v>604</v>
      </c>
      <c r="L54" s="21">
        <f>SUM(J54:K54)</f>
        <v>1148</v>
      </c>
      <c r="M54" s="31">
        <v>4</v>
      </c>
      <c r="N54" s="32">
        <v>2</v>
      </c>
      <c r="O54" s="21">
        <f>SUM(M54:N54)</f>
        <v>6</v>
      </c>
      <c r="P54" s="31">
        <f>G54+J54+M54</f>
        <v>967</v>
      </c>
      <c r="Q54" s="32">
        <f>H54+K54+N54</f>
        <v>966</v>
      </c>
      <c r="R54" s="33">
        <f>SUM(P54:Q54)</f>
        <v>1933</v>
      </c>
      <c r="S54" s="34">
        <f>P54/D54*100</f>
        <v>68.581560283687949</v>
      </c>
      <c r="T54" s="35">
        <f>Q54/E54*100</f>
        <v>68.076109936575051</v>
      </c>
      <c r="U54" s="36">
        <f>R54/F54*100</f>
        <v>68.328031106398029</v>
      </c>
    </row>
    <row r="55" spans="1:21" ht="15" customHeight="1" x14ac:dyDescent="0.2">
      <c r="A55" s="8" t="s">
        <v>136</v>
      </c>
      <c r="B55" s="12" t="s">
        <v>50</v>
      </c>
      <c r="C55" s="14" t="s">
        <v>206</v>
      </c>
      <c r="D55" s="29">
        <v>3380</v>
      </c>
      <c r="E55" s="30">
        <v>3263</v>
      </c>
      <c r="F55" s="22">
        <f>SUM(D55:E55)</f>
        <v>6643</v>
      </c>
      <c r="G55" s="37">
        <v>1150</v>
      </c>
      <c r="H55" s="38">
        <v>997</v>
      </c>
      <c r="I55" s="45">
        <f>SUM(G55:H55)</f>
        <v>2147</v>
      </c>
      <c r="J55" s="31">
        <v>985</v>
      </c>
      <c r="K55" s="32">
        <v>1074</v>
      </c>
      <c r="L55" s="21">
        <f>SUM(J55:K55)</f>
        <v>2059</v>
      </c>
      <c r="M55" s="31">
        <v>5</v>
      </c>
      <c r="N55" s="32">
        <v>7</v>
      </c>
      <c r="O55" s="21">
        <f>SUM(M55:N55)</f>
        <v>12</v>
      </c>
      <c r="P55" s="31">
        <f>G55+J55+M55</f>
        <v>2140</v>
      </c>
      <c r="Q55" s="32">
        <f>H55+K55+N55</f>
        <v>2078</v>
      </c>
      <c r="R55" s="33">
        <f>SUM(P55:Q55)</f>
        <v>4218</v>
      </c>
      <c r="S55" s="34">
        <f>P55/D55*100</f>
        <v>63.31360946745562</v>
      </c>
      <c r="T55" s="35">
        <f>Q55/E55*100</f>
        <v>63.683726631933801</v>
      </c>
      <c r="U55" s="36">
        <f>R55/F55*100</f>
        <v>63.495408700888156</v>
      </c>
    </row>
    <row r="56" spans="1:21" ht="15" customHeight="1" x14ac:dyDescent="0.2">
      <c r="A56" s="8" t="s">
        <v>137</v>
      </c>
      <c r="B56" s="12" t="s">
        <v>51</v>
      </c>
      <c r="C56" s="14" t="s">
        <v>236</v>
      </c>
      <c r="D56" s="29">
        <v>3888</v>
      </c>
      <c r="E56" s="30">
        <v>3604</v>
      </c>
      <c r="F56" s="22">
        <f>SUM(D56:E56)</f>
        <v>7492</v>
      </c>
      <c r="G56" s="37">
        <v>1339</v>
      </c>
      <c r="H56" s="38">
        <v>1156</v>
      </c>
      <c r="I56" s="45">
        <f>SUM(G56:H56)</f>
        <v>2495</v>
      </c>
      <c r="J56" s="31">
        <v>1018</v>
      </c>
      <c r="K56" s="32">
        <v>1036</v>
      </c>
      <c r="L56" s="21">
        <f>SUM(J56:K56)</f>
        <v>2054</v>
      </c>
      <c r="M56" s="31">
        <v>9</v>
      </c>
      <c r="N56" s="32">
        <v>5</v>
      </c>
      <c r="O56" s="21">
        <f>SUM(M56:N56)</f>
        <v>14</v>
      </c>
      <c r="P56" s="31">
        <f>G56+J56+M56</f>
        <v>2366</v>
      </c>
      <c r="Q56" s="32">
        <f>H56+K56+N56</f>
        <v>2197</v>
      </c>
      <c r="R56" s="33">
        <f>SUM(P56:Q56)</f>
        <v>4563</v>
      </c>
      <c r="S56" s="34">
        <f>P56/D56*100</f>
        <v>60.853909465020571</v>
      </c>
      <c r="T56" s="35">
        <f>Q56/E56*100</f>
        <v>60.96004439511654</v>
      </c>
      <c r="U56" s="36">
        <f>R56/F56*100</f>
        <v>60.904965296316071</v>
      </c>
    </row>
    <row r="57" spans="1:21" ht="15" customHeight="1" x14ac:dyDescent="0.2">
      <c r="A57" s="8" t="s">
        <v>137</v>
      </c>
      <c r="B57" s="12" t="s">
        <v>237</v>
      </c>
      <c r="C57" s="14" t="s">
        <v>238</v>
      </c>
      <c r="D57" s="29">
        <v>1391</v>
      </c>
      <c r="E57" s="30">
        <v>1356</v>
      </c>
      <c r="F57" s="22">
        <f>SUM(D57:E57)</f>
        <v>2747</v>
      </c>
      <c r="G57" s="37">
        <v>558</v>
      </c>
      <c r="H57" s="38">
        <v>533</v>
      </c>
      <c r="I57" s="45">
        <f>SUM(G57:H57)</f>
        <v>1091</v>
      </c>
      <c r="J57" s="31">
        <v>228</v>
      </c>
      <c r="K57" s="32">
        <v>211</v>
      </c>
      <c r="L57" s="21">
        <f>SUM(J57:K57)</f>
        <v>439</v>
      </c>
      <c r="M57" s="31">
        <v>2</v>
      </c>
      <c r="N57" s="32">
        <v>0</v>
      </c>
      <c r="O57" s="21">
        <f>SUM(M57:N57)</f>
        <v>2</v>
      </c>
      <c r="P57" s="31">
        <f>G57+J57+M57</f>
        <v>788</v>
      </c>
      <c r="Q57" s="32">
        <f>H57+K57+N57</f>
        <v>744</v>
      </c>
      <c r="R57" s="33">
        <f>SUM(P57:Q57)</f>
        <v>1532</v>
      </c>
      <c r="S57" s="34">
        <f>P57/D57*100</f>
        <v>56.649892163910856</v>
      </c>
      <c r="T57" s="35">
        <f>Q57/E57*100</f>
        <v>54.86725663716814</v>
      </c>
      <c r="U57" s="36">
        <f>R57/F57*100</f>
        <v>55.769930833636693</v>
      </c>
    </row>
    <row r="58" spans="1:21" ht="15" customHeight="1" x14ac:dyDescent="0.2">
      <c r="A58" s="9"/>
      <c r="B58" s="85" t="s">
        <v>80</v>
      </c>
      <c r="C58" s="86"/>
      <c r="D58" s="39">
        <f>SUM(D34:D57)</f>
        <v>45224</v>
      </c>
      <c r="E58" s="40">
        <f>SUM(E34:E57)</f>
        <v>43515</v>
      </c>
      <c r="F58" s="41">
        <f>SUM(F34:F57)</f>
        <v>88739</v>
      </c>
      <c r="G58" s="39">
        <f>SUM(G34:G57)</f>
        <v>13633</v>
      </c>
      <c r="H58" s="40">
        <f>SUM(H34:H57)</f>
        <v>11557</v>
      </c>
      <c r="I58" s="41">
        <f>SUM(I34:I57)</f>
        <v>25190</v>
      </c>
      <c r="J58" s="39">
        <f>SUM(J34:J57)</f>
        <v>13072</v>
      </c>
      <c r="K58" s="40">
        <f>SUM(K34:K57)</f>
        <v>13724</v>
      </c>
      <c r="L58" s="41">
        <f>SUM(L34:L57)</f>
        <v>26796</v>
      </c>
      <c r="M58" s="39">
        <f>SUM(M34:M57)</f>
        <v>123</v>
      </c>
      <c r="N58" s="40">
        <f>SUM(N34:N57)</f>
        <v>111</v>
      </c>
      <c r="O58" s="41">
        <f>SUM(O34:O57)</f>
        <v>234</v>
      </c>
      <c r="P58" s="39">
        <f>G58+J58+M58</f>
        <v>26828</v>
      </c>
      <c r="Q58" s="40">
        <f>H58+K58+N58</f>
        <v>25392</v>
      </c>
      <c r="R58" s="41">
        <f>SUM(P58:Q58)</f>
        <v>52220</v>
      </c>
      <c r="S58" s="42">
        <f>P58/D58*100</f>
        <v>59.322483637006897</v>
      </c>
      <c r="T58" s="43">
        <f>Q58/E58*100</f>
        <v>58.352292312995523</v>
      </c>
      <c r="U58" s="44">
        <f>R58/F58*100</f>
        <v>58.846730298966634</v>
      </c>
    </row>
    <row r="59" spans="1:21" ht="15" customHeight="1" x14ac:dyDescent="0.2">
      <c r="A59" s="8" t="s">
        <v>138</v>
      </c>
      <c r="B59" s="12" t="s">
        <v>52</v>
      </c>
      <c r="C59" s="14" t="s">
        <v>207</v>
      </c>
      <c r="D59" s="29">
        <v>1683</v>
      </c>
      <c r="E59" s="30">
        <v>1844</v>
      </c>
      <c r="F59" s="33">
        <f>SUM(D59:E59)</f>
        <v>3527</v>
      </c>
      <c r="G59" s="20">
        <v>416</v>
      </c>
      <c r="H59" s="21">
        <v>394</v>
      </c>
      <c r="I59" s="22">
        <f>SUM(G59:H59)</f>
        <v>810</v>
      </c>
      <c r="J59" s="31">
        <v>553</v>
      </c>
      <c r="K59" s="32">
        <v>595</v>
      </c>
      <c r="L59" s="21">
        <f>SUM(J59:K59)</f>
        <v>1148</v>
      </c>
      <c r="M59" s="31">
        <v>3</v>
      </c>
      <c r="N59" s="32">
        <v>5</v>
      </c>
      <c r="O59" s="21">
        <f>SUM(M59:N59)</f>
        <v>8</v>
      </c>
      <c r="P59" s="31">
        <f>G59+J59+M59</f>
        <v>972</v>
      </c>
      <c r="Q59" s="32">
        <f>H59+K59+N59</f>
        <v>994</v>
      </c>
      <c r="R59" s="33">
        <f>SUM(P59:Q59)</f>
        <v>1966</v>
      </c>
      <c r="S59" s="34">
        <f>P59/D59*100</f>
        <v>57.754010695187162</v>
      </c>
      <c r="T59" s="35">
        <f>Q59/E59*100</f>
        <v>53.904555314533617</v>
      </c>
      <c r="U59" s="36">
        <f>R59/F59*100</f>
        <v>55.741423305925721</v>
      </c>
    </row>
    <row r="60" spans="1:21" ht="15" customHeight="1" x14ac:dyDescent="0.2">
      <c r="A60" s="8" t="s">
        <v>139</v>
      </c>
      <c r="B60" s="12" t="s">
        <v>53</v>
      </c>
      <c r="C60" s="14" t="s">
        <v>208</v>
      </c>
      <c r="D60" s="29">
        <v>146</v>
      </c>
      <c r="E60" s="30">
        <v>167</v>
      </c>
      <c r="F60" s="33">
        <f>SUM(D60:E60)</f>
        <v>313</v>
      </c>
      <c r="G60" s="20">
        <v>45</v>
      </c>
      <c r="H60" s="21">
        <v>42</v>
      </c>
      <c r="I60" s="22">
        <f>SUM(G60:H60)</f>
        <v>87</v>
      </c>
      <c r="J60" s="31">
        <v>47</v>
      </c>
      <c r="K60" s="32">
        <v>60</v>
      </c>
      <c r="L60" s="21">
        <f>SUM(J60:K60)</f>
        <v>107</v>
      </c>
      <c r="M60" s="31">
        <v>4</v>
      </c>
      <c r="N60" s="32">
        <v>6</v>
      </c>
      <c r="O60" s="21">
        <f>SUM(M60:N60)</f>
        <v>10</v>
      </c>
      <c r="P60" s="31">
        <f>G60+J60+M60</f>
        <v>96</v>
      </c>
      <c r="Q60" s="32">
        <f>H60+K60+N60</f>
        <v>108</v>
      </c>
      <c r="R60" s="33">
        <f>SUM(P60:Q60)</f>
        <v>204</v>
      </c>
      <c r="S60" s="34">
        <f>P60/D60*100</f>
        <v>65.753424657534239</v>
      </c>
      <c r="T60" s="35">
        <f>Q60/E60*100</f>
        <v>64.670658682634723</v>
      </c>
      <c r="U60" s="36">
        <f>R60/F60*100</f>
        <v>65.175718849840251</v>
      </c>
    </row>
    <row r="61" spans="1:21" ht="15" customHeight="1" x14ac:dyDescent="0.2">
      <c r="A61" s="8" t="s">
        <v>140</v>
      </c>
      <c r="B61" s="12" t="s">
        <v>54</v>
      </c>
      <c r="C61" s="14" t="s">
        <v>209</v>
      </c>
      <c r="D61" s="29">
        <v>1480</v>
      </c>
      <c r="E61" s="30">
        <v>1458</v>
      </c>
      <c r="F61" s="33">
        <f>SUM(D61:E61)</f>
        <v>2938</v>
      </c>
      <c r="G61" s="20">
        <v>415</v>
      </c>
      <c r="H61" s="21">
        <v>334</v>
      </c>
      <c r="I61" s="22">
        <f>SUM(G61:H61)</f>
        <v>749</v>
      </c>
      <c r="J61" s="31">
        <v>485</v>
      </c>
      <c r="K61" s="32">
        <v>520</v>
      </c>
      <c r="L61" s="21">
        <f>SUM(J61:K61)</f>
        <v>1005</v>
      </c>
      <c r="M61" s="31">
        <v>1</v>
      </c>
      <c r="N61" s="32">
        <v>4</v>
      </c>
      <c r="O61" s="21">
        <f>SUM(M61:N61)</f>
        <v>5</v>
      </c>
      <c r="P61" s="31">
        <f>G61+J61+M61</f>
        <v>901</v>
      </c>
      <c r="Q61" s="32">
        <f>H61+K61+N61</f>
        <v>858</v>
      </c>
      <c r="R61" s="33">
        <f>SUM(P61:Q61)</f>
        <v>1759</v>
      </c>
      <c r="S61" s="34">
        <f>P61/D61*100</f>
        <v>60.878378378378386</v>
      </c>
      <c r="T61" s="35">
        <f>Q61/E61*100</f>
        <v>58.847736625514401</v>
      </c>
      <c r="U61" s="36">
        <f>R61/F61*100</f>
        <v>59.870660313138188</v>
      </c>
    </row>
    <row r="62" spans="1:21" ht="15" customHeight="1" x14ac:dyDescent="0.2">
      <c r="A62" s="8" t="s">
        <v>141</v>
      </c>
      <c r="B62" s="12" t="s">
        <v>55</v>
      </c>
      <c r="C62" s="14" t="s">
        <v>210</v>
      </c>
      <c r="D62" s="29">
        <v>747</v>
      </c>
      <c r="E62" s="30">
        <v>732</v>
      </c>
      <c r="F62" s="33">
        <f>SUM(D62:E62)</f>
        <v>1479</v>
      </c>
      <c r="G62" s="20">
        <v>218</v>
      </c>
      <c r="H62" s="21">
        <v>199</v>
      </c>
      <c r="I62" s="22">
        <f>SUM(G62:H62)</f>
        <v>417</v>
      </c>
      <c r="J62" s="31">
        <v>197</v>
      </c>
      <c r="K62" s="32">
        <v>219</v>
      </c>
      <c r="L62" s="21">
        <f>SUM(J62:K62)</f>
        <v>416</v>
      </c>
      <c r="M62" s="31">
        <v>0</v>
      </c>
      <c r="N62" s="32">
        <v>0</v>
      </c>
      <c r="O62" s="21">
        <f>SUM(M62:N62)</f>
        <v>0</v>
      </c>
      <c r="P62" s="31">
        <f>G62+J62+M62</f>
        <v>415</v>
      </c>
      <c r="Q62" s="32">
        <f>H62+K62+N62</f>
        <v>418</v>
      </c>
      <c r="R62" s="33">
        <f>SUM(P62:Q62)</f>
        <v>833</v>
      </c>
      <c r="S62" s="34">
        <f>P62/D62*100</f>
        <v>55.555555555555557</v>
      </c>
      <c r="T62" s="35">
        <f>Q62/E62*100</f>
        <v>57.103825136612016</v>
      </c>
      <c r="U62" s="36">
        <f>R62/F62*100</f>
        <v>56.321839080459768</v>
      </c>
    </row>
    <row r="63" spans="1:21" ht="15" customHeight="1" x14ac:dyDescent="0.2">
      <c r="A63" s="8" t="s">
        <v>142</v>
      </c>
      <c r="B63" s="12" t="s">
        <v>56</v>
      </c>
      <c r="C63" s="14" t="s">
        <v>211</v>
      </c>
      <c r="D63" s="29">
        <v>761</v>
      </c>
      <c r="E63" s="30">
        <v>837</v>
      </c>
      <c r="F63" s="33">
        <f>SUM(D63:E63)</f>
        <v>1598</v>
      </c>
      <c r="G63" s="20">
        <v>309</v>
      </c>
      <c r="H63" s="21">
        <v>310</v>
      </c>
      <c r="I63" s="22">
        <f>SUM(G63:H63)</f>
        <v>619</v>
      </c>
      <c r="J63" s="31">
        <v>170</v>
      </c>
      <c r="K63" s="32">
        <v>180</v>
      </c>
      <c r="L63" s="21">
        <f>SUM(J63:K63)</f>
        <v>350</v>
      </c>
      <c r="M63" s="31">
        <v>1</v>
      </c>
      <c r="N63" s="32">
        <v>5</v>
      </c>
      <c r="O63" s="21">
        <f>SUM(M63:N63)</f>
        <v>6</v>
      </c>
      <c r="P63" s="31">
        <f>G63+J63+M63</f>
        <v>480</v>
      </c>
      <c r="Q63" s="32">
        <f>H63+K63+N63</f>
        <v>495</v>
      </c>
      <c r="R63" s="33">
        <f>SUM(P63:Q63)</f>
        <v>975</v>
      </c>
      <c r="S63" s="34">
        <f>P63/D63*100</f>
        <v>63.074901445466494</v>
      </c>
      <c r="T63" s="35">
        <f>Q63/E63*100</f>
        <v>59.13978494623656</v>
      </c>
      <c r="U63" s="36">
        <f>R63/F63*100</f>
        <v>61.013767209011263</v>
      </c>
    </row>
    <row r="64" spans="1:21" ht="15" customHeight="1" x14ac:dyDescent="0.2">
      <c r="A64" s="8" t="s">
        <v>143</v>
      </c>
      <c r="B64" s="12" t="s">
        <v>57</v>
      </c>
      <c r="C64" s="14" t="s">
        <v>212</v>
      </c>
      <c r="D64" s="29">
        <v>1971</v>
      </c>
      <c r="E64" s="30">
        <v>1904</v>
      </c>
      <c r="F64" s="33">
        <f>SUM(D64:E64)</f>
        <v>3875</v>
      </c>
      <c r="G64" s="20">
        <v>597</v>
      </c>
      <c r="H64" s="21">
        <v>503</v>
      </c>
      <c r="I64" s="22">
        <f>SUM(G64:H64)</f>
        <v>1100</v>
      </c>
      <c r="J64" s="31">
        <v>557</v>
      </c>
      <c r="K64" s="32">
        <v>623</v>
      </c>
      <c r="L64" s="21">
        <f>SUM(J64:K64)</f>
        <v>1180</v>
      </c>
      <c r="M64" s="31">
        <v>3</v>
      </c>
      <c r="N64" s="32">
        <v>8</v>
      </c>
      <c r="O64" s="21">
        <f>SUM(M64:N64)</f>
        <v>11</v>
      </c>
      <c r="P64" s="31">
        <f>G64+J64+M64</f>
        <v>1157</v>
      </c>
      <c r="Q64" s="32">
        <f>H64+K64+N64</f>
        <v>1134</v>
      </c>
      <c r="R64" s="33">
        <f>SUM(P64:Q64)</f>
        <v>2291</v>
      </c>
      <c r="S64" s="34">
        <f>P64/D64*100</f>
        <v>58.701166920345003</v>
      </c>
      <c r="T64" s="35">
        <f>Q64/E64*100</f>
        <v>59.558823529411761</v>
      </c>
      <c r="U64" s="36">
        <f>R64/F64*100</f>
        <v>59.122580645161293</v>
      </c>
    </row>
    <row r="65" spans="1:21" ht="15" customHeight="1" x14ac:dyDescent="0.2">
      <c r="A65" s="8" t="s">
        <v>144</v>
      </c>
      <c r="B65" s="12" t="s">
        <v>58</v>
      </c>
      <c r="C65" s="14" t="s">
        <v>213</v>
      </c>
      <c r="D65" s="29">
        <v>1557</v>
      </c>
      <c r="E65" s="30">
        <v>1702</v>
      </c>
      <c r="F65" s="33">
        <f>SUM(D65:E65)</f>
        <v>3259</v>
      </c>
      <c r="G65" s="20">
        <v>672</v>
      </c>
      <c r="H65" s="21">
        <v>639</v>
      </c>
      <c r="I65" s="22">
        <f>SUM(G65:H65)</f>
        <v>1311</v>
      </c>
      <c r="J65" s="31">
        <v>354</v>
      </c>
      <c r="K65" s="32">
        <v>409</v>
      </c>
      <c r="L65" s="21">
        <f>SUM(J65:K65)</f>
        <v>763</v>
      </c>
      <c r="M65" s="31">
        <v>9</v>
      </c>
      <c r="N65" s="32">
        <v>4</v>
      </c>
      <c r="O65" s="21">
        <f>SUM(M65:N65)</f>
        <v>13</v>
      </c>
      <c r="P65" s="31">
        <f>G65+J65+M65</f>
        <v>1035</v>
      </c>
      <c r="Q65" s="32">
        <f>H65+K65+N65</f>
        <v>1052</v>
      </c>
      <c r="R65" s="33">
        <f>SUM(P65:Q65)</f>
        <v>2087</v>
      </c>
      <c r="S65" s="34">
        <f>P65/D65*100</f>
        <v>66.473988439306353</v>
      </c>
      <c r="T65" s="35">
        <f>Q65/E65*100</f>
        <v>61.809635722679204</v>
      </c>
      <c r="U65" s="36">
        <f>R65/F65*100</f>
        <v>64.038048481129181</v>
      </c>
    </row>
    <row r="66" spans="1:21" ht="15" customHeight="1" x14ac:dyDescent="0.2">
      <c r="A66" s="8" t="s">
        <v>145</v>
      </c>
      <c r="B66" s="12" t="s">
        <v>59</v>
      </c>
      <c r="C66" s="14" t="s">
        <v>214</v>
      </c>
      <c r="D66" s="29">
        <v>939</v>
      </c>
      <c r="E66" s="30">
        <v>1016</v>
      </c>
      <c r="F66" s="33">
        <f>SUM(D66:E66)</f>
        <v>1955</v>
      </c>
      <c r="G66" s="20">
        <v>477</v>
      </c>
      <c r="H66" s="21">
        <v>456</v>
      </c>
      <c r="I66" s="22">
        <f>SUM(G66:H66)</f>
        <v>933</v>
      </c>
      <c r="J66" s="31">
        <v>201</v>
      </c>
      <c r="K66" s="32">
        <v>228</v>
      </c>
      <c r="L66" s="21">
        <f>SUM(J66:K66)</f>
        <v>429</v>
      </c>
      <c r="M66" s="31">
        <v>2</v>
      </c>
      <c r="N66" s="32">
        <v>6</v>
      </c>
      <c r="O66" s="21">
        <f>SUM(M66:N66)</f>
        <v>8</v>
      </c>
      <c r="P66" s="31">
        <f>G66+J66+M66</f>
        <v>680</v>
      </c>
      <c r="Q66" s="32">
        <f>H66+K66+N66</f>
        <v>690</v>
      </c>
      <c r="R66" s="33">
        <f>SUM(P66:Q66)</f>
        <v>1370</v>
      </c>
      <c r="S66" s="34">
        <f>P66/D66*100</f>
        <v>72.417465388711406</v>
      </c>
      <c r="T66" s="35">
        <f>Q66/E66*100</f>
        <v>67.913385826771659</v>
      </c>
      <c r="U66" s="36">
        <f>R66/F66*100</f>
        <v>70.076726342710998</v>
      </c>
    </row>
    <row r="67" spans="1:21" ht="15" customHeight="1" x14ac:dyDescent="0.2">
      <c r="A67" s="8" t="s">
        <v>146</v>
      </c>
      <c r="B67" s="12" t="s">
        <v>60</v>
      </c>
      <c r="C67" s="14" t="s">
        <v>215</v>
      </c>
      <c r="D67" s="29">
        <v>4541</v>
      </c>
      <c r="E67" s="30">
        <v>4507</v>
      </c>
      <c r="F67" s="33">
        <f>SUM(D67:E67)</f>
        <v>9048</v>
      </c>
      <c r="G67" s="20">
        <v>1333</v>
      </c>
      <c r="H67" s="21">
        <v>1154</v>
      </c>
      <c r="I67" s="22">
        <f>SUM(G67:H67)</f>
        <v>2487</v>
      </c>
      <c r="J67" s="31">
        <v>1894</v>
      </c>
      <c r="K67" s="32">
        <v>1955</v>
      </c>
      <c r="L67" s="21">
        <f>SUM(J67:K67)</f>
        <v>3849</v>
      </c>
      <c r="M67" s="31">
        <v>12</v>
      </c>
      <c r="N67" s="32">
        <v>7</v>
      </c>
      <c r="O67" s="21">
        <f>SUM(M67:N67)</f>
        <v>19</v>
      </c>
      <c r="P67" s="31">
        <f>G67+J67+M67</f>
        <v>3239</v>
      </c>
      <c r="Q67" s="32">
        <f>H67+K67+N67</f>
        <v>3116</v>
      </c>
      <c r="R67" s="33">
        <f>SUM(P67:Q67)</f>
        <v>6355</v>
      </c>
      <c r="S67" s="34">
        <f>P67/D67*100</f>
        <v>71.327901343316441</v>
      </c>
      <c r="T67" s="35">
        <f>Q67/E67*100</f>
        <v>69.136898158420237</v>
      </c>
      <c r="U67" s="36">
        <f>R67/F67*100</f>
        <v>70.236516357206014</v>
      </c>
    </row>
    <row r="68" spans="1:21" ht="15" customHeight="1" x14ac:dyDescent="0.2">
      <c r="A68" s="8" t="s">
        <v>147</v>
      </c>
      <c r="B68" s="12" t="s">
        <v>61</v>
      </c>
      <c r="C68" s="14" t="s">
        <v>246</v>
      </c>
      <c r="D68" s="29">
        <v>1501</v>
      </c>
      <c r="E68" s="30">
        <v>1640</v>
      </c>
      <c r="F68" s="33">
        <f>SUM(D68:E68)</f>
        <v>3141</v>
      </c>
      <c r="G68" s="20">
        <v>436</v>
      </c>
      <c r="H68" s="21">
        <v>424</v>
      </c>
      <c r="I68" s="22">
        <f>SUM(G68:H68)</f>
        <v>860</v>
      </c>
      <c r="J68" s="31">
        <v>698</v>
      </c>
      <c r="K68" s="32">
        <v>757</v>
      </c>
      <c r="L68" s="21">
        <f>SUM(J68:K68)</f>
        <v>1455</v>
      </c>
      <c r="M68" s="31">
        <v>7</v>
      </c>
      <c r="N68" s="32">
        <v>3</v>
      </c>
      <c r="O68" s="21">
        <f>SUM(M68:N68)</f>
        <v>10</v>
      </c>
      <c r="P68" s="31">
        <f>G68+J68+M68</f>
        <v>1141</v>
      </c>
      <c r="Q68" s="32">
        <f>H68+K68+N68</f>
        <v>1184</v>
      </c>
      <c r="R68" s="33">
        <f>SUM(P68:Q68)</f>
        <v>2325</v>
      </c>
      <c r="S68" s="34">
        <f>P68/D68*100</f>
        <v>76.015989340439702</v>
      </c>
      <c r="T68" s="35">
        <f>Q68/E68*100</f>
        <v>72.195121951219505</v>
      </c>
      <c r="U68" s="36">
        <f>R68/F68*100</f>
        <v>74.021012416427894</v>
      </c>
    </row>
    <row r="69" spans="1:21" ht="15" customHeight="1" x14ac:dyDescent="0.2">
      <c r="A69" s="8" t="s">
        <v>148</v>
      </c>
      <c r="B69" s="12" t="s">
        <v>62</v>
      </c>
      <c r="C69" s="14" t="s">
        <v>216</v>
      </c>
      <c r="D69" s="29">
        <v>1175</v>
      </c>
      <c r="E69" s="30">
        <v>1019</v>
      </c>
      <c r="F69" s="33">
        <f>SUM(D69:E69)</f>
        <v>2194</v>
      </c>
      <c r="G69" s="20">
        <v>429</v>
      </c>
      <c r="H69" s="21">
        <v>349</v>
      </c>
      <c r="I69" s="22">
        <f>SUM(G69:H69)</f>
        <v>778</v>
      </c>
      <c r="J69" s="31">
        <v>373</v>
      </c>
      <c r="K69" s="32">
        <v>375</v>
      </c>
      <c r="L69" s="21">
        <f>SUM(J69:K69)</f>
        <v>748</v>
      </c>
      <c r="M69" s="31">
        <v>4</v>
      </c>
      <c r="N69" s="32">
        <v>3</v>
      </c>
      <c r="O69" s="21">
        <f>SUM(M69:N69)</f>
        <v>7</v>
      </c>
      <c r="P69" s="31">
        <f>G69+J69+M69</f>
        <v>806</v>
      </c>
      <c r="Q69" s="32">
        <f>H69+K69+N69</f>
        <v>727</v>
      </c>
      <c r="R69" s="33">
        <f>SUM(P69:Q69)</f>
        <v>1533</v>
      </c>
      <c r="S69" s="34">
        <f>P69/D69*100</f>
        <v>68.59574468085107</v>
      </c>
      <c r="T69" s="35">
        <f>Q69/E69*100</f>
        <v>71.344455348380762</v>
      </c>
      <c r="U69" s="36">
        <f>R69/F69*100</f>
        <v>69.872379216043754</v>
      </c>
    </row>
    <row r="70" spans="1:21" ht="15" customHeight="1" x14ac:dyDescent="0.2">
      <c r="A70" s="8" t="s">
        <v>149</v>
      </c>
      <c r="B70" s="12" t="s">
        <v>63</v>
      </c>
      <c r="C70" s="14" t="s">
        <v>217</v>
      </c>
      <c r="D70" s="29">
        <v>2388</v>
      </c>
      <c r="E70" s="30">
        <v>1656</v>
      </c>
      <c r="F70" s="33">
        <f>SUM(D70:E70)</f>
        <v>4044</v>
      </c>
      <c r="G70" s="20">
        <v>706</v>
      </c>
      <c r="H70" s="21">
        <v>442</v>
      </c>
      <c r="I70" s="22">
        <f>SUM(G70:H70)</f>
        <v>1148</v>
      </c>
      <c r="J70" s="31">
        <v>456</v>
      </c>
      <c r="K70" s="32">
        <v>377</v>
      </c>
      <c r="L70" s="21">
        <f>SUM(J70:K70)</f>
        <v>833</v>
      </c>
      <c r="M70" s="31">
        <v>4</v>
      </c>
      <c r="N70" s="32">
        <v>6</v>
      </c>
      <c r="O70" s="21">
        <f>SUM(M70:N70)</f>
        <v>10</v>
      </c>
      <c r="P70" s="31">
        <f>G70+J70+M70</f>
        <v>1166</v>
      </c>
      <c r="Q70" s="32">
        <f>H70+K70+N70</f>
        <v>825</v>
      </c>
      <c r="R70" s="33">
        <f>SUM(P70:Q70)</f>
        <v>1991</v>
      </c>
      <c r="S70" s="34">
        <f>P70/D70*100</f>
        <v>48.827470686767171</v>
      </c>
      <c r="T70" s="35">
        <f>Q70/E70*100</f>
        <v>49.818840579710141</v>
      </c>
      <c r="U70" s="36">
        <f>R70/F70*100</f>
        <v>49.233432245301685</v>
      </c>
    </row>
    <row r="71" spans="1:21" ht="15" customHeight="1" x14ac:dyDescent="0.2">
      <c r="A71" s="8" t="s">
        <v>150</v>
      </c>
      <c r="B71" s="12" t="s">
        <v>64</v>
      </c>
      <c r="C71" s="14" t="s">
        <v>218</v>
      </c>
      <c r="D71" s="29">
        <v>1463</v>
      </c>
      <c r="E71" s="30">
        <v>1292</v>
      </c>
      <c r="F71" s="33">
        <f>SUM(D71:E71)</f>
        <v>2755</v>
      </c>
      <c r="G71" s="20">
        <v>453</v>
      </c>
      <c r="H71" s="21">
        <v>325</v>
      </c>
      <c r="I71" s="22">
        <f>SUM(G71:H71)</f>
        <v>778</v>
      </c>
      <c r="J71" s="31">
        <v>431</v>
      </c>
      <c r="K71" s="32">
        <v>421</v>
      </c>
      <c r="L71" s="21">
        <f>SUM(J71:K71)</f>
        <v>852</v>
      </c>
      <c r="M71" s="31">
        <v>3</v>
      </c>
      <c r="N71" s="32">
        <v>6</v>
      </c>
      <c r="O71" s="21">
        <f>SUM(M71:N71)</f>
        <v>9</v>
      </c>
      <c r="P71" s="31">
        <f>G71+J71+M71</f>
        <v>887</v>
      </c>
      <c r="Q71" s="32">
        <f>H71+K71+N71</f>
        <v>752</v>
      </c>
      <c r="R71" s="33">
        <f>SUM(P71:Q71)</f>
        <v>1639</v>
      </c>
      <c r="S71" s="34">
        <f>P71/D71*100</f>
        <v>60.628844839371155</v>
      </c>
      <c r="T71" s="35">
        <f>Q71/E71*100</f>
        <v>58.204334365325074</v>
      </c>
      <c r="U71" s="36">
        <f>R71/F71*100</f>
        <v>59.491833030852995</v>
      </c>
    </row>
    <row r="72" spans="1:21" ht="15" customHeight="1" x14ac:dyDescent="0.2">
      <c r="A72" s="8" t="s">
        <v>151</v>
      </c>
      <c r="B72" s="12" t="s">
        <v>65</v>
      </c>
      <c r="C72" s="14" t="s">
        <v>219</v>
      </c>
      <c r="D72" s="29">
        <v>902</v>
      </c>
      <c r="E72" s="30">
        <v>917</v>
      </c>
      <c r="F72" s="33">
        <f>SUM(D72:E72)</f>
        <v>1819</v>
      </c>
      <c r="G72" s="20">
        <v>264</v>
      </c>
      <c r="H72" s="21">
        <v>224</v>
      </c>
      <c r="I72" s="22">
        <f>SUM(G72:H72)</f>
        <v>488</v>
      </c>
      <c r="J72" s="31">
        <v>296</v>
      </c>
      <c r="K72" s="32">
        <v>308</v>
      </c>
      <c r="L72" s="21">
        <f>SUM(J72:K72)</f>
        <v>604</v>
      </c>
      <c r="M72" s="31">
        <v>2</v>
      </c>
      <c r="N72" s="32">
        <v>4</v>
      </c>
      <c r="O72" s="21">
        <f>SUM(M72:N72)</f>
        <v>6</v>
      </c>
      <c r="P72" s="31">
        <f>G72+J72+M72</f>
        <v>562</v>
      </c>
      <c r="Q72" s="32">
        <f>H72+K72+N72</f>
        <v>536</v>
      </c>
      <c r="R72" s="33">
        <f>SUM(P72:Q72)</f>
        <v>1098</v>
      </c>
      <c r="S72" s="34">
        <f>P72/D72*100</f>
        <v>62.305986696230597</v>
      </c>
      <c r="T72" s="35">
        <f>Q72/E72*100</f>
        <v>58.451472191930208</v>
      </c>
      <c r="U72" s="36">
        <f>R72/F72*100</f>
        <v>60.36283672347443</v>
      </c>
    </row>
    <row r="73" spans="1:21" ht="15" customHeight="1" x14ac:dyDescent="0.2">
      <c r="A73" s="8" t="s">
        <v>152</v>
      </c>
      <c r="B73" s="12" t="s">
        <v>66</v>
      </c>
      <c r="C73" s="14" t="s">
        <v>220</v>
      </c>
      <c r="D73" s="29">
        <v>1205</v>
      </c>
      <c r="E73" s="30">
        <v>1208</v>
      </c>
      <c r="F73" s="33">
        <f>SUM(D73:E73)</f>
        <v>2413</v>
      </c>
      <c r="G73" s="20">
        <v>261</v>
      </c>
      <c r="H73" s="21">
        <v>224</v>
      </c>
      <c r="I73" s="22">
        <f>SUM(G73:H73)</f>
        <v>485</v>
      </c>
      <c r="J73" s="31">
        <v>428</v>
      </c>
      <c r="K73" s="32">
        <v>424</v>
      </c>
      <c r="L73" s="21">
        <f>SUM(J73:K73)</f>
        <v>852</v>
      </c>
      <c r="M73" s="31">
        <v>1</v>
      </c>
      <c r="N73" s="32">
        <v>0</v>
      </c>
      <c r="O73" s="21">
        <f>SUM(M73:N73)</f>
        <v>1</v>
      </c>
      <c r="P73" s="31">
        <f>G73+J73+M73</f>
        <v>690</v>
      </c>
      <c r="Q73" s="32">
        <f>H73+K73+N73</f>
        <v>648</v>
      </c>
      <c r="R73" s="33">
        <f>SUM(P73:Q73)</f>
        <v>1338</v>
      </c>
      <c r="S73" s="34">
        <f>P73/D73*100</f>
        <v>57.261410788381738</v>
      </c>
      <c r="T73" s="35">
        <f>Q73/E73*100</f>
        <v>53.642384105960261</v>
      </c>
      <c r="U73" s="36">
        <f>R73/F73*100</f>
        <v>55.449647741400746</v>
      </c>
    </row>
    <row r="74" spans="1:21" ht="15" customHeight="1" x14ac:dyDescent="0.2">
      <c r="A74" s="8" t="s">
        <v>153</v>
      </c>
      <c r="B74" s="12" t="s">
        <v>67</v>
      </c>
      <c r="C74" s="14" t="s">
        <v>221</v>
      </c>
      <c r="D74" s="29">
        <v>1196</v>
      </c>
      <c r="E74" s="30">
        <v>1197</v>
      </c>
      <c r="F74" s="33">
        <f>SUM(D74:E74)</f>
        <v>2393</v>
      </c>
      <c r="G74" s="20">
        <v>257</v>
      </c>
      <c r="H74" s="21">
        <v>213</v>
      </c>
      <c r="I74" s="22">
        <f>SUM(G74:H74)</f>
        <v>470</v>
      </c>
      <c r="J74" s="31">
        <v>462</v>
      </c>
      <c r="K74" s="32">
        <v>485</v>
      </c>
      <c r="L74" s="21">
        <f>SUM(J74:K74)</f>
        <v>947</v>
      </c>
      <c r="M74" s="31">
        <v>3</v>
      </c>
      <c r="N74" s="32">
        <v>2</v>
      </c>
      <c r="O74" s="21">
        <f>SUM(M74:N74)</f>
        <v>5</v>
      </c>
      <c r="P74" s="31">
        <f>G74+J74+M74</f>
        <v>722</v>
      </c>
      <c r="Q74" s="32">
        <f>H74+K74+N74</f>
        <v>700</v>
      </c>
      <c r="R74" s="33">
        <f>SUM(P74:Q74)</f>
        <v>1422</v>
      </c>
      <c r="S74" s="34">
        <f>P74/D74*100</f>
        <v>60.367892976588635</v>
      </c>
      <c r="T74" s="35">
        <f>Q74/E74*100</f>
        <v>58.479532163742689</v>
      </c>
      <c r="U74" s="36">
        <f>R74/F74*100</f>
        <v>59.423318010865025</v>
      </c>
    </row>
    <row r="75" spans="1:21" ht="15" customHeight="1" x14ac:dyDescent="0.2">
      <c r="A75" s="9"/>
      <c r="B75" s="85" t="s">
        <v>82</v>
      </c>
      <c r="C75" s="86"/>
      <c r="D75" s="39">
        <f>SUM(D59:D74)</f>
        <v>23655</v>
      </c>
      <c r="E75" s="40">
        <f>SUM(E59:E74)</f>
        <v>23096</v>
      </c>
      <c r="F75" s="41">
        <f>SUM(F59:F74)</f>
        <v>46751</v>
      </c>
      <c r="G75" s="39">
        <f>SUM(G59:G74)</f>
        <v>7288</v>
      </c>
      <c r="H75" s="40">
        <f>SUM(H59:H74)</f>
        <v>6232</v>
      </c>
      <c r="I75" s="41">
        <f>SUM(I59:I74)</f>
        <v>13520</v>
      </c>
      <c r="J75" s="39">
        <f>SUM(J59:J74)</f>
        <v>7602</v>
      </c>
      <c r="K75" s="40">
        <f>SUM(K59:K74)</f>
        <v>7936</v>
      </c>
      <c r="L75" s="41">
        <f>SUM(L59:L74)</f>
        <v>15538</v>
      </c>
      <c r="M75" s="39">
        <f>SUM(M59:M74)</f>
        <v>59</v>
      </c>
      <c r="N75" s="40">
        <f>SUM(N59:N74)</f>
        <v>69</v>
      </c>
      <c r="O75" s="41">
        <f>SUM(O59:O74)</f>
        <v>128</v>
      </c>
      <c r="P75" s="39">
        <f>G75+J75+M75</f>
        <v>14949</v>
      </c>
      <c r="Q75" s="40">
        <f>H75+K75+N75</f>
        <v>14237</v>
      </c>
      <c r="R75" s="41">
        <f>SUM(P75:Q75)</f>
        <v>29186</v>
      </c>
      <c r="S75" s="42">
        <f>P75/D75*100</f>
        <v>63.195941661382371</v>
      </c>
      <c r="T75" s="43">
        <f>Q75/E75*100</f>
        <v>61.642708694146172</v>
      </c>
      <c r="U75" s="44">
        <f>R75/F75*100</f>
        <v>62.428611152702615</v>
      </c>
    </row>
    <row r="76" spans="1:21" ht="15" customHeight="1" x14ac:dyDescent="0.2">
      <c r="A76" s="8" t="s">
        <v>154</v>
      </c>
      <c r="B76" s="12" t="s">
        <v>68</v>
      </c>
      <c r="C76" s="14" t="s">
        <v>248</v>
      </c>
      <c r="D76" s="29">
        <v>1278</v>
      </c>
      <c r="E76" s="30">
        <v>1401</v>
      </c>
      <c r="F76" s="46">
        <f>SUM(D76:E76)</f>
        <v>2679</v>
      </c>
      <c r="G76" s="20">
        <v>231</v>
      </c>
      <c r="H76" s="21">
        <v>172</v>
      </c>
      <c r="I76" s="22">
        <f>SUM(G76:H76)</f>
        <v>403</v>
      </c>
      <c r="J76" s="31">
        <v>532</v>
      </c>
      <c r="K76" s="32">
        <v>627</v>
      </c>
      <c r="L76" s="21">
        <f>SUM(J76:K76)</f>
        <v>1159</v>
      </c>
      <c r="M76" s="31">
        <v>5</v>
      </c>
      <c r="N76" s="32">
        <v>5</v>
      </c>
      <c r="O76" s="21">
        <f>SUM(M76:N76)</f>
        <v>10</v>
      </c>
      <c r="P76" s="31">
        <f>G76+J76+M76</f>
        <v>768</v>
      </c>
      <c r="Q76" s="32">
        <f>H76+K76+N76</f>
        <v>804</v>
      </c>
      <c r="R76" s="33">
        <f>SUM(P76:Q76)</f>
        <v>1572</v>
      </c>
      <c r="S76" s="34">
        <f>P76/D76*100</f>
        <v>60.093896713615024</v>
      </c>
      <c r="T76" s="35">
        <f>Q76/E76*100</f>
        <v>57.387580299785867</v>
      </c>
      <c r="U76" s="36">
        <f>R76/F76*100</f>
        <v>58.678611422172452</v>
      </c>
    </row>
    <row r="77" spans="1:21" ht="15" customHeight="1" x14ac:dyDescent="0.2">
      <c r="A77" s="8" t="s">
        <v>155</v>
      </c>
      <c r="B77" s="12" t="s">
        <v>69</v>
      </c>
      <c r="C77" s="14" t="s">
        <v>222</v>
      </c>
      <c r="D77" s="29">
        <v>1661</v>
      </c>
      <c r="E77" s="30">
        <v>1695</v>
      </c>
      <c r="F77" s="46">
        <f>SUM(D77:E77)</f>
        <v>3356</v>
      </c>
      <c r="G77" s="20">
        <v>374</v>
      </c>
      <c r="H77" s="21">
        <v>288</v>
      </c>
      <c r="I77" s="22">
        <f>SUM(G77:H77)</f>
        <v>662</v>
      </c>
      <c r="J77" s="31">
        <v>465</v>
      </c>
      <c r="K77" s="32">
        <v>520</v>
      </c>
      <c r="L77" s="21">
        <f>SUM(J77:K77)</f>
        <v>985</v>
      </c>
      <c r="M77" s="31">
        <v>5</v>
      </c>
      <c r="N77" s="32">
        <v>4</v>
      </c>
      <c r="O77" s="21">
        <f>SUM(M77:N77)</f>
        <v>9</v>
      </c>
      <c r="P77" s="31">
        <f>G77+J77+M77</f>
        <v>844</v>
      </c>
      <c r="Q77" s="32">
        <f>H77+K77+N77</f>
        <v>812</v>
      </c>
      <c r="R77" s="33">
        <f>SUM(P77:Q77)</f>
        <v>1656</v>
      </c>
      <c r="S77" s="34">
        <f>P77/D77*100</f>
        <v>50.812763395544856</v>
      </c>
      <c r="T77" s="35">
        <f>Q77/E77*100</f>
        <v>47.905604719764014</v>
      </c>
      <c r="U77" s="36">
        <f>R77/F77*100</f>
        <v>49.344457687723484</v>
      </c>
    </row>
    <row r="78" spans="1:21" ht="15" customHeight="1" x14ac:dyDescent="0.2">
      <c r="A78" s="8" t="s">
        <v>156</v>
      </c>
      <c r="B78" s="12" t="s">
        <v>70</v>
      </c>
      <c r="C78" s="14" t="s">
        <v>223</v>
      </c>
      <c r="D78" s="29">
        <v>1060</v>
      </c>
      <c r="E78" s="30">
        <v>1092</v>
      </c>
      <c r="F78" s="46">
        <f>SUM(D78:E78)</f>
        <v>2152</v>
      </c>
      <c r="G78" s="20">
        <v>260</v>
      </c>
      <c r="H78" s="21">
        <v>205</v>
      </c>
      <c r="I78" s="22">
        <f>SUM(G78:H78)</f>
        <v>465</v>
      </c>
      <c r="J78" s="31">
        <v>282</v>
      </c>
      <c r="K78" s="32">
        <v>318</v>
      </c>
      <c r="L78" s="21">
        <f>SUM(J78:K78)</f>
        <v>600</v>
      </c>
      <c r="M78" s="31">
        <v>2</v>
      </c>
      <c r="N78" s="32">
        <v>7</v>
      </c>
      <c r="O78" s="21">
        <f>SUM(M78:N78)</f>
        <v>9</v>
      </c>
      <c r="P78" s="31">
        <f>G78+J78+M78</f>
        <v>544</v>
      </c>
      <c r="Q78" s="32">
        <f>H78+K78+N78</f>
        <v>530</v>
      </c>
      <c r="R78" s="33">
        <f>SUM(P78:Q78)</f>
        <v>1074</v>
      </c>
      <c r="S78" s="34">
        <f>P78/D78*100</f>
        <v>51.320754716981135</v>
      </c>
      <c r="T78" s="35">
        <f>Q78/E78*100</f>
        <v>48.534798534798533</v>
      </c>
      <c r="U78" s="36">
        <f>R78/F78*100</f>
        <v>49.907063197026027</v>
      </c>
    </row>
    <row r="79" spans="1:21" ht="15" customHeight="1" x14ac:dyDescent="0.2">
      <c r="A79" s="8" t="s">
        <v>157</v>
      </c>
      <c r="B79" s="12" t="s">
        <v>71</v>
      </c>
      <c r="C79" s="14" t="s">
        <v>249</v>
      </c>
      <c r="D79" s="29">
        <v>814</v>
      </c>
      <c r="E79" s="30">
        <v>813</v>
      </c>
      <c r="F79" s="46">
        <f>SUM(D79:E79)</f>
        <v>1627</v>
      </c>
      <c r="G79" s="20">
        <v>185</v>
      </c>
      <c r="H79" s="21">
        <v>158</v>
      </c>
      <c r="I79" s="22">
        <f>SUM(G79:H79)</f>
        <v>343</v>
      </c>
      <c r="J79" s="31">
        <v>261</v>
      </c>
      <c r="K79" s="32">
        <v>283</v>
      </c>
      <c r="L79" s="21">
        <f>SUM(J79:K79)</f>
        <v>544</v>
      </c>
      <c r="M79" s="31">
        <v>3</v>
      </c>
      <c r="N79" s="32">
        <v>1</v>
      </c>
      <c r="O79" s="21">
        <f>SUM(M79:N79)</f>
        <v>4</v>
      </c>
      <c r="P79" s="31">
        <f>G79+J79+M79</f>
        <v>449</v>
      </c>
      <c r="Q79" s="32">
        <f>H79+K79+N79</f>
        <v>442</v>
      </c>
      <c r="R79" s="33">
        <f>SUM(P79:Q79)</f>
        <v>891</v>
      </c>
      <c r="S79" s="34">
        <f>P79/D79*100</f>
        <v>55.159705159705162</v>
      </c>
      <c r="T79" s="35">
        <f>Q79/E79*100</f>
        <v>54.366543665436652</v>
      </c>
      <c r="U79" s="36">
        <f>R79/F79*100</f>
        <v>54.763368162261827</v>
      </c>
    </row>
    <row r="80" spans="1:21" ht="15" customHeight="1" x14ac:dyDescent="0.2">
      <c r="A80" s="8" t="s">
        <v>158</v>
      </c>
      <c r="B80" s="12" t="s">
        <v>72</v>
      </c>
      <c r="C80" s="14" t="s">
        <v>224</v>
      </c>
      <c r="D80" s="29">
        <v>1302</v>
      </c>
      <c r="E80" s="30">
        <v>1319</v>
      </c>
      <c r="F80" s="46">
        <f>SUM(D80:E80)</f>
        <v>2621</v>
      </c>
      <c r="G80" s="20">
        <v>358</v>
      </c>
      <c r="H80" s="21">
        <v>294</v>
      </c>
      <c r="I80" s="22">
        <f>SUM(G80:H80)</f>
        <v>652</v>
      </c>
      <c r="J80" s="31">
        <v>313</v>
      </c>
      <c r="K80" s="32">
        <v>356</v>
      </c>
      <c r="L80" s="21">
        <f>SUM(J80:K80)</f>
        <v>669</v>
      </c>
      <c r="M80" s="31">
        <v>6</v>
      </c>
      <c r="N80" s="32">
        <v>2</v>
      </c>
      <c r="O80" s="21">
        <f>SUM(M80:N80)</f>
        <v>8</v>
      </c>
      <c r="P80" s="31">
        <f>G80+J80+M80</f>
        <v>677</v>
      </c>
      <c r="Q80" s="32">
        <f>H80+K80+N80</f>
        <v>652</v>
      </c>
      <c r="R80" s="33">
        <f>SUM(P80:Q80)</f>
        <v>1329</v>
      </c>
      <c r="S80" s="34">
        <f>P80/D80*100</f>
        <v>51.996927803379414</v>
      </c>
      <c r="T80" s="35">
        <f>Q80/E80*100</f>
        <v>49.431387414708112</v>
      </c>
      <c r="U80" s="36">
        <f>R80/F80*100</f>
        <v>50.705837466615797</v>
      </c>
    </row>
    <row r="81" spans="1:21" ht="15" customHeight="1" x14ac:dyDescent="0.2">
      <c r="A81" s="8" t="s">
        <v>159</v>
      </c>
      <c r="B81" s="12" t="s">
        <v>73</v>
      </c>
      <c r="C81" s="14" t="s">
        <v>225</v>
      </c>
      <c r="D81" s="29">
        <v>1115</v>
      </c>
      <c r="E81" s="30">
        <v>1212</v>
      </c>
      <c r="F81" s="46">
        <f>SUM(D81:E81)</f>
        <v>2327</v>
      </c>
      <c r="G81" s="20">
        <v>329</v>
      </c>
      <c r="H81" s="21">
        <v>308</v>
      </c>
      <c r="I81" s="22">
        <f>SUM(G81:H81)</f>
        <v>637</v>
      </c>
      <c r="J81" s="31">
        <v>334</v>
      </c>
      <c r="K81" s="32">
        <v>367</v>
      </c>
      <c r="L81" s="21">
        <f>SUM(J81:K81)</f>
        <v>701</v>
      </c>
      <c r="M81" s="31">
        <v>7</v>
      </c>
      <c r="N81" s="32">
        <v>3</v>
      </c>
      <c r="O81" s="21">
        <f>SUM(M81:N81)</f>
        <v>10</v>
      </c>
      <c r="P81" s="31">
        <f>G81+J81+M81</f>
        <v>670</v>
      </c>
      <c r="Q81" s="32">
        <f>H81+K81+N81</f>
        <v>678</v>
      </c>
      <c r="R81" s="33">
        <f>SUM(P81:Q81)</f>
        <v>1348</v>
      </c>
      <c r="S81" s="34">
        <f>P81/D81*100</f>
        <v>60.089686098654703</v>
      </c>
      <c r="T81" s="35">
        <f>Q81/E81*100</f>
        <v>55.940594059405946</v>
      </c>
      <c r="U81" s="36">
        <f>R81/F81*100</f>
        <v>57.928663515255693</v>
      </c>
    </row>
    <row r="82" spans="1:21" ht="15" customHeight="1" x14ac:dyDescent="0.2">
      <c r="A82" s="8" t="s">
        <v>160</v>
      </c>
      <c r="B82" s="12" t="s">
        <v>74</v>
      </c>
      <c r="C82" s="14" t="s">
        <v>226</v>
      </c>
      <c r="D82" s="29">
        <v>1275</v>
      </c>
      <c r="E82" s="30">
        <v>1265</v>
      </c>
      <c r="F82" s="46">
        <f>SUM(D82:E82)</f>
        <v>2540</v>
      </c>
      <c r="G82" s="20">
        <v>329</v>
      </c>
      <c r="H82" s="21">
        <v>247</v>
      </c>
      <c r="I82" s="22">
        <f>SUM(G82:H82)</f>
        <v>576</v>
      </c>
      <c r="J82" s="31">
        <v>354</v>
      </c>
      <c r="K82" s="32">
        <v>412</v>
      </c>
      <c r="L82" s="21">
        <f>SUM(J82:K82)</f>
        <v>766</v>
      </c>
      <c r="M82" s="31">
        <v>4</v>
      </c>
      <c r="N82" s="32">
        <v>1</v>
      </c>
      <c r="O82" s="21">
        <f>SUM(M82:N82)</f>
        <v>5</v>
      </c>
      <c r="P82" s="31">
        <f>G82+J82+M82</f>
        <v>687</v>
      </c>
      <c r="Q82" s="32">
        <f>H82+K82+N82</f>
        <v>660</v>
      </c>
      <c r="R82" s="33">
        <f>SUM(P82:Q82)</f>
        <v>1347</v>
      </c>
      <c r="S82" s="34">
        <f>P82/D82*100</f>
        <v>53.882352941176471</v>
      </c>
      <c r="T82" s="35">
        <f>Q82/E82*100</f>
        <v>52.173913043478258</v>
      </c>
      <c r="U82" s="36">
        <f>R82/F82*100</f>
        <v>53.031496062992126</v>
      </c>
    </row>
    <row r="83" spans="1:21" ht="15" customHeight="1" x14ac:dyDescent="0.2">
      <c r="A83" s="8" t="s">
        <v>161</v>
      </c>
      <c r="B83" s="12" t="s">
        <v>75</v>
      </c>
      <c r="C83" s="14" t="s">
        <v>227</v>
      </c>
      <c r="D83" s="29">
        <v>1178</v>
      </c>
      <c r="E83" s="30">
        <v>1184</v>
      </c>
      <c r="F83" s="46">
        <f>SUM(D83:E83)</f>
        <v>2362</v>
      </c>
      <c r="G83" s="20">
        <v>283</v>
      </c>
      <c r="H83" s="21">
        <v>244</v>
      </c>
      <c r="I83" s="22">
        <f>SUM(G83:H83)</f>
        <v>527</v>
      </c>
      <c r="J83" s="31">
        <v>304</v>
      </c>
      <c r="K83" s="32">
        <v>356</v>
      </c>
      <c r="L83" s="21">
        <f>SUM(J83:K83)</f>
        <v>660</v>
      </c>
      <c r="M83" s="31">
        <v>2</v>
      </c>
      <c r="N83" s="32">
        <v>5</v>
      </c>
      <c r="O83" s="21">
        <f>SUM(M83:N83)</f>
        <v>7</v>
      </c>
      <c r="P83" s="31">
        <f>G83+J83+M83</f>
        <v>589</v>
      </c>
      <c r="Q83" s="32">
        <f>H83+K83+N83</f>
        <v>605</v>
      </c>
      <c r="R83" s="33">
        <f>SUM(P83:Q83)</f>
        <v>1194</v>
      </c>
      <c r="S83" s="34">
        <f>P83/D83*100</f>
        <v>50</v>
      </c>
      <c r="T83" s="35">
        <f>Q83/E83*100</f>
        <v>51.097972972972968</v>
      </c>
      <c r="U83" s="36">
        <f>R83/F83*100</f>
        <v>50.550381033022859</v>
      </c>
    </row>
    <row r="84" spans="1:21" ht="15" customHeight="1" thickBot="1" x14ac:dyDescent="0.25">
      <c r="A84" s="10"/>
      <c r="B84" s="83" t="s">
        <v>81</v>
      </c>
      <c r="C84" s="84"/>
      <c r="D84" s="47">
        <f>SUM(D76:D83)</f>
        <v>9683</v>
      </c>
      <c r="E84" s="48">
        <f>SUM(E76:E83)</f>
        <v>9981</v>
      </c>
      <c r="F84" s="49">
        <f>SUM(F76:F83)</f>
        <v>19664</v>
      </c>
      <c r="G84" s="47">
        <f>SUM(G76:G83)</f>
        <v>2349</v>
      </c>
      <c r="H84" s="48">
        <f>SUM(H76:H83)</f>
        <v>1916</v>
      </c>
      <c r="I84" s="49">
        <f>SUM(I76:I83)</f>
        <v>4265</v>
      </c>
      <c r="J84" s="47">
        <f>SUM(J76:J83)</f>
        <v>2845</v>
      </c>
      <c r="K84" s="48">
        <f>SUM(K76:K83)</f>
        <v>3239</v>
      </c>
      <c r="L84" s="49">
        <f>SUM(L76:L83)</f>
        <v>6084</v>
      </c>
      <c r="M84" s="47">
        <f>SUM(M76:M83)</f>
        <v>34</v>
      </c>
      <c r="N84" s="48">
        <f>SUM(N76:N83)</f>
        <v>28</v>
      </c>
      <c r="O84" s="49">
        <f>SUM(O76:O83)</f>
        <v>62</v>
      </c>
      <c r="P84" s="50">
        <f>G84+J84+M84</f>
        <v>5228</v>
      </c>
      <c r="Q84" s="51">
        <f>H84+K84+N84</f>
        <v>5183</v>
      </c>
      <c r="R84" s="96">
        <f>SUM(P84:Q84)</f>
        <v>10411</v>
      </c>
      <c r="S84" s="52">
        <f>P84/D84*100</f>
        <v>53.991531550139413</v>
      </c>
      <c r="T84" s="53">
        <f>Q84/E84*100</f>
        <v>51.928664462478714</v>
      </c>
      <c r="U84" s="54">
        <f>R84/F84*100</f>
        <v>52.944467046379174</v>
      </c>
    </row>
    <row r="85" spans="1:21" ht="15" customHeight="1" thickBot="1" x14ac:dyDescent="0.25">
      <c r="A85" s="70"/>
      <c r="B85" s="81" t="s">
        <v>231</v>
      </c>
      <c r="C85" s="82"/>
      <c r="D85" s="74">
        <f>SUM(D84,D75,D58,D33,D25,D19)</f>
        <v>101899</v>
      </c>
      <c r="E85" s="75">
        <f>SUM(E84,E75,E58,E33,E25,E19)</f>
        <v>99889</v>
      </c>
      <c r="F85" s="76">
        <f>SUM(F84,F75,F58,F33,F25,F19)</f>
        <v>201788</v>
      </c>
      <c r="G85" s="74">
        <f>SUM(G84,G75,G58,G33,G25,G19)</f>
        <v>28828</v>
      </c>
      <c r="H85" s="75">
        <f>SUM(H84,H75,H58,H33,H25,H19)</f>
        <v>24185</v>
      </c>
      <c r="I85" s="76">
        <f>SUM(I84,I75,I58,I33,I25,I19)</f>
        <v>53013</v>
      </c>
      <c r="J85" s="74">
        <f>SUM(J84,J75,J58,J33,J25,J19)</f>
        <v>30641</v>
      </c>
      <c r="K85" s="75">
        <f>SUM(K84,K75,K58,K33,K25,K19)</f>
        <v>32560</v>
      </c>
      <c r="L85" s="76">
        <f>SUM(L84,L75,L58,L33,L25,L19)</f>
        <v>63201</v>
      </c>
      <c r="M85" s="74">
        <f>SUM(M84,M75,M58,M33,M25,M19)</f>
        <v>267</v>
      </c>
      <c r="N85" s="75">
        <f>SUM(N84,N75,N58,N33,N25,N19)</f>
        <v>264</v>
      </c>
      <c r="O85" s="76">
        <f>SUM(O84,O75,O58,O33,O25,O19)</f>
        <v>531</v>
      </c>
      <c r="P85" s="74">
        <f>SUM(P84,P75,P58,P33,P25,P19)</f>
        <v>59736</v>
      </c>
      <c r="Q85" s="75">
        <f>SUM(Q84,Q75,Q58,Q33,Q25,Q19)</f>
        <v>57009</v>
      </c>
      <c r="R85" s="76">
        <f>SUM(R84,R75,R58,R33,R25,R19)</f>
        <v>116745</v>
      </c>
      <c r="S85" s="71">
        <f>P85/D85*100</f>
        <v>58.622753903374914</v>
      </c>
      <c r="T85" s="72">
        <f>Q85/E85*100</f>
        <v>57.072350308842815</v>
      </c>
      <c r="U85" s="73">
        <f>R85/F85*100</f>
        <v>57.855273851765219</v>
      </c>
    </row>
    <row r="86" spans="1:21" ht="15" customHeight="1" thickBot="1" x14ac:dyDescent="0.25">
      <c r="A86" s="61"/>
      <c r="B86" s="77" t="s">
        <v>228</v>
      </c>
      <c r="C86" s="78"/>
      <c r="D86" s="62">
        <v>134</v>
      </c>
      <c r="E86" s="63">
        <v>166</v>
      </c>
      <c r="F86" s="46">
        <f>SUM(D86:E86)</f>
        <v>300</v>
      </c>
      <c r="G86" s="67" t="s">
        <v>229</v>
      </c>
      <c r="H86" s="68" t="s">
        <v>229</v>
      </c>
      <c r="I86" s="69" t="s">
        <v>229</v>
      </c>
      <c r="J86" s="67" t="s">
        <v>229</v>
      </c>
      <c r="K86" s="68" t="s">
        <v>229</v>
      </c>
      <c r="L86" s="69" t="s">
        <v>229</v>
      </c>
      <c r="M86" s="67" t="s">
        <v>229</v>
      </c>
      <c r="N86" s="68" t="s">
        <v>229</v>
      </c>
      <c r="O86" s="69" t="s">
        <v>229</v>
      </c>
      <c r="P86" s="64">
        <v>47</v>
      </c>
      <c r="Q86" s="65">
        <v>51</v>
      </c>
      <c r="R86" s="66">
        <f>SUM(P86:Q86)</f>
        <v>98</v>
      </c>
      <c r="S86" s="26">
        <f>P86/D86*100</f>
        <v>35.074626865671647</v>
      </c>
      <c r="T86" s="27">
        <f>Q86/E86*100</f>
        <v>30.722891566265059</v>
      </c>
      <c r="U86" s="28">
        <f>R86/F86*100</f>
        <v>32.666666666666664</v>
      </c>
    </row>
    <row r="87" spans="1:21" ht="15" customHeight="1" thickBot="1" x14ac:dyDescent="0.25">
      <c r="A87" s="16"/>
      <c r="B87" s="79" t="s">
        <v>76</v>
      </c>
      <c r="C87" s="80"/>
      <c r="D87" s="55">
        <f>SUM(D84,D75,D58,D33,D25,D19,D86)</f>
        <v>102033</v>
      </c>
      <c r="E87" s="56">
        <f>SUM(E84,E75,E58,E33,E25,E19,E86)</f>
        <v>100055</v>
      </c>
      <c r="F87" s="57">
        <f>SUM(F84,F75,F58,F33,F25,F19,F86)</f>
        <v>202088</v>
      </c>
      <c r="G87" s="55">
        <f>SUM(G84,G75,G58,G33,G25,G19,G86)</f>
        <v>28828</v>
      </c>
      <c r="H87" s="56">
        <f>SUM(H84,H75,H58,H33,H25,H19,H86)</f>
        <v>24185</v>
      </c>
      <c r="I87" s="57">
        <f>SUM(I84,I75,I58,I33,I25,I19,I86)</f>
        <v>53013</v>
      </c>
      <c r="J87" s="55">
        <f>SUM(J84,J75,J58,J33,J25,J19,J86)</f>
        <v>30641</v>
      </c>
      <c r="K87" s="56">
        <f>SUM(K84,K75,K58,K33,K25,K19,K86)</f>
        <v>32560</v>
      </c>
      <c r="L87" s="57">
        <f>SUM(L84,L75,L58,L33,L25,L19,L86)</f>
        <v>63201</v>
      </c>
      <c r="M87" s="55">
        <f>SUM(M84,M75,M58,M33,M25,M19,M86)</f>
        <v>267</v>
      </c>
      <c r="N87" s="56">
        <f>SUM(N84,N75,N58,N33,N25,N19,N86)</f>
        <v>264</v>
      </c>
      <c r="O87" s="57">
        <f>SUM(O84,O75,O58,O33,O25,O19,O86)</f>
        <v>531</v>
      </c>
      <c r="P87" s="55">
        <f>SUM(P84,P75,P58,P33,P25,P19,P86)</f>
        <v>59783</v>
      </c>
      <c r="Q87" s="56">
        <f>SUM(Q84,Q75,Q58,Q33,Q25,Q19,Q86)</f>
        <v>57060</v>
      </c>
      <c r="R87" s="57">
        <f>SUM(R84,R75,R58,R33,R25,R19,R86)</f>
        <v>116843</v>
      </c>
      <c r="S87" s="58">
        <f>P87/D87*100</f>
        <v>58.591828134035062</v>
      </c>
      <c r="T87" s="59">
        <f>Q87/E87*100</f>
        <v>57.028634251161861</v>
      </c>
      <c r="U87" s="60">
        <f>R87/F87*100</f>
        <v>57.817881319029333</v>
      </c>
    </row>
  </sheetData>
  <mergeCells count="18">
    <mergeCell ref="A1:A2"/>
    <mergeCell ref="B1:B2"/>
    <mergeCell ref="C1:C2"/>
    <mergeCell ref="D1:F1"/>
    <mergeCell ref="G1:I1"/>
    <mergeCell ref="S1:U1"/>
    <mergeCell ref="B19:C19"/>
    <mergeCell ref="B25:C25"/>
    <mergeCell ref="B33:C33"/>
    <mergeCell ref="J1:L1"/>
    <mergeCell ref="P1:R1"/>
    <mergeCell ref="B75:C75"/>
    <mergeCell ref="B84:C84"/>
    <mergeCell ref="B87:C87"/>
    <mergeCell ref="M1:O1"/>
    <mergeCell ref="B86:C86"/>
    <mergeCell ref="B85:C85"/>
    <mergeCell ref="B58:C58"/>
  </mergeCells>
  <phoneticPr fontId="18"/>
  <pageMargins left="0.6692913385826772" right="0.31496062992125984" top="0.55118110236220474" bottom="0.27559055118110237" header="0.27559055118110237" footer="0.19685039370078741"/>
  <pageSetup paperSize="8" scale="97" orientation="landscape" r:id="rId1"/>
  <headerFooter>
    <oddHeader>&amp;L令和8年（2026年）衆議院議員総選挙　比例代表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集計表(小選挙区)</vt:lpstr>
      <vt:lpstr>集計表(比例代表)</vt:lpstr>
      <vt:lpstr>'集計表(小選挙区)'!Print_Titles</vt:lpstr>
      <vt:lpstr>'集計表(比例代表)'!Print_Titles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2026-03-06T04:28:29Z</dcterms:created>
  <dcterms:modified xsi:type="dcterms:W3CDTF">2026-03-12T23:59:18Z</dcterms:modified>
</cp:coreProperties>
</file>