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mc:AlternateContent xmlns:mc="http://schemas.openxmlformats.org/markup-compatibility/2006">
    <mc:Choice Requires="x15">
      <x15ac:absPath xmlns:x15ac="http://schemas.microsoft.com/office/spreadsheetml/2010/11/ac" url="S:\選挙の記録\市長・市議\"/>
    </mc:Choice>
  </mc:AlternateContent>
  <xr:revisionPtr revIDLastSave="0" documentId="13_ncr:1_{333C0ABF-1B98-4BC2-B0E1-76A2631F7FE4}" xr6:coauthVersionLast="36" xr6:coauthVersionMax="36" xr10:uidLastSave="{00000000-0000-0000-0000-000000000000}"/>
  <bookViews>
    <workbookView xWindow="240" yWindow="80" windowWidth="14940" windowHeight="8550" xr2:uid="{00000000-000D-0000-FFFF-FFFF00000000}"/>
  </bookViews>
  <sheets>
    <sheet name="総括" sheetId="1" r:id="rId1"/>
    <sheet name="筑波" sheetId="2" r:id="rId2"/>
    <sheet name="大穂" sheetId="3" r:id="rId3"/>
    <sheet name="谷田部" sheetId="4" r:id="rId4"/>
    <sheet name="桜" sheetId="5" r:id="rId5"/>
    <sheet name="茎崎" sheetId="8" r:id="rId6"/>
    <sheet name="当日時間別投票者数" sheetId="6" r:id="rId7"/>
    <sheet name="開票結果" sheetId="7" r:id="rId8"/>
  </sheets>
  <definedNames>
    <definedName name="_xlnm.Print_Area" localSheetId="6">当日時間別投票者数!$A$1:$AT$56</definedName>
  </definedNames>
  <calcPr calcId="191029"/>
</workbook>
</file>

<file path=xl/calcChain.xml><?xml version="1.0" encoding="utf-8"?>
<calcChain xmlns="http://schemas.openxmlformats.org/spreadsheetml/2006/main">
  <c r="I7" i="8" l="1"/>
  <c r="I8" i="8"/>
  <c r="I9" i="8"/>
  <c r="I10" i="8"/>
  <c r="I11" i="8"/>
  <c r="I12" i="8"/>
  <c r="I13" i="8"/>
  <c r="I6" i="8"/>
  <c r="J7" i="8"/>
  <c r="K7" i="8"/>
  <c r="J8" i="8"/>
  <c r="K8" i="8"/>
  <c r="J9" i="8"/>
  <c r="K9" i="8"/>
  <c r="J10" i="8"/>
  <c r="K10" i="8"/>
  <c r="J11" i="8"/>
  <c r="K11" i="8"/>
  <c r="J12" i="8"/>
  <c r="K12" i="8"/>
  <c r="J13" i="8"/>
  <c r="K13" i="8"/>
  <c r="K6" i="8"/>
  <c r="J6" i="8"/>
  <c r="K17" i="5"/>
  <c r="I7" i="5"/>
  <c r="I8" i="5"/>
  <c r="I9" i="5"/>
  <c r="I10" i="5"/>
  <c r="I11" i="5"/>
  <c r="I12" i="5"/>
  <c r="I13" i="5"/>
  <c r="L13" i="5" s="1"/>
  <c r="I14" i="5"/>
  <c r="I15" i="5"/>
  <c r="I16" i="5"/>
  <c r="I17" i="5"/>
  <c r="I18" i="5"/>
  <c r="I19" i="5"/>
  <c r="I20" i="5"/>
  <c r="I21" i="5"/>
  <c r="I22" i="5"/>
  <c r="L7" i="5"/>
  <c r="I6" i="5"/>
  <c r="L6" i="5" s="1"/>
  <c r="L10" i="5"/>
  <c r="L11" i="5"/>
  <c r="L12" i="5"/>
  <c r="L14" i="5"/>
  <c r="L15" i="5"/>
  <c r="L16" i="5"/>
  <c r="L17" i="5"/>
  <c r="L18" i="5"/>
  <c r="L19" i="5"/>
  <c r="L20" i="5"/>
  <c r="L21" i="5"/>
  <c r="L22" i="5"/>
  <c r="L8" i="5"/>
  <c r="J22" i="5"/>
  <c r="K9" i="5"/>
  <c r="K7" i="5"/>
  <c r="K8" i="5"/>
  <c r="K10" i="5"/>
  <c r="K11" i="5"/>
  <c r="K12" i="5"/>
  <c r="K13" i="5"/>
  <c r="K14" i="5"/>
  <c r="K15" i="5"/>
  <c r="K16" i="5"/>
  <c r="K18" i="5"/>
  <c r="K19" i="5"/>
  <c r="K20" i="5"/>
  <c r="K21" i="5"/>
  <c r="K29" i="4"/>
  <c r="I7" i="4"/>
  <c r="I8" i="4"/>
  <c r="I9" i="4"/>
  <c r="I10" i="4"/>
  <c r="I11" i="4"/>
  <c r="I12" i="4"/>
  <c r="I13" i="4"/>
  <c r="I14" i="4"/>
  <c r="I15" i="4"/>
  <c r="I16" i="4"/>
  <c r="I17" i="4"/>
  <c r="I18" i="4"/>
  <c r="I19" i="4"/>
  <c r="I20" i="4"/>
  <c r="I21" i="4"/>
  <c r="I22" i="4"/>
  <c r="I23" i="4"/>
  <c r="I24" i="4"/>
  <c r="I25" i="4"/>
  <c r="I26" i="4"/>
  <c r="I27" i="4"/>
  <c r="I28" i="4"/>
  <c r="I29" i="4"/>
  <c r="I6" i="4"/>
  <c r="J7" i="4"/>
  <c r="J8" i="4"/>
  <c r="J9" i="4"/>
  <c r="J10" i="4"/>
  <c r="J11" i="4"/>
  <c r="J12" i="4"/>
  <c r="J13" i="4"/>
  <c r="J14" i="4"/>
  <c r="J15" i="4"/>
  <c r="J16" i="4"/>
  <c r="J17" i="4"/>
  <c r="J18" i="4"/>
  <c r="J19" i="4"/>
  <c r="J20" i="4"/>
  <c r="J21" i="4"/>
  <c r="J22" i="4"/>
  <c r="J23" i="4"/>
  <c r="J24" i="4"/>
  <c r="J25" i="4"/>
  <c r="J26" i="4"/>
  <c r="J27" i="4"/>
  <c r="J28" i="4"/>
  <c r="J29" i="4"/>
  <c r="K26" i="3"/>
  <c r="J26" i="3"/>
  <c r="J20" i="3"/>
  <c r="K20" i="3"/>
  <c r="J21" i="3"/>
  <c r="K21" i="3"/>
  <c r="J22" i="3"/>
  <c r="K22" i="3"/>
  <c r="J23" i="3"/>
  <c r="K23" i="3"/>
  <c r="J24" i="3"/>
  <c r="K24" i="3"/>
  <c r="J25" i="3"/>
  <c r="K25" i="3"/>
  <c r="I20" i="3"/>
  <c r="I21" i="3"/>
  <c r="I22" i="3"/>
  <c r="I23" i="3"/>
  <c r="I24" i="3"/>
  <c r="I25" i="3"/>
  <c r="I19" i="3"/>
  <c r="L19" i="3" s="1"/>
  <c r="K19" i="3"/>
  <c r="J19" i="3"/>
  <c r="I7" i="3"/>
  <c r="I8" i="3"/>
  <c r="I9" i="3"/>
  <c r="I10" i="3"/>
  <c r="I6" i="3"/>
  <c r="J10" i="3"/>
  <c r="J9" i="3"/>
  <c r="J8" i="3"/>
  <c r="K7" i="3"/>
  <c r="K10" i="3"/>
  <c r="K6" i="3"/>
  <c r="K8" i="3"/>
  <c r="K9" i="3"/>
  <c r="J7" i="3"/>
  <c r="I11" i="3" l="1"/>
  <c r="L11" i="3" s="1"/>
  <c r="J6" i="3"/>
  <c r="L6" i="3"/>
  <c r="AI30" i="1" l="1"/>
  <c r="AC30" i="1"/>
  <c r="Q30" i="1"/>
  <c r="K30" i="1"/>
  <c r="W30" i="1" s="1"/>
  <c r="AZ29" i="1"/>
  <c r="AU29" i="1"/>
  <c r="AO29" i="1"/>
  <c r="W29" i="1"/>
  <c r="AZ28" i="1"/>
  <c r="AU28" i="1"/>
  <c r="AO28" i="1"/>
  <c r="W28" i="1"/>
  <c r="AZ27" i="1"/>
  <c r="AU27" i="1"/>
  <c r="AO27" i="1"/>
  <c r="W27" i="1"/>
  <c r="AZ26" i="1"/>
  <c r="AU26" i="1"/>
  <c r="AO26" i="1"/>
  <c r="W26" i="1"/>
  <c r="AZ25" i="1"/>
  <c r="AU25" i="1"/>
  <c r="AO25" i="1"/>
  <c r="W25" i="1"/>
  <c r="AZ24" i="1"/>
  <c r="AU24" i="1"/>
  <c r="AO24" i="1"/>
  <c r="W24" i="1"/>
  <c r="K23" i="2"/>
  <c r="J23" i="2"/>
  <c r="I23" i="2"/>
  <c r="L23" i="2"/>
  <c r="L7" i="2"/>
  <c r="K22" i="2"/>
  <c r="K16" i="2"/>
  <c r="K17" i="2"/>
  <c r="K18" i="2"/>
  <c r="K19" i="2"/>
  <c r="K20" i="2"/>
  <c r="K21" i="2"/>
  <c r="K8" i="2"/>
  <c r="K9" i="2"/>
  <c r="K10" i="2"/>
  <c r="K11" i="2"/>
  <c r="K12" i="2"/>
  <c r="K13" i="2"/>
  <c r="K14" i="2"/>
  <c r="K15" i="2"/>
  <c r="K7" i="2"/>
  <c r="J15" i="2"/>
  <c r="J16" i="2"/>
  <c r="J17" i="2"/>
  <c r="J18" i="2"/>
  <c r="J19" i="2"/>
  <c r="J20" i="2"/>
  <c r="J21" i="2"/>
  <c r="J22" i="2"/>
  <c r="J14" i="2"/>
  <c r="J13" i="2"/>
  <c r="J12" i="2"/>
  <c r="J11" i="2"/>
  <c r="J10" i="2"/>
  <c r="J9" i="2"/>
  <c r="J8" i="2"/>
  <c r="J7" i="2"/>
  <c r="H23" i="2"/>
  <c r="G23" i="2"/>
  <c r="I22" i="2"/>
  <c r="I21" i="2"/>
  <c r="I20" i="2"/>
  <c r="I19" i="2"/>
  <c r="I18" i="2"/>
  <c r="I17" i="2"/>
  <c r="I16" i="2"/>
  <c r="I15" i="2"/>
  <c r="I14" i="2"/>
  <c r="I13" i="2"/>
  <c r="I12" i="2"/>
  <c r="I11" i="2"/>
  <c r="I10" i="2"/>
  <c r="I9" i="2"/>
  <c r="I8" i="2"/>
  <c r="I7" i="2"/>
  <c r="J14" i="5"/>
  <c r="J13" i="5"/>
  <c r="J12" i="5"/>
  <c r="J11" i="5"/>
  <c r="J10" i="5"/>
  <c r="J9" i="5"/>
  <c r="J8" i="5"/>
  <c r="J7" i="5"/>
  <c r="J15" i="5"/>
  <c r="J16" i="5"/>
  <c r="J17" i="5"/>
  <c r="J18" i="5"/>
  <c r="J19" i="5"/>
  <c r="J20" i="5"/>
  <c r="J21" i="5"/>
  <c r="K6" i="5"/>
  <c r="J6" i="5"/>
  <c r="L27" i="4"/>
  <c r="K28" i="4"/>
  <c r="K27" i="4"/>
  <c r="K26" i="4"/>
  <c r="K25" i="4"/>
  <c r="K24" i="4"/>
  <c r="K23" i="4"/>
  <c r="K22" i="4"/>
  <c r="K21" i="4"/>
  <c r="K20" i="4"/>
  <c r="K19" i="4"/>
  <c r="K18" i="4"/>
  <c r="K17" i="4"/>
  <c r="K16" i="4"/>
  <c r="K15" i="4"/>
  <c r="K14" i="4"/>
  <c r="K13" i="4"/>
  <c r="K12" i="4"/>
  <c r="K11" i="4"/>
  <c r="K10" i="4"/>
  <c r="K9" i="4"/>
  <c r="K8" i="4"/>
  <c r="K7" i="4"/>
  <c r="K6" i="4"/>
  <c r="J6" i="4"/>
  <c r="AZ30" i="1" l="1"/>
  <c r="AU30" i="1"/>
  <c r="BE28" i="1"/>
  <c r="BE29" i="1"/>
  <c r="BE24" i="1"/>
  <c r="BE26" i="1"/>
  <c r="BE25" i="1"/>
  <c r="BE27" i="1"/>
  <c r="AO30" i="1"/>
  <c r="BE30" i="1" s="1"/>
  <c r="D7" i="2" l="1"/>
  <c r="D8" i="2"/>
  <c r="L8" i="2"/>
  <c r="D9" i="2"/>
  <c r="L9" i="2"/>
  <c r="D10" i="2"/>
  <c r="L10" i="2"/>
  <c r="D11" i="2"/>
  <c r="L11" i="2" s="1"/>
  <c r="D12" i="2"/>
  <c r="L12" i="2"/>
  <c r="D13" i="2"/>
  <c r="L13" i="2"/>
  <c r="D14" i="2"/>
  <c r="L14" i="2"/>
  <c r="D15" i="2"/>
  <c r="L15" i="2"/>
  <c r="D16" i="2"/>
  <c r="L16" i="2"/>
  <c r="D17" i="2"/>
  <c r="L17" i="2"/>
  <c r="D18" i="2"/>
  <c r="L18" i="2"/>
  <c r="D19" i="2"/>
  <c r="L19" i="2" s="1"/>
  <c r="D20" i="2"/>
  <c r="L20" i="2"/>
  <c r="D21" i="2"/>
  <c r="L21" i="2"/>
  <c r="D22" i="2"/>
  <c r="L22" i="2"/>
  <c r="B23" i="2"/>
  <c r="C23" i="2"/>
  <c r="E23" i="2"/>
  <c r="F23" i="2"/>
  <c r="D23" i="2" l="1"/>
  <c r="H14" i="8" l="1"/>
  <c r="G14" i="8"/>
  <c r="H22" i="5"/>
  <c r="K22" i="5" s="1"/>
  <c r="G22" i="5"/>
  <c r="H29" i="4"/>
  <c r="G29" i="4"/>
  <c r="H26" i="3"/>
  <c r="G26" i="3"/>
  <c r="H11" i="3"/>
  <c r="K11" i="3" s="1"/>
  <c r="G11" i="3"/>
  <c r="J11" i="3" s="1"/>
  <c r="F11" i="3"/>
  <c r="E2" i="7" l="1"/>
  <c r="F11" i="7"/>
  <c r="F10" i="7"/>
  <c r="F9" i="7"/>
  <c r="D16" i="7"/>
  <c r="C22" i="5"/>
  <c r="B22" i="5"/>
  <c r="D22" i="5" l="1"/>
  <c r="AZ16" i="1"/>
  <c r="AZ15" i="1"/>
  <c r="AZ14" i="1"/>
  <c r="AZ13" i="1"/>
  <c r="AZ12" i="1"/>
  <c r="AZ11" i="1"/>
  <c r="AU16" i="1"/>
  <c r="AU15" i="1"/>
  <c r="AU14" i="1"/>
  <c r="AU13" i="1"/>
  <c r="AU12" i="1"/>
  <c r="AU11" i="1"/>
  <c r="AI19" i="1"/>
  <c r="AC19" i="1"/>
  <c r="AO15" i="1"/>
  <c r="AO16" i="1"/>
  <c r="AO18" i="1"/>
  <c r="AO17" i="1"/>
  <c r="AO14" i="1"/>
  <c r="AO13" i="1"/>
  <c r="AO12" i="1"/>
  <c r="AO11" i="1"/>
  <c r="AL6" i="1"/>
  <c r="AT6" i="1"/>
  <c r="BB5" i="1"/>
  <c r="BB4" i="1"/>
  <c r="BB3" i="1"/>
  <c r="AD38" i="1"/>
  <c r="BB6" i="1" l="1"/>
  <c r="AO19" i="1"/>
  <c r="Q19" i="1"/>
  <c r="K19" i="1"/>
  <c r="W16" i="1"/>
  <c r="W15" i="1"/>
  <c r="W14" i="1"/>
  <c r="W13" i="1"/>
  <c r="W12" i="1"/>
  <c r="W11" i="1"/>
  <c r="W19" i="1" l="1"/>
  <c r="K11" i="6"/>
  <c r="D8" i="5"/>
  <c r="D27" i="4"/>
  <c r="D18" i="4" l="1"/>
  <c r="C16" i="7"/>
  <c r="B16" i="7"/>
  <c r="AI7" i="6"/>
  <c r="AI8" i="6"/>
  <c r="AI9" i="6"/>
  <c r="AI10" i="6"/>
  <c r="AI11" i="6"/>
  <c r="AI12" i="6"/>
  <c r="AF13" i="6"/>
  <c r="AC13" i="6"/>
  <c r="K34" i="6"/>
  <c r="K35" i="6"/>
  <c r="K36" i="6"/>
  <c r="K37" i="6"/>
  <c r="K38" i="6"/>
  <c r="K39" i="6"/>
  <c r="H40" i="6"/>
  <c r="E40" i="6"/>
  <c r="AI22" i="6"/>
  <c r="AI23" i="6"/>
  <c r="AI24" i="6"/>
  <c r="AI25" i="6"/>
  <c r="AI26" i="6"/>
  <c r="AI27" i="6"/>
  <c r="AF28" i="6"/>
  <c r="AC28" i="6"/>
  <c r="K22" i="6"/>
  <c r="K23" i="6"/>
  <c r="K24" i="6"/>
  <c r="K25" i="6"/>
  <c r="K26" i="6"/>
  <c r="K27" i="6"/>
  <c r="H28" i="6"/>
  <c r="E28" i="6"/>
  <c r="E13" i="6"/>
  <c r="H13" i="6"/>
  <c r="K12" i="6"/>
  <c r="K10" i="6"/>
  <c r="K9" i="6"/>
  <c r="K8" i="6"/>
  <c r="K7" i="6"/>
  <c r="BE16" i="1"/>
  <c r="BE12" i="1"/>
  <c r="BE13" i="1"/>
  <c r="BE14" i="1"/>
  <c r="BE11" i="1"/>
  <c r="D8" i="3"/>
  <c r="D9" i="3"/>
  <c r="D10" i="3"/>
  <c r="L10" i="3"/>
  <c r="B11" i="3"/>
  <c r="C11" i="3"/>
  <c r="D7" i="3"/>
  <c r="E11" i="3"/>
  <c r="D6" i="3"/>
  <c r="D20" i="3"/>
  <c r="D21" i="3"/>
  <c r="D22" i="3"/>
  <c r="D23" i="3"/>
  <c r="D24" i="3"/>
  <c r="D25" i="3"/>
  <c r="B26" i="3"/>
  <c r="C26" i="3"/>
  <c r="E26" i="3"/>
  <c r="I26" i="3" s="1"/>
  <c r="F26" i="3"/>
  <c r="D19" i="3"/>
  <c r="D8" i="4"/>
  <c r="D9" i="4"/>
  <c r="D10" i="4"/>
  <c r="D11" i="4"/>
  <c r="D12" i="4"/>
  <c r="D13" i="4"/>
  <c r="D14" i="4"/>
  <c r="D15" i="4"/>
  <c r="D16" i="4"/>
  <c r="D17" i="4"/>
  <c r="D19" i="4"/>
  <c r="D20" i="4"/>
  <c r="D21" i="4"/>
  <c r="D22" i="4"/>
  <c r="D23" i="4"/>
  <c r="D24" i="4"/>
  <c r="D25" i="4"/>
  <c r="D26" i="4"/>
  <c r="D28" i="4"/>
  <c r="B29" i="4"/>
  <c r="C29" i="4"/>
  <c r="E29" i="4"/>
  <c r="F29" i="4"/>
  <c r="D7" i="4"/>
  <c r="D6" i="4"/>
  <c r="D9" i="5"/>
  <c r="D10" i="5"/>
  <c r="D11" i="5"/>
  <c r="D12" i="5"/>
  <c r="D13" i="5"/>
  <c r="D14" i="5"/>
  <c r="D15" i="5"/>
  <c r="D16" i="5"/>
  <c r="D17" i="5"/>
  <c r="D18" i="5"/>
  <c r="D19" i="5"/>
  <c r="D20" i="5"/>
  <c r="D21" i="5"/>
  <c r="E22" i="5"/>
  <c r="F22" i="5"/>
  <c r="D7" i="5"/>
  <c r="D6" i="5"/>
  <c r="E14" i="8"/>
  <c r="I14" i="8" s="1"/>
  <c r="F14" i="8"/>
  <c r="B14" i="8"/>
  <c r="C14" i="8"/>
  <c r="K14" i="8" s="1"/>
  <c r="D13" i="8"/>
  <c r="D12" i="8"/>
  <c r="D11" i="8"/>
  <c r="D10" i="8"/>
  <c r="D9" i="8"/>
  <c r="D8" i="8"/>
  <c r="D7" i="8"/>
  <c r="L7" i="8" s="1"/>
  <c r="D6" i="8"/>
  <c r="L6" i="8" s="1"/>
  <c r="J14" i="8" l="1"/>
  <c r="L12" i="8"/>
  <c r="L22" i="3"/>
  <c r="L8" i="3"/>
  <c r="AI28" i="6"/>
  <c r="K28" i="6"/>
  <c r="AI13" i="6"/>
  <c r="K13" i="6"/>
  <c r="L13" i="8"/>
  <c r="D14" i="8"/>
  <c r="L14" i="8" s="1"/>
  <c r="L8" i="8"/>
  <c r="L11" i="8"/>
  <c r="L9" i="8"/>
  <c r="L10" i="8"/>
  <c r="L20" i="4"/>
  <c r="L11" i="4"/>
  <c r="L21" i="3"/>
  <c r="L9" i="5"/>
  <c r="L17" i="4"/>
  <c r="L9" i="4"/>
  <c r="L7" i="4"/>
  <c r="L25" i="4"/>
  <c r="L8" i="4"/>
  <c r="L24" i="3"/>
  <c r="D26" i="3"/>
  <c r="L20" i="3"/>
  <c r="L25" i="3"/>
  <c r="L23" i="3"/>
  <c r="L9" i="3"/>
  <c r="D11" i="3"/>
  <c r="L7" i="3"/>
  <c r="D29" i="4"/>
  <c r="L26" i="4"/>
  <c r="L28" i="4"/>
  <c r="L6" i="4"/>
  <c r="L21" i="4"/>
  <c r="L19" i="4"/>
  <c r="L16" i="4"/>
  <c r="L12" i="4"/>
  <c r="L10" i="4"/>
  <c r="L23" i="4"/>
  <c r="L15" i="4"/>
  <c r="L13" i="4"/>
  <c r="L24" i="4"/>
  <c r="L22" i="4"/>
  <c r="L14" i="4"/>
  <c r="K40" i="6"/>
  <c r="L18" i="4"/>
  <c r="L26" i="3" l="1"/>
  <c r="L29" i="4"/>
</calcChain>
</file>

<file path=xl/sharedStrings.xml><?xml version="1.0" encoding="utf-8"?>
<sst xmlns="http://schemas.openxmlformats.org/spreadsheetml/2006/main" count="422" uniqueCount="205">
  <si>
    <t>選挙執行日</t>
    <rPh sb="0" eb="2">
      <t>センキョ</t>
    </rPh>
    <rPh sb="2" eb="4">
      <t>シッコウ</t>
    </rPh>
    <rPh sb="4" eb="5">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</si>
  <si>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</si>
  <si>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</si>
  <si>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</si>
  <si>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</si>
  <si>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名簿登録者数</t>
    <rPh sb="0" eb="2">
      <t>メイボ</t>
    </rPh>
    <rPh sb="2" eb="5">
      <t>トウロクシャ</t>
    </rPh>
    <rPh sb="5" eb="6">
      <t>スウ</t>
    </rPh>
    <phoneticPr fontId="2"/>
  </si>
  <si>
    <t>当日の有権者数</t>
    <rPh sb="0" eb="2">
      <t>トウジツ</t>
    </rPh>
    <rPh sb="3" eb="6">
      <t>ユウケンシャ</t>
    </rPh>
    <rPh sb="6" eb="7">
      <t>スウ</t>
    </rPh>
    <phoneticPr fontId="2"/>
  </si>
  <si>
    <t>投票者数</t>
    <rPh sb="0" eb="3">
      <t>トウヒョウシャ</t>
    </rPh>
    <rPh sb="3" eb="4">
      <t>スウ</t>
    </rPh>
    <phoneticPr fontId="2"/>
  </si>
  <si>
    <t>投票率％</t>
    <rPh sb="0" eb="3">
      <t>トウヒョウリツ</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</si>
  <si>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</si>
  <si>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</si>
  <si>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</si>
  <si>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</si>
  <si>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</si>
  <si>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</si>
  <si>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</si>
  <si>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</si>
  <si>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</si>
  <si>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</si>
  <si>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</si>
  <si>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</si>
  <si>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</si>
  <si>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</si>
  <si>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</si>
  <si>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</si>
  <si>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得票数</t>
    <rPh sb="0" eb="3">
      <t>トクヒョウスウ</t>
    </rPh>
    <phoneticPr fontId="2"/>
  </si>
  <si>
    <t>男</t>
    <rPh sb="0" eb="1">
      <t>おとこ</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</si>
  <si>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</si>
  <si>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</si>
  <si>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</si>
  <si>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</si>
  <si>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</si>
  <si>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小　　　　田</t>
    <rPh sb="0" eb="1">
      <t>ショウ</t>
    </rPh>
    <rPh sb="5" eb="6">
      <t>タ</t>
    </rPh>
    <phoneticPr fontId="2"/>
  </si>
  <si>
    <t xml:space="preserve">             項  目
投票区</t>
    <rPh sb="13" eb="14">
      <t>コウ</t>
    </rPh>
    <rPh sb="16" eb="17">
      <t>メ</t>
    </rPh>
    <rPh sb="18" eb="21">
      <t>トウヒョウク</t>
    </rPh>
    <phoneticPr fontId="2"/>
  </si>
  <si>
    <t>〔大穂地区〕</t>
    <rPh sb="1" eb="3">
      <t>オオホ</t>
    </rPh>
    <rPh sb="3" eb="5">
      <t>チク</t>
    </rPh>
    <phoneticPr fontId="2"/>
  </si>
  <si>
    <t xml:space="preserve">               項  目
投票区</t>
    <rPh sb="15" eb="16">
      <t>コウ</t>
    </rPh>
    <rPh sb="18" eb="19">
      <t>メ</t>
    </rPh>
    <rPh sb="20" eb="23">
      <t>トウヒョウク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</si>
  <si>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</si>
  <si>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</si>
  <si>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</si>
  <si>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</si>
  <si>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</si>
  <si>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</si>
  <si>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</si>
  <si>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</si>
  <si>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</si>
  <si>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</si>
  <si>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</si>
  <si>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</si>
  <si>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</si>
  <si>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</si>
  <si>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</si>
  <si>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</si>
  <si>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</si>
  <si>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</si>
  <si>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</si>
  <si>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</si>
  <si>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二　の　宮</t>
    <rPh sb="0" eb="1">
      <t>ニ</t>
    </rPh>
    <rPh sb="4" eb="5">
      <t>ミヤ</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</si>
  <si>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</si>
  <si>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</si>
  <si>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</si>
  <si>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</si>
  <si>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</si>
  <si>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</si>
  <si>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</si>
  <si>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</si>
  <si>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</si>
  <si>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</si>
  <si>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</si>
  <si>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</si>
  <si>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</si>
  <si>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</si>
  <si>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</si>
  <si>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</si>
  <si>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</si>
  <si>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</si>
  <si>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</si>
  <si>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</si>
  <si>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</si>
  <si>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</si>
  <si>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</si>
  <si>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</si>
  <si>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</si>
  <si>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</si>
  <si>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</si>
  <si>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</si>
  <si>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</si>
  <si>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</si>
  <si>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</si>
  <si>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</si>
  <si>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</si>
  <si>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</si>
  <si>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</si>
  <si>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</si>
  <si>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</si>
  <si>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</si>
  <si>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</si>
  <si>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</si>
  <si>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</si>
  <si>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</si>
  <si>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</si>
  <si>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合　　計</t>
    <rPh sb="0" eb="1">
      <t>ゴウ</t>
    </rPh>
    <rPh sb="3" eb="4">
      <t>ケイ</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</si>
  <si>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</si>
  <si>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</si>
  <si>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</si>
  <si>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</si>
  <si>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</si>
  <si>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</si>
  <si>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</si>
  <si>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</si>
  <si>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</si>
  <si>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</si>
  <si>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</si>
  <si>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得票率（％）</t>
    <rPh sb="0" eb="3">
      <t>トクヒョウリツ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</si>
  <si>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</si>
  <si>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</si>
  <si>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</si>
  <si>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</si>
  <si>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</si>
  <si>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</si>
  <si>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</si>
  <si>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</si>
  <si>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</si>
  <si>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</si>
  <si>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</si>
  <si>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</si>
  <si>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</si>
  <si>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</si>
  <si>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</si>
  <si>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</si>
  <si>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茎崎地区</t>
    <rPh sb="0" eb="2">
      <t>くきざき</t>
    </rPh>
    <rPh sb="2" eb="4">
      <t>ちく</t>
    </rPh>
    <phoneticPr fontId="2" type="Hiragana" alignment="distributed"/>
  </si>
  <si>
    <t>◎　地区別投票状況</t>
    <rPh sb="2" eb="5">
      <t>チクベツ</t>
    </rPh>
    <rPh sb="5" eb="7">
      <t>トウヒョウ</t>
    </rPh>
    <rPh sb="7" eb="9">
      <t>ジョウキョウ</t>
    </rPh>
    <phoneticPr fontId="2"/>
  </si>
  <si>
    <t>不在者投票</t>
    <rPh sb="0" eb="3">
      <t>ふざいしゃ</t>
    </rPh>
    <rPh sb="3" eb="5">
      <t>とうひょう</t>
    </rPh>
    <phoneticPr fontId="2" type="Hiragana" alignment="distributed"/>
  </si>
  <si>
    <t>－</t>
  </si>
  <si>
    <t>－</t>
    <phoneticPr fontId="2" type="Hiragana" alignment="distributed"/>
  </si>
  <si>
    <t>期日前投票</t>
    <rPh sb="0" eb="3">
      <t>きじつまえ</t>
    </rPh>
    <rPh sb="3" eb="5">
      <t>とうひょう</t>
    </rPh>
    <phoneticPr fontId="2" type="Hiragana" alignment="distributed"/>
  </si>
  <si>
    <t>作 　　　　谷</t>
    <rPh sb="0" eb="1">
      <t>サク</t>
    </rPh>
    <rPh sb="6" eb="7">
      <t>タニ</t>
    </rPh>
    <phoneticPr fontId="2"/>
  </si>
  <si>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</si>
  <si>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</si>
  <si>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</si>
  <si>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</si>
  <si>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</si>
  <si>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</si>
  <si>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</si>
  <si>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</si>
  <si>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</si>
  <si>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その他(按分)</t>
    <rPh sb="2" eb="3">
      <t>タ</t>
    </rPh>
    <rPh sb="4" eb="6">
      <t>アンブン</t>
    </rPh>
    <phoneticPr fontId="2"/>
  </si>
  <si>
    <t>無効</t>
    <rPh sb="0" eb="2">
      <t>ムコウ</t>
    </rPh>
    <phoneticPr fontId="2"/>
  </si>
  <si>
    <t>つくば市長選挙</t>
    <rPh sb="3" eb="5">
      <t>しちょう</t>
    </rPh>
    <rPh sb="5" eb="7">
      <t>せんきょ</t>
    </rPh>
    <phoneticPr fontId="2" type="Hiragana"/>
  </si>
  <si>
    <t>新現
元別</t>
    <rPh sb="1" eb="2">
      <t>げん</t>
    </rPh>
    <rPh sb="3" eb="4">
      <t>もと</t>
    </rPh>
    <rPh sb="4" eb="5">
      <t>べつ</t>
    </rPh>
    <phoneticPr fontId="2" type="Hiragana"/>
  </si>
  <si>
    <t>無所属</t>
    <rPh sb="0" eb="3">
      <t>むしょぞく</t>
    </rPh>
    <phoneticPr fontId="2" type="Hiragana"/>
  </si>
  <si>
    <t>住所</t>
    <rPh sb="0" eb="2">
      <t>ジュウショ</t>
    </rPh>
    <phoneticPr fontId="2"/>
  </si>
  <si>
    <t>職業</t>
    <rPh sb="0" eb="2">
      <t>しょくぎょう</t>
    </rPh>
    <phoneticPr fontId="2" type="Hiragana"/>
  </si>
  <si>
    <t>当落</t>
    <rPh sb="0" eb="2">
      <t>とうらく</t>
    </rPh>
    <phoneticPr fontId="2" type="Hiragana" alignment="distributed"/>
  </si>
  <si>
    <t>当</t>
    <rPh sb="0" eb="1">
      <t>とう</t>
    </rPh>
    <phoneticPr fontId="2" type="Hiragana" alignment="distributed"/>
  </si>
  <si>
    <t>落</t>
    <rPh sb="0" eb="1">
      <t>らく</t>
    </rPh>
    <phoneticPr fontId="2" type="Hiragana" alignment="distributed"/>
  </si>
  <si>
    <t>告示日</t>
    <rPh sb="0" eb="3">
      <t>コクジビ</t>
    </rPh>
    <phoneticPr fontId="2"/>
  </si>
  <si>
    <t>大穂</t>
    <rPh sb="0" eb="2">
      <t>オオホ</t>
    </rPh>
    <phoneticPr fontId="2"/>
  </si>
  <si>
    <t>豊里</t>
    <rPh sb="0" eb="2">
      <t>トヨサト</t>
    </rPh>
    <phoneticPr fontId="2"/>
  </si>
  <si>
    <t>谷田部</t>
    <rPh sb="0" eb="3">
      <t>ヤタベ</t>
    </rPh>
    <phoneticPr fontId="2"/>
  </si>
  <si>
    <t>桜</t>
    <rPh sb="0" eb="1">
      <t>サクラ</t>
    </rPh>
    <phoneticPr fontId="2"/>
  </si>
  <si>
    <t>茎崎</t>
    <rPh sb="0" eb="2">
      <t>クキザキ</t>
    </rPh>
    <phoneticPr fontId="2"/>
  </si>
  <si>
    <t>　◎　時間別投票者数</t>
    <rPh sb="3" eb="6">
      <t>ジカンベツ</t>
    </rPh>
    <rPh sb="6" eb="9">
      <t>トウヒョウシャ</t>
    </rPh>
    <rPh sb="9" eb="10">
      <t>スウ</t>
    </rPh>
    <phoneticPr fontId="2"/>
  </si>
  <si>
    <t>投票者数</t>
    <rPh sb="0" eb="2">
      <t>トウヒョウ</t>
    </rPh>
    <rPh sb="2" eb="3">
      <t>シャ</t>
    </rPh>
    <rPh sb="3" eb="4">
      <t>スウ</t>
    </rPh>
    <phoneticPr fontId="2"/>
  </si>
  <si>
    <t>投票率（％）</t>
    <rPh sb="0" eb="2">
      <t>トウヒョウ</t>
    </rPh>
    <rPh sb="2" eb="3">
      <t>リツ</t>
    </rPh>
    <phoneticPr fontId="2"/>
  </si>
  <si>
    <t>筑波</t>
    <rPh sb="0" eb="1">
      <t>チク</t>
    </rPh>
    <rPh sb="1" eb="2">
      <t>ナミ</t>
    </rPh>
    <phoneticPr fontId="2"/>
  </si>
  <si>
    <t>　　　     項目
地区</t>
    <rPh sb="8" eb="9">
      <t>コウ</t>
    </rPh>
    <rPh sb="9" eb="10">
      <t>メ</t>
    </rPh>
    <rPh sb="11" eb="12">
      <t>チ</t>
    </rPh>
    <rPh sb="12" eb="13">
      <t>ク</t>
    </rPh>
    <phoneticPr fontId="2"/>
  </si>
  <si>
    <t>18時</t>
    <rPh sb="2" eb="3">
      <t>ジ</t>
    </rPh>
    <phoneticPr fontId="2"/>
  </si>
  <si>
    <t>　　　   項目
地区</t>
    <rPh sb="6" eb="7">
      <t>コウ</t>
    </rPh>
    <rPh sb="7" eb="8">
      <t>メ</t>
    </rPh>
    <rPh sb="9" eb="10">
      <t>チ</t>
    </rPh>
    <rPh sb="10" eb="11">
      <t>ク</t>
    </rPh>
    <phoneticPr fontId="2"/>
  </si>
  <si>
    <t>　　　      項目
地区</t>
    <rPh sb="9" eb="10">
      <t>コウ</t>
    </rPh>
    <rPh sb="10" eb="11">
      <t>メ</t>
    </rPh>
    <rPh sb="12" eb="13">
      <t>チ</t>
    </rPh>
    <rPh sb="13" eb="14">
      <t>ク</t>
    </rPh>
    <phoneticPr fontId="2"/>
  </si>
  <si>
    <t>13時</t>
    <rPh sb="2" eb="3">
      <t>ジ</t>
    </rPh>
    <phoneticPr fontId="2"/>
  </si>
  <si>
    <t>15時</t>
    <rPh sb="2" eb="3">
      <t>ジ</t>
    </rPh>
    <phoneticPr fontId="2"/>
  </si>
  <si>
    <t>２人以上の候補者の氏名を記載したもの</t>
    <rPh sb="1" eb="2">
      <t>ニン</t>
    </rPh>
    <rPh sb="2" eb="4">
      <t>イジョウ</t>
    </rPh>
    <rPh sb="5" eb="8">
      <t>コウホシャ</t>
    </rPh>
    <rPh sb="9" eb="11">
      <t>シメイ</t>
    </rPh>
    <rPh sb="12" eb="14">
      <t>キサイ</t>
    </rPh>
    <phoneticPr fontId="2"/>
  </si>
  <si>
    <t>新</t>
    <phoneticPr fontId="2" type="Hiragana"/>
  </si>
  <si>
    <t>　</t>
    <phoneticPr fontId="2" type="Hiragana" alignment="distributed"/>
  </si>
  <si>
    <t>新</t>
    <rPh sb="0" eb="1">
      <t>しん</t>
    </rPh>
    <phoneticPr fontId="2" type="Hiragana"/>
  </si>
  <si>
    <t>計</t>
    <rPh sb="0" eb="1">
      <t>けい</t>
    </rPh>
    <phoneticPr fontId="2" type="Hiragana" alignment="distributed"/>
  </si>
  <si>
    <t>西  平  塚</t>
    <rPh sb="0" eb="1">
      <t>ニシ</t>
    </rPh>
    <rPh sb="3" eb="4">
      <t>ヒラ</t>
    </rPh>
    <rPh sb="6" eb="7">
      <t>ツカ</t>
    </rPh>
    <phoneticPr fontId="2"/>
  </si>
  <si>
    <t>研究学園</t>
    <rPh sb="0" eb="2">
      <t>ケンキュウ</t>
    </rPh>
    <rPh sb="2" eb="4">
      <t>ガクエン</t>
    </rPh>
    <phoneticPr fontId="2"/>
  </si>
  <si>
    <t>10時</t>
    <rPh sb="2" eb="3">
      <t>ジ</t>
    </rPh>
    <phoneticPr fontId="2"/>
  </si>
  <si>
    <t>五十嵐　立青</t>
    <rPh sb="0" eb="3">
      <t>イガラシ</t>
    </rPh>
    <rPh sb="4" eb="5">
      <t>タチ</t>
    </rPh>
    <rPh sb="5" eb="6">
      <t>アオ</t>
    </rPh>
    <phoneticPr fontId="2"/>
  </si>
  <si>
    <t>第１回
2１:30</t>
    <rPh sb="0" eb="1">
      <t>ダイ</t>
    </rPh>
    <rPh sb="2" eb="3">
      <t>カイ</t>
    </rPh>
    <phoneticPr fontId="2"/>
  </si>
  <si>
    <t>3人</t>
    <rPh sb="1" eb="2">
      <t>ニン</t>
    </rPh>
    <phoneticPr fontId="2"/>
  </si>
  <si>
    <t>み ど り の</t>
    <phoneticPr fontId="2"/>
  </si>
  <si>
    <t>会社役員</t>
    <rPh sb="0" eb="2">
      <t>かいしゃ</t>
    </rPh>
    <rPh sb="2" eb="4">
      <t>やくいん</t>
    </rPh>
    <phoneticPr fontId="2" type="Hiragana" alignment="distributed"/>
  </si>
  <si>
    <t>つくば市長</t>
    <rPh sb="3" eb="5">
      <t>シチョウ</t>
    </rPh>
    <phoneticPr fontId="2"/>
  </si>
  <si>
    <t>つくば市梅園二丁目</t>
    <rPh sb="3" eb="4">
      <t>し</t>
    </rPh>
    <rPh sb="4" eb="6">
      <t>うめぞの</t>
    </rPh>
    <rPh sb="6" eb="7">
      <t>に</t>
    </rPh>
    <rPh sb="7" eb="9">
      <t>ちょうめ</t>
    </rPh>
    <phoneticPr fontId="2" type="Hiragana" alignment="distributed"/>
  </si>
  <si>
    <t>つくば市上境</t>
    <rPh sb="3" eb="4">
      <t>し</t>
    </rPh>
    <phoneticPr fontId="2" type="Hiragana" alignment="distributed"/>
  </si>
  <si>
    <t>つくば市竹園１丁目</t>
    <rPh sb="3" eb="4">
      <t>し</t>
    </rPh>
    <phoneticPr fontId="2" type="Hiragana" alignment="distributed"/>
  </si>
  <si>
    <t>酒井　泉</t>
    <rPh sb="0" eb="2">
      <t>サカイ</t>
    </rPh>
    <rPh sb="3" eb="4">
      <t>イズミ</t>
    </rPh>
    <phoneticPr fontId="2"/>
  </si>
  <si>
    <t>富島　純一</t>
    <rPh sb="0" eb="2">
      <t>トミシマ</t>
    </rPh>
    <rPh sb="3" eb="5">
      <t>ジュンイチ</t>
    </rPh>
    <phoneticPr fontId="2"/>
  </si>
  <si>
    <t>第２回
22：00</t>
    <rPh sb="0" eb="1">
      <t>ダイ</t>
    </rPh>
    <rPh sb="2" eb="3">
      <t>カイ</t>
    </rPh>
    <phoneticPr fontId="2"/>
  </si>
  <si>
    <t>第3回　第4回
22：30　23：00</t>
    <rPh sb="0" eb="1">
      <t>ダイ</t>
    </rPh>
    <rPh sb="2" eb="3">
      <t>カイ</t>
    </rPh>
    <rPh sb="4" eb="5">
      <t>ダイ</t>
    </rPh>
    <rPh sb="6" eb="7">
      <t>カイ</t>
    </rPh>
    <phoneticPr fontId="2"/>
  </si>
  <si>
    <t>確定
23：07</t>
    <rPh sb="0" eb="2">
      <t>カクテイ</t>
    </rPh>
    <phoneticPr fontId="2"/>
  </si>
  <si>
    <t>3.44</t>
    <phoneticPr fontId="2"/>
  </si>
  <si>
    <t>54人</t>
    <rPh sb="2" eb="3">
      <t>ニン</t>
    </rPh>
    <phoneticPr fontId="2"/>
  </si>
  <si>
    <t>234人</t>
    <rPh sb="3" eb="4">
      <t>ニン</t>
    </rPh>
    <phoneticPr fontId="2"/>
  </si>
  <si>
    <t>288人</t>
    <rPh sb="3" eb="4">
      <t>ニン</t>
    </rPh>
    <phoneticPr fontId="2"/>
  </si>
  <si>
    <t>期日前投票+
不在者投票</t>
    <rPh sb="0" eb="2">
      <t>キジツ</t>
    </rPh>
    <rPh sb="2" eb="3">
      <t>マエ</t>
    </rPh>
    <rPh sb="3" eb="5">
      <t>トウヒョウ</t>
    </rPh>
    <rPh sb="7" eb="12">
      <t>フザイシャトウヒョウ</t>
    </rPh>
    <phoneticPr fontId="2"/>
  </si>
  <si>
    <t>当日投票</t>
    <rPh sb="0" eb="2">
      <t>トウジツ</t>
    </rPh>
    <rPh sb="2" eb="4">
      <t>トウヒョウ</t>
    </rPh>
    <phoneticPr fontId="2"/>
  </si>
  <si>
    <t>当日投票</t>
    <rPh sb="0" eb="4">
      <t>トウジツトウヒョウ</t>
    </rPh>
    <phoneticPr fontId="2"/>
  </si>
  <si>
    <t>いがらし　立　青</t>
    <rPh sb="5" eb="6">
      <t>たつ</t>
    </rPh>
    <rPh sb="7" eb="8">
      <t>お</t>
    </rPh>
    <phoneticPr fontId="2" type="Hiragana" alignment="distributed"/>
  </si>
  <si>
    <t>とみしま　純　一</t>
    <rPh sb="5" eb="6">
      <t>じゅん</t>
    </rPh>
    <rPh sb="7" eb="8">
      <t>いち</t>
    </rPh>
    <phoneticPr fontId="2" type="Hiragana" alignment="distributed"/>
  </si>
  <si>
    <t>酒　井　いずみ</t>
    <rPh sb="0" eb="1">
      <t>さか</t>
    </rPh>
    <rPh sb="2" eb="3">
      <t>い</t>
    </rPh>
    <phoneticPr fontId="2" type="Hiragana" alignment="distributed"/>
  </si>
  <si>
    <t>現</t>
    <rPh sb="0" eb="1">
      <t>げん</t>
    </rPh>
    <phoneticPr fontId="2" type="Hiragana"/>
  </si>
  <si>
    <t>◎　地区別投票状況（各地区に期日前投票者・不在者投票者含む）</t>
    <rPh sb="2" eb="5">
      <t>チクベツ</t>
    </rPh>
    <rPh sb="5" eb="7">
      <t>トウヒョウ</t>
    </rPh>
    <rPh sb="7" eb="9">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</si>
</sst>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_);[Red]\(#,##0\)"/>
    <numFmt numFmtId="178" formatCode="#,##0.00_ "/>
    <numFmt numFmtId="179"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20"/>
      <name val="ＭＳ Ｐ明朝"/>
      <family val="1"/>
      <charset val="128"/>
    </font>
    <font>
      <sz val="13"/>
      <name val="ＭＳ Ｐ明朝"/>
      <family val="1"/>
      <charset val="128"/>
    </font>
    <font>
      <sz val="14"/>
      <name val="ＭＳ Ｐゴシック"/>
      <family val="3"/>
      <charset val="128"/>
    </font>
    <font>
      <sz val="10"/>
      <name val="ＭＳ Ｐ明朝"/>
      <family val="1"/>
      <charset val="128"/>
    </font>
    <font>
      <sz val="12"/>
      <name val="ＭＳ Ｐゴシック"/>
      <family val="3"/>
      <charset val="128"/>
    </font>
  </fonts>
  <fills count="2">
    <fill>
      <patternFill patternType="none"/>
    </fill>
    <fill>
      <patternFill patternType="gray125"/>
    </fill>
  </fills>
  <borders count="88">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382">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9" fillId="0" borderId="0" xfId="0" applyFont="1" applyBorder="1" applyAlignment="1">
      <alignment horizontal="center" vertical="center"/>
    </xf>
    <xf numFmtId="38" fontId="9" fillId="0" borderId="0" xfId="1" applyFont="1" applyBorder="1" applyAlignment="1">
      <alignment horizontal="center" vertical="center"/>
    </xf>
    <xf numFmtId="10" fontId="9" fillId="0" borderId="0" xfId="0" applyNumberFormat="1" applyFont="1" applyBorder="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7" fillId="0" borderId="2" xfId="1" applyFont="1" applyBorder="1"/>
    <xf numFmtId="40" fontId="7" fillId="0" borderId="2" xfId="1" applyNumberFormat="1" applyFont="1" applyBorder="1"/>
    <xf numFmtId="40" fontId="7" fillId="0" borderId="3" xfId="1" applyNumberFormat="1" applyFont="1" applyBorder="1"/>
    <xf numFmtId="38" fontId="7" fillId="0" borderId="4" xfId="1" applyFont="1" applyBorder="1"/>
    <xf numFmtId="40" fontId="7" fillId="0" borderId="5" xfId="1" applyNumberFormat="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1" xfId="1" applyFont="1" applyBorder="1" applyAlignment="1">
      <alignment horizontal="center" vertical="center"/>
    </xf>
    <xf numFmtId="38" fontId="7" fillId="0" borderId="1" xfId="1" applyFont="1" applyBorder="1"/>
    <xf numFmtId="40" fontId="7" fillId="0" borderId="1" xfId="1" applyNumberFormat="1" applyFont="1" applyBorder="1"/>
    <xf numFmtId="38" fontId="6" fillId="0" borderId="0" xfId="1" applyFont="1" applyBorder="1" applyAlignment="1">
      <alignment horizontal="center" vertical="center"/>
    </xf>
    <xf numFmtId="38" fontId="7" fillId="0" borderId="0" xfId="1" applyFont="1" applyBorder="1"/>
    <xf numFmtId="40" fontId="7" fillId="0" borderId="0" xfId="1" applyNumberFormat="1" applyFont="1" applyBorder="1"/>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0" xfId="0" applyFont="1"/>
    <xf numFmtId="0" fontId="7" fillId="0" borderId="12" xfId="0" applyFont="1" applyBorder="1" applyAlignment="1">
      <alignment horizontal="distributed" vertical="center"/>
    </xf>
    <xf numFmtId="38" fontId="6" fillId="0" borderId="13" xfId="1" applyFont="1" applyBorder="1" applyAlignment="1">
      <alignment vertical="center"/>
    </xf>
    <xf numFmtId="0" fontId="7" fillId="0" borderId="14" xfId="0" applyFont="1" applyBorder="1" applyAlignment="1">
      <alignment vertical="center"/>
    </xf>
    <xf numFmtId="0" fontId="7" fillId="0" borderId="15" xfId="0" applyFont="1" applyBorder="1" applyAlignment="1">
      <alignment horizontal="distributed" vertical="center"/>
    </xf>
    <xf numFmtId="0" fontId="7" fillId="0" borderId="8" xfId="0" applyFont="1" applyBorder="1" applyAlignment="1">
      <alignment horizontal="distributed" vertical="center"/>
    </xf>
    <xf numFmtId="38" fontId="6" fillId="0" borderId="16" xfId="1" applyFont="1" applyBorder="1" applyAlignment="1">
      <alignment vertical="center"/>
    </xf>
    <xf numFmtId="0" fontId="7" fillId="0" borderId="17" xfId="0" applyFont="1" applyBorder="1" applyAlignment="1">
      <alignment vertical="center"/>
    </xf>
    <xf numFmtId="0" fontId="7" fillId="0" borderId="18" xfId="0" applyFont="1" applyBorder="1" applyAlignment="1">
      <alignment horizontal="distributed" vertical="center"/>
    </xf>
    <xf numFmtId="0" fontId="6" fillId="0" borderId="3" xfId="0" applyFont="1" applyBorder="1" applyAlignment="1">
      <alignment vertical="center"/>
    </xf>
    <xf numFmtId="0" fontId="7" fillId="0" borderId="11" xfId="0" applyFont="1" applyBorder="1" applyAlignment="1">
      <alignment horizontal="distributed" vertical="center"/>
    </xf>
    <xf numFmtId="38" fontId="6" fillId="0" borderId="19" xfId="1" applyFont="1" applyBorder="1" applyAlignment="1">
      <alignment vertical="center"/>
    </xf>
    <xf numFmtId="0" fontId="7" fillId="0" borderId="20" xfId="0" applyFont="1" applyBorder="1" applyAlignment="1">
      <alignment vertical="center"/>
    </xf>
    <xf numFmtId="0" fontId="7" fillId="0" borderId="21" xfId="0" applyFont="1" applyBorder="1" applyAlignment="1">
      <alignment horizontal="distributed" vertical="center"/>
    </xf>
    <xf numFmtId="0" fontId="6" fillId="0" borderId="22" xfId="0" applyFont="1" applyBorder="1" applyAlignment="1">
      <alignment vertical="center"/>
    </xf>
    <xf numFmtId="38" fontId="7" fillId="0" borderId="0" xfId="1" applyFont="1"/>
    <xf numFmtId="0" fontId="7" fillId="0" borderId="23" xfId="0" applyFont="1" applyBorder="1" applyAlignment="1">
      <alignment horizontal="center" vertical="center"/>
    </xf>
    <xf numFmtId="32" fontId="7" fillId="0" borderId="24"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8" fillId="0" borderId="25" xfId="0" applyFont="1" applyBorder="1" applyAlignment="1">
      <alignment horizontal="center" vertical="center"/>
    </xf>
    <xf numFmtId="0" fontId="7" fillId="0" borderId="10" xfId="0" applyFont="1" applyBorder="1" applyAlignment="1">
      <alignment vertical="center"/>
    </xf>
    <xf numFmtId="38" fontId="6" fillId="0" borderId="26" xfId="1" applyFont="1" applyBorder="1" applyAlignment="1">
      <alignment vertical="center"/>
    </xf>
    <xf numFmtId="0" fontId="7" fillId="0" borderId="8" xfId="0" applyFont="1" applyBorder="1" applyAlignment="1">
      <alignment vertical="center"/>
    </xf>
    <xf numFmtId="38" fontId="6" fillId="0" borderId="2" xfId="1" applyFont="1" applyBorder="1" applyAlignment="1">
      <alignment vertical="center"/>
    </xf>
    <xf numFmtId="0" fontId="6" fillId="0" borderId="27" xfId="0" applyFont="1" applyBorder="1" applyAlignment="1">
      <alignment vertic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28" xfId="0" applyFont="1" applyBorder="1" applyAlignment="1">
      <alignment horizontal="center"/>
    </xf>
    <xf numFmtId="0" fontId="7" fillId="0" borderId="11" xfId="0" applyFont="1" applyBorder="1" applyAlignment="1">
      <alignment horizontal="center"/>
    </xf>
    <xf numFmtId="0" fontId="7" fillId="0" borderId="19" xfId="0" applyFont="1" applyBorder="1" applyAlignment="1">
      <alignment horizontal="center"/>
    </xf>
    <xf numFmtId="0" fontId="7" fillId="0" borderId="29" xfId="0" applyFont="1" applyBorder="1" applyAlignment="1">
      <alignment horizontal="center"/>
    </xf>
    <xf numFmtId="0" fontId="9" fillId="0" borderId="0" xfId="0" applyFont="1"/>
    <xf numFmtId="0" fontId="9" fillId="0" borderId="0" xfId="0" applyFont="1" applyAlignment="1"/>
    <xf numFmtId="0" fontId="6" fillId="0" borderId="30" xfId="0" applyFont="1" applyBorder="1" applyAlignment="1">
      <alignment vertical="center"/>
    </xf>
    <xf numFmtId="0" fontId="6" fillId="0" borderId="31" xfId="0" applyFont="1" applyBorder="1" applyAlignment="1">
      <alignment vertical="center"/>
    </xf>
    <xf numFmtId="38" fontId="8" fillId="0" borderId="4" xfId="1" applyFont="1" applyBorder="1" applyAlignment="1">
      <alignment horizontal="center" vertical="center"/>
    </xf>
    <xf numFmtId="40" fontId="7" fillId="0" borderId="34" xfId="1" applyNumberFormat="1" applyFont="1" applyBorder="1"/>
    <xf numFmtId="40" fontId="7" fillId="0" borderId="35" xfId="1" applyNumberFormat="1" applyFont="1" applyBorder="1"/>
    <xf numFmtId="38" fontId="8" fillId="0" borderId="5" xfId="1" applyFont="1" applyBorder="1" applyAlignment="1">
      <alignment horizontal="center" vertical="center"/>
    </xf>
    <xf numFmtId="176" fontId="6" fillId="0" borderId="36" xfId="0" applyNumberFormat="1" applyFont="1" applyBorder="1" applyAlignment="1">
      <alignment vertical="center"/>
    </xf>
    <xf numFmtId="0" fontId="9" fillId="0" borderId="0" xfId="0" applyFont="1" applyBorder="1" applyAlignment="1"/>
    <xf numFmtId="0" fontId="7" fillId="0" borderId="0"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vertical="center"/>
    </xf>
    <xf numFmtId="0" fontId="0" fillId="0" borderId="0" xfId="0" applyBorder="1" applyAlignment="1"/>
    <xf numFmtId="49" fontId="7" fillId="0" borderId="0" xfId="0" applyNumberFormat="1" applyFont="1" applyBorder="1" applyAlignment="1">
      <alignment horizontal="center"/>
    </xf>
    <xf numFmtId="0" fontId="12" fillId="0" borderId="0" xfId="0" applyFont="1" applyBorder="1" applyAlignment="1"/>
    <xf numFmtId="0" fontId="9" fillId="0" borderId="0" xfId="0" applyFont="1" applyBorder="1"/>
    <xf numFmtId="3" fontId="4" fillId="0" borderId="0" xfId="0" applyNumberFormat="1" applyFont="1" applyBorder="1" applyAlignment="1">
      <alignment vertical="center"/>
    </xf>
    <xf numFmtId="0" fontId="0" fillId="0" borderId="0" xfId="0" applyBorder="1" applyAlignment="1">
      <alignment vertical="center"/>
    </xf>
    <xf numFmtId="0" fontId="6" fillId="0" borderId="0" xfId="0" applyFont="1"/>
    <xf numFmtId="0" fontId="6" fillId="0" borderId="0" xfId="0" applyFont="1" applyAlignment="1">
      <alignment horizontal="center"/>
    </xf>
    <xf numFmtId="0" fontId="6" fillId="0" borderId="0" xfId="0" applyFont="1" applyAlignment="1">
      <alignment horizontal="left"/>
    </xf>
    <xf numFmtId="178" fontId="6" fillId="0" borderId="27" xfId="0" applyNumberFormat="1" applyFont="1" applyBorder="1" applyAlignment="1">
      <alignment vertical="center"/>
    </xf>
    <xf numFmtId="178" fontId="6" fillId="0" borderId="3" xfId="0" applyNumberFormat="1" applyFont="1" applyBorder="1" applyAlignment="1">
      <alignment vertical="center"/>
    </xf>
    <xf numFmtId="0" fontId="9" fillId="0" borderId="0" xfId="0" applyFont="1" applyBorder="1" applyAlignment="1">
      <alignment wrapText="1"/>
    </xf>
    <xf numFmtId="3" fontId="9" fillId="0" borderId="0" xfId="0" applyNumberFormat="1" applyFont="1" applyBorder="1" applyAlignment="1">
      <alignment vertical="center"/>
    </xf>
    <xf numFmtId="0" fontId="14" fillId="0" borderId="0" xfId="0" applyFont="1" applyBorder="1" applyAlignment="1">
      <alignment vertical="center"/>
    </xf>
    <xf numFmtId="10" fontId="14" fillId="0" borderId="0" xfId="0" applyNumberFormat="1" applyFont="1" applyBorder="1" applyAlignment="1">
      <alignment vertical="center"/>
    </xf>
    <xf numFmtId="10" fontId="9" fillId="0" borderId="0" xfId="0" applyNumberFormat="1" applyFont="1" applyBorder="1" applyAlignment="1">
      <alignment vertical="center"/>
    </xf>
    <xf numFmtId="49" fontId="6" fillId="0" borderId="3" xfId="0" applyNumberFormat="1" applyFont="1" applyBorder="1" applyAlignment="1">
      <alignment horizontal="right" vertical="center"/>
    </xf>
    <xf numFmtId="179" fontId="12" fillId="0" borderId="2" xfId="0" applyNumberFormat="1" applyFont="1" applyBorder="1" applyAlignment="1">
      <alignment horizontal="right"/>
    </xf>
    <xf numFmtId="179" fontId="12" fillId="0" borderId="2" xfId="0" applyNumberFormat="1" applyFont="1" applyBorder="1" applyAlignment="1"/>
    <xf numFmtId="38" fontId="6" fillId="0" borderId="45" xfId="1" applyFont="1" applyBorder="1" applyAlignment="1">
      <alignment horizontal="center" vertical="center"/>
    </xf>
    <xf numFmtId="38" fontId="6" fillId="0" borderId="60" xfId="1" applyFont="1" applyBorder="1" applyAlignment="1">
      <alignment horizontal="center" vertical="center"/>
    </xf>
    <xf numFmtId="38" fontId="6" fillId="0" borderId="73" xfId="1" applyFont="1" applyBorder="1" applyAlignment="1">
      <alignment horizontal="center" vertical="center"/>
    </xf>
    <xf numFmtId="179" fontId="12" fillId="0" borderId="34" xfId="0" applyNumberFormat="1" applyFont="1" applyBorder="1" applyAlignment="1">
      <alignment horizontal="right"/>
    </xf>
    <xf numFmtId="179" fontId="12" fillId="0" borderId="71" xfId="0" applyNumberFormat="1" applyFont="1" applyBorder="1" applyAlignment="1">
      <alignment horizontal="right"/>
    </xf>
    <xf numFmtId="179" fontId="12" fillId="0" borderId="34" xfId="0" applyNumberFormat="1" applyFont="1" applyBorder="1" applyAlignment="1"/>
    <xf numFmtId="14" fontId="7" fillId="0" borderId="0" xfId="0" applyNumberFormat="1" applyFont="1"/>
    <xf numFmtId="14" fontId="6" fillId="0" borderId="0" xfId="0" applyNumberFormat="1" applyFont="1"/>
    <xf numFmtId="14" fontId="0" fillId="0" borderId="0" xfId="0" applyNumberFormat="1"/>
    <xf numFmtId="6" fontId="8" fillId="0" borderId="2" xfId="2" applyFont="1" applyBorder="1" applyAlignment="1">
      <alignment horizontal="center" vertical="center"/>
    </xf>
    <xf numFmtId="38" fontId="12" fillId="0" borderId="2" xfId="1" applyFont="1" applyBorder="1" applyAlignment="1">
      <alignment horizontal="right" shrinkToFit="1"/>
    </xf>
    <xf numFmtId="38" fontId="12" fillId="0" borderId="4" xfId="1" applyFont="1" applyBorder="1" applyAlignment="1">
      <alignment horizontal="right" shrinkToFit="1"/>
    </xf>
    <xf numFmtId="38" fontId="8" fillId="0" borderId="73" xfId="1" applyFont="1" applyBorder="1" applyAlignment="1">
      <alignment horizontal="left" vertical="center" wrapText="1"/>
    </xf>
    <xf numFmtId="38" fontId="8" fillId="0" borderId="85" xfId="1" applyFont="1" applyBorder="1" applyAlignment="1">
      <alignment horizontal="left" vertical="center" wrapText="1"/>
    </xf>
    <xf numFmtId="38" fontId="12" fillId="0" borderId="2" xfId="1" applyFont="1" applyBorder="1" applyAlignment="1">
      <alignment horizontal="right"/>
    </xf>
    <xf numFmtId="38" fontId="12" fillId="0" borderId="4" xfId="1" applyFont="1" applyBorder="1" applyAlignment="1">
      <alignment horizontal="right"/>
    </xf>
    <xf numFmtId="38" fontId="12" fillId="0" borderId="2" xfId="1" applyFont="1" applyBorder="1"/>
    <xf numFmtId="38" fontId="12" fillId="0" borderId="4" xfId="1" applyFont="1" applyBorder="1"/>
    <xf numFmtId="38" fontId="12" fillId="0" borderId="2" xfId="1" applyFont="1" applyBorder="1" applyAlignment="1">
      <alignment shrinkToFit="1"/>
    </xf>
    <xf numFmtId="38" fontId="12" fillId="0" borderId="6" xfId="1" applyFont="1" applyBorder="1" applyAlignment="1">
      <alignment shrinkToFit="1"/>
    </xf>
    <xf numFmtId="38" fontId="12" fillId="0" borderId="0" xfId="1" applyFont="1" applyBorder="1" applyAlignment="1">
      <alignment shrinkToFit="1"/>
    </xf>
    <xf numFmtId="38" fontId="12" fillId="0" borderId="2" xfId="1" applyFont="1" applyBorder="1" applyAlignment="1"/>
    <xf numFmtId="38" fontId="12" fillId="0" borderId="4" xfId="1" applyFont="1" applyBorder="1" applyAlignment="1"/>
    <xf numFmtId="38" fontId="7" fillId="0" borderId="34" xfId="1" applyFont="1" applyBorder="1"/>
    <xf numFmtId="38" fontId="7" fillId="0" borderId="6" xfId="1" applyFont="1" applyBorder="1" applyAlignment="1">
      <alignment shrinkToFit="1"/>
    </xf>
    <xf numFmtId="38" fontId="6" fillId="0" borderId="9" xfId="1" applyFont="1" applyBorder="1" applyAlignment="1">
      <alignment horizontal="center" vertical="center" shrinkToFit="1"/>
    </xf>
    <xf numFmtId="38" fontId="7" fillId="0" borderId="32" xfId="1" applyFont="1" applyBorder="1" applyAlignment="1">
      <alignment shrinkToFit="1"/>
    </xf>
    <xf numFmtId="38" fontId="7" fillId="0" borderId="26" xfId="1" applyFont="1" applyBorder="1" applyAlignment="1">
      <alignment shrinkToFit="1"/>
    </xf>
    <xf numFmtId="40" fontId="7" fillId="0" borderId="26" xfId="1" applyNumberFormat="1" applyFont="1" applyBorder="1" applyAlignment="1">
      <alignment shrinkToFit="1"/>
    </xf>
    <xf numFmtId="40" fontId="7" fillId="0" borderId="7" xfId="1" applyNumberFormat="1" applyFont="1" applyBorder="1" applyAlignment="1">
      <alignment shrinkToFit="1"/>
    </xf>
    <xf numFmtId="0" fontId="0" fillId="0" borderId="0" xfId="0" applyAlignment="1">
      <alignment shrinkToFit="1"/>
    </xf>
    <xf numFmtId="40" fontId="7" fillId="0" borderId="86" xfId="1" applyNumberFormat="1" applyFont="1" applyBorder="1" applyAlignment="1">
      <alignment shrinkToFit="1"/>
    </xf>
    <xf numFmtId="38" fontId="14" fillId="0" borderId="6" xfId="1" applyFont="1" applyBorder="1" applyAlignment="1">
      <alignment shrinkToFit="1"/>
    </xf>
    <xf numFmtId="38" fontId="12" fillId="0" borderId="6" xfId="1" applyFont="1" applyBorder="1" applyAlignment="1">
      <alignment horizontal="right" shrinkToFit="1"/>
    </xf>
    <xf numFmtId="38" fontId="8" fillId="0" borderId="0" xfId="1" applyFont="1" applyAlignment="1">
      <alignment shrinkToFit="1"/>
    </xf>
    <xf numFmtId="40" fontId="7" fillId="0" borderId="6" xfId="1" applyNumberFormat="1" applyFont="1" applyBorder="1" applyAlignment="1">
      <alignment shrinkToFit="1"/>
    </xf>
    <xf numFmtId="40" fontId="7" fillId="0" borderId="33" xfId="1" applyNumberFormat="1" applyFont="1" applyBorder="1" applyAlignment="1">
      <alignment shrinkToFit="1"/>
    </xf>
    <xf numFmtId="10" fontId="9" fillId="0" borderId="52" xfId="0" applyNumberFormat="1" applyFont="1" applyBorder="1" applyAlignment="1">
      <alignment horizontal="center" vertical="center"/>
    </xf>
    <xf numFmtId="10" fontId="9" fillId="0" borderId="53" xfId="0" applyNumberFormat="1" applyFont="1" applyBorder="1" applyAlignment="1">
      <alignment horizontal="center" vertical="center"/>
    </xf>
    <xf numFmtId="10" fontId="9" fillId="0" borderId="58" xfId="0" applyNumberFormat="1"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38" fontId="9" fillId="0" borderId="52" xfId="1" applyFont="1" applyBorder="1" applyAlignment="1">
      <alignment horizontal="center" vertical="center"/>
    </xf>
    <xf numFmtId="38" fontId="9" fillId="0" borderId="53" xfId="1" applyFont="1" applyBorder="1" applyAlignment="1">
      <alignment horizontal="center" vertical="center"/>
    </xf>
    <xf numFmtId="38" fontId="9" fillId="0" borderId="54" xfId="1" applyFont="1" applyBorder="1" applyAlignment="1">
      <alignment horizontal="center" vertical="center"/>
    </xf>
    <xf numFmtId="38" fontId="9" fillId="0" borderId="6" xfId="1" applyFont="1" applyBorder="1" applyAlignment="1">
      <alignment horizontal="center" vertical="center"/>
    </xf>
    <xf numFmtId="10" fontId="9" fillId="0" borderId="6" xfId="0" applyNumberFormat="1" applyFont="1" applyBorder="1" applyAlignment="1">
      <alignment horizontal="center" vertical="center"/>
    </xf>
    <xf numFmtId="10" fontId="9" fillId="0" borderId="54" xfId="0" applyNumberFormat="1" applyFont="1" applyBorder="1" applyAlignment="1">
      <alignment horizontal="center" vertical="center"/>
    </xf>
    <xf numFmtId="10" fontId="9" fillId="0" borderId="16" xfId="0" applyNumberFormat="1" applyFont="1" applyBorder="1" applyAlignment="1">
      <alignment horizontal="center" vertical="center"/>
    </xf>
    <xf numFmtId="10" fontId="9" fillId="0" borderId="46" xfId="0" applyNumberFormat="1" applyFont="1" applyBorder="1" applyAlignment="1">
      <alignment horizontal="center" vertical="center"/>
    </xf>
    <xf numFmtId="10" fontId="9" fillId="0" borderId="51" xfId="0" applyNumberFormat="1"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18" xfId="0" applyFont="1" applyBorder="1" applyAlignment="1">
      <alignment horizontal="center" vertical="center"/>
    </xf>
    <xf numFmtId="38" fontId="9" fillId="0" borderId="16" xfId="1" applyFont="1" applyBorder="1" applyAlignment="1">
      <alignment horizontal="center" vertical="center"/>
    </xf>
    <xf numFmtId="38" fontId="9" fillId="0" borderId="46" xfId="1" applyFont="1" applyBorder="1" applyAlignment="1">
      <alignment horizontal="center" vertical="center"/>
    </xf>
    <xf numFmtId="38" fontId="9" fillId="0" borderId="18" xfId="1" applyFont="1" applyBorder="1" applyAlignment="1">
      <alignment horizontal="center" vertical="center"/>
    </xf>
    <xf numFmtId="38" fontId="9" fillId="0" borderId="2" xfId="1" applyFont="1" applyBorder="1" applyAlignment="1">
      <alignment horizontal="center" vertical="center"/>
    </xf>
    <xf numFmtId="10" fontId="9" fillId="0" borderId="34" xfId="0" applyNumberFormat="1" applyFont="1" applyBorder="1" applyAlignment="1">
      <alignment horizontal="center" vertical="center"/>
    </xf>
    <xf numFmtId="10" fontId="9" fillId="0" borderId="72" xfId="0" applyNumberFormat="1" applyFont="1" applyBorder="1" applyAlignment="1">
      <alignment horizontal="center" vertical="center"/>
    </xf>
    <xf numFmtId="10" fontId="9" fillId="0" borderId="70" xfId="0" applyNumberFormat="1" applyFont="1" applyBorder="1" applyAlignment="1">
      <alignment horizontal="center" vertical="center"/>
    </xf>
    <xf numFmtId="10" fontId="9" fillId="0" borderId="71" xfId="0" applyNumberFormat="1" applyFont="1" applyBorder="1" applyAlignment="1">
      <alignment horizontal="center" vertical="center"/>
    </xf>
    <xf numFmtId="10" fontId="9" fillId="0" borderId="87" xfId="0" applyNumberFormat="1"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10" fontId="9" fillId="0" borderId="2" xfId="0" applyNumberFormat="1" applyFont="1" applyBorder="1" applyAlignment="1">
      <alignment horizontal="center" vertical="center"/>
    </xf>
    <xf numFmtId="10" fontId="9" fillId="0" borderId="18" xfId="0" applyNumberFormat="1" applyFont="1" applyBorder="1" applyAlignment="1">
      <alignment horizontal="center"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7" fillId="0" borderId="13" xfId="0" applyFont="1" applyBorder="1" applyAlignment="1">
      <alignment horizontal="center" vertical="center"/>
    </xf>
    <xf numFmtId="0" fontId="7" fillId="0" borderId="61" xfId="0" applyFont="1" applyBorder="1" applyAlignment="1">
      <alignment horizontal="center" vertical="center"/>
    </xf>
    <xf numFmtId="0" fontId="7" fillId="0" borderId="15" xfId="0" applyFont="1" applyBorder="1" applyAlignment="1">
      <alignment horizontal="center" vertical="center"/>
    </xf>
    <xf numFmtId="0" fontId="9" fillId="0" borderId="13" xfId="0" applyFont="1" applyBorder="1" applyAlignment="1">
      <alignment horizontal="center" vertical="center"/>
    </xf>
    <xf numFmtId="0" fontId="9" fillId="0" borderId="61" xfId="0" applyFont="1" applyBorder="1" applyAlignment="1">
      <alignment horizontal="center" vertical="center"/>
    </xf>
    <xf numFmtId="0" fontId="9" fillId="0" borderId="15" xfId="0" applyFont="1" applyBorder="1" applyAlignment="1">
      <alignment horizontal="center" vertical="center"/>
    </xf>
    <xf numFmtId="0" fontId="9" fillId="0" borderId="62" xfId="0" applyFont="1" applyBorder="1" applyAlignment="1">
      <alignment horizontal="center" vertical="center"/>
    </xf>
    <xf numFmtId="0" fontId="9" fillId="0" borderId="16"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9" xfId="0" applyFont="1" applyBorder="1" applyAlignment="1">
      <alignment horizontal="center" vertical="center"/>
    </xf>
    <xf numFmtId="0" fontId="8" fillId="0" borderId="38" xfId="0" applyFont="1" applyBorder="1" applyAlignment="1">
      <alignment horizontal="left" vertical="center"/>
    </xf>
    <xf numFmtId="0" fontId="11" fillId="0" borderId="2"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3" xfId="0" applyFont="1" applyBorder="1" applyAlignment="1">
      <alignment horizontal="center" vertical="center"/>
    </xf>
    <xf numFmtId="38" fontId="7" fillId="0" borderId="2" xfId="1" applyFont="1" applyBorder="1" applyAlignment="1">
      <alignment horizontal="center" vertical="center"/>
    </xf>
    <xf numFmtId="0" fontId="7" fillId="0" borderId="8" xfId="0" applyFont="1" applyBorder="1" applyAlignment="1">
      <alignment horizontal="center" vertical="center"/>
    </xf>
    <xf numFmtId="38" fontId="11" fillId="0" borderId="16" xfId="1" applyFont="1" applyBorder="1" applyAlignment="1">
      <alignment horizontal="left" vertical="center" wrapText="1"/>
    </xf>
    <xf numFmtId="38" fontId="11" fillId="0" borderId="46" xfId="1" applyFont="1" applyBorder="1" applyAlignment="1">
      <alignment horizontal="left" vertical="center" wrapText="1"/>
    </xf>
    <xf numFmtId="38" fontId="11" fillId="0" borderId="18" xfId="1" applyFont="1" applyBorder="1" applyAlignment="1">
      <alignment horizontal="left" vertical="center" wrapText="1"/>
    </xf>
    <xf numFmtId="0" fontId="11" fillId="0" borderId="37" xfId="0" applyFont="1" applyBorder="1" applyAlignment="1">
      <alignment horizontal="center" vertical="center"/>
    </xf>
    <xf numFmtId="0" fontId="11" fillId="0" borderId="36" xfId="0" applyFont="1" applyBorder="1" applyAlignment="1">
      <alignment horizontal="center" vertical="center"/>
    </xf>
    <xf numFmtId="0" fontId="11" fillId="0" borderId="3" xfId="0" applyFont="1" applyBorder="1" applyAlignment="1">
      <alignment horizontal="center" vertical="center"/>
    </xf>
    <xf numFmtId="0" fontId="9" fillId="0" borderId="37" xfId="0" applyFont="1" applyBorder="1" applyAlignment="1">
      <alignment horizontal="center" vertical="center"/>
    </xf>
    <xf numFmtId="0" fontId="4" fillId="0" borderId="37"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16" xfId="0" applyFont="1" applyBorder="1" applyAlignment="1">
      <alignment horizontal="left" vertical="center"/>
    </xf>
    <xf numFmtId="0" fontId="11" fillId="0" borderId="46" xfId="0" applyFont="1" applyBorder="1" applyAlignment="1">
      <alignment horizontal="left" vertical="center"/>
    </xf>
    <xf numFmtId="0" fontId="11" fillId="0" borderId="18" xfId="0" applyFont="1" applyBorder="1" applyAlignment="1">
      <alignment horizontal="left" vertical="center"/>
    </xf>
    <xf numFmtId="0" fontId="4" fillId="0" borderId="83" xfId="0" applyFont="1" applyBorder="1" applyAlignment="1">
      <alignment horizontal="center" vertical="center"/>
    </xf>
    <xf numFmtId="38" fontId="7" fillId="0" borderId="27" xfId="1" applyFont="1" applyBorder="1" applyAlignment="1">
      <alignment horizontal="center" vertical="center"/>
    </xf>
    <xf numFmtId="0" fontId="4" fillId="0" borderId="84" xfId="0" applyFont="1" applyBorder="1" applyAlignment="1">
      <alignment horizontal="center" vertical="center"/>
    </xf>
    <xf numFmtId="0" fontId="4" fillId="0" borderId="82" xfId="0" applyFont="1" applyBorder="1" applyAlignment="1">
      <alignment horizontal="center" vertical="center"/>
    </xf>
    <xf numFmtId="0" fontId="7" fillId="0" borderId="83" xfId="0" applyFont="1" applyBorder="1" applyAlignment="1">
      <alignment horizontal="center" vertical="center"/>
    </xf>
    <xf numFmtId="0" fontId="5" fillId="0" borderId="38" xfId="0" applyFont="1" applyBorder="1" applyAlignment="1">
      <alignment horizontal="center" vertical="center"/>
    </xf>
    <xf numFmtId="0" fontId="7" fillId="0" borderId="11" xfId="0" applyFont="1" applyBorder="1" applyAlignment="1">
      <alignment horizontal="center" vertical="center"/>
    </xf>
    <xf numFmtId="0" fontId="7" fillId="0" borderId="27" xfId="0" applyFont="1" applyBorder="1" applyAlignment="1">
      <alignment horizontal="center" vertical="center"/>
    </xf>
    <xf numFmtId="58" fontId="7" fillId="0" borderId="37" xfId="0" applyNumberFormat="1" applyFont="1" applyBorder="1" applyAlignment="1">
      <alignment horizontal="center" vertical="center"/>
    </xf>
    <xf numFmtId="58" fontId="7" fillId="0" borderId="39"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40" xfId="0" applyNumberFormat="1" applyFont="1" applyBorder="1" applyAlignment="1">
      <alignment horizontal="center" vertical="center"/>
    </xf>
    <xf numFmtId="0" fontId="7" fillId="0" borderId="40" xfId="0" applyFont="1" applyBorder="1" applyAlignment="1">
      <alignment horizontal="center" vertical="center"/>
    </xf>
    <xf numFmtId="1" fontId="7" fillId="0" borderId="2" xfId="0" applyNumberFormat="1" applyFont="1" applyBorder="1" applyAlignment="1">
      <alignment horizontal="center" vertical="center"/>
    </xf>
    <xf numFmtId="1" fontId="7" fillId="0" borderId="40" xfId="0" applyNumberFormat="1" applyFont="1" applyBorder="1" applyAlignment="1">
      <alignment horizontal="center" vertical="center"/>
    </xf>
    <xf numFmtId="0" fontId="7" fillId="0" borderId="41"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6" xfId="0" applyFont="1" applyBorder="1" applyAlignment="1">
      <alignment horizontal="center" vertical="center"/>
    </xf>
    <xf numFmtId="38" fontId="7" fillId="0" borderId="3" xfId="1" applyFont="1" applyBorder="1" applyAlignment="1">
      <alignment horizontal="center" vertical="center"/>
    </xf>
    <xf numFmtId="10" fontId="7" fillId="0" borderId="27" xfId="0" applyNumberFormat="1" applyFont="1" applyBorder="1" applyAlignment="1">
      <alignment horizontal="center" vertical="center"/>
    </xf>
    <xf numFmtId="10" fontId="7" fillId="0" borderId="22" xfId="0" applyNumberFormat="1" applyFont="1" applyBorder="1" applyAlignment="1">
      <alignment horizontal="center" vertical="center"/>
    </xf>
    <xf numFmtId="38" fontId="9" fillId="0" borderId="55" xfId="1" applyFont="1" applyBorder="1" applyAlignment="1">
      <alignment horizontal="center" vertical="center"/>
    </xf>
    <xf numFmtId="38" fontId="9" fillId="0" borderId="56" xfId="1" applyFont="1" applyBorder="1" applyAlignment="1">
      <alignment horizontal="center" vertical="center"/>
    </xf>
    <xf numFmtId="38" fontId="9" fillId="0" borderId="57" xfId="1" applyFont="1" applyBorder="1" applyAlignment="1">
      <alignment horizontal="center" vertical="center"/>
    </xf>
    <xf numFmtId="0" fontId="7" fillId="0" borderId="1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8" xfId="0" applyFont="1" applyBorder="1" applyAlignment="1">
      <alignment horizontal="center" vertical="center" wrapText="1"/>
    </xf>
    <xf numFmtId="10" fontId="9" fillId="0" borderId="55" xfId="0" applyNumberFormat="1" applyFont="1" applyBorder="1" applyAlignment="1">
      <alignment horizontal="center" vertical="center"/>
    </xf>
    <xf numFmtId="10" fontId="9" fillId="0" borderId="56" xfId="0" applyNumberFormat="1" applyFont="1" applyBorder="1" applyAlignment="1">
      <alignment horizontal="center" vertical="center"/>
    </xf>
    <xf numFmtId="10" fontId="9" fillId="0" borderId="57" xfId="0" applyNumberFormat="1" applyFont="1" applyBorder="1" applyAlignment="1">
      <alignment horizontal="center" vertical="center"/>
    </xf>
    <xf numFmtId="38" fontId="11" fillId="0" borderId="2" xfId="1" applyFont="1" applyBorder="1" applyAlignment="1">
      <alignment horizontal="left" vertical="center" wrapText="1"/>
    </xf>
    <xf numFmtId="38" fontId="11" fillId="0" borderId="2" xfId="1" applyFont="1" applyBorder="1" applyAlignment="1">
      <alignment horizontal="left" vertical="center"/>
    </xf>
    <xf numFmtId="0" fontId="11" fillId="0" borderId="2" xfId="0" applyFont="1" applyBorder="1" applyAlignment="1">
      <alignment horizontal="center" vertical="center" wrapText="1"/>
    </xf>
    <xf numFmtId="10" fontId="9" fillId="0" borderId="59" xfId="0" applyNumberFormat="1" applyFont="1" applyBorder="1" applyAlignment="1">
      <alignment horizontal="center" vertical="center"/>
    </xf>
    <xf numFmtId="0" fontId="8" fillId="0" borderId="0" xfId="0" applyFont="1" applyBorder="1" applyAlignment="1">
      <alignment horizontal="left" vertical="center"/>
    </xf>
    <xf numFmtId="0" fontId="9" fillId="0" borderId="60" xfId="0" applyFont="1" applyBorder="1" applyAlignment="1">
      <alignment horizontal="center" vertical="center"/>
    </xf>
    <xf numFmtId="0" fontId="9" fillId="0" borderId="57" xfId="0" applyFont="1" applyBorder="1" applyAlignment="1">
      <alignment horizontal="center" vertical="center"/>
    </xf>
    <xf numFmtId="38" fontId="9" fillId="0" borderId="0" xfId="1" applyFont="1" applyBorder="1" applyAlignment="1">
      <alignment horizontal="center"/>
    </xf>
    <xf numFmtId="38" fontId="8" fillId="0" borderId="0" xfId="1" applyFont="1" applyAlignment="1">
      <alignment horizontal="left"/>
    </xf>
    <xf numFmtId="38" fontId="8" fillId="0" borderId="63" xfId="1" applyFont="1" applyBorder="1" applyAlignment="1">
      <alignment horizontal="left" vertical="center" wrapText="1"/>
    </xf>
    <xf numFmtId="38" fontId="8" fillId="0" borderId="64" xfId="1" applyFont="1" applyBorder="1" applyAlignment="1">
      <alignment horizontal="left" vertical="center" wrapText="1"/>
    </xf>
    <xf numFmtId="38" fontId="8" fillId="0" borderId="13" xfId="1" applyFont="1" applyBorder="1" applyAlignment="1">
      <alignment horizontal="center" vertical="center"/>
    </xf>
    <xf numFmtId="38" fontId="8" fillId="0" borderId="61" xfId="1" applyFont="1" applyBorder="1" applyAlignment="1">
      <alignment horizontal="center" vertical="center"/>
    </xf>
    <xf numFmtId="38" fontId="8" fillId="0" borderId="15" xfId="1" applyFont="1" applyBorder="1" applyAlignment="1">
      <alignment horizontal="center" vertical="center"/>
    </xf>
    <xf numFmtId="38" fontId="8" fillId="0" borderId="62" xfId="1" applyFont="1" applyBorder="1" applyAlignment="1">
      <alignment horizontal="center" vertical="center"/>
    </xf>
    <xf numFmtId="38" fontId="4" fillId="0" borderId="16" xfId="1" applyFont="1" applyBorder="1" applyAlignment="1">
      <alignment horizontal="center" vertical="center" wrapText="1" shrinkToFit="1"/>
    </xf>
    <xf numFmtId="38" fontId="4" fillId="0" borderId="18" xfId="1" applyFont="1" applyBorder="1" applyAlignment="1">
      <alignment horizontal="center" vertical="center" wrapText="1" shrinkToFit="1"/>
    </xf>
    <xf numFmtId="38" fontId="8" fillId="0" borderId="16" xfId="1" applyFont="1" applyBorder="1" applyAlignment="1">
      <alignment horizontal="center" vertical="center"/>
    </xf>
    <xf numFmtId="38" fontId="8" fillId="0" borderId="18" xfId="1" applyFont="1" applyBorder="1" applyAlignment="1">
      <alignment horizontal="center" vertical="center"/>
    </xf>
    <xf numFmtId="38" fontId="9" fillId="0" borderId="0" xfId="1" applyFont="1" applyAlignment="1">
      <alignment horizontal="center"/>
    </xf>
    <xf numFmtId="38" fontId="8" fillId="0" borderId="65" xfId="1" applyFont="1" applyBorder="1" applyAlignment="1">
      <alignment horizontal="left" vertical="center" wrapText="1"/>
    </xf>
    <xf numFmtId="38" fontId="8" fillId="0" borderId="37" xfId="1" applyFont="1" applyBorder="1" applyAlignment="1">
      <alignment horizontal="center" vertical="center"/>
    </xf>
    <xf numFmtId="38" fontId="8" fillId="0" borderId="36" xfId="1" applyFont="1" applyBorder="1" applyAlignment="1">
      <alignment horizontal="center" vertical="center"/>
    </xf>
    <xf numFmtId="3" fontId="9" fillId="0" borderId="16" xfId="0" applyNumberFormat="1" applyFont="1" applyBorder="1" applyAlignment="1">
      <alignment horizontal="right" vertical="center"/>
    </xf>
    <xf numFmtId="0" fontId="0" fillId="0" borderId="46" xfId="0" applyBorder="1" applyAlignment="1">
      <alignment horizontal="right" vertical="center"/>
    </xf>
    <xf numFmtId="0" fontId="0" fillId="0" borderId="18" xfId="0" applyBorder="1" applyAlignment="1">
      <alignment horizontal="right" vertical="center"/>
    </xf>
    <xf numFmtId="10" fontId="9" fillId="0" borderId="18" xfId="0" applyNumberFormat="1" applyFont="1" applyBorder="1" applyAlignment="1">
      <alignment horizontal="right" vertical="center"/>
    </xf>
    <xf numFmtId="10" fontId="0" fillId="0" borderId="2" xfId="0" applyNumberFormat="1" applyBorder="1" applyAlignment="1">
      <alignment horizontal="right" vertical="center"/>
    </xf>
    <xf numFmtId="10" fontId="9" fillId="0" borderId="2" xfId="0" applyNumberFormat="1" applyFont="1" applyBorder="1" applyAlignment="1">
      <alignment horizontal="right" vertical="center"/>
    </xf>
    <xf numFmtId="10" fontId="9" fillId="0" borderId="3" xfId="0" applyNumberFormat="1" applyFont="1" applyBorder="1" applyAlignment="1">
      <alignment horizontal="right" vertical="center"/>
    </xf>
    <xf numFmtId="0" fontId="13" fillId="0" borderId="47" xfId="0" applyFont="1" applyBorder="1" applyAlignment="1">
      <alignment horizontal="left" wrapText="1"/>
    </xf>
    <xf numFmtId="0" fontId="13" fillId="0" borderId="48" xfId="0" applyFont="1" applyBorder="1" applyAlignment="1">
      <alignment horizontal="left"/>
    </xf>
    <xf numFmtId="0" fontId="13" fillId="0" borderId="66" xfId="0" applyFont="1" applyBorder="1" applyAlignment="1">
      <alignment horizontal="left"/>
    </xf>
    <xf numFmtId="0" fontId="13" fillId="0" borderId="49" xfId="0" applyFont="1" applyBorder="1" applyAlignment="1">
      <alignment horizontal="left"/>
    </xf>
    <xf numFmtId="0" fontId="13" fillId="0" borderId="50" xfId="0" applyFont="1" applyBorder="1" applyAlignment="1">
      <alignment horizontal="left"/>
    </xf>
    <xf numFmtId="0" fontId="13" fillId="0" borderId="67" xfId="0" applyFont="1" applyBorder="1" applyAlignment="1">
      <alignment horizontal="left"/>
    </xf>
    <xf numFmtId="0" fontId="9" fillId="0" borderId="68" xfId="0" applyFont="1"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62" xfId="0" applyBorder="1" applyAlignment="1">
      <alignment horizontal="center" vertical="center"/>
    </xf>
    <xf numFmtId="3" fontId="9" fillId="0" borderId="45" xfId="0" applyNumberFormat="1" applyFont="1" applyBorder="1" applyAlignment="1">
      <alignment horizontal="right" vertical="center"/>
    </xf>
    <xf numFmtId="3" fontId="9" fillId="0" borderId="46" xfId="0" applyNumberFormat="1" applyFont="1" applyBorder="1" applyAlignment="1">
      <alignment horizontal="right" vertical="center"/>
    </xf>
    <xf numFmtId="3" fontId="9" fillId="0" borderId="18" xfId="0" applyNumberFormat="1" applyFont="1" applyBorder="1" applyAlignment="1">
      <alignment horizontal="right" vertical="center"/>
    </xf>
    <xf numFmtId="0" fontId="14" fillId="0" borderId="46" xfId="0" applyFont="1" applyBorder="1" applyAlignment="1">
      <alignment horizontal="right" vertical="center"/>
    </xf>
    <xf numFmtId="0" fontId="14" fillId="0" borderId="18" xfId="0" applyFont="1" applyBorder="1" applyAlignment="1">
      <alignment horizontal="right" vertical="center"/>
    </xf>
    <xf numFmtId="3" fontId="9" fillId="0" borderId="69" xfId="0" applyNumberFormat="1" applyFont="1" applyBorder="1" applyAlignment="1">
      <alignment horizontal="right" vertical="center"/>
    </xf>
    <xf numFmtId="0" fontId="14" fillId="0" borderId="70" xfId="0" applyFont="1" applyBorder="1" applyAlignment="1">
      <alignment horizontal="right" vertical="center"/>
    </xf>
    <xf numFmtId="0" fontId="14" fillId="0" borderId="71" xfId="0" applyFont="1" applyBorder="1" applyAlignment="1">
      <alignment horizontal="right" vertical="center"/>
    </xf>
    <xf numFmtId="3" fontId="9" fillId="0" borderId="45" xfId="0" applyNumberFormat="1" applyFont="1" applyBorder="1" applyAlignment="1">
      <alignment vertical="center"/>
    </xf>
    <xf numFmtId="0" fontId="14" fillId="0" borderId="46" xfId="0" applyFont="1" applyBorder="1" applyAlignment="1">
      <alignment vertical="center"/>
    </xf>
    <xf numFmtId="0" fontId="14" fillId="0" borderId="18" xfId="0" applyFont="1" applyBorder="1" applyAlignment="1">
      <alignment vertical="center"/>
    </xf>
    <xf numFmtId="3" fontId="9" fillId="0" borderId="16" xfId="0" applyNumberFormat="1" applyFont="1" applyBorder="1" applyAlignment="1">
      <alignment vertical="center"/>
    </xf>
    <xf numFmtId="3" fontId="9" fillId="0" borderId="16" xfId="0" applyNumberFormat="1" applyFont="1" applyBorder="1" applyAlignment="1">
      <alignment horizontal="center" vertical="center"/>
    </xf>
    <xf numFmtId="0" fontId="14" fillId="0" borderId="46" xfId="0" applyFont="1" applyBorder="1" applyAlignment="1">
      <alignment horizontal="center" vertical="center"/>
    </xf>
    <xf numFmtId="0" fontId="14" fillId="0" borderId="18" xfId="0" applyFont="1" applyBorder="1" applyAlignment="1">
      <alignment horizontal="center" vertical="center"/>
    </xf>
    <xf numFmtId="0" fontId="9" fillId="0" borderId="73" xfId="0" applyFont="1"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10" fontId="9" fillId="0" borderId="6" xfId="0" applyNumberFormat="1" applyFont="1" applyBorder="1" applyAlignment="1">
      <alignment horizontal="right" vertical="center"/>
    </xf>
    <xf numFmtId="10" fontId="9" fillId="0" borderId="7" xfId="0" applyNumberFormat="1" applyFont="1" applyBorder="1" applyAlignment="1">
      <alignment horizontal="right" vertical="center"/>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xf>
    <xf numFmtId="0" fontId="7" fillId="0" borderId="38" xfId="0" applyFont="1" applyBorder="1" applyAlignment="1">
      <alignment horizontal="center"/>
    </xf>
    <xf numFmtId="3" fontId="9" fillId="0" borderId="72" xfId="0" applyNumberFormat="1" applyFont="1" applyBorder="1" applyAlignment="1">
      <alignment horizontal="right" vertical="center"/>
    </xf>
    <xf numFmtId="0" fontId="0" fillId="0" borderId="70" xfId="0" applyBorder="1" applyAlignment="1">
      <alignment horizontal="right" vertical="center"/>
    </xf>
    <xf numFmtId="0" fontId="0" fillId="0" borderId="71" xfId="0" applyBorder="1" applyAlignment="1">
      <alignment horizontal="right" vertical="center"/>
    </xf>
    <xf numFmtId="3" fontId="9" fillId="0" borderId="69" xfId="0" applyNumberFormat="1"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177" fontId="9" fillId="0" borderId="72" xfId="0" applyNumberFormat="1" applyFont="1" applyBorder="1" applyAlignment="1">
      <alignment horizontal="right" vertical="center"/>
    </xf>
    <xf numFmtId="177" fontId="14" fillId="0" borderId="70" xfId="0" applyNumberFormat="1" applyFont="1" applyBorder="1" applyAlignment="1">
      <alignment horizontal="right" vertical="center"/>
    </xf>
    <xf numFmtId="177" fontId="14" fillId="0" borderId="71" xfId="0" applyNumberFormat="1" applyFont="1" applyBorder="1" applyAlignment="1">
      <alignment horizontal="right" vertical="center"/>
    </xf>
    <xf numFmtId="10" fontId="9" fillId="0" borderId="34" xfId="0" applyNumberFormat="1" applyFont="1" applyBorder="1" applyAlignment="1">
      <alignment horizontal="right" vertical="center"/>
    </xf>
    <xf numFmtId="10" fontId="0" fillId="0" borderId="34" xfId="0" applyNumberFormat="1" applyBorder="1" applyAlignment="1">
      <alignment horizontal="right" vertical="center"/>
    </xf>
    <xf numFmtId="10" fontId="9" fillId="0" borderId="35" xfId="0" applyNumberFormat="1" applyFont="1" applyBorder="1" applyAlignment="1">
      <alignment horizontal="right" vertical="center"/>
    </xf>
    <xf numFmtId="3" fontId="9" fillId="0" borderId="72" xfId="0" applyNumberFormat="1" applyFont="1" applyBorder="1" applyAlignment="1">
      <alignment vertical="center"/>
    </xf>
    <xf numFmtId="38" fontId="9" fillId="0" borderId="76" xfId="1" applyFont="1" applyBorder="1" applyAlignment="1">
      <alignment horizontal="center" vertical="center"/>
    </xf>
    <xf numFmtId="3" fontId="4" fillId="0" borderId="77" xfId="0" applyNumberFormat="1" applyFont="1" applyBorder="1" applyAlignment="1">
      <alignment horizontal="right" vertical="center"/>
    </xf>
    <xf numFmtId="0" fontId="0" fillId="0" borderId="38" xfId="0" applyBorder="1" applyAlignment="1">
      <alignment horizontal="right" vertical="center"/>
    </xf>
    <xf numFmtId="3" fontId="4" fillId="0" borderId="52" xfId="0" applyNumberFormat="1" applyFont="1" applyBorder="1" applyAlignment="1">
      <alignment horizontal="right" vertical="center"/>
    </xf>
    <xf numFmtId="0" fontId="0" fillId="0" borderId="53" xfId="0" applyBorder="1" applyAlignment="1">
      <alignment horizontal="right" vertical="center"/>
    </xf>
    <xf numFmtId="0" fontId="0" fillId="0" borderId="54" xfId="0" applyBorder="1" applyAlignment="1">
      <alignment horizontal="right" vertical="center"/>
    </xf>
    <xf numFmtId="177" fontId="4" fillId="0" borderId="52" xfId="0" applyNumberFormat="1" applyFont="1" applyBorder="1" applyAlignment="1">
      <alignment horizontal="right" vertical="center"/>
    </xf>
    <xf numFmtId="177" fontId="1" fillId="0" borderId="53" xfId="0" applyNumberFormat="1" applyFont="1" applyBorder="1" applyAlignment="1">
      <alignment horizontal="right" vertical="center"/>
    </xf>
    <xf numFmtId="177" fontId="1" fillId="0" borderId="54" xfId="0" applyNumberFormat="1" applyFont="1" applyBorder="1" applyAlignment="1">
      <alignment horizontal="right" vertical="center"/>
    </xf>
    <xf numFmtId="10" fontId="0" fillId="0" borderId="6" xfId="0" applyNumberFormat="1" applyBorder="1" applyAlignment="1">
      <alignment horizontal="right" vertical="center"/>
    </xf>
    <xf numFmtId="10" fontId="14" fillId="0" borderId="2" xfId="0" applyNumberFormat="1" applyFont="1" applyBorder="1" applyAlignment="1">
      <alignment horizontal="right" vertical="center"/>
    </xf>
    <xf numFmtId="3" fontId="4" fillId="0" borderId="77" xfId="0" applyNumberFormat="1" applyFont="1" applyBorder="1" applyAlignment="1">
      <alignment vertical="center"/>
    </xf>
    <xf numFmtId="0" fontId="0" fillId="0" borderId="38" xfId="0" applyBorder="1" applyAlignment="1">
      <alignment vertical="center"/>
    </xf>
    <xf numFmtId="3" fontId="4" fillId="0" borderId="52" xfId="0" applyNumberFormat="1" applyFont="1" applyBorder="1" applyAlignment="1">
      <alignment vertical="center"/>
    </xf>
    <xf numFmtId="0" fontId="0" fillId="0" borderId="53" xfId="0" applyBorder="1" applyAlignment="1">
      <alignment vertical="center"/>
    </xf>
    <xf numFmtId="0" fontId="0" fillId="0" borderId="54" xfId="0" applyBorder="1" applyAlignment="1">
      <alignment vertical="center"/>
    </xf>
    <xf numFmtId="10" fontId="9" fillId="0" borderId="4" xfId="0" applyNumberFormat="1" applyFont="1" applyBorder="1" applyAlignment="1">
      <alignment horizontal="right" vertical="center"/>
    </xf>
    <xf numFmtId="10" fontId="9" fillId="0" borderId="5" xfId="0" applyNumberFormat="1" applyFont="1" applyBorder="1" applyAlignment="1">
      <alignment horizontal="right" vertical="center"/>
    </xf>
    <xf numFmtId="10" fontId="9" fillId="0" borderId="57" xfId="0" applyNumberFormat="1" applyFont="1" applyBorder="1" applyAlignment="1">
      <alignment horizontal="right" vertical="center"/>
    </xf>
    <xf numFmtId="10" fontId="0" fillId="0" borderId="4" xfId="0" applyNumberFormat="1" applyBorder="1" applyAlignment="1">
      <alignment horizontal="right" vertical="center"/>
    </xf>
    <xf numFmtId="10" fontId="14" fillId="0" borderId="4" xfId="0" applyNumberFormat="1" applyFont="1" applyBorder="1" applyAlignment="1">
      <alignment horizontal="right" vertical="center"/>
    </xf>
    <xf numFmtId="10" fontId="14" fillId="0" borderId="6" xfId="0" applyNumberFormat="1" applyFont="1" applyBorder="1" applyAlignment="1">
      <alignment horizontal="right" vertical="center"/>
    </xf>
    <xf numFmtId="10" fontId="9" fillId="0" borderId="2" xfId="0" applyNumberFormat="1" applyFont="1" applyBorder="1" applyAlignment="1">
      <alignment vertical="center"/>
    </xf>
    <xf numFmtId="10" fontId="9" fillId="0" borderId="3" xfId="0" applyNumberFormat="1" applyFont="1" applyBorder="1" applyAlignment="1">
      <alignment vertical="center"/>
    </xf>
    <xf numFmtId="10" fontId="14" fillId="0" borderId="2" xfId="0" applyNumberFormat="1" applyFont="1" applyBorder="1" applyAlignment="1">
      <alignment vertical="center"/>
    </xf>
    <xf numFmtId="3" fontId="4" fillId="0" borderId="38" xfId="0" applyNumberFormat="1" applyFont="1" applyBorder="1" applyAlignment="1">
      <alignment vertical="center"/>
    </xf>
    <xf numFmtId="0" fontId="0" fillId="0" borderId="78" xfId="0" applyBorder="1" applyAlignment="1">
      <alignment vertical="center"/>
    </xf>
    <xf numFmtId="0" fontId="9" fillId="0" borderId="0" xfId="0" applyFont="1" applyAlignment="1">
      <alignment horizontal="center"/>
    </xf>
    <xf numFmtId="0" fontId="0" fillId="0" borderId="0" xfId="0" applyAlignment="1"/>
    <xf numFmtId="3" fontId="9" fillId="0" borderId="77" xfId="0" applyNumberFormat="1" applyFont="1" applyBorder="1" applyAlignment="1">
      <alignment vertical="center"/>
    </xf>
    <xf numFmtId="0" fontId="14" fillId="0" borderId="38" xfId="0" applyFont="1" applyBorder="1" applyAlignment="1">
      <alignment vertical="center"/>
    </xf>
    <xf numFmtId="3" fontId="9" fillId="0" borderId="52" xfId="0" applyNumberFormat="1" applyFont="1" applyBorder="1" applyAlignment="1">
      <alignment vertical="center"/>
    </xf>
    <xf numFmtId="0" fontId="14" fillId="0" borderId="53" xfId="0" applyFont="1" applyBorder="1" applyAlignment="1">
      <alignment vertical="center"/>
    </xf>
    <xf numFmtId="0" fontId="14" fillId="0" borderId="54" xfId="0" applyFont="1" applyBorder="1" applyAlignment="1">
      <alignment vertical="center"/>
    </xf>
    <xf numFmtId="3" fontId="9" fillId="0" borderId="38" xfId="0" applyNumberFormat="1" applyFont="1" applyBorder="1" applyAlignment="1">
      <alignment vertical="center"/>
    </xf>
    <xf numFmtId="0" fontId="14" fillId="0" borderId="78" xfId="0" applyFont="1" applyBorder="1" applyAlignment="1">
      <alignment vertical="center"/>
    </xf>
    <xf numFmtId="10" fontId="14" fillId="0" borderId="6" xfId="0" applyNumberFormat="1" applyFont="1" applyBorder="1" applyAlignment="1">
      <alignment vertical="center"/>
    </xf>
    <xf numFmtId="10" fontId="9" fillId="0" borderId="6" xfId="0" applyNumberFormat="1" applyFont="1" applyBorder="1" applyAlignment="1">
      <alignment vertical="center"/>
    </xf>
    <xf numFmtId="10" fontId="9" fillId="0" borderId="7" xfId="0" applyNumberFormat="1" applyFont="1" applyBorder="1" applyAlignment="1">
      <alignment vertical="center"/>
    </xf>
    <xf numFmtId="3" fontId="9" fillId="0" borderId="72"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10" fontId="14" fillId="0" borderId="4" xfId="0" applyNumberFormat="1" applyFont="1" applyBorder="1" applyAlignment="1">
      <alignment vertical="center"/>
    </xf>
    <xf numFmtId="10" fontId="9" fillId="0" borderId="4" xfId="0" applyNumberFormat="1" applyFont="1" applyBorder="1" applyAlignment="1">
      <alignment vertical="center"/>
    </xf>
    <xf numFmtId="10" fontId="9" fillId="0" borderId="5" xfId="0" applyNumberFormat="1" applyFont="1" applyBorder="1" applyAlignment="1">
      <alignment vertical="center"/>
    </xf>
    <xf numFmtId="177" fontId="9" fillId="0" borderId="16" xfId="0" applyNumberFormat="1" applyFont="1" applyBorder="1" applyAlignment="1">
      <alignment horizontal="right" vertical="center"/>
    </xf>
    <xf numFmtId="177" fontId="9" fillId="0" borderId="46" xfId="0" applyNumberFormat="1" applyFont="1" applyBorder="1" applyAlignment="1">
      <alignment horizontal="right" vertical="center"/>
    </xf>
    <xf numFmtId="177" fontId="9" fillId="0" borderId="18" xfId="0" applyNumberFormat="1" applyFont="1" applyBorder="1" applyAlignment="1">
      <alignment horizontal="right" vertical="center"/>
    </xf>
    <xf numFmtId="10" fontId="9" fillId="0" borderId="16" xfId="0" applyNumberFormat="1" applyFont="1" applyBorder="1" applyAlignment="1">
      <alignment horizontal="right" vertical="center"/>
    </xf>
    <xf numFmtId="10" fontId="9" fillId="0" borderId="46" xfId="0" applyNumberFormat="1" applyFont="1" applyBorder="1" applyAlignment="1">
      <alignment horizontal="right" vertical="center"/>
    </xf>
    <xf numFmtId="10" fontId="9" fillId="0" borderId="51" xfId="0" applyNumberFormat="1" applyFont="1" applyBorder="1" applyAlignment="1">
      <alignment horizontal="right" vertical="center"/>
    </xf>
    <xf numFmtId="0" fontId="8" fillId="0" borderId="0" xfId="0" applyFont="1" applyAlignment="1">
      <alignment horizontal="left"/>
    </xf>
    <xf numFmtId="38" fontId="10" fillId="0" borderId="2" xfId="1" applyFont="1" applyBorder="1" applyAlignment="1">
      <alignment horizontal="right" vertical="center"/>
    </xf>
    <xf numFmtId="38" fontId="10" fillId="0" borderId="3" xfId="1" applyFont="1" applyBorder="1" applyAlignment="1">
      <alignment horizontal="right"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10" xfId="0" applyFont="1" applyBorder="1" applyAlignment="1">
      <alignment horizontal="left" vertical="center" wrapText="1"/>
    </xf>
    <xf numFmtId="0" fontId="7" fillId="0" borderId="26" xfId="0" applyFont="1" applyBorder="1" applyAlignment="1">
      <alignment horizontal="left" vertical="center" wrapText="1"/>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45" xfId="0" applyFont="1" applyBorder="1" applyAlignment="1">
      <alignment horizontal="left" vertical="center" wrapText="1"/>
    </xf>
    <xf numFmtId="0" fontId="0" fillId="0" borderId="46" xfId="0" applyBorder="1" applyAlignment="1">
      <alignment horizontal="left" vertical="center" wrapText="1"/>
    </xf>
    <xf numFmtId="0" fontId="0" fillId="0" borderId="18" xfId="0" applyBorder="1" applyAlignment="1">
      <alignment horizontal="left" vertical="center" wrapText="1"/>
    </xf>
    <xf numFmtId="38" fontId="10" fillId="0" borderId="16" xfId="1" applyFont="1" applyBorder="1" applyAlignment="1">
      <alignment horizontal="right" vertical="center"/>
    </xf>
    <xf numFmtId="0" fontId="0" fillId="0" borderId="51" xfId="0" applyBorder="1" applyAlignment="1"/>
    <xf numFmtId="0" fontId="7" fillId="0" borderId="24" xfId="0" applyFont="1" applyBorder="1" applyAlignment="1">
      <alignment horizontal="center" vertical="center"/>
    </xf>
    <xf numFmtId="0" fontId="7" fillId="0" borderId="25" xfId="0" applyFont="1" applyBorder="1" applyAlignment="1">
      <alignment horizontal="center" vertical="center"/>
    </xf>
    <xf numFmtId="38" fontId="10" fillId="0" borderId="13" xfId="1" applyFont="1" applyBorder="1" applyAlignment="1">
      <alignment horizontal="right" vertical="center"/>
    </xf>
    <xf numFmtId="0" fontId="4" fillId="0" borderId="62" xfId="0" applyFont="1" applyBorder="1"/>
    <xf numFmtId="0" fontId="7" fillId="0" borderId="11" xfId="0" applyFont="1" applyBorder="1" applyAlignment="1">
      <alignment horizontal="left" vertical="center"/>
    </xf>
    <xf numFmtId="0" fontId="7" fillId="0" borderId="27" xfId="0" applyFont="1" applyBorder="1" applyAlignment="1">
      <alignment horizontal="left" vertical="center"/>
    </xf>
    <xf numFmtId="38" fontId="10" fillId="0" borderId="27" xfId="1" applyFont="1" applyBorder="1" applyAlignment="1">
      <alignment horizontal="right" vertical="center"/>
    </xf>
    <xf numFmtId="38" fontId="10" fillId="0" borderId="22" xfId="1" applyFont="1" applyBorder="1" applyAlignment="1">
      <alignment horizontal="right" vertical="center"/>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46"/>
  <sheetViews>
    <sheetView tabSelected="1" workbookViewId="0">
      <selection activeCell="B1" sqref="B1:BI1"/>
    </sheetView>
  </sheetViews>
  <sheetFormatPr defaultColWidth="1.6328125" defaultRowHeight="13" x14ac:dyDescent="0.2"/>
  <cols>
    <col min="1" max="16384" width="1.6328125" style="2"/>
  </cols>
  <sheetData>
    <row r="1" spans="2:112" ht="41.25" customHeight="1" thickBot="1" x14ac:dyDescent="0.25">
      <c r="B1" s="201" t="s">
        <v>147</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12" ht="22.5" customHeight="1" x14ac:dyDescent="0.2">
      <c r="B2" s="213" t="s">
        <v>0</v>
      </c>
      <c r="C2" s="175"/>
      <c r="D2" s="175"/>
      <c r="E2" s="175"/>
      <c r="F2" s="175"/>
      <c r="G2" s="175"/>
      <c r="H2" s="175"/>
      <c r="I2" s="175"/>
      <c r="J2" s="175"/>
      <c r="K2" s="175"/>
      <c r="L2" s="204">
        <v>44129</v>
      </c>
      <c r="M2" s="204"/>
      <c r="N2" s="204"/>
      <c r="O2" s="204"/>
      <c r="P2" s="204"/>
      <c r="Q2" s="204"/>
      <c r="R2" s="204"/>
      <c r="S2" s="204"/>
      <c r="T2" s="204"/>
      <c r="U2" s="204"/>
      <c r="V2" s="204"/>
      <c r="W2" s="204"/>
      <c r="X2" s="204"/>
      <c r="Y2" s="205"/>
      <c r="Z2" s="215"/>
      <c r="AA2" s="216"/>
      <c r="AB2" s="216"/>
      <c r="AC2" s="217"/>
      <c r="AD2" s="217"/>
      <c r="AE2" s="217"/>
      <c r="AF2" s="217"/>
      <c r="AG2" s="217"/>
      <c r="AH2" s="217"/>
      <c r="AI2" s="217"/>
      <c r="AJ2" s="217"/>
      <c r="AK2" s="217"/>
      <c r="AL2" s="175" t="s">
        <v>9</v>
      </c>
      <c r="AM2" s="175"/>
      <c r="AN2" s="175"/>
      <c r="AO2" s="175"/>
      <c r="AP2" s="175"/>
      <c r="AQ2" s="175"/>
      <c r="AR2" s="175"/>
      <c r="AS2" s="175"/>
      <c r="AT2" s="175" t="s">
        <v>10</v>
      </c>
      <c r="AU2" s="175"/>
      <c r="AV2" s="175"/>
      <c r="AW2" s="175"/>
      <c r="AX2" s="175"/>
      <c r="AY2" s="175"/>
      <c r="AZ2" s="175"/>
      <c r="BA2" s="175"/>
      <c r="BB2" s="175" t="s">
        <v>11</v>
      </c>
      <c r="BC2" s="175"/>
      <c r="BD2" s="175"/>
      <c r="BE2" s="175"/>
      <c r="BF2" s="175"/>
      <c r="BG2" s="175"/>
      <c r="BH2" s="175"/>
      <c r="BI2" s="218"/>
      <c r="BJ2" s="3"/>
      <c r="BK2" s="3"/>
      <c r="BL2" s="3"/>
      <c r="BM2" s="3"/>
      <c r="BN2" s="3"/>
      <c r="BO2" s="3"/>
      <c r="BP2" s="3"/>
      <c r="BQ2" s="3"/>
      <c r="BR2" s="3"/>
      <c r="BS2" s="3"/>
    </row>
    <row r="3" spans="2:112" ht="22.5" customHeight="1" x14ac:dyDescent="0.2">
      <c r="B3" s="183" t="s">
        <v>155</v>
      </c>
      <c r="C3" s="176"/>
      <c r="D3" s="176"/>
      <c r="E3" s="176"/>
      <c r="F3" s="176"/>
      <c r="G3" s="176"/>
      <c r="H3" s="176"/>
      <c r="I3" s="176"/>
      <c r="J3" s="176"/>
      <c r="K3" s="176"/>
      <c r="L3" s="206">
        <v>44122</v>
      </c>
      <c r="M3" s="206"/>
      <c r="N3" s="206"/>
      <c r="O3" s="206"/>
      <c r="P3" s="206"/>
      <c r="Q3" s="206"/>
      <c r="R3" s="206"/>
      <c r="S3" s="206"/>
      <c r="T3" s="206"/>
      <c r="U3" s="206"/>
      <c r="V3" s="206"/>
      <c r="W3" s="206"/>
      <c r="X3" s="206"/>
      <c r="Y3" s="207"/>
      <c r="Z3" s="212" t="s">
        <v>5</v>
      </c>
      <c r="AA3" s="212"/>
      <c r="AB3" s="212"/>
      <c r="AC3" s="176"/>
      <c r="AD3" s="176"/>
      <c r="AE3" s="176"/>
      <c r="AF3" s="176"/>
      <c r="AG3" s="176"/>
      <c r="AH3" s="176"/>
      <c r="AI3" s="176"/>
      <c r="AJ3" s="176"/>
      <c r="AK3" s="176"/>
      <c r="AL3" s="182">
        <v>94769</v>
      </c>
      <c r="AM3" s="182"/>
      <c r="AN3" s="182"/>
      <c r="AO3" s="182"/>
      <c r="AP3" s="182"/>
      <c r="AQ3" s="182"/>
      <c r="AR3" s="182"/>
      <c r="AS3" s="182"/>
      <c r="AT3" s="182">
        <v>92796</v>
      </c>
      <c r="AU3" s="182"/>
      <c r="AV3" s="182"/>
      <c r="AW3" s="182"/>
      <c r="AX3" s="182"/>
      <c r="AY3" s="182"/>
      <c r="AZ3" s="182"/>
      <c r="BA3" s="182"/>
      <c r="BB3" s="182">
        <f>SUM(AL3:BA3)</f>
        <v>187565</v>
      </c>
      <c r="BC3" s="182"/>
      <c r="BD3" s="182"/>
      <c r="BE3" s="182"/>
      <c r="BF3" s="182"/>
      <c r="BG3" s="182"/>
      <c r="BH3" s="182"/>
      <c r="BI3" s="219"/>
      <c r="BJ3" s="3"/>
      <c r="BK3" s="3"/>
      <c r="BL3" s="3"/>
      <c r="BM3" s="3"/>
      <c r="BN3" s="3"/>
      <c r="BO3" s="3"/>
      <c r="BP3" s="3"/>
      <c r="BQ3" s="3"/>
      <c r="BR3" s="3"/>
      <c r="BS3" s="3"/>
    </row>
    <row r="4" spans="2:112" ht="22.5" customHeight="1" x14ac:dyDescent="0.2">
      <c r="B4" s="183" t="s">
        <v>1</v>
      </c>
      <c r="C4" s="176"/>
      <c r="D4" s="176"/>
      <c r="E4" s="176"/>
      <c r="F4" s="176"/>
      <c r="G4" s="176"/>
      <c r="H4" s="176"/>
      <c r="I4" s="176"/>
      <c r="J4" s="176"/>
      <c r="K4" s="176"/>
      <c r="L4" s="176" t="s">
        <v>181</v>
      </c>
      <c r="M4" s="176"/>
      <c r="N4" s="176"/>
      <c r="O4" s="176"/>
      <c r="P4" s="176"/>
      <c r="Q4" s="176"/>
      <c r="R4" s="176"/>
      <c r="S4" s="176"/>
      <c r="T4" s="176"/>
      <c r="U4" s="176"/>
      <c r="V4" s="176"/>
      <c r="W4" s="176"/>
      <c r="X4" s="176"/>
      <c r="Y4" s="208"/>
      <c r="Z4" s="212" t="s">
        <v>6</v>
      </c>
      <c r="AA4" s="212"/>
      <c r="AB4" s="212"/>
      <c r="AC4" s="176"/>
      <c r="AD4" s="176"/>
      <c r="AE4" s="176"/>
      <c r="AF4" s="176"/>
      <c r="AG4" s="176"/>
      <c r="AH4" s="176"/>
      <c r="AI4" s="176"/>
      <c r="AJ4" s="176"/>
      <c r="AK4" s="176"/>
      <c r="AL4" s="182">
        <v>93450</v>
      </c>
      <c r="AM4" s="182"/>
      <c r="AN4" s="182"/>
      <c r="AO4" s="182"/>
      <c r="AP4" s="182"/>
      <c r="AQ4" s="182"/>
      <c r="AR4" s="182"/>
      <c r="AS4" s="182"/>
      <c r="AT4" s="182">
        <v>91754</v>
      </c>
      <c r="AU4" s="182"/>
      <c r="AV4" s="182"/>
      <c r="AW4" s="182"/>
      <c r="AX4" s="182"/>
      <c r="AY4" s="182"/>
      <c r="AZ4" s="182"/>
      <c r="BA4" s="182"/>
      <c r="BB4" s="182">
        <f>SUM(AL4:BA4)</f>
        <v>185204</v>
      </c>
      <c r="BC4" s="182"/>
      <c r="BD4" s="182"/>
      <c r="BE4" s="182"/>
      <c r="BF4" s="182"/>
      <c r="BG4" s="182"/>
      <c r="BH4" s="182"/>
      <c r="BI4" s="219"/>
      <c r="BJ4" s="3"/>
      <c r="BK4" s="3"/>
      <c r="BL4" s="3"/>
      <c r="BM4" s="3"/>
      <c r="BN4" s="3"/>
      <c r="BO4" s="3"/>
      <c r="BP4" s="3"/>
      <c r="BQ4" s="3"/>
      <c r="BR4" s="3"/>
      <c r="BS4" s="3"/>
    </row>
    <row r="5" spans="2:112" ht="22.5" customHeight="1" x14ac:dyDescent="0.2">
      <c r="B5" s="183" t="s">
        <v>2</v>
      </c>
      <c r="C5" s="176"/>
      <c r="D5" s="176"/>
      <c r="E5" s="176"/>
      <c r="F5" s="176"/>
      <c r="G5" s="176"/>
      <c r="H5" s="176"/>
      <c r="I5" s="176"/>
      <c r="J5" s="176"/>
      <c r="K5" s="176"/>
      <c r="L5" s="209">
        <v>1</v>
      </c>
      <c r="M5" s="209"/>
      <c r="N5" s="209"/>
      <c r="O5" s="209"/>
      <c r="P5" s="209"/>
      <c r="Q5" s="209"/>
      <c r="R5" s="209"/>
      <c r="S5" s="209"/>
      <c r="T5" s="209"/>
      <c r="U5" s="209"/>
      <c r="V5" s="209"/>
      <c r="W5" s="209"/>
      <c r="X5" s="209"/>
      <c r="Y5" s="210"/>
      <c r="Z5" s="212" t="s">
        <v>7</v>
      </c>
      <c r="AA5" s="212"/>
      <c r="AB5" s="212"/>
      <c r="AC5" s="176"/>
      <c r="AD5" s="176"/>
      <c r="AE5" s="176"/>
      <c r="AF5" s="176"/>
      <c r="AG5" s="176"/>
      <c r="AH5" s="176"/>
      <c r="AI5" s="176"/>
      <c r="AJ5" s="176"/>
      <c r="AK5" s="176"/>
      <c r="AL5" s="182">
        <v>46799</v>
      </c>
      <c r="AM5" s="182"/>
      <c r="AN5" s="182"/>
      <c r="AO5" s="182"/>
      <c r="AP5" s="182"/>
      <c r="AQ5" s="182"/>
      <c r="AR5" s="182"/>
      <c r="AS5" s="182"/>
      <c r="AT5" s="182">
        <v>48775</v>
      </c>
      <c r="AU5" s="182"/>
      <c r="AV5" s="182"/>
      <c r="AW5" s="182"/>
      <c r="AX5" s="182"/>
      <c r="AY5" s="182"/>
      <c r="AZ5" s="182"/>
      <c r="BA5" s="182"/>
      <c r="BB5" s="182">
        <f>SUM(AL5:BA5)</f>
        <v>95574</v>
      </c>
      <c r="BC5" s="182"/>
      <c r="BD5" s="182"/>
      <c r="BE5" s="182"/>
      <c r="BF5" s="182"/>
      <c r="BG5" s="182"/>
      <c r="BH5" s="182"/>
      <c r="BI5" s="219"/>
      <c r="BJ5" s="3"/>
      <c r="BK5" s="3"/>
      <c r="BL5" s="3"/>
      <c r="BM5" s="3"/>
      <c r="BN5" s="3"/>
      <c r="BO5" s="3"/>
      <c r="BP5" s="3"/>
      <c r="BQ5" s="3"/>
      <c r="BR5" s="3"/>
      <c r="BS5" s="3"/>
    </row>
    <row r="6" spans="2:112" ht="22.5" customHeight="1" thickBot="1" x14ac:dyDescent="0.25">
      <c r="B6" s="202" t="s">
        <v>3</v>
      </c>
      <c r="C6" s="203"/>
      <c r="D6" s="203"/>
      <c r="E6" s="203"/>
      <c r="F6" s="203"/>
      <c r="G6" s="203"/>
      <c r="H6" s="203"/>
      <c r="I6" s="203"/>
      <c r="J6" s="203"/>
      <c r="K6" s="203"/>
      <c r="L6" s="203" t="s">
        <v>4</v>
      </c>
      <c r="M6" s="203"/>
      <c r="N6" s="203"/>
      <c r="O6" s="203"/>
      <c r="P6" s="203"/>
      <c r="Q6" s="203"/>
      <c r="R6" s="203"/>
      <c r="S6" s="203"/>
      <c r="T6" s="203"/>
      <c r="U6" s="203"/>
      <c r="V6" s="203"/>
      <c r="W6" s="203"/>
      <c r="X6" s="203"/>
      <c r="Y6" s="211"/>
      <c r="Z6" s="214" t="s">
        <v>8</v>
      </c>
      <c r="AA6" s="214"/>
      <c r="AB6" s="214"/>
      <c r="AC6" s="203"/>
      <c r="AD6" s="203"/>
      <c r="AE6" s="203"/>
      <c r="AF6" s="203"/>
      <c r="AG6" s="203"/>
      <c r="AH6" s="203"/>
      <c r="AI6" s="203"/>
      <c r="AJ6" s="203"/>
      <c r="AK6" s="203"/>
      <c r="AL6" s="220">
        <f>AL5/AL4*1</f>
        <v>0.50079186730872127</v>
      </c>
      <c r="AM6" s="220"/>
      <c r="AN6" s="220"/>
      <c r="AO6" s="220"/>
      <c r="AP6" s="220"/>
      <c r="AQ6" s="220"/>
      <c r="AR6" s="220"/>
      <c r="AS6" s="220"/>
      <c r="AT6" s="220">
        <f>AT5/AT4*1</f>
        <v>0.53158445408374566</v>
      </c>
      <c r="AU6" s="220"/>
      <c r="AV6" s="220"/>
      <c r="AW6" s="220"/>
      <c r="AX6" s="220"/>
      <c r="AY6" s="220"/>
      <c r="AZ6" s="220"/>
      <c r="BA6" s="220"/>
      <c r="BB6" s="220">
        <f>BB5/BB4*1</f>
        <v>0.51604716960756791</v>
      </c>
      <c r="BC6" s="220"/>
      <c r="BD6" s="220"/>
      <c r="BE6" s="220"/>
      <c r="BF6" s="220"/>
      <c r="BG6" s="220"/>
      <c r="BH6" s="220"/>
      <c r="BI6" s="221"/>
      <c r="BJ6" s="3"/>
      <c r="BK6" s="3"/>
      <c r="BL6" s="3"/>
      <c r="BM6" s="3"/>
      <c r="BN6" s="3"/>
      <c r="BO6" s="3"/>
      <c r="BP6" s="3"/>
      <c r="BQ6" s="3"/>
      <c r="BR6" s="3"/>
      <c r="BS6" s="3"/>
    </row>
    <row r="7" spans="2:112" ht="22.5" customHeight="1"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3"/>
    </row>
    <row r="8" spans="2:112" ht="22.5" customHeight="1" thickBot="1" x14ac:dyDescent="0.25">
      <c r="B8" s="173" t="s">
        <v>130</v>
      </c>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row>
    <row r="9" spans="2:112" ht="20.149999999999999" customHeight="1" x14ac:dyDescent="0.2">
      <c r="B9" s="158" t="s">
        <v>27</v>
      </c>
      <c r="C9" s="159"/>
      <c r="D9" s="159"/>
      <c r="E9" s="159"/>
      <c r="F9" s="159"/>
      <c r="G9" s="159"/>
      <c r="H9" s="159"/>
      <c r="I9" s="159"/>
      <c r="J9" s="159"/>
      <c r="K9" s="162" t="s">
        <v>18</v>
      </c>
      <c r="L9" s="163"/>
      <c r="M9" s="163"/>
      <c r="N9" s="163"/>
      <c r="O9" s="163"/>
      <c r="P9" s="163"/>
      <c r="Q9" s="163"/>
      <c r="R9" s="163"/>
      <c r="S9" s="163"/>
      <c r="T9" s="163"/>
      <c r="U9" s="163"/>
      <c r="V9" s="163"/>
      <c r="W9" s="163"/>
      <c r="X9" s="163"/>
      <c r="Y9" s="163"/>
      <c r="Z9" s="163"/>
      <c r="AA9" s="163"/>
      <c r="AB9" s="164"/>
      <c r="AC9" s="165" t="s">
        <v>19</v>
      </c>
      <c r="AD9" s="166"/>
      <c r="AE9" s="166"/>
      <c r="AF9" s="166"/>
      <c r="AG9" s="166"/>
      <c r="AH9" s="166"/>
      <c r="AI9" s="166"/>
      <c r="AJ9" s="166"/>
      <c r="AK9" s="166"/>
      <c r="AL9" s="166"/>
      <c r="AM9" s="166"/>
      <c r="AN9" s="166"/>
      <c r="AO9" s="166"/>
      <c r="AP9" s="166"/>
      <c r="AQ9" s="166"/>
      <c r="AR9" s="166"/>
      <c r="AS9" s="166"/>
      <c r="AT9" s="167"/>
      <c r="AU9" s="165" t="s">
        <v>20</v>
      </c>
      <c r="AV9" s="166"/>
      <c r="AW9" s="166"/>
      <c r="AX9" s="166"/>
      <c r="AY9" s="166"/>
      <c r="AZ9" s="166"/>
      <c r="BA9" s="166"/>
      <c r="BB9" s="166"/>
      <c r="BC9" s="166"/>
      <c r="BD9" s="166"/>
      <c r="BE9" s="166"/>
      <c r="BF9" s="166"/>
      <c r="BG9" s="166"/>
      <c r="BH9" s="166"/>
      <c r="BI9" s="168"/>
    </row>
    <row r="10" spans="2:112" ht="20.149999999999999" customHeight="1" x14ac:dyDescent="0.2">
      <c r="B10" s="160"/>
      <c r="C10" s="161"/>
      <c r="D10" s="161"/>
      <c r="E10" s="161"/>
      <c r="F10" s="161"/>
      <c r="G10" s="161"/>
      <c r="H10" s="161"/>
      <c r="I10" s="161"/>
      <c r="J10" s="161"/>
      <c r="K10" s="169" t="s">
        <v>9</v>
      </c>
      <c r="L10" s="143"/>
      <c r="M10" s="143"/>
      <c r="N10" s="143"/>
      <c r="O10" s="143"/>
      <c r="P10" s="144"/>
      <c r="Q10" s="155" t="s">
        <v>10</v>
      </c>
      <c r="R10" s="155"/>
      <c r="S10" s="155"/>
      <c r="T10" s="155"/>
      <c r="U10" s="155"/>
      <c r="V10" s="155"/>
      <c r="W10" s="155" t="s">
        <v>11</v>
      </c>
      <c r="X10" s="155"/>
      <c r="Y10" s="155"/>
      <c r="Z10" s="155"/>
      <c r="AA10" s="155"/>
      <c r="AB10" s="155"/>
      <c r="AC10" s="155" t="s">
        <v>9</v>
      </c>
      <c r="AD10" s="155"/>
      <c r="AE10" s="155"/>
      <c r="AF10" s="155"/>
      <c r="AG10" s="155"/>
      <c r="AH10" s="155"/>
      <c r="AI10" s="155" t="s">
        <v>10</v>
      </c>
      <c r="AJ10" s="155"/>
      <c r="AK10" s="155"/>
      <c r="AL10" s="155"/>
      <c r="AM10" s="155"/>
      <c r="AN10" s="155"/>
      <c r="AO10" s="155" t="s">
        <v>11</v>
      </c>
      <c r="AP10" s="155"/>
      <c r="AQ10" s="155"/>
      <c r="AR10" s="155"/>
      <c r="AS10" s="155"/>
      <c r="AT10" s="155"/>
      <c r="AU10" s="155" t="s">
        <v>9</v>
      </c>
      <c r="AV10" s="155"/>
      <c r="AW10" s="155"/>
      <c r="AX10" s="155"/>
      <c r="AY10" s="155"/>
      <c r="AZ10" s="155" t="s">
        <v>10</v>
      </c>
      <c r="BA10" s="155"/>
      <c r="BB10" s="155"/>
      <c r="BC10" s="155"/>
      <c r="BD10" s="155"/>
      <c r="BE10" s="170" t="s">
        <v>11</v>
      </c>
      <c r="BF10" s="171"/>
      <c r="BG10" s="171"/>
      <c r="BH10" s="171"/>
      <c r="BI10" s="172"/>
    </row>
    <row r="11" spans="2:112" ht="20.149999999999999" customHeight="1" x14ac:dyDescent="0.2">
      <c r="B11" s="154" t="s">
        <v>12</v>
      </c>
      <c r="C11" s="155"/>
      <c r="D11" s="155"/>
      <c r="E11" s="155"/>
      <c r="F11" s="155"/>
      <c r="G11" s="155"/>
      <c r="H11" s="155"/>
      <c r="I11" s="155"/>
      <c r="J11" s="155"/>
      <c r="K11" s="145">
        <v>7461</v>
      </c>
      <c r="L11" s="146"/>
      <c r="M11" s="146"/>
      <c r="N11" s="146"/>
      <c r="O11" s="146"/>
      <c r="P11" s="147"/>
      <c r="Q11" s="148">
        <v>7682</v>
      </c>
      <c r="R11" s="148"/>
      <c r="S11" s="148"/>
      <c r="T11" s="148"/>
      <c r="U11" s="148"/>
      <c r="V11" s="148"/>
      <c r="W11" s="145">
        <f t="shared" ref="W11:W16" si="0">SUM(K11:V11)</f>
        <v>15143</v>
      </c>
      <c r="X11" s="146"/>
      <c r="Y11" s="146"/>
      <c r="Z11" s="146"/>
      <c r="AA11" s="146"/>
      <c r="AB11" s="147"/>
      <c r="AC11" s="148">
        <v>3030</v>
      </c>
      <c r="AD11" s="148"/>
      <c r="AE11" s="148"/>
      <c r="AF11" s="148"/>
      <c r="AG11" s="148"/>
      <c r="AH11" s="148"/>
      <c r="AI11" s="148">
        <v>2868</v>
      </c>
      <c r="AJ11" s="148"/>
      <c r="AK11" s="148"/>
      <c r="AL11" s="148"/>
      <c r="AM11" s="148"/>
      <c r="AN11" s="148"/>
      <c r="AO11" s="148">
        <f t="shared" ref="AO11:AO19" si="1">SUM(AC11:AN11)</f>
        <v>5898</v>
      </c>
      <c r="AP11" s="148"/>
      <c r="AQ11" s="148"/>
      <c r="AR11" s="148"/>
      <c r="AS11" s="148"/>
      <c r="AT11" s="148"/>
      <c r="AU11" s="156">
        <f t="shared" ref="AU11:AU16" si="2">AC11/K11*1</f>
        <v>0.40611178126256536</v>
      </c>
      <c r="AV11" s="156"/>
      <c r="AW11" s="156"/>
      <c r="AX11" s="156"/>
      <c r="AY11" s="156"/>
      <c r="AZ11" s="139">
        <f t="shared" ref="AZ11:AZ16" si="3">AI11/Q11</f>
        <v>0.37334027596979952</v>
      </c>
      <c r="BA11" s="140"/>
      <c r="BB11" s="140"/>
      <c r="BC11" s="140"/>
      <c r="BD11" s="157"/>
      <c r="BE11" s="139">
        <f t="shared" ref="BE11:BE14" si="4">AO11/W11</f>
        <v>0.3894868916330978</v>
      </c>
      <c r="BF11" s="140"/>
      <c r="BG11" s="140"/>
      <c r="BH11" s="140"/>
      <c r="BI11" s="141"/>
    </row>
    <row r="12" spans="2:112" ht="20.149999999999999" customHeight="1" x14ac:dyDescent="0.2">
      <c r="B12" s="154" t="s">
        <v>13</v>
      </c>
      <c r="C12" s="155"/>
      <c r="D12" s="155"/>
      <c r="E12" s="155"/>
      <c r="F12" s="155"/>
      <c r="G12" s="155"/>
      <c r="H12" s="155"/>
      <c r="I12" s="155"/>
      <c r="J12" s="155"/>
      <c r="K12" s="145">
        <v>7936</v>
      </c>
      <c r="L12" s="146"/>
      <c r="M12" s="146"/>
      <c r="N12" s="146"/>
      <c r="O12" s="146"/>
      <c r="P12" s="147"/>
      <c r="Q12" s="148">
        <v>7933</v>
      </c>
      <c r="R12" s="148"/>
      <c r="S12" s="148"/>
      <c r="T12" s="148"/>
      <c r="U12" s="148"/>
      <c r="V12" s="148"/>
      <c r="W12" s="145">
        <f t="shared" si="0"/>
        <v>15869</v>
      </c>
      <c r="X12" s="146"/>
      <c r="Y12" s="146"/>
      <c r="Z12" s="146"/>
      <c r="AA12" s="146"/>
      <c r="AB12" s="147"/>
      <c r="AC12" s="148">
        <v>2931</v>
      </c>
      <c r="AD12" s="148"/>
      <c r="AE12" s="148"/>
      <c r="AF12" s="148"/>
      <c r="AG12" s="148"/>
      <c r="AH12" s="148"/>
      <c r="AI12" s="148">
        <v>2823</v>
      </c>
      <c r="AJ12" s="148"/>
      <c r="AK12" s="148"/>
      <c r="AL12" s="148"/>
      <c r="AM12" s="148"/>
      <c r="AN12" s="148"/>
      <c r="AO12" s="148">
        <f t="shared" si="1"/>
        <v>5754</v>
      </c>
      <c r="AP12" s="148"/>
      <c r="AQ12" s="148"/>
      <c r="AR12" s="148"/>
      <c r="AS12" s="148"/>
      <c r="AT12" s="148"/>
      <c r="AU12" s="156">
        <f t="shared" si="2"/>
        <v>0.36932963709677419</v>
      </c>
      <c r="AV12" s="156"/>
      <c r="AW12" s="156"/>
      <c r="AX12" s="156"/>
      <c r="AY12" s="156"/>
      <c r="AZ12" s="139">
        <f t="shared" si="3"/>
        <v>0.35585528803731248</v>
      </c>
      <c r="BA12" s="140"/>
      <c r="BB12" s="140"/>
      <c r="BC12" s="140"/>
      <c r="BD12" s="157"/>
      <c r="BE12" s="139">
        <f t="shared" si="4"/>
        <v>0.36259373621526247</v>
      </c>
      <c r="BF12" s="140"/>
      <c r="BG12" s="140"/>
      <c r="BH12" s="140"/>
      <c r="BI12" s="141"/>
    </row>
    <row r="13" spans="2:112" ht="20.149999999999999" customHeight="1" x14ac:dyDescent="0.2">
      <c r="B13" s="154" t="s">
        <v>14</v>
      </c>
      <c r="C13" s="155"/>
      <c r="D13" s="155"/>
      <c r="E13" s="155"/>
      <c r="F13" s="155"/>
      <c r="G13" s="155"/>
      <c r="H13" s="155"/>
      <c r="I13" s="155"/>
      <c r="J13" s="155"/>
      <c r="K13" s="145">
        <v>7824</v>
      </c>
      <c r="L13" s="146"/>
      <c r="M13" s="146"/>
      <c r="N13" s="146"/>
      <c r="O13" s="146"/>
      <c r="P13" s="147"/>
      <c r="Q13" s="148">
        <v>7852</v>
      </c>
      <c r="R13" s="148"/>
      <c r="S13" s="148"/>
      <c r="T13" s="148"/>
      <c r="U13" s="148"/>
      <c r="V13" s="148"/>
      <c r="W13" s="145">
        <f t="shared" si="0"/>
        <v>15676</v>
      </c>
      <c r="X13" s="146"/>
      <c r="Y13" s="146"/>
      <c r="Z13" s="146"/>
      <c r="AA13" s="146"/>
      <c r="AB13" s="147"/>
      <c r="AC13" s="148">
        <v>2677</v>
      </c>
      <c r="AD13" s="148"/>
      <c r="AE13" s="148"/>
      <c r="AF13" s="148"/>
      <c r="AG13" s="148"/>
      <c r="AH13" s="148"/>
      <c r="AI13" s="148">
        <v>2639</v>
      </c>
      <c r="AJ13" s="148"/>
      <c r="AK13" s="148"/>
      <c r="AL13" s="148"/>
      <c r="AM13" s="148"/>
      <c r="AN13" s="148"/>
      <c r="AO13" s="148">
        <f t="shared" si="1"/>
        <v>5316</v>
      </c>
      <c r="AP13" s="148"/>
      <c r="AQ13" s="148"/>
      <c r="AR13" s="148"/>
      <c r="AS13" s="148"/>
      <c r="AT13" s="148"/>
      <c r="AU13" s="156">
        <f t="shared" si="2"/>
        <v>0.34215235173824132</v>
      </c>
      <c r="AV13" s="156"/>
      <c r="AW13" s="156"/>
      <c r="AX13" s="156"/>
      <c r="AY13" s="156"/>
      <c r="AZ13" s="139">
        <f t="shared" si="3"/>
        <v>0.33609271523178808</v>
      </c>
      <c r="BA13" s="140"/>
      <c r="BB13" s="140"/>
      <c r="BC13" s="140"/>
      <c r="BD13" s="157"/>
      <c r="BE13" s="139">
        <f t="shared" si="4"/>
        <v>0.33911712171472314</v>
      </c>
      <c r="BF13" s="140"/>
      <c r="BG13" s="140"/>
      <c r="BH13" s="140"/>
      <c r="BI13" s="141"/>
    </row>
    <row r="14" spans="2:112" ht="20.149999999999999" customHeight="1" x14ac:dyDescent="0.2">
      <c r="B14" s="154" t="s">
        <v>15</v>
      </c>
      <c r="C14" s="155"/>
      <c r="D14" s="155"/>
      <c r="E14" s="155"/>
      <c r="F14" s="155"/>
      <c r="G14" s="155"/>
      <c r="H14" s="155"/>
      <c r="I14" s="155"/>
      <c r="J14" s="155"/>
      <c r="K14" s="145">
        <v>39774</v>
      </c>
      <c r="L14" s="146"/>
      <c r="M14" s="146"/>
      <c r="N14" s="146"/>
      <c r="O14" s="146"/>
      <c r="P14" s="147"/>
      <c r="Q14" s="148">
        <v>38321</v>
      </c>
      <c r="R14" s="148"/>
      <c r="S14" s="148"/>
      <c r="T14" s="148"/>
      <c r="U14" s="148"/>
      <c r="V14" s="148"/>
      <c r="W14" s="145">
        <f t="shared" si="0"/>
        <v>78095</v>
      </c>
      <c r="X14" s="146"/>
      <c r="Y14" s="146"/>
      <c r="Z14" s="146"/>
      <c r="AA14" s="146"/>
      <c r="AB14" s="147"/>
      <c r="AC14" s="148">
        <v>13357</v>
      </c>
      <c r="AD14" s="148"/>
      <c r="AE14" s="148"/>
      <c r="AF14" s="148"/>
      <c r="AG14" s="148"/>
      <c r="AH14" s="148"/>
      <c r="AI14" s="148">
        <v>13116</v>
      </c>
      <c r="AJ14" s="148"/>
      <c r="AK14" s="148"/>
      <c r="AL14" s="148"/>
      <c r="AM14" s="148"/>
      <c r="AN14" s="148"/>
      <c r="AO14" s="148">
        <f t="shared" si="1"/>
        <v>26473</v>
      </c>
      <c r="AP14" s="148"/>
      <c r="AQ14" s="148"/>
      <c r="AR14" s="148"/>
      <c r="AS14" s="148"/>
      <c r="AT14" s="148"/>
      <c r="AU14" s="156">
        <f t="shared" si="2"/>
        <v>0.33582239654045354</v>
      </c>
      <c r="AV14" s="156"/>
      <c r="AW14" s="156"/>
      <c r="AX14" s="156"/>
      <c r="AY14" s="156"/>
      <c r="AZ14" s="139">
        <f t="shared" si="3"/>
        <v>0.3422666423110044</v>
      </c>
      <c r="BA14" s="140"/>
      <c r="BB14" s="140"/>
      <c r="BC14" s="140"/>
      <c r="BD14" s="157"/>
      <c r="BE14" s="139">
        <f t="shared" si="4"/>
        <v>0.33898457007490879</v>
      </c>
      <c r="BF14" s="140"/>
      <c r="BG14" s="140"/>
      <c r="BH14" s="140"/>
      <c r="BI14" s="141"/>
    </row>
    <row r="15" spans="2:112" ht="20.149999999999999" customHeight="1" x14ac:dyDescent="0.2">
      <c r="B15" s="154" t="s">
        <v>16</v>
      </c>
      <c r="C15" s="155"/>
      <c r="D15" s="155"/>
      <c r="E15" s="155"/>
      <c r="F15" s="155"/>
      <c r="G15" s="155"/>
      <c r="H15" s="155"/>
      <c r="I15" s="155"/>
      <c r="J15" s="155"/>
      <c r="K15" s="145">
        <v>20600</v>
      </c>
      <c r="L15" s="146"/>
      <c r="M15" s="146"/>
      <c r="N15" s="146"/>
      <c r="O15" s="146"/>
      <c r="P15" s="147"/>
      <c r="Q15" s="148">
        <v>19848</v>
      </c>
      <c r="R15" s="148"/>
      <c r="S15" s="148"/>
      <c r="T15" s="148"/>
      <c r="U15" s="148"/>
      <c r="V15" s="148"/>
      <c r="W15" s="145">
        <f t="shared" si="0"/>
        <v>40448</v>
      </c>
      <c r="X15" s="146"/>
      <c r="Y15" s="146"/>
      <c r="Z15" s="146"/>
      <c r="AA15" s="146"/>
      <c r="AB15" s="147"/>
      <c r="AC15" s="148">
        <v>7461</v>
      </c>
      <c r="AD15" s="148"/>
      <c r="AE15" s="148"/>
      <c r="AF15" s="148"/>
      <c r="AG15" s="148"/>
      <c r="AH15" s="148"/>
      <c r="AI15" s="148">
        <v>7329</v>
      </c>
      <c r="AJ15" s="148"/>
      <c r="AK15" s="148"/>
      <c r="AL15" s="148"/>
      <c r="AM15" s="148"/>
      <c r="AN15" s="148"/>
      <c r="AO15" s="148">
        <f t="shared" si="1"/>
        <v>14790</v>
      </c>
      <c r="AP15" s="148"/>
      <c r="AQ15" s="148"/>
      <c r="AR15" s="148"/>
      <c r="AS15" s="148"/>
      <c r="AT15" s="148"/>
      <c r="AU15" s="156">
        <f t="shared" si="2"/>
        <v>0.36218446601941745</v>
      </c>
      <c r="AV15" s="156"/>
      <c r="AW15" s="156"/>
      <c r="AX15" s="156"/>
      <c r="AY15" s="156"/>
      <c r="AZ15" s="139">
        <f t="shared" si="3"/>
        <v>0.36925634824667475</v>
      </c>
      <c r="BA15" s="140"/>
      <c r="BB15" s="140"/>
      <c r="BC15" s="140"/>
      <c r="BD15" s="157"/>
      <c r="BE15" s="139">
        <v>0.43659999999999999</v>
      </c>
      <c r="BF15" s="140"/>
      <c r="BG15" s="140"/>
      <c r="BH15" s="140"/>
      <c r="BI15" s="141"/>
    </row>
    <row r="16" spans="2:112" ht="20.149999999999999" customHeight="1" x14ac:dyDescent="0.2">
      <c r="B16" s="142" t="s">
        <v>129</v>
      </c>
      <c r="C16" s="143"/>
      <c r="D16" s="143"/>
      <c r="E16" s="143"/>
      <c r="F16" s="143"/>
      <c r="G16" s="143"/>
      <c r="H16" s="143"/>
      <c r="I16" s="143"/>
      <c r="J16" s="144"/>
      <c r="K16" s="145">
        <v>9855</v>
      </c>
      <c r="L16" s="146"/>
      <c r="M16" s="146"/>
      <c r="N16" s="146"/>
      <c r="O16" s="146"/>
      <c r="P16" s="147"/>
      <c r="Q16" s="145">
        <v>10118</v>
      </c>
      <c r="R16" s="146"/>
      <c r="S16" s="146"/>
      <c r="T16" s="146"/>
      <c r="U16" s="146"/>
      <c r="V16" s="147"/>
      <c r="W16" s="145">
        <f t="shared" si="0"/>
        <v>19973</v>
      </c>
      <c r="X16" s="146"/>
      <c r="Y16" s="146"/>
      <c r="Z16" s="146"/>
      <c r="AA16" s="146"/>
      <c r="AB16" s="147"/>
      <c r="AC16" s="148">
        <v>3345</v>
      </c>
      <c r="AD16" s="148"/>
      <c r="AE16" s="148"/>
      <c r="AF16" s="148"/>
      <c r="AG16" s="148"/>
      <c r="AH16" s="148"/>
      <c r="AI16" s="148">
        <v>3328</v>
      </c>
      <c r="AJ16" s="148"/>
      <c r="AK16" s="148"/>
      <c r="AL16" s="148"/>
      <c r="AM16" s="148"/>
      <c r="AN16" s="148"/>
      <c r="AO16" s="148">
        <f t="shared" si="1"/>
        <v>6673</v>
      </c>
      <c r="AP16" s="148"/>
      <c r="AQ16" s="148"/>
      <c r="AR16" s="148"/>
      <c r="AS16" s="148"/>
      <c r="AT16" s="148"/>
      <c r="AU16" s="156">
        <f t="shared" si="2"/>
        <v>0.33942161339421612</v>
      </c>
      <c r="AV16" s="156"/>
      <c r="AW16" s="156"/>
      <c r="AX16" s="156"/>
      <c r="AY16" s="156"/>
      <c r="AZ16" s="139">
        <f t="shared" si="3"/>
        <v>0.32891875864795417</v>
      </c>
      <c r="BA16" s="140"/>
      <c r="BB16" s="140"/>
      <c r="BC16" s="140"/>
      <c r="BD16" s="157"/>
      <c r="BE16" s="139">
        <f>AO16/W16</f>
        <v>0.33410103639913885</v>
      </c>
      <c r="BF16" s="140"/>
      <c r="BG16" s="140"/>
      <c r="BH16" s="140"/>
      <c r="BI16" s="141"/>
    </row>
    <row r="17" spans="2:71" ht="20.149999999999999" customHeight="1" x14ac:dyDescent="0.2">
      <c r="B17" s="142" t="s">
        <v>134</v>
      </c>
      <c r="C17" s="143"/>
      <c r="D17" s="143"/>
      <c r="E17" s="143"/>
      <c r="F17" s="143"/>
      <c r="G17" s="143"/>
      <c r="H17" s="143"/>
      <c r="I17" s="143"/>
      <c r="J17" s="144"/>
      <c r="K17" s="145" t="s">
        <v>133</v>
      </c>
      <c r="L17" s="146"/>
      <c r="M17" s="146"/>
      <c r="N17" s="146"/>
      <c r="O17" s="146"/>
      <c r="P17" s="147"/>
      <c r="Q17" s="145" t="s">
        <v>133</v>
      </c>
      <c r="R17" s="146"/>
      <c r="S17" s="146"/>
      <c r="T17" s="146"/>
      <c r="U17" s="146"/>
      <c r="V17" s="147"/>
      <c r="W17" s="145" t="s">
        <v>133</v>
      </c>
      <c r="X17" s="146"/>
      <c r="Y17" s="146"/>
      <c r="Z17" s="146"/>
      <c r="AA17" s="146"/>
      <c r="AB17" s="147"/>
      <c r="AC17" s="145">
        <v>13878</v>
      </c>
      <c r="AD17" s="146"/>
      <c r="AE17" s="146"/>
      <c r="AF17" s="146"/>
      <c r="AG17" s="146"/>
      <c r="AH17" s="147"/>
      <c r="AI17" s="145">
        <v>16487</v>
      </c>
      <c r="AJ17" s="146"/>
      <c r="AK17" s="146"/>
      <c r="AL17" s="146"/>
      <c r="AM17" s="146"/>
      <c r="AN17" s="147"/>
      <c r="AO17" s="145">
        <f t="shared" si="1"/>
        <v>30365</v>
      </c>
      <c r="AP17" s="146"/>
      <c r="AQ17" s="146"/>
      <c r="AR17" s="146"/>
      <c r="AS17" s="146"/>
      <c r="AT17" s="147"/>
      <c r="AU17" s="139" t="s">
        <v>132</v>
      </c>
      <c r="AV17" s="140"/>
      <c r="AW17" s="140"/>
      <c r="AX17" s="140"/>
      <c r="AY17" s="157"/>
      <c r="AZ17" s="139" t="s">
        <v>132</v>
      </c>
      <c r="BA17" s="140"/>
      <c r="BB17" s="140"/>
      <c r="BC17" s="140"/>
      <c r="BD17" s="157"/>
      <c r="BE17" s="139" t="s">
        <v>132</v>
      </c>
      <c r="BF17" s="140"/>
      <c r="BG17" s="140"/>
      <c r="BH17" s="140"/>
      <c r="BI17" s="141"/>
    </row>
    <row r="18" spans="2:71" ht="20.149999999999999" customHeight="1" thickBot="1" x14ac:dyDescent="0.25">
      <c r="B18" s="236" t="s">
        <v>131</v>
      </c>
      <c r="C18" s="171"/>
      <c r="D18" s="171"/>
      <c r="E18" s="171"/>
      <c r="F18" s="171"/>
      <c r="G18" s="171"/>
      <c r="H18" s="171"/>
      <c r="I18" s="171"/>
      <c r="J18" s="237"/>
      <c r="K18" s="222" t="s">
        <v>133</v>
      </c>
      <c r="L18" s="223"/>
      <c r="M18" s="223"/>
      <c r="N18" s="223"/>
      <c r="O18" s="223"/>
      <c r="P18" s="224"/>
      <c r="Q18" s="222" t="s">
        <v>133</v>
      </c>
      <c r="R18" s="223"/>
      <c r="S18" s="223"/>
      <c r="T18" s="223"/>
      <c r="U18" s="223"/>
      <c r="V18" s="224"/>
      <c r="W18" s="222" t="s">
        <v>133</v>
      </c>
      <c r="X18" s="223"/>
      <c r="Y18" s="223"/>
      <c r="Z18" s="223"/>
      <c r="AA18" s="223"/>
      <c r="AB18" s="224"/>
      <c r="AC18" s="222">
        <v>120</v>
      </c>
      <c r="AD18" s="223"/>
      <c r="AE18" s="223"/>
      <c r="AF18" s="223"/>
      <c r="AG18" s="223"/>
      <c r="AH18" s="224"/>
      <c r="AI18" s="222">
        <v>185</v>
      </c>
      <c r="AJ18" s="223"/>
      <c r="AK18" s="223"/>
      <c r="AL18" s="223"/>
      <c r="AM18" s="223"/>
      <c r="AN18" s="224"/>
      <c r="AO18" s="222">
        <f t="shared" si="1"/>
        <v>305</v>
      </c>
      <c r="AP18" s="223"/>
      <c r="AQ18" s="223"/>
      <c r="AR18" s="223"/>
      <c r="AS18" s="223"/>
      <c r="AT18" s="224"/>
      <c r="AU18" s="228" t="s">
        <v>132</v>
      </c>
      <c r="AV18" s="229"/>
      <c r="AW18" s="229"/>
      <c r="AX18" s="229"/>
      <c r="AY18" s="230"/>
      <c r="AZ18" s="228" t="s">
        <v>132</v>
      </c>
      <c r="BA18" s="229"/>
      <c r="BB18" s="229"/>
      <c r="BC18" s="229"/>
      <c r="BD18" s="230"/>
      <c r="BE18" s="228" t="s">
        <v>132</v>
      </c>
      <c r="BF18" s="229"/>
      <c r="BG18" s="229"/>
      <c r="BH18" s="229"/>
      <c r="BI18" s="234"/>
    </row>
    <row r="19" spans="2:71" ht="20.149999999999999" customHeight="1" thickTop="1" thickBot="1" x14ac:dyDescent="0.25">
      <c r="B19" s="131" t="s">
        <v>17</v>
      </c>
      <c r="C19" s="132"/>
      <c r="D19" s="132"/>
      <c r="E19" s="132"/>
      <c r="F19" s="132"/>
      <c r="G19" s="132"/>
      <c r="H19" s="132"/>
      <c r="I19" s="132"/>
      <c r="J19" s="132"/>
      <c r="K19" s="133">
        <f>SUM(K11:P16)</f>
        <v>93450</v>
      </c>
      <c r="L19" s="134"/>
      <c r="M19" s="134"/>
      <c r="N19" s="134"/>
      <c r="O19" s="134"/>
      <c r="P19" s="135"/>
      <c r="Q19" s="136">
        <f>SUM(Q11:V16)</f>
        <v>91754</v>
      </c>
      <c r="R19" s="136"/>
      <c r="S19" s="136"/>
      <c r="T19" s="136"/>
      <c r="U19" s="136"/>
      <c r="V19" s="136"/>
      <c r="W19" s="133">
        <f>SUM(K19:V19)</f>
        <v>185204</v>
      </c>
      <c r="X19" s="134"/>
      <c r="Y19" s="134"/>
      <c r="Z19" s="134"/>
      <c r="AA19" s="134"/>
      <c r="AB19" s="135"/>
      <c r="AC19" s="136">
        <f>SUM(AC11:AH18)</f>
        <v>46799</v>
      </c>
      <c r="AD19" s="136"/>
      <c r="AE19" s="136"/>
      <c r="AF19" s="136"/>
      <c r="AG19" s="136"/>
      <c r="AH19" s="136"/>
      <c r="AI19" s="136">
        <f>SUM(AI11:AN18)</f>
        <v>48775</v>
      </c>
      <c r="AJ19" s="136"/>
      <c r="AK19" s="136"/>
      <c r="AL19" s="136"/>
      <c r="AM19" s="136"/>
      <c r="AN19" s="136"/>
      <c r="AO19" s="136">
        <f t="shared" si="1"/>
        <v>95574</v>
      </c>
      <c r="AP19" s="136"/>
      <c r="AQ19" s="136"/>
      <c r="AR19" s="136"/>
      <c r="AS19" s="136"/>
      <c r="AT19" s="136"/>
      <c r="AU19" s="137">
        <v>0.50080000000000002</v>
      </c>
      <c r="AV19" s="137"/>
      <c r="AW19" s="137"/>
      <c r="AX19" s="137"/>
      <c r="AY19" s="137"/>
      <c r="AZ19" s="128">
        <v>0.53159999999999996</v>
      </c>
      <c r="BA19" s="129"/>
      <c r="BB19" s="129"/>
      <c r="BC19" s="129"/>
      <c r="BD19" s="138"/>
      <c r="BE19" s="128">
        <v>0.51600000000000001</v>
      </c>
      <c r="BF19" s="129"/>
      <c r="BG19" s="129"/>
      <c r="BH19" s="129"/>
      <c r="BI19" s="130"/>
    </row>
    <row r="20" spans="2:71" ht="20.149999999999999" customHeight="1" x14ac:dyDescent="0.2">
      <c r="B20" s="6"/>
      <c r="C20" s="6"/>
      <c r="D20" s="6"/>
      <c r="E20" s="6"/>
      <c r="F20" s="6"/>
      <c r="G20" s="6"/>
      <c r="H20" s="6"/>
      <c r="I20" s="6"/>
      <c r="J20" s="6"/>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8"/>
      <c r="AV20" s="8"/>
      <c r="AW20" s="8"/>
      <c r="AX20" s="8"/>
      <c r="AY20" s="8"/>
      <c r="AZ20" s="8"/>
      <c r="BA20" s="8"/>
      <c r="BB20" s="8"/>
      <c r="BC20" s="8"/>
      <c r="BD20" s="8"/>
      <c r="BE20" s="8"/>
      <c r="BF20" s="8"/>
      <c r="BG20" s="8"/>
      <c r="BH20" s="8"/>
      <c r="BI20" s="8"/>
    </row>
    <row r="21" spans="2:71" ht="22.5" customHeight="1" thickBot="1" x14ac:dyDescent="0.25">
      <c r="B21" s="173" t="s">
        <v>204</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3"/>
      <c r="BK21" s="3"/>
      <c r="BL21" s="3"/>
      <c r="BM21" s="3"/>
      <c r="BN21" s="3"/>
      <c r="BO21" s="3"/>
      <c r="BP21" s="3"/>
      <c r="BQ21" s="3"/>
      <c r="BR21" s="3"/>
      <c r="BS21" s="3"/>
    </row>
    <row r="22" spans="2:71" ht="20.149999999999999" customHeight="1" x14ac:dyDescent="0.2">
      <c r="B22" s="158" t="s">
        <v>27</v>
      </c>
      <c r="C22" s="159"/>
      <c r="D22" s="159"/>
      <c r="E22" s="159"/>
      <c r="F22" s="159"/>
      <c r="G22" s="159"/>
      <c r="H22" s="159"/>
      <c r="I22" s="159"/>
      <c r="J22" s="159"/>
      <c r="K22" s="162" t="s">
        <v>18</v>
      </c>
      <c r="L22" s="163"/>
      <c r="M22" s="163"/>
      <c r="N22" s="163"/>
      <c r="O22" s="163"/>
      <c r="P22" s="163"/>
      <c r="Q22" s="163"/>
      <c r="R22" s="163"/>
      <c r="S22" s="163"/>
      <c r="T22" s="163"/>
      <c r="U22" s="163"/>
      <c r="V22" s="163"/>
      <c r="W22" s="163"/>
      <c r="X22" s="163"/>
      <c r="Y22" s="163"/>
      <c r="Z22" s="163"/>
      <c r="AA22" s="163"/>
      <c r="AB22" s="164"/>
      <c r="AC22" s="165" t="s">
        <v>19</v>
      </c>
      <c r="AD22" s="166"/>
      <c r="AE22" s="166"/>
      <c r="AF22" s="166"/>
      <c r="AG22" s="166"/>
      <c r="AH22" s="166"/>
      <c r="AI22" s="166"/>
      <c r="AJ22" s="166"/>
      <c r="AK22" s="166"/>
      <c r="AL22" s="166"/>
      <c r="AM22" s="166"/>
      <c r="AN22" s="166"/>
      <c r="AO22" s="166"/>
      <c r="AP22" s="166"/>
      <c r="AQ22" s="166"/>
      <c r="AR22" s="166"/>
      <c r="AS22" s="166"/>
      <c r="AT22" s="167"/>
      <c r="AU22" s="165" t="s">
        <v>20</v>
      </c>
      <c r="AV22" s="166"/>
      <c r="AW22" s="166"/>
      <c r="AX22" s="166"/>
      <c r="AY22" s="166"/>
      <c r="AZ22" s="166"/>
      <c r="BA22" s="166"/>
      <c r="BB22" s="166"/>
      <c r="BC22" s="166"/>
      <c r="BD22" s="166"/>
      <c r="BE22" s="166"/>
      <c r="BF22" s="166"/>
      <c r="BG22" s="166"/>
      <c r="BH22" s="166"/>
      <c r="BI22" s="168"/>
    </row>
    <row r="23" spans="2:71" ht="20.149999999999999" customHeight="1" x14ac:dyDescent="0.2">
      <c r="B23" s="160"/>
      <c r="C23" s="161"/>
      <c r="D23" s="161"/>
      <c r="E23" s="161"/>
      <c r="F23" s="161"/>
      <c r="G23" s="161"/>
      <c r="H23" s="161"/>
      <c r="I23" s="161"/>
      <c r="J23" s="161"/>
      <c r="K23" s="169" t="s">
        <v>9</v>
      </c>
      <c r="L23" s="143"/>
      <c r="M23" s="143"/>
      <c r="N23" s="143"/>
      <c r="O23" s="143"/>
      <c r="P23" s="144"/>
      <c r="Q23" s="155" t="s">
        <v>10</v>
      </c>
      <c r="R23" s="155"/>
      <c r="S23" s="155"/>
      <c r="T23" s="155"/>
      <c r="U23" s="155"/>
      <c r="V23" s="155"/>
      <c r="W23" s="155" t="s">
        <v>11</v>
      </c>
      <c r="X23" s="155"/>
      <c r="Y23" s="155"/>
      <c r="Z23" s="155"/>
      <c r="AA23" s="155"/>
      <c r="AB23" s="155"/>
      <c r="AC23" s="155" t="s">
        <v>9</v>
      </c>
      <c r="AD23" s="155"/>
      <c r="AE23" s="155"/>
      <c r="AF23" s="155"/>
      <c r="AG23" s="155"/>
      <c r="AH23" s="155"/>
      <c r="AI23" s="155" t="s">
        <v>10</v>
      </c>
      <c r="AJ23" s="155"/>
      <c r="AK23" s="155"/>
      <c r="AL23" s="155"/>
      <c r="AM23" s="155"/>
      <c r="AN23" s="155"/>
      <c r="AO23" s="155" t="s">
        <v>11</v>
      </c>
      <c r="AP23" s="155"/>
      <c r="AQ23" s="155"/>
      <c r="AR23" s="155"/>
      <c r="AS23" s="155"/>
      <c r="AT23" s="155"/>
      <c r="AU23" s="155" t="s">
        <v>9</v>
      </c>
      <c r="AV23" s="155"/>
      <c r="AW23" s="155"/>
      <c r="AX23" s="155"/>
      <c r="AY23" s="155"/>
      <c r="AZ23" s="155" t="s">
        <v>10</v>
      </c>
      <c r="BA23" s="155"/>
      <c r="BB23" s="155"/>
      <c r="BC23" s="155"/>
      <c r="BD23" s="155"/>
      <c r="BE23" s="170" t="s">
        <v>11</v>
      </c>
      <c r="BF23" s="171"/>
      <c r="BG23" s="171"/>
      <c r="BH23" s="171"/>
      <c r="BI23" s="172"/>
    </row>
    <row r="24" spans="2:71" ht="20.149999999999999" customHeight="1" x14ac:dyDescent="0.2">
      <c r="B24" s="154" t="s">
        <v>12</v>
      </c>
      <c r="C24" s="155"/>
      <c r="D24" s="155"/>
      <c r="E24" s="155"/>
      <c r="F24" s="155"/>
      <c r="G24" s="155"/>
      <c r="H24" s="155"/>
      <c r="I24" s="155"/>
      <c r="J24" s="155"/>
      <c r="K24" s="145">
        <v>7461</v>
      </c>
      <c r="L24" s="146"/>
      <c r="M24" s="146"/>
      <c r="N24" s="146"/>
      <c r="O24" s="146"/>
      <c r="P24" s="147"/>
      <c r="Q24" s="148">
        <v>7682</v>
      </c>
      <c r="R24" s="148"/>
      <c r="S24" s="148"/>
      <c r="T24" s="148"/>
      <c r="U24" s="148"/>
      <c r="V24" s="148"/>
      <c r="W24" s="145">
        <f t="shared" ref="W24:W29" si="5">SUM(K24:V24)</f>
        <v>15143</v>
      </c>
      <c r="X24" s="146"/>
      <c r="Y24" s="146"/>
      <c r="Z24" s="146"/>
      <c r="AA24" s="146"/>
      <c r="AB24" s="147"/>
      <c r="AC24" s="145">
        <v>4634</v>
      </c>
      <c r="AD24" s="146"/>
      <c r="AE24" s="146"/>
      <c r="AF24" s="146"/>
      <c r="AG24" s="146"/>
      <c r="AH24" s="147"/>
      <c r="AI24" s="145">
        <v>4803</v>
      </c>
      <c r="AJ24" s="146"/>
      <c r="AK24" s="146"/>
      <c r="AL24" s="146"/>
      <c r="AM24" s="146"/>
      <c r="AN24" s="147"/>
      <c r="AO24" s="148">
        <f t="shared" ref="AO24:AO30" si="6">SUM(AC24:AN24)</f>
        <v>9437</v>
      </c>
      <c r="AP24" s="148"/>
      <c r="AQ24" s="148"/>
      <c r="AR24" s="148"/>
      <c r="AS24" s="148"/>
      <c r="AT24" s="148"/>
      <c r="AU24" s="156">
        <f t="shared" ref="AU24:AU29" si="7">AC24/K24*1</f>
        <v>0.62109636777911803</v>
      </c>
      <c r="AV24" s="156"/>
      <c r="AW24" s="156"/>
      <c r="AX24" s="156"/>
      <c r="AY24" s="156"/>
      <c r="AZ24" s="139">
        <f t="shared" ref="AZ24:AZ29" si="8">AI24/Q24</f>
        <v>0.62522780525904709</v>
      </c>
      <c r="BA24" s="140"/>
      <c r="BB24" s="140"/>
      <c r="BC24" s="140"/>
      <c r="BD24" s="157"/>
      <c r="BE24" s="139">
        <f t="shared" ref="BE24:BE27" si="9">AO24/W24</f>
        <v>0.62319223403552793</v>
      </c>
      <c r="BF24" s="140"/>
      <c r="BG24" s="140"/>
      <c r="BH24" s="140"/>
      <c r="BI24" s="141"/>
    </row>
    <row r="25" spans="2:71" ht="20.149999999999999" customHeight="1" x14ac:dyDescent="0.2">
      <c r="B25" s="154" t="s">
        <v>13</v>
      </c>
      <c r="C25" s="155"/>
      <c r="D25" s="155"/>
      <c r="E25" s="155"/>
      <c r="F25" s="155"/>
      <c r="G25" s="155"/>
      <c r="H25" s="155"/>
      <c r="I25" s="155"/>
      <c r="J25" s="155"/>
      <c r="K25" s="145">
        <v>7936</v>
      </c>
      <c r="L25" s="146"/>
      <c r="M25" s="146"/>
      <c r="N25" s="146"/>
      <c r="O25" s="146"/>
      <c r="P25" s="147"/>
      <c r="Q25" s="148">
        <v>7933</v>
      </c>
      <c r="R25" s="148"/>
      <c r="S25" s="148"/>
      <c r="T25" s="148"/>
      <c r="U25" s="148"/>
      <c r="V25" s="148"/>
      <c r="W25" s="145">
        <f t="shared" si="5"/>
        <v>15869</v>
      </c>
      <c r="X25" s="146"/>
      <c r="Y25" s="146"/>
      <c r="Z25" s="146"/>
      <c r="AA25" s="146"/>
      <c r="AB25" s="147"/>
      <c r="AC25" s="148">
        <v>4221</v>
      </c>
      <c r="AD25" s="148"/>
      <c r="AE25" s="148"/>
      <c r="AF25" s="148"/>
      <c r="AG25" s="148"/>
      <c r="AH25" s="148"/>
      <c r="AI25" s="148">
        <v>4359</v>
      </c>
      <c r="AJ25" s="148"/>
      <c r="AK25" s="148"/>
      <c r="AL25" s="148"/>
      <c r="AM25" s="148"/>
      <c r="AN25" s="148"/>
      <c r="AO25" s="148">
        <f t="shared" si="6"/>
        <v>8580</v>
      </c>
      <c r="AP25" s="148"/>
      <c r="AQ25" s="148"/>
      <c r="AR25" s="148"/>
      <c r="AS25" s="148"/>
      <c r="AT25" s="148"/>
      <c r="AU25" s="156">
        <f t="shared" si="7"/>
        <v>0.53188004032258063</v>
      </c>
      <c r="AV25" s="156"/>
      <c r="AW25" s="156"/>
      <c r="AX25" s="156"/>
      <c r="AY25" s="156"/>
      <c r="AZ25" s="139">
        <f t="shared" si="8"/>
        <v>0.54947686877599899</v>
      </c>
      <c r="BA25" s="140"/>
      <c r="BB25" s="140"/>
      <c r="BC25" s="140"/>
      <c r="BD25" s="157"/>
      <c r="BE25" s="139">
        <f t="shared" si="9"/>
        <v>0.54067679122818069</v>
      </c>
      <c r="BF25" s="140"/>
      <c r="BG25" s="140"/>
      <c r="BH25" s="140"/>
      <c r="BI25" s="141"/>
    </row>
    <row r="26" spans="2:71" ht="20.149999999999999" customHeight="1" x14ac:dyDescent="0.2">
      <c r="B26" s="154" t="s">
        <v>14</v>
      </c>
      <c r="C26" s="155"/>
      <c r="D26" s="155"/>
      <c r="E26" s="155"/>
      <c r="F26" s="155"/>
      <c r="G26" s="155"/>
      <c r="H26" s="155"/>
      <c r="I26" s="155"/>
      <c r="J26" s="155"/>
      <c r="K26" s="145">
        <v>7824</v>
      </c>
      <c r="L26" s="146"/>
      <c r="M26" s="146"/>
      <c r="N26" s="146"/>
      <c r="O26" s="146"/>
      <c r="P26" s="147"/>
      <c r="Q26" s="148">
        <v>7852</v>
      </c>
      <c r="R26" s="148"/>
      <c r="S26" s="148"/>
      <c r="T26" s="148"/>
      <c r="U26" s="148"/>
      <c r="V26" s="148"/>
      <c r="W26" s="145">
        <f t="shared" si="5"/>
        <v>15676</v>
      </c>
      <c r="X26" s="146"/>
      <c r="Y26" s="146"/>
      <c r="Z26" s="146"/>
      <c r="AA26" s="146"/>
      <c r="AB26" s="147"/>
      <c r="AC26" s="148">
        <v>3850</v>
      </c>
      <c r="AD26" s="148"/>
      <c r="AE26" s="148"/>
      <c r="AF26" s="148"/>
      <c r="AG26" s="148"/>
      <c r="AH26" s="148"/>
      <c r="AI26" s="148">
        <v>3997</v>
      </c>
      <c r="AJ26" s="148"/>
      <c r="AK26" s="148"/>
      <c r="AL26" s="148"/>
      <c r="AM26" s="148"/>
      <c r="AN26" s="148"/>
      <c r="AO26" s="148">
        <f t="shared" si="6"/>
        <v>7847</v>
      </c>
      <c r="AP26" s="148"/>
      <c r="AQ26" s="148"/>
      <c r="AR26" s="148"/>
      <c r="AS26" s="148"/>
      <c r="AT26" s="148"/>
      <c r="AU26" s="156">
        <f t="shared" si="7"/>
        <v>0.4920756646216769</v>
      </c>
      <c r="AV26" s="156"/>
      <c r="AW26" s="156"/>
      <c r="AX26" s="156"/>
      <c r="AY26" s="156"/>
      <c r="AZ26" s="139">
        <f t="shared" si="8"/>
        <v>0.50904228222109016</v>
      </c>
      <c r="BA26" s="140"/>
      <c r="BB26" s="140"/>
      <c r="BC26" s="140"/>
      <c r="BD26" s="157"/>
      <c r="BE26" s="139">
        <f t="shared" si="9"/>
        <v>0.50057412605256446</v>
      </c>
      <c r="BF26" s="140"/>
      <c r="BG26" s="140"/>
      <c r="BH26" s="140"/>
      <c r="BI26" s="141"/>
    </row>
    <row r="27" spans="2:71" ht="20.149999999999999" customHeight="1" x14ac:dyDescent="0.2">
      <c r="B27" s="154" t="s">
        <v>15</v>
      </c>
      <c r="C27" s="155"/>
      <c r="D27" s="155"/>
      <c r="E27" s="155"/>
      <c r="F27" s="155"/>
      <c r="G27" s="155"/>
      <c r="H27" s="155"/>
      <c r="I27" s="155"/>
      <c r="J27" s="155"/>
      <c r="K27" s="145">
        <v>39774</v>
      </c>
      <c r="L27" s="146"/>
      <c r="M27" s="146"/>
      <c r="N27" s="146"/>
      <c r="O27" s="146"/>
      <c r="P27" s="147"/>
      <c r="Q27" s="148">
        <v>38321</v>
      </c>
      <c r="R27" s="148"/>
      <c r="S27" s="148"/>
      <c r="T27" s="148"/>
      <c r="U27" s="148"/>
      <c r="V27" s="148"/>
      <c r="W27" s="145">
        <f t="shared" si="5"/>
        <v>78095</v>
      </c>
      <c r="X27" s="146"/>
      <c r="Y27" s="146"/>
      <c r="Z27" s="146"/>
      <c r="AA27" s="146"/>
      <c r="AB27" s="147"/>
      <c r="AC27" s="148">
        <v>18730</v>
      </c>
      <c r="AD27" s="148"/>
      <c r="AE27" s="148"/>
      <c r="AF27" s="148"/>
      <c r="AG27" s="148"/>
      <c r="AH27" s="148"/>
      <c r="AI27" s="148">
        <v>19488</v>
      </c>
      <c r="AJ27" s="148"/>
      <c r="AK27" s="148"/>
      <c r="AL27" s="148"/>
      <c r="AM27" s="148"/>
      <c r="AN27" s="148"/>
      <c r="AO27" s="148">
        <f t="shared" si="6"/>
        <v>38218</v>
      </c>
      <c r="AP27" s="148"/>
      <c r="AQ27" s="148"/>
      <c r="AR27" s="148"/>
      <c r="AS27" s="148"/>
      <c r="AT27" s="148"/>
      <c r="AU27" s="156">
        <f t="shared" si="7"/>
        <v>0.47091064514506964</v>
      </c>
      <c r="AV27" s="156"/>
      <c r="AW27" s="156"/>
      <c r="AX27" s="156"/>
      <c r="AY27" s="156"/>
      <c r="AZ27" s="139">
        <f t="shared" si="8"/>
        <v>0.50854622791680804</v>
      </c>
      <c r="BA27" s="140"/>
      <c r="BB27" s="140"/>
      <c r="BC27" s="140"/>
      <c r="BD27" s="157"/>
      <c r="BE27" s="139">
        <f t="shared" si="9"/>
        <v>0.48937832127536973</v>
      </c>
      <c r="BF27" s="140"/>
      <c r="BG27" s="140"/>
      <c r="BH27" s="140"/>
      <c r="BI27" s="141"/>
    </row>
    <row r="28" spans="2:71" ht="20.149999999999999" customHeight="1" x14ac:dyDescent="0.2">
      <c r="B28" s="154" t="s">
        <v>16</v>
      </c>
      <c r="C28" s="155"/>
      <c r="D28" s="155"/>
      <c r="E28" s="155"/>
      <c r="F28" s="155"/>
      <c r="G28" s="155"/>
      <c r="H28" s="155"/>
      <c r="I28" s="155"/>
      <c r="J28" s="155"/>
      <c r="K28" s="145">
        <v>20600</v>
      </c>
      <c r="L28" s="146"/>
      <c r="M28" s="146"/>
      <c r="N28" s="146"/>
      <c r="O28" s="146"/>
      <c r="P28" s="147"/>
      <c r="Q28" s="148">
        <v>19848</v>
      </c>
      <c r="R28" s="148"/>
      <c r="S28" s="148"/>
      <c r="T28" s="148"/>
      <c r="U28" s="148"/>
      <c r="V28" s="148"/>
      <c r="W28" s="145">
        <f t="shared" si="5"/>
        <v>40448</v>
      </c>
      <c r="X28" s="146"/>
      <c r="Y28" s="146"/>
      <c r="Z28" s="146"/>
      <c r="AA28" s="146"/>
      <c r="AB28" s="147"/>
      <c r="AC28" s="148">
        <v>10563</v>
      </c>
      <c r="AD28" s="148"/>
      <c r="AE28" s="148"/>
      <c r="AF28" s="148"/>
      <c r="AG28" s="148"/>
      <c r="AH28" s="148"/>
      <c r="AI28" s="148">
        <v>11032</v>
      </c>
      <c r="AJ28" s="148"/>
      <c r="AK28" s="148"/>
      <c r="AL28" s="148"/>
      <c r="AM28" s="148"/>
      <c r="AN28" s="148"/>
      <c r="AO28" s="148">
        <f t="shared" si="6"/>
        <v>21595</v>
      </c>
      <c r="AP28" s="148"/>
      <c r="AQ28" s="148"/>
      <c r="AR28" s="148"/>
      <c r="AS28" s="148"/>
      <c r="AT28" s="148"/>
      <c r="AU28" s="156">
        <f t="shared" si="7"/>
        <v>0.51276699029126216</v>
      </c>
      <c r="AV28" s="156"/>
      <c r="AW28" s="156"/>
      <c r="AX28" s="156"/>
      <c r="AY28" s="156"/>
      <c r="AZ28" s="139">
        <f t="shared" si="8"/>
        <v>0.55582426440951227</v>
      </c>
      <c r="BA28" s="140"/>
      <c r="BB28" s="140"/>
      <c r="BC28" s="140"/>
      <c r="BD28" s="157"/>
      <c r="BE28" s="139">
        <f t="shared" ref="BE28:BE29" si="10">AO28/W28</f>
        <v>0.533895371835443</v>
      </c>
      <c r="BF28" s="140"/>
      <c r="BG28" s="140"/>
      <c r="BH28" s="140"/>
      <c r="BI28" s="141"/>
    </row>
    <row r="29" spans="2:71" ht="20.149999999999999" customHeight="1" thickBot="1" x14ac:dyDescent="0.25">
      <c r="B29" s="142" t="s">
        <v>129</v>
      </c>
      <c r="C29" s="143"/>
      <c r="D29" s="143"/>
      <c r="E29" s="143"/>
      <c r="F29" s="143"/>
      <c r="G29" s="143"/>
      <c r="H29" s="143"/>
      <c r="I29" s="143"/>
      <c r="J29" s="144"/>
      <c r="K29" s="145">
        <v>9855</v>
      </c>
      <c r="L29" s="146"/>
      <c r="M29" s="146"/>
      <c r="N29" s="146"/>
      <c r="O29" s="146"/>
      <c r="P29" s="147"/>
      <c r="Q29" s="145">
        <v>10118</v>
      </c>
      <c r="R29" s="146"/>
      <c r="S29" s="146"/>
      <c r="T29" s="146"/>
      <c r="U29" s="146"/>
      <c r="V29" s="147"/>
      <c r="W29" s="145">
        <f t="shared" si="5"/>
        <v>19973</v>
      </c>
      <c r="X29" s="146"/>
      <c r="Y29" s="146"/>
      <c r="Z29" s="146"/>
      <c r="AA29" s="146"/>
      <c r="AB29" s="147"/>
      <c r="AC29" s="148">
        <v>4801</v>
      </c>
      <c r="AD29" s="148"/>
      <c r="AE29" s="148"/>
      <c r="AF29" s="148"/>
      <c r="AG29" s="148"/>
      <c r="AH29" s="148"/>
      <c r="AI29" s="148">
        <v>5096</v>
      </c>
      <c r="AJ29" s="148"/>
      <c r="AK29" s="148"/>
      <c r="AL29" s="148"/>
      <c r="AM29" s="148"/>
      <c r="AN29" s="148"/>
      <c r="AO29" s="148">
        <f t="shared" si="6"/>
        <v>9897</v>
      </c>
      <c r="AP29" s="148"/>
      <c r="AQ29" s="148"/>
      <c r="AR29" s="148"/>
      <c r="AS29" s="148"/>
      <c r="AT29" s="148"/>
      <c r="AU29" s="149">
        <f t="shared" si="7"/>
        <v>0.48716387620497209</v>
      </c>
      <c r="AV29" s="149"/>
      <c r="AW29" s="149"/>
      <c r="AX29" s="149"/>
      <c r="AY29" s="149"/>
      <c r="AZ29" s="150">
        <f t="shared" si="8"/>
        <v>0.50365684917967979</v>
      </c>
      <c r="BA29" s="151"/>
      <c r="BB29" s="151"/>
      <c r="BC29" s="151"/>
      <c r="BD29" s="152"/>
      <c r="BE29" s="150">
        <f t="shared" si="10"/>
        <v>0.49551895058328743</v>
      </c>
      <c r="BF29" s="151"/>
      <c r="BG29" s="151"/>
      <c r="BH29" s="151"/>
      <c r="BI29" s="153"/>
    </row>
    <row r="30" spans="2:71" ht="20.149999999999999" customHeight="1" thickTop="1" thickBot="1" x14ac:dyDescent="0.25">
      <c r="B30" s="131" t="s">
        <v>17</v>
      </c>
      <c r="C30" s="132"/>
      <c r="D30" s="132"/>
      <c r="E30" s="132"/>
      <c r="F30" s="132"/>
      <c r="G30" s="132"/>
      <c r="H30" s="132"/>
      <c r="I30" s="132"/>
      <c r="J30" s="132"/>
      <c r="K30" s="133">
        <f>SUM(K24:P29)</f>
        <v>93450</v>
      </c>
      <c r="L30" s="134"/>
      <c r="M30" s="134"/>
      <c r="N30" s="134"/>
      <c r="O30" s="134"/>
      <c r="P30" s="135"/>
      <c r="Q30" s="136">
        <f>SUM(Q24:V29)</f>
        <v>91754</v>
      </c>
      <c r="R30" s="136"/>
      <c r="S30" s="136"/>
      <c r="T30" s="136"/>
      <c r="U30" s="136"/>
      <c r="V30" s="136"/>
      <c r="W30" s="133">
        <f>SUM(K30:V30)</f>
        <v>185204</v>
      </c>
      <c r="X30" s="134"/>
      <c r="Y30" s="134"/>
      <c r="Z30" s="134"/>
      <c r="AA30" s="134"/>
      <c r="AB30" s="135"/>
      <c r="AC30" s="136">
        <f>SUM(AC24:AH29)</f>
        <v>46799</v>
      </c>
      <c r="AD30" s="136"/>
      <c r="AE30" s="136"/>
      <c r="AF30" s="136"/>
      <c r="AG30" s="136"/>
      <c r="AH30" s="136"/>
      <c r="AI30" s="136">
        <f>SUM(AI24:AN29)</f>
        <v>48775</v>
      </c>
      <c r="AJ30" s="136"/>
      <c r="AK30" s="136"/>
      <c r="AL30" s="136"/>
      <c r="AM30" s="136"/>
      <c r="AN30" s="136"/>
      <c r="AO30" s="136">
        <f t="shared" si="6"/>
        <v>95574</v>
      </c>
      <c r="AP30" s="136"/>
      <c r="AQ30" s="136"/>
      <c r="AR30" s="136"/>
      <c r="AS30" s="136"/>
      <c r="AT30" s="136"/>
      <c r="AU30" s="137">
        <f t="shared" ref="AU30" si="11">AC30/K30*1</f>
        <v>0.50079186730872127</v>
      </c>
      <c r="AV30" s="137"/>
      <c r="AW30" s="137"/>
      <c r="AX30" s="137"/>
      <c r="AY30" s="137"/>
      <c r="AZ30" s="128">
        <f t="shared" ref="AZ30" si="12">AI30/Q30</f>
        <v>0.53158445408374566</v>
      </c>
      <c r="BA30" s="129"/>
      <c r="BB30" s="129"/>
      <c r="BC30" s="129"/>
      <c r="BD30" s="138"/>
      <c r="BE30" s="128">
        <f t="shared" ref="BE30" si="13">AO30/W30</f>
        <v>0.51604716960756791</v>
      </c>
      <c r="BF30" s="129"/>
      <c r="BG30" s="129"/>
      <c r="BH30" s="129"/>
      <c r="BI30" s="130"/>
    </row>
    <row r="31" spans="2:71" ht="19.5" x14ac:dyDescent="0.2">
      <c r="B31" s="2" ph="1"/>
      <c r="C31" s="2" ph="1"/>
      <c r="D31" s="2" ph="1"/>
      <c r="E31" s="2" ph="1"/>
      <c r="F31" s="2" ph="1"/>
      <c r="G31" s="2" ph="1"/>
      <c r="H31" s="2" ph="1"/>
      <c r="I31" s="2" ph="1"/>
      <c r="J31" s="2" ph="1"/>
      <c r="K31" s="2" ph="1"/>
      <c r="L31" s="2" ph="1"/>
      <c r="M31" s="2" ph="1"/>
    </row>
    <row r="32" spans="2:71" ht="22.5" customHeight="1" thickBot="1" x14ac:dyDescent="0.25">
      <c r="B32" s="235" t="s">
        <v>21</v>
      </c>
      <c r="C32" s="235"/>
      <c r="D32" s="235"/>
      <c r="E32" s="235"/>
      <c r="F32" s="235"/>
      <c r="G32" s="235"/>
      <c r="H32" s="235"/>
      <c r="I32" s="235"/>
      <c r="J32" s="235"/>
      <c r="K32" s="235"/>
      <c r="L32" s="235"/>
      <c r="M32" s="235"/>
      <c r="N32" s="235"/>
      <c r="O32" s="235"/>
      <c r="P32" s="235"/>
      <c r="Q32" s="235"/>
      <c r="R32" s="235"/>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row>
    <row r="33" spans="1:61" ht="20.149999999999999" customHeight="1" x14ac:dyDescent="0.2">
      <c r="B33" s="225" t="s">
        <v>28</v>
      </c>
      <c r="C33" s="226"/>
      <c r="D33" s="226"/>
      <c r="E33" s="226"/>
      <c r="F33" s="226"/>
      <c r="G33" s="226"/>
      <c r="H33" s="226"/>
      <c r="I33" s="226"/>
      <c r="J33" s="226"/>
      <c r="K33" s="226"/>
      <c r="L33" s="226"/>
      <c r="M33" s="226"/>
      <c r="N33" s="190" t="s">
        <v>22</v>
      </c>
      <c r="O33" s="190"/>
      <c r="P33" s="190"/>
      <c r="Q33" s="190" t="s">
        <v>23</v>
      </c>
      <c r="R33" s="190"/>
      <c r="S33" s="190"/>
      <c r="T33" s="191" t="s">
        <v>148</v>
      </c>
      <c r="U33" s="191"/>
      <c r="V33" s="191"/>
      <c r="W33" s="175" t="s">
        <v>24</v>
      </c>
      <c r="X33" s="175"/>
      <c r="Y33" s="175"/>
      <c r="Z33" s="175"/>
      <c r="AA33" s="175"/>
      <c r="AB33" s="175"/>
      <c r="AC33" s="175"/>
      <c r="AD33" s="175" t="s">
        <v>25</v>
      </c>
      <c r="AE33" s="175"/>
      <c r="AF33" s="175"/>
      <c r="AG33" s="175"/>
      <c r="AH33" s="175"/>
      <c r="AI33" s="175"/>
      <c r="AJ33" s="175"/>
      <c r="AK33" s="175"/>
      <c r="AL33" s="175" t="s">
        <v>150</v>
      </c>
      <c r="AM33" s="175"/>
      <c r="AN33" s="175"/>
      <c r="AO33" s="175"/>
      <c r="AP33" s="175"/>
      <c r="AQ33" s="175"/>
      <c r="AR33" s="175"/>
      <c r="AS33" s="175"/>
      <c r="AT33" s="175"/>
      <c r="AU33" s="175"/>
      <c r="AV33" s="175"/>
      <c r="AW33" s="175"/>
      <c r="AX33" s="175"/>
      <c r="AY33" s="175" t="s">
        <v>151</v>
      </c>
      <c r="AZ33" s="175"/>
      <c r="BA33" s="175"/>
      <c r="BB33" s="175"/>
      <c r="BC33" s="175"/>
      <c r="BD33" s="175"/>
      <c r="BE33" s="175"/>
      <c r="BF33" s="175"/>
      <c r="BG33" s="187" t="s">
        <v>152</v>
      </c>
      <c r="BH33" s="187"/>
      <c r="BI33" s="188"/>
    </row>
    <row r="34" spans="1:61" ht="20.149999999999999" customHeight="1" x14ac:dyDescent="0.2">
      <c r="B34" s="227"/>
      <c r="C34" s="177"/>
      <c r="D34" s="177"/>
      <c r="E34" s="177"/>
      <c r="F34" s="177"/>
      <c r="G34" s="177"/>
      <c r="H34" s="177"/>
      <c r="I34" s="177"/>
      <c r="J34" s="177"/>
      <c r="K34" s="177"/>
      <c r="L34" s="177"/>
      <c r="M34" s="177"/>
      <c r="N34" s="155"/>
      <c r="O34" s="155"/>
      <c r="P34" s="155"/>
      <c r="Q34" s="155"/>
      <c r="R34" s="155"/>
      <c r="S34" s="155"/>
      <c r="T34" s="192"/>
      <c r="U34" s="192"/>
      <c r="V34" s="192"/>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4"/>
      <c r="BH34" s="174"/>
      <c r="BI34" s="189"/>
    </row>
    <row r="35" spans="1:61" ht="40" customHeight="1" x14ac:dyDescent="0.25">
      <c r="A35" s="2" t="s" ph="1">
        <v>173</v>
      </c>
      <c r="B35" s="183" t="s" ph="1">
        <v>200</v>
      </c>
      <c r="C35" s="176" ph="1"/>
      <c r="D35" s="176" ph="1"/>
      <c r="E35" s="176" ph="1"/>
      <c r="F35" s="176" ph="1"/>
      <c r="G35" s="176" ph="1"/>
      <c r="H35" s="176" ph="1"/>
      <c r="I35" s="176" ph="1"/>
      <c r="J35" s="176" ph="1"/>
      <c r="K35" s="176" ph="1"/>
      <c r="L35" s="176" ph="1"/>
      <c r="M35" s="176" ph="1"/>
      <c r="N35" s="176" t="s">
        <v>26</v>
      </c>
      <c r="O35" s="176"/>
      <c r="P35" s="176"/>
      <c r="Q35" s="176">
        <v>42</v>
      </c>
      <c r="R35" s="176"/>
      <c r="S35" s="176"/>
      <c r="T35" s="176" t="s">
        <v>203</v>
      </c>
      <c r="U35" s="176"/>
      <c r="V35" s="176"/>
      <c r="W35" s="174" t="s">
        <v>149</v>
      </c>
      <c r="X35" s="174"/>
      <c r="Y35" s="174"/>
      <c r="Z35" s="174"/>
      <c r="AA35" s="174"/>
      <c r="AB35" s="174"/>
      <c r="AC35" s="174"/>
      <c r="AD35" s="182">
        <v>67933</v>
      </c>
      <c r="AE35" s="182"/>
      <c r="AF35" s="182"/>
      <c r="AG35" s="182"/>
      <c r="AH35" s="182"/>
      <c r="AI35" s="182"/>
      <c r="AJ35" s="182"/>
      <c r="AK35" s="182"/>
      <c r="AL35" s="184" t="s">
        <v>185</v>
      </c>
      <c r="AM35" s="185"/>
      <c r="AN35" s="185"/>
      <c r="AO35" s="185"/>
      <c r="AP35" s="185"/>
      <c r="AQ35" s="185"/>
      <c r="AR35" s="185"/>
      <c r="AS35" s="185"/>
      <c r="AT35" s="185"/>
      <c r="AU35" s="185"/>
      <c r="AV35" s="185"/>
      <c r="AW35" s="185"/>
      <c r="AX35" s="186"/>
      <c r="AY35" s="233" t="s">
        <v>184</v>
      </c>
      <c r="AZ35" s="174"/>
      <c r="BA35" s="174"/>
      <c r="BB35" s="174"/>
      <c r="BC35" s="174"/>
      <c r="BD35" s="174"/>
      <c r="BE35" s="174"/>
      <c r="BF35" s="174"/>
      <c r="BG35" s="176" t="s">
        <v>153</v>
      </c>
      <c r="BH35" s="176"/>
      <c r="BI35" s="181"/>
    </row>
    <row r="36" spans="1:61" ht="40" customHeight="1" x14ac:dyDescent="0.25">
      <c r="A36" s="2" ph="1"/>
      <c r="B36" s="183" t="s" ph="1">
        <v>202</v>
      </c>
      <c r="C36" s="176" ph="1"/>
      <c r="D36" s="176" ph="1"/>
      <c r="E36" s="176" ph="1"/>
      <c r="F36" s="176" ph="1"/>
      <c r="G36" s="176" ph="1"/>
      <c r="H36" s="176" ph="1"/>
      <c r="I36" s="176" ph="1"/>
      <c r="J36" s="176" ph="1"/>
      <c r="K36" s="176" ph="1"/>
      <c r="L36" s="176" ph="1"/>
      <c r="M36" s="176" ph="1"/>
      <c r="N36" s="176" t="s">
        <v>26</v>
      </c>
      <c r="O36" s="176"/>
      <c r="P36" s="176"/>
      <c r="Q36" s="176">
        <v>71</v>
      </c>
      <c r="R36" s="176"/>
      <c r="S36" s="176"/>
      <c r="T36" s="176" t="s">
        <v>174</v>
      </c>
      <c r="U36" s="176"/>
      <c r="V36" s="176"/>
      <c r="W36" s="174" t="s">
        <v>149</v>
      </c>
      <c r="X36" s="174"/>
      <c r="Y36" s="174"/>
      <c r="Z36" s="174"/>
      <c r="AA36" s="174"/>
      <c r="AB36" s="174"/>
      <c r="AC36" s="174"/>
      <c r="AD36" s="182">
        <v>13439</v>
      </c>
      <c r="AE36" s="182"/>
      <c r="AF36" s="182"/>
      <c r="AG36" s="182"/>
      <c r="AH36" s="182"/>
      <c r="AI36" s="182"/>
      <c r="AJ36" s="182"/>
      <c r="AK36" s="182"/>
      <c r="AL36" s="231" t="s">
        <v>186</v>
      </c>
      <c r="AM36" s="232"/>
      <c r="AN36" s="232"/>
      <c r="AO36" s="232"/>
      <c r="AP36" s="232"/>
      <c r="AQ36" s="232"/>
      <c r="AR36" s="232"/>
      <c r="AS36" s="232"/>
      <c r="AT36" s="232"/>
      <c r="AU36" s="232"/>
      <c r="AV36" s="232"/>
      <c r="AW36" s="232"/>
      <c r="AX36" s="232"/>
      <c r="AY36" s="178" t="s">
        <v>183</v>
      </c>
      <c r="AZ36" s="179"/>
      <c r="BA36" s="179"/>
      <c r="BB36" s="179"/>
      <c r="BC36" s="179"/>
      <c r="BD36" s="179"/>
      <c r="BE36" s="179"/>
      <c r="BF36" s="180"/>
      <c r="BG36" s="176" t="s">
        <v>154</v>
      </c>
      <c r="BH36" s="176"/>
      <c r="BI36" s="181"/>
    </row>
    <row r="37" spans="1:61" ht="40" customHeight="1" x14ac:dyDescent="0.25">
      <c r="A37" s="2" ph="1"/>
      <c r="B37" s="183" t="s" ph="1">
        <v>201</v>
      </c>
      <c r="C37" s="176" ph="1"/>
      <c r="D37" s="176" ph="1"/>
      <c r="E37" s="176" ph="1"/>
      <c r="F37" s="176" ph="1"/>
      <c r="G37" s="176" ph="1"/>
      <c r="H37" s="176" ph="1"/>
      <c r="I37" s="176" ph="1"/>
      <c r="J37" s="176" ph="1"/>
      <c r="K37" s="176" ph="1"/>
      <c r="L37" s="176" ph="1"/>
      <c r="M37" s="176" ph="1"/>
      <c r="N37" s="176" t="s">
        <v>26</v>
      </c>
      <c r="O37" s="176"/>
      <c r="P37" s="176"/>
      <c r="Q37" s="176">
        <v>37</v>
      </c>
      <c r="R37" s="176"/>
      <c r="S37" s="176"/>
      <c r="T37" s="177" t="s">
        <v>172</v>
      </c>
      <c r="U37" s="176"/>
      <c r="V37" s="176"/>
      <c r="W37" s="174" t="s">
        <v>149</v>
      </c>
      <c r="X37" s="174"/>
      <c r="Y37" s="174"/>
      <c r="Z37" s="174"/>
      <c r="AA37" s="174"/>
      <c r="AB37" s="174"/>
      <c r="AC37" s="174"/>
      <c r="AD37" s="182">
        <v>10918</v>
      </c>
      <c r="AE37" s="182"/>
      <c r="AF37" s="182"/>
      <c r="AG37" s="182"/>
      <c r="AH37" s="182"/>
      <c r="AI37" s="182"/>
      <c r="AJ37" s="182"/>
      <c r="AK37" s="182"/>
      <c r="AL37" s="193" t="s">
        <v>187</v>
      </c>
      <c r="AM37" s="194"/>
      <c r="AN37" s="194"/>
      <c r="AO37" s="194"/>
      <c r="AP37" s="194"/>
      <c r="AQ37" s="194"/>
      <c r="AR37" s="194"/>
      <c r="AS37" s="194"/>
      <c r="AT37" s="194"/>
      <c r="AU37" s="194"/>
      <c r="AV37" s="194"/>
      <c r="AW37" s="194"/>
      <c r="AX37" s="195"/>
      <c r="AY37" s="178" t="s">
        <v>183</v>
      </c>
      <c r="AZ37" s="179"/>
      <c r="BA37" s="179"/>
      <c r="BB37" s="179"/>
      <c r="BC37" s="179"/>
      <c r="BD37" s="179"/>
      <c r="BE37" s="179"/>
      <c r="BF37" s="180"/>
      <c r="BG37" s="176" t="s">
        <v>154</v>
      </c>
      <c r="BH37" s="176"/>
      <c r="BI37" s="181"/>
    </row>
    <row r="38" spans="1:61" ht="29.25" customHeight="1" thickBot="1" x14ac:dyDescent="0.25">
      <c r="B38" s="199" ph="1"/>
      <c r="C38" s="196" ph="1"/>
      <c r="D38" s="196" ph="1"/>
      <c r="E38" s="196" ph="1"/>
      <c r="F38" s="196" ph="1"/>
      <c r="G38" s="196" ph="1"/>
      <c r="H38" s="196" ph="1"/>
      <c r="I38" s="196" ph="1"/>
      <c r="J38" s="196" ph="1"/>
      <c r="K38" s="196" ph="1"/>
      <c r="L38" s="196" ph="1"/>
      <c r="M38" s="196" ph="1"/>
      <c r="N38" s="200" t="s">
        <v>175</v>
      </c>
      <c r="O38" s="200"/>
      <c r="P38" s="200"/>
      <c r="Q38" s="196"/>
      <c r="R38" s="196"/>
      <c r="S38" s="196"/>
      <c r="T38" s="196"/>
      <c r="U38" s="196"/>
      <c r="V38" s="196"/>
      <c r="W38" s="196"/>
      <c r="X38" s="196"/>
      <c r="Y38" s="196"/>
      <c r="Z38" s="196"/>
      <c r="AA38" s="196"/>
      <c r="AB38" s="196"/>
      <c r="AC38" s="196"/>
      <c r="AD38" s="197">
        <f>SUM(AD35:AK37)</f>
        <v>92290</v>
      </c>
      <c r="AE38" s="197"/>
      <c r="AF38" s="197"/>
      <c r="AG38" s="197"/>
      <c r="AH38" s="197"/>
      <c r="AI38" s="197"/>
      <c r="AJ38" s="197"/>
      <c r="AK38" s="197"/>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8"/>
    </row>
    <row r="46" spans="1:61" ht="19.5" x14ac:dyDescent="0.2">
      <c r="B46" s="2" ph="1"/>
      <c r="C46" s="2" ph="1"/>
      <c r="D46" s="2" ph="1"/>
      <c r="E46" s="2" ph="1"/>
      <c r="F46" s="2" ph="1"/>
      <c r="G46" s="2" ph="1"/>
      <c r="H46" s="2" ph="1"/>
      <c r="I46" s="2" ph="1"/>
      <c r="J46" s="2" ph="1"/>
      <c r="K46" s="2" ph="1"/>
      <c r="L46" s="2" ph="1"/>
      <c r="M46" s="2" ph="1"/>
    </row>
  </sheetData>
  <mergeCells count="265">
    <mergeCell ref="BE16:BI16"/>
    <mergeCell ref="Q18:V18"/>
    <mergeCell ref="W18:AB18"/>
    <mergeCell ref="AC18:AH18"/>
    <mergeCell ref="AU16:AY16"/>
    <mergeCell ref="Q35:S35"/>
    <mergeCell ref="T35:V35"/>
    <mergeCell ref="W35:AC35"/>
    <mergeCell ref="AY35:BF35"/>
    <mergeCell ref="BE18:BI18"/>
    <mergeCell ref="BE17:BI17"/>
    <mergeCell ref="AU17:AY17"/>
    <mergeCell ref="B32:R32"/>
    <mergeCell ref="B18:J18"/>
    <mergeCell ref="B17:J17"/>
    <mergeCell ref="N33:P34"/>
    <mergeCell ref="AD35:AK35"/>
    <mergeCell ref="B33:M34"/>
    <mergeCell ref="AZ15:BD15"/>
    <mergeCell ref="AZ19:BD19"/>
    <mergeCell ref="BE19:BI19"/>
    <mergeCell ref="B19:J19"/>
    <mergeCell ref="B16:J16"/>
    <mergeCell ref="AC15:AH15"/>
    <mergeCell ref="AC19:AH19"/>
    <mergeCell ref="AI15:AN15"/>
    <mergeCell ref="AZ18:BD18"/>
    <mergeCell ref="AU15:AY15"/>
    <mergeCell ref="AU19:AY19"/>
    <mergeCell ref="AU18:AY18"/>
    <mergeCell ref="AO15:AT15"/>
    <mergeCell ref="AO19:AT19"/>
    <mergeCell ref="AI18:AN18"/>
    <mergeCell ref="AO18:AT18"/>
    <mergeCell ref="AI17:AN17"/>
    <mergeCell ref="AO17:AT17"/>
    <mergeCell ref="AI19:AN19"/>
    <mergeCell ref="K19:P19"/>
    <mergeCell ref="K15:P15"/>
    <mergeCell ref="AC16:AH16"/>
    <mergeCell ref="AI16:AN16"/>
    <mergeCell ref="K14:P14"/>
    <mergeCell ref="K13:P13"/>
    <mergeCell ref="K16:P16"/>
    <mergeCell ref="K18:P18"/>
    <mergeCell ref="Q14:V14"/>
    <mergeCell ref="Q15:V15"/>
    <mergeCell ref="W17:AB17"/>
    <mergeCell ref="Q19:V19"/>
    <mergeCell ref="W19:AB19"/>
    <mergeCell ref="W15:AB15"/>
    <mergeCell ref="W13:AB13"/>
    <mergeCell ref="Q16:V16"/>
    <mergeCell ref="W16:AB16"/>
    <mergeCell ref="AT3:BA3"/>
    <mergeCell ref="AT2:BA2"/>
    <mergeCell ref="AT5:BA5"/>
    <mergeCell ref="AL3:AS3"/>
    <mergeCell ref="AU9:BI9"/>
    <mergeCell ref="AI13:AN13"/>
    <mergeCell ref="AZ13:BD13"/>
    <mergeCell ref="K17:P17"/>
    <mergeCell ref="Q17:V17"/>
    <mergeCell ref="BE15:BI15"/>
    <mergeCell ref="AO16:AT16"/>
    <mergeCell ref="W10:AB10"/>
    <mergeCell ref="K10:P10"/>
    <mergeCell ref="Q10:V10"/>
    <mergeCell ref="W12:AB12"/>
    <mergeCell ref="W11:AB11"/>
    <mergeCell ref="AZ17:BD17"/>
    <mergeCell ref="AZ16:BD16"/>
    <mergeCell ref="AI11:AN11"/>
    <mergeCell ref="AI12:AN12"/>
    <mergeCell ref="AC17:AH17"/>
    <mergeCell ref="AC13:AH13"/>
    <mergeCell ref="AZ14:BD14"/>
    <mergeCell ref="AO13:AT13"/>
    <mergeCell ref="BE10:BI10"/>
    <mergeCell ref="AT4:BA4"/>
    <mergeCell ref="AC9:AT9"/>
    <mergeCell ref="AC10:AH10"/>
    <mergeCell ref="AI10:AN10"/>
    <mergeCell ref="AI14:AN14"/>
    <mergeCell ref="BE11:BI11"/>
    <mergeCell ref="BE14:BI14"/>
    <mergeCell ref="BE13:BI13"/>
    <mergeCell ref="AU13:AY13"/>
    <mergeCell ref="AU14:AY14"/>
    <mergeCell ref="AO14:AT14"/>
    <mergeCell ref="BB6:BI6"/>
    <mergeCell ref="AL6:AS6"/>
    <mergeCell ref="AT6:BA6"/>
    <mergeCell ref="BE12:BI12"/>
    <mergeCell ref="AO11:AT11"/>
    <mergeCell ref="K9:AB9"/>
    <mergeCell ref="AO10:AT10"/>
    <mergeCell ref="AZ10:BD10"/>
    <mergeCell ref="Q11:V11"/>
    <mergeCell ref="Q12:V12"/>
    <mergeCell ref="B15:J15"/>
    <mergeCell ref="W14:AB14"/>
    <mergeCell ref="AZ11:BD11"/>
    <mergeCell ref="AZ12:BD12"/>
    <mergeCell ref="AO12:AT12"/>
    <mergeCell ref="AU10:AY10"/>
    <mergeCell ref="AU11:AY11"/>
    <mergeCell ref="B9:J10"/>
    <mergeCell ref="B14:J14"/>
    <mergeCell ref="B13:J13"/>
    <mergeCell ref="B12:J12"/>
    <mergeCell ref="B11:J11"/>
    <mergeCell ref="AC11:AH11"/>
    <mergeCell ref="AC12:AH12"/>
    <mergeCell ref="AU12:AY12"/>
    <mergeCell ref="K12:P12"/>
    <mergeCell ref="K11:P11"/>
    <mergeCell ref="Q13:V13"/>
    <mergeCell ref="AC14:AH14"/>
    <mergeCell ref="B1:BI1"/>
    <mergeCell ref="B8:AN8"/>
    <mergeCell ref="B6:K6"/>
    <mergeCell ref="L2:Y2"/>
    <mergeCell ref="L3:Y3"/>
    <mergeCell ref="L4:Y4"/>
    <mergeCell ref="L5:Y5"/>
    <mergeCell ref="L6:Y6"/>
    <mergeCell ref="Z4:AK4"/>
    <mergeCell ref="B2:K2"/>
    <mergeCell ref="B3:K3"/>
    <mergeCell ref="Z5:AK5"/>
    <mergeCell ref="Z6:AK6"/>
    <mergeCell ref="Z2:AK2"/>
    <mergeCell ref="Z3:AK3"/>
    <mergeCell ref="B4:K4"/>
    <mergeCell ref="B5:K5"/>
    <mergeCell ref="BB2:BI2"/>
    <mergeCell ref="BB3:BI3"/>
    <mergeCell ref="AL4:AS4"/>
    <mergeCell ref="AL5:AS5"/>
    <mergeCell ref="BB4:BI4"/>
    <mergeCell ref="BB5:BI5"/>
    <mergeCell ref="AL2:AS2"/>
    <mergeCell ref="N35:P35"/>
    <mergeCell ref="T38:V38"/>
    <mergeCell ref="W38:AC38"/>
    <mergeCell ref="AD38:AK38"/>
    <mergeCell ref="AL38:AX38"/>
    <mergeCell ref="AY38:BF38"/>
    <mergeCell ref="BG38:BI38"/>
    <mergeCell ref="B38:M38"/>
    <mergeCell ref="N38:P38"/>
    <mergeCell ref="Q38:S38"/>
    <mergeCell ref="W36:AC36"/>
    <mergeCell ref="AD36:AK36"/>
    <mergeCell ref="AL36:AX36"/>
    <mergeCell ref="AY36:BF36"/>
    <mergeCell ref="BG36:BI36"/>
    <mergeCell ref="B21:BI21"/>
    <mergeCell ref="W37:AC37"/>
    <mergeCell ref="W33:AC34"/>
    <mergeCell ref="N37:P37"/>
    <mergeCell ref="T37:V37"/>
    <mergeCell ref="Q37:S37"/>
    <mergeCell ref="AY37:BF37"/>
    <mergeCell ref="BG37:BI37"/>
    <mergeCell ref="AD37:AK37"/>
    <mergeCell ref="B37:M37"/>
    <mergeCell ref="AL35:AX35"/>
    <mergeCell ref="AL33:AX34"/>
    <mergeCell ref="AY33:BF34"/>
    <mergeCell ref="BG33:BI34"/>
    <mergeCell ref="AD33:AK34"/>
    <mergeCell ref="Q33:S34"/>
    <mergeCell ref="T33:V34"/>
    <mergeCell ref="AL37:AX37"/>
    <mergeCell ref="BG35:BI35"/>
    <mergeCell ref="B36:M36"/>
    <mergeCell ref="N36:P36"/>
    <mergeCell ref="Q36:S36"/>
    <mergeCell ref="T36:V36"/>
    <mergeCell ref="B35:M35"/>
    <mergeCell ref="B22:J23"/>
    <mergeCell ref="K22:AB22"/>
    <mergeCell ref="AC22:AT22"/>
    <mergeCell ref="AU22:BI22"/>
    <mergeCell ref="K23:P23"/>
    <mergeCell ref="Q23:V23"/>
    <mergeCell ref="W23:AB23"/>
    <mergeCell ref="AC23:AH23"/>
    <mergeCell ref="AI23:AN23"/>
    <mergeCell ref="AO23:AT23"/>
    <mergeCell ref="AU23:AY23"/>
    <mergeCell ref="AZ23:BD23"/>
    <mergeCell ref="BE23:BI23"/>
    <mergeCell ref="BE24:BI24"/>
    <mergeCell ref="B25:J25"/>
    <mergeCell ref="K25:P25"/>
    <mergeCell ref="Q25:V25"/>
    <mergeCell ref="W25:AB25"/>
    <mergeCell ref="AC25:AH25"/>
    <mergeCell ref="AI25:AN25"/>
    <mergeCell ref="AO25:AT25"/>
    <mergeCell ref="AU25:AY25"/>
    <mergeCell ref="AZ25:BD25"/>
    <mergeCell ref="BE25:BI25"/>
    <mergeCell ref="B24:J24"/>
    <mergeCell ref="K24:P24"/>
    <mergeCell ref="Q24:V24"/>
    <mergeCell ref="W24:AB24"/>
    <mergeCell ref="AC24:AH24"/>
    <mergeCell ref="AI24:AN24"/>
    <mergeCell ref="AO24:AT24"/>
    <mergeCell ref="AU24:AY24"/>
    <mergeCell ref="AZ24:BD24"/>
    <mergeCell ref="BE26:BI26"/>
    <mergeCell ref="B27:J27"/>
    <mergeCell ref="K27:P27"/>
    <mergeCell ref="Q27:V27"/>
    <mergeCell ref="W27:AB27"/>
    <mergeCell ref="AC27:AH27"/>
    <mergeCell ref="AI27:AN27"/>
    <mergeCell ref="AO27:AT27"/>
    <mergeCell ref="AU27:AY27"/>
    <mergeCell ref="AZ27:BD27"/>
    <mergeCell ref="BE27:BI27"/>
    <mergeCell ref="B26:J26"/>
    <mergeCell ref="K26:P26"/>
    <mergeCell ref="Q26:V26"/>
    <mergeCell ref="W26:AB26"/>
    <mergeCell ref="AC26:AH26"/>
    <mergeCell ref="AI26:AN26"/>
    <mergeCell ref="AO26:AT26"/>
    <mergeCell ref="AU26:AY26"/>
    <mergeCell ref="AZ26:BD26"/>
    <mergeCell ref="BE28:BI28"/>
    <mergeCell ref="B29:J29"/>
    <mergeCell ref="K29:P29"/>
    <mergeCell ref="Q29:V29"/>
    <mergeCell ref="W29:AB29"/>
    <mergeCell ref="AC29:AH29"/>
    <mergeCell ref="AI29:AN29"/>
    <mergeCell ref="AO29:AT29"/>
    <mergeCell ref="AU29:AY29"/>
    <mergeCell ref="AZ29:BD29"/>
    <mergeCell ref="BE29:BI29"/>
    <mergeCell ref="B28:J28"/>
    <mergeCell ref="K28:P28"/>
    <mergeCell ref="Q28:V28"/>
    <mergeCell ref="W28:AB28"/>
    <mergeCell ref="AC28:AH28"/>
    <mergeCell ref="AI28:AN28"/>
    <mergeCell ref="AO28:AT28"/>
    <mergeCell ref="AU28:AY28"/>
    <mergeCell ref="AZ28:BD28"/>
    <mergeCell ref="BE30:BI30"/>
    <mergeCell ref="B30:J30"/>
    <mergeCell ref="K30:P30"/>
    <mergeCell ref="Q30:V30"/>
    <mergeCell ref="W30:AB30"/>
    <mergeCell ref="AC30:AH30"/>
    <mergeCell ref="AI30:AN30"/>
    <mergeCell ref="AO30:AT30"/>
    <mergeCell ref="AU30:AY30"/>
    <mergeCell ref="AZ30:BD30"/>
  </mergeCells>
  <phoneticPr fontId="2" type="Hiragana" alignment="distributed"/>
  <pageMargins left="0.2" right="0.19" top="0.31" bottom="0.2" header="0.2"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0"/>
  <sheetViews>
    <sheetView zoomScale="75" workbookViewId="0">
      <selection activeCell="N16" sqref="N16"/>
    </sheetView>
  </sheetViews>
  <sheetFormatPr defaultColWidth="9" defaultRowHeight="30" customHeight="1" x14ac:dyDescent="0.3"/>
  <cols>
    <col min="1" max="1" width="21.36328125" style="9" customWidth="1"/>
    <col min="2" max="3" width="8.08984375" style="9" customWidth="1"/>
    <col min="4" max="4" width="8.6328125" style="9" customWidth="1"/>
    <col min="5" max="6" width="7" style="9" customWidth="1"/>
    <col min="7" max="8" width="6.36328125" style="9" customWidth="1"/>
    <col min="9" max="12" width="8.6328125" style="9" customWidth="1"/>
    <col min="13" max="16384" width="9" style="9"/>
  </cols>
  <sheetData>
    <row r="1" spans="1:40" ht="30" customHeight="1" x14ac:dyDescent="0.3">
      <c r="A1" s="239" t="s">
        <v>31</v>
      </c>
      <c r="B1" s="239"/>
      <c r="C1" s="239"/>
    </row>
    <row r="3" spans="1:40" ht="30" customHeight="1" thickBot="1" x14ac:dyDescent="0.35">
      <c r="A3" s="17" t="s">
        <v>29</v>
      </c>
    </row>
    <row r="4" spans="1:40" ht="30" customHeight="1" x14ac:dyDescent="0.3">
      <c r="A4" s="240" t="s">
        <v>35</v>
      </c>
      <c r="B4" s="242" t="s">
        <v>18</v>
      </c>
      <c r="C4" s="243"/>
      <c r="D4" s="244"/>
      <c r="E4" s="242" t="s">
        <v>19</v>
      </c>
      <c r="F4" s="243"/>
      <c r="G4" s="243"/>
      <c r="H4" s="243"/>
      <c r="I4" s="244"/>
      <c r="J4" s="242" t="s">
        <v>20</v>
      </c>
      <c r="K4" s="243"/>
      <c r="L4" s="245"/>
    </row>
    <row r="5" spans="1:40" ht="30" customHeight="1" x14ac:dyDescent="0.3">
      <c r="A5" s="241"/>
      <c r="B5" s="18"/>
      <c r="C5" s="18"/>
      <c r="D5" s="18"/>
      <c r="E5" s="248" t="s">
        <v>198</v>
      </c>
      <c r="F5" s="249"/>
      <c r="G5" s="246" t="s">
        <v>197</v>
      </c>
      <c r="H5" s="247"/>
      <c r="I5" s="18"/>
      <c r="J5" s="18"/>
      <c r="K5" s="18"/>
      <c r="L5" s="19"/>
      <c r="AN5" s="9">
        <v>45651</v>
      </c>
    </row>
    <row r="6" spans="1:40" ht="30" customHeight="1" x14ac:dyDescent="0.3">
      <c r="A6" s="103"/>
      <c r="B6" s="18" t="s">
        <v>9</v>
      </c>
      <c r="C6" s="18" t="s">
        <v>10</v>
      </c>
      <c r="D6" s="18" t="s">
        <v>11</v>
      </c>
      <c r="E6" s="18" t="s">
        <v>9</v>
      </c>
      <c r="F6" s="18" t="s">
        <v>10</v>
      </c>
      <c r="G6" s="100" t="s">
        <v>9</v>
      </c>
      <c r="H6" s="100" t="s">
        <v>10</v>
      </c>
      <c r="I6" s="18" t="s">
        <v>11</v>
      </c>
      <c r="J6" s="18" t="s">
        <v>9</v>
      </c>
      <c r="K6" s="18" t="s">
        <v>10</v>
      </c>
      <c r="L6" s="19" t="s">
        <v>11</v>
      </c>
    </row>
    <row r="7" spans="1:40" ht="30" customHeight="1" x14ac:dyDescent="0.3">
      <c r="A7" s="91" t="s">
        <v>57</v>
      </c>
      <c r="B7" s="89">
        <v>1048</v>
      </c>
      <c r="C7" s="89">
        <v>1124</v>
      </c>
      <c r="D7" s="12">
        <f>SUM(B7:C7)</f>
        <v>2172</v>
      </c>
      <c r="E7" s="12">
        <v>398</v>
      </c>
      <c r="F7" s="12">
        <v>381</v>
      </c>
      <c r="G7" s="101">
        <v>193</v>
      </c>
      <c r="H7" s="101">
        <v>238</v>
      </c>
      <c r="I7" s="12">
        <f t="shared" ref="I7:I23" si="0">SUM(E7:H7)</f>
        <v>1210</v>
      </c>
      <c r="J7" s="13">
        <f>(E7+G7)/B7*100</f>
        <v>56.393129770992367</v>
      </c>
      <c r="K7" s="13">
        <f>(F7+H7)/C7*100</f>
        <v>55.071174377224196</v>
      </c>
      <c r="L7" s="14">
        <f>I7/D7*100</f>
        <v>55.709023941068139</v>
      </c>
    </row>
    <row r="8" spans="1:40" ht="30" customHeight="1" x14ac:dyDescent="0.3">
      <c r="A8" s="91" t="s">
        <v>58</v>
      </c>
      <c r="B8" s="89">
        <v>867</v>
      </c>
      <c r="C8" s="89">
        <v>869</v>
      </c>
      <c r="D8" s="12">
        <f>SUM(B8:C8)</f>
        <v>1736</v>
      </c>
      <c r="E8" s="12">
        <v>388</v>
      </c>
      <c r="F8" s="12">
        <v>372</v>
      </c>
      <c r="G8" s="101">
        <v>119</v>
      </c>
      <c r="H8" s="101">
        <v>140</v>
      </c>
      <c r="I8" s="12">
        <f t="shared" si="0"/>
        <v>1019</v>
      </c>
      <c r="J8" s="13">
        <f t="shared" ref="J8:J14" si="1">(E8+G8)/B8*100</f>
        <v>58.477508650519027</v>
      </c>
      <c r="K8" s="13">
        <f t="shared" ref="K8:K21" si="2">(F8+H8)/C8*100</f>
        <v>58.918296892980436</v>
      </c>
      <c r="L8" s="14">
        <f>I8/D8*100</f>
        <v>58.698156682027644</v>
      </c>
    </row>
    <row r="9" spans="1:40" ht="30" customHeight="1" x14ac:dyDescent="0.3">
      <c r="A9" s="91" t="s">
        <v>32</v>
      </c>
      <c r="B9" s="89">
        <v>865</v>
      </c>
      <c r="C9" s="89">
        <v>903</v>
      </c>
      <c r="D9" s="12">
        <f t="shared" ref="D9:D23" si="3">SUM(B9:C9)</f>
        <v>1768</v>
      </c>
      <c r="E9" s="12">
        <v>377</v>
      </c>
      <c r="F9" s="12">
        <v>361</v>
      </c>
      <c r="G9" s="101">
        <v>189</v>
      </c>
      <c r="H9" s="101">
        <v>251</v>
      </c>
      <c r="I9" s="12">
        <f t="shared" si="0"/>
        <v>1178</v>
      </c>
      <c r="J9" s="13">
        <f t="shared" si="1"/>
        <v>65.433526011560701</v>
      </c>
      <c r="K9" s="13">
        <f t="shared" si="2"/>
        <v>67.774086378737536</v>
      </c>
      <c r="L9" s="14">
        <f t="shared" ref="L9:L22" si="4">I9/D9*100</f>
        <v>66.628959276018094</v>
      </c>
    </row>
    <row r="10" spans="1:40" ht="30" customHeight="1" x14ac:dyDescent="0.3">
      <c r="A10" s="91" t="s">
        <v>59</v>
      </c>
      <c r="B10" s="89">
        <v>257</v>
      </c>
      <c r="C10" s="89">
        <v>276</v>
      </c>
      <c r="D10" s="12">
        <f t="shared" si="3"/>
        <v>533</v>
      </c>
      <c r="E10" s="12">
        <v>117</v>
      </c>
      <c r="F10" s="12">
        <v>102</v>
      </c>
      <c r="G10" s="101">
        <v>52</v>
      </c>
      <c r="H10" s="101">
        <v>73</v>
      </c>
      <c r="I10" s="12">
        <f t="shared" si="0"/>
        <v>344</v>
      </c>
      <c r="J10" s="13">
        <f t="shared" si="1"/>
        <v>65.758754863813223</v>
      </c>
      <c r="K10" s="13">
        <f t="shared" si="2"/>
        <v>63.405797101449281</v>
      </c>
      <c r="L10" s="14">
        <f t="shared" si="4"/>
        <v>64.540337711069412</v>
      </c>
    </row>
    <row r="11" spans="1:40" ht="30" customHeight="1" x14ac:dyDescent="0.3">
      <c r="A11" s="91" t="s">
        <v>60</v>
      </c>
      <c r="B11" s="89">
        <v>261</v>
      </c>
      <c r="C11" s="89">
        <v>312</v>
      </c>
      <c r="D11" s="12">
        <f t="shared" si="3"/>
        <v>573</v>
      </c>
      <c r="E11" s="12">
        <v>118</v>
      </c>
      <c r="F11" s="12">
        <v>109</v>
      </c>
      <c r="G11" s="101">
        <v>52</v>
      </c>
      <c r="H11" s="101">
        <v>79</v>
      </c>
      <c r="I11" s="12">
        <f t="shared" si="0"/>
        <v>358</v>
      </c>
      <c r="J11" s="13">
        <f t="shared" si="1"/>
        <v>65.134099616858236</v>
      </c>
      <c r="K11" s="13">
        <f t="shared" si="2"/>
        <v>60.256410256410255</v>
      </c>
      <c r="L11" s="14">
        <f t="shared" si="4"/>
        <v>62.478184991273999</v>
      </c>
    </row>
    <row r="12" spans="1:40" ht="30" customHeight="1" x14ac:dyDescent="0.3">
      <c r="A12" s="91" t="s">
        <v>61</v>
      </c>
      <c r="B12" s="89">
        <v>251</v>
      </c>
      <c r="C12" s="89">
        <v>256</v>
      </c>
      <c r="D12" s="12">
        <f t="shared" si="3"/>
        <v>507</v>
      </c>
      <c r="E12" s="12">
        <v>98</v>
      </c>
      <c r="F12" s="12">
        <v>89</v>
      </c>
      <c r="G12" s="101">
        <v>77</v>
      </c>
      <c r="H12" s="101">
        <v>86</v>
      </c>
      <c r="I12" s="12">
        <f t="shared" si="0"/>
        <v>350</v>
      </c>
      <c r="J12" s="13">
        <f t="shared" si="1"/>
        <v>69.721115537848604</v>
      </c>
      <c r="K12" s="13">
        <f t="shared" si="2"/>
        <v>68.359375</v>
      </c>
      <c r="L12" s="14">
        <f t="shared" si="4"/>
        <v>69.033530571992102</v>
      </c>
    </row>
    <row r="13" spans="1:40" ht="30" customHeight="1" x14ac:dyDescent="0.3">
      <c r="A13" s="91" t="s">
        <v>62</v>
      </c>
      <c r="B13" s="89">
        <v>196</v>
      </c>
      <c r="C13" s="89">
        <v>187</v>
      </c>
      <c r="D13" s="12">
        <f t="shared" si="3"/>
        <v>383</v>
      </c>
      <c r="E13" s="12">
        <v>69</v>
      </c>
      <c r="F13" s="12">
        <v>56</v>
      </c>
      <c r="G13" s="101">
        <v>37</v>
      </c>
      <c r="H13" s="101">
        <v>50</v>
      </c>
      <c r="I13" s="12">
        <f t="shared" si="0"/>
        <v>212</v>
      </c>
      <c r="J13" s="13">
        <f t="shared" si="1"/>
        <v>54.081632653061227</v>
      </c>
      <c r="K13" s="13">
        <f t="shared" si="2"/>
        <v>56.684491978609628</v>
      </c>
      <c r="L13" s="14">
        <f t="shared" si="4"/>
        <v>55.35248041775457</v>
      </c>
    </row>
    <row r="14" spans="1:40" ht="30" customHeight="1" x14ac:dyDescent="0.3">
      <c r="A14" s="91" t="s">
        <v>63</v>
      </c>
      <c r="B14" s="89">
        <v>185</v>
      </c>
      <c r="C14" s="89">
        <v>228</v>
      </c>
      <c r="D14" s="12">
        <f t="shared" si="3"/>
        <v>413</v>
      </c>
      <c r="E14" s="12">
        <v>60</v>
      </c>
      <c r="F14" s="12">
        <v>65</v>
      </c>
      <c r="G14" s="101">
        <v>66</v>
      </c>
      <c r="H14" s="101">
        <v>86</v>
      </c>
      <c r="I14" s="12">
        <f t="shared" si="0"/>
        <v>277</v>
      </c>
      <c r="J14" s="13">
        <f t="shared" si="1"/>
        <v>68.108108108108112</v>
      </c>
      <c r="K14" s="13">
        <f t="shared" si="2"/>
        <v>66.228070175438589</v>
      </c>
      <c r="L14" s="14">
        <f t="shared" si="4"/>
        <v>67.070217917675549</v>
      </c>
    </row>
    <row r="15" spans="1:40" ht="30" customHeight="1" x14ac:dyDescent="0.3">
      <c r="A15" s="91" t="s">
        <v>64</v>
      </c>
      <c r="B15" s="89">
        <v>301</v>
      </c>
      <c r="C15" s="89">
        <v>312</v>
      </c>
      <c r="D15" s="12">
        <f t="shared" si="3"/>
        <v>613</v>
      </c>
      <c r="E15" s="12">
        <v>134</v>
      </c>
      <c r="F15" s="12">
        <v>110</v>
      </c>
      <c r="G15" s="101">
        <v>79</v>
      </c>
      <c r="H15" s="101">
        <v>110</v>
      </c>
      <c r="I15" s="12">
        <f t="shared" si="0"/>
        <v>433</v>
      </c>
      <c r="J15" s="13">
        <f t="shared" ref="J15:J22" si="5">(E15+G15)/B15*100</f>
        <v>70.7641196013289</v>
      </c>
      <c r="K15" s="13">
        <f t="shared" si="2"/>
        <v>70.512820512820511</v>
      </c>
      <c r="L15" s="14">
        <f t="shared" si="4"/>
        <v>70.636215334420882</v>
      </c>
    </row>
    <row r="16" spans="1:40" ht="30" customHeight="1" x14ac:dyDescent="0.3">
      <c r="A16" s="91" t="s">
        <v>65</v>
      </c>
      <c r="B16" s="89">
        <v>491</v>
      </c>
      <c r="C16" s="89">
        <v>522</v>
      </c>
      <c r="D16" s="12">
        <f t="shared" si="3"/>
        <v>1013</v>
      </c>
      <c r="E16" s="12">
        <v>210</v>
      </c>
      <c r="F16" s="12">
        <v>221</v>
      </c>
      <c r="G16" s="101">
        <v>119</v>
      </c>
      <c r="H16" s="101">
        <v>136</v>
      </c>
      <c r="I16" s="12">
        <f t="shared" si="0"/>
        <v>686</v>
      </c>
      <c r="J16" s="13">
        <f t="shared" si="5"/>
        <v>67.006109979633393</v>
      </c>
      <c r="K16" s="13">
        <f>(F16+H16)/C16*100</f>
        <v>68.390804597701148</v>
      </c>
      <c r="L16" s="14">
        <f t="shared" si="4"/>
        <v>67.719644619940766</v>
      </c>
    </row>
    <row r="17" spans="1:12" ht="30" customHeight="1" x14ac:dyDescent="0.3">
      <c r="A17" s="91" t="s">
        <v>66</v>
      </c>
      <c r="B17" s="89">
        <v>365</v>
      </c>
      <c r="C17" s="89">
        <v>371</v>
      </c>
      <c r="D17" s="12">
        <f t="shared" si="3"/>
        <v>736</v>
      </c>
      <c r="E17" s="12">
        <v>148</v>
      </c>
      <c r="F17" s="12">
        <v>136</v>
      </c>
      <c r="G17" s="101">
        <v>85</v>
      </c>
      <c r="H17" s="101">
        <v>93</v>
      </c>
      <c r="I17" s="12">
        <f t="shared" si="0"/>
        <v>462</v>
      </c>
      <c r="J17" s="13">
        <f t="shared" si="5"/>
        <v>63.835616438356169</v>
      </c>
      <c r="K17" s="13">
        <f t="shared" si="2"/>
        <v>61.725067385444746</v>
      </c>
      <c r="L17" s="14">
        <f t="shared" si="4"/>
        <v>62.771739130434781</v>
      </c>
    </row>
    <row r="18" spans="1:12" ht="30" customHeight="1" x14ac:dyDescent="0.3">
      <c r="A18" s="91" t="s">
        <v>67</v>
      </c>
      <c r="B18" s="89">
        <v>437</v>
      </c>
      <c r="C18" s="89">
        <v>391</v>
      </c>
      <c r="D18" s="12">
        <f t="shared" si="3"/>
        <v>828</v>
      </c>
      <c r="E18" s="12">
        <v>139</v>
      </c>
      <c r="F18" s="12">
        <v>132</v>
      </c>
      <c r="G18" s="101">
        <v>115</v>
      </c>
      <c r="H18" s="101">
        <v>107</v>
      </c>
      <c r="I18" s="12">
        <f t="shared" si="0"/>
        <v>493</v>
      </c>
      <c r="J18" s="13">
        <f t="shared" si="5"/>
        <v>58.123569794050347</v>
      </c>
      <c r="K18" s="13">
        <f t="shared" si="2"/>
        <v>61.125319693094625</v>
      </c>
      <c r="L18" s="14">
        <f t="shared" si="4"/>
        <v>59.541062801932362</v>
      </c>
    </row>
    <row r="19" spans="1:12" ht="30" customHeight="1" x14ac:dyDescent="0.3">
      <c r="A19" s="91" t="s">
        <v>135</v>
      </c>
      <c r="B19" s="89">
        <v>791</v>
      </c>
      <c r="C19" s="89">
        <v>790</v>
      </c>
      <c r="D19" s="12">
        <f t="shared" si="3"/>
        <v>1581</v>
      </c>
      <c r="E19" s="12">
        <v>328</v>
      </c>
      <c r="F19" s="12">
        <v>293</v>
      </c>
      <c r="G19" s="101">
        <v>204</v>
      </c>
      <c r="H19" s="101">
        <v>252</v>
      </c>
      <c r="I19" s="12">
        <f t="shared" si="0"/>
        <v>1077</v>
      </c>
      <c r="J19" s="13">
        <f t="shared" si="5"/>
        <v>67.256637168141594</v>
      </c>
      <c r="K19" s="13">
        <f t="shared" si="2"/>
        <v>68.987341772151893</v>
      </c>
      <c r="L19" s="14">
        <f t="shared" si="4"/>
        <v>68.121442125237195</v>
      </c>
    </row>
    <row r="20" spans="1:12" ht="30" customHeight="1" x14ac:dyDescent="0.3">
      <c r="A20" s="91" t="s">
        <v>68</v>
      </c>
      <c r="B20" s="89">
        <v>437</v>
      </c>
      <c r="C20" s="89">
        <v>411</v>
      </c>
      <c r="D20" s="12">
        <f t="shared" si="3"/>
        <v>848</v>
      </c>
      <c r="E20" s="12">
        <v>176</v>
      </c>
      <c r="F20" s="12">
        <v>161</v>
      </c>
      <c r="G20" s="101">
        <v>62</v>
      </c>
      <c r="H20" s="101">
        <v>65</v>
      </c>
      <c r="I20" s="12">
        <f t="shared" si="0"/>
        <v>464</v>
      </c>
      <c r="J20" s="13">
        <f t="shared" si="5"/>
        <v>54.462242562929063</v>
      </c>
      <c r="K20" s="13">
        <f t="shared" si="2"/>
        <v>54.987834549878343</v>
      </c>
      <c r="L20" s="14">
        <f t="shared" si="4"/>
        <v>54.716981132075468</v>
      </c>
    </row>
    <row r="21" spans="1:12" ht="30" customHeight="1" x14ac:dyDescent="0.3">
      <c r="A21" s="91" t="s">
        <v>70</v>
      </c>
      <c r="B21" s="89">
        <v>386</v>
      </c>
      <c r="C21" s="89">
        <v>410</v>
      </c>
      <c r="D21" s="12">
        <f t="shared" si="3"/>
        <v>796</v>
      </c>
      <c r="E21" s="12">
        <v>161</v>
      </c>
      <c r="F21" s="12">
        <v>170</v>
      </c>
      <c r="G21" s="101">
        <v>70</v>
      </c>
      <c r="H21" s="101">
        <v>74</v>
      </c>
      <c r="I21" s="12">
        <f t="shared" si="0"/>
        <v>475</v>
      </c>
      <c r="J21" s="13">
        <f t="shared" si="5"/>
        <v>59.844559585492227</v>
      </c>
      <c r="K21" s="13">
        <f t="shared" si="2"/>
        <v>59.512195121951216</v>
      </c>
      <c r="L21" s="14">
        <f t="shared" si="4"/>
        <v>59.673366834170849</v>
      </c>
    </row>
    <row r="22" spans="1:12" ht="30" customHeight="1" thickBot="1" x14ac:dyDescent="0.35">
      <c r="A22" s="92" t="s">
        <v>69</v>
      </c>
      <c r="B22" s="94">
        <v>323</v>
      </c>
      <c r="C22" s="89">
        <v>320</v>
      </c>
      <c r="D22" s="15">
        <f t="shared" si="3"/>
        <v>643</v>
      </c>
      <c r="E22" s="15">
        <v>109</v>
      </c>
      <c r="F22" s="15">
        <v>110</v>
      </c>
      <c r="G22" s="102">
        <v>85</v>
      </c>
      <c r="H22" s="102">
        <v>95</v>
      </c>
      <c r="I22" s="12">
        <f t="shared" si="0"/>
        <v>399</v>
      </c>
      <c r="J22" s="64">
        <f t="shared" si="5"/>
        <v>60.061919504643967</v>
      </c>
      <c r="K22" s="64">
        <f>(F22+H22)/C22*100</f>
        <v>64.0625</v>
      </c>
      <c r="L22" s="16">
        <f t="shared" si="4"/>
        <v>62.052877138413685</v>
      </c>
    </row>
    <row r="23" spans="1:12" s="125" customFormat="1" ht="30" customHeight="1" thickTop="1" thickBot="1" x14ac:dyDescent="0.35">
      <c r="A23" s="116" t="s">
        <v>11</v>
      </c>
      <c r="B23" s="117">
        <f>SUM(B7:B22)</f>
        <v>7461</v>
      </c>
      <c r="C23" s="115">
        <f>SUM(C7:C22)</f>
        <v>7682</v>
      </c>
      <c r="D23" s="115">
        <f t="shared" si="3"/>
        <v>15143</v>
      </c>
      <c r="E23" s="115">
        <f>SUM(E7:E22)</f>
        <v>3030</v>
      </c>
      <c r="F23" s="115">
        <f>SUM(F7:F22)</f>
        <v>2868</v>
      </c>
      <c r="G23" s="115">
        <f>SUM(G7:G22)</f>
        <v>1604</v>
      </c>
      <c r="H23" s="115">
        <f>SUM(H7:H22)</f>
        <v>1935</v>
      </c>
      <c r="I23" s="115">
        <f t="shared" si="0"/>
        <v>9437</v>
      </c>
      <c r="J23" s="119">
        <f>(E23+G23)/B23*100</f>
        <v>62.109636777911803</v>
      </c>
      <c r="K23" s="119">
        <f>(F23+H23)/C23*100</f>
        <v>62.522780525904707</v>
      </c>
      <c r="L23" s="120">
        <f>I23/D23*100</f>
        <v>62.31922340355279</v>
      </c>
    </row>
    <row r="24" spans="1:12" ht="30" customHeight="1" x14ac:dyDescent="0.3">
      <c r="A24" s="10"/>
      <c r="B24" s="10"/>
      <c r="C24" s="10"/>
      <c r="D24" s="10"/>
      <c r="E24" s="10"/>
      <c r="F24" s="10"/>
      <c r="I24" s="10"/>
      <c r="J24" s="10"/>
      <c r="K24" s="10"/>
      <c r="L24" s="10"/>
    </row>
    <row r="25" spans="1:12" ht="30" customHeight="1" x14ac:dyDescent="0.3">
      <c r="A25" s="11"/>
      <c r="B25" s="11"/>
      <c r="C25" s="11"/>
      <c r="D25" s="11"/>
      <c r="E25" s="11"/>
      <c r="F25" s="11"/>
      <c r="G25" s="11"/>
      <c r="H25" s="11"/>
      <c r="I25" s="11"/>
      <c r="J25" s="11"/>
      <c r="K25" s="11"/>
      <c r="L25" s="11"/>
    </row>
    <row r="26" spans="1:12" ht="30" customHeight="1" x14ac:dyDescent="0.3">
      <c r="A26" s="11"/>
      <c r="B26" s="11"/>
      <c r="C26" s="11"/>
      <c r="D26" s="11"/>
      <c r="E26" s="11"/>
      <c r="F26" s="11"/>
      <c r="G26" s="11"/>
      <c r="H26" s="11"/>
      <c r="I26" s="11"/>
      <c r="J26" s="11"/>
      <c r="K26" s="11"/>
      <c r="L26" s="11"/>
    </row>
    <row r="27" spans="1:12" ht="30" customHeight="1" x14ac:dyDescent="0.3">
      <c r="G27" s="11"/>
      <c r="H27" s="11"/>
    </row>
    <row r="30" spans="1:12" ht="30" customHeight="1" x14ac:dyDescent="0.3">
      <c r="A30" s="238"/>
      <c r="B30" s="238"/>
      <c r="C30" s="238"/>
      <c r="D30" s="238"/>
      <c r="E30" s="238"/>
      <c r="F30" s="238"/>
      <c r="G30" s="238"/>
      <c r="H30" s="238"/>
      <c r="I30" s="238"/>
      <c r="J30" s="238"/>
      <c r="K30" s="238"/>
      <c r="L30" s="238"/>
    </row>
  </sheetData>
  <mergeCells count="8">
    <mergeCell ref="A30:L30"/>
    <mergeCell ref="A1:C1"/>
    <mergeCell ref="A4:A5"/>
    <mergeCell ref="B4:D4"/>
    <mergeCell ref="E4:I4"/>
    <mergeCell ref="J4:L4"/>
    <mergeCell ref="G5:H5"/>
    <mergeCell ref="E5:F5"/>
  </mergeCells>
  <phoneticPr fontId="2"/>
  <pageMargins left="0.36" right="0.3" top="0.2" bottom="0.21" header="0.2" footer="0.2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N31"/>
  <sheetViews>
    <sheetView zoomScale="75" workbookViewId="0">
      <selection activeCell="A30" sqref="A30:L30"/>
    </sheetView>
  </sheetViews>
  <sheetFormatPr defaultColWidth="9" defaultRowHeight="30" customHeight="1" x14ac:dyDescent="0.3"/>
  <cols>
    <col min="1" max="1" width="21.36328125" style="9" customWidth="1"/>
    <col min="2" max="6" width="8.6328125" style="9" customWidth="1"/>
    <col min="7" max="8" width="6.90625" style="9" customWidth="1"/>
    <col min="9" max="12" width="8.6328125" style="9" customWidth="1"/>
    <col min="13" max="16384" width="9" style="9"/>
  </cols>
  <sheetData>
    <row r="2" spans="1:40" ht="30" customHeight="1" thickBot="1" x14ac:dyDescent="0.35">
      <c r="A2" s="17" t="s">
        <v>34</v>
      </c>
    </row>
    <row r="3" spans="1:40" ht="30" customHeight="1" x14ac:dyDescent="0.3">
      <c r="A3" s="240" t="s">
        <v>33</v>
      </c>
      <c r="B3" s="242" t="s">
        <v>18</v>
      </c>
      <c r="C3" s="243"/>
      <c r="D3" s="244"/>
      <c r="E3" s="242" t="s">
        <v>19</v>
      </c>
      <c r="F3" s="243"/>
      <c r="G3" s="243"/>
      <c r="H3" s="243"/>
      <c r="I3" s="244"/>
      <c r="J3" s="242" t="s">
        <v>20</v>
      </c>
      <c r="K3" s="243"/>
      <c r="L3" s="245"/>
      <c r="N3" s="9">
        <v>42680</v>
      </c>
    </row>
    <row r="4" spans="1:40" ht="30" customHeight="1" x14ac:dyDescent="0.3">
      <c r="A4" s="241"/>
      <c r="B4" s="18"/>
      <c r="C4" s="18"/>
      <c r="D4" s="18"/>
      <c r="E4" s="248" t="s">
        <v>198</v>
      </c>
      <c r="F4" s="249"/>
      <c r="G4" s="246" t="s">
        <v>197</v>
      </c>
      <c r="H4" s="247"/>
      <c r="I4" s="18"/>
      <c r="J4" s="18"/>
      <c r="K4" s="18"/>
      <c r="L4" s="19"/>
    </row>
    <row r="5" spans="1:40" ht="30" customHeight="1" x14ac:dyDescent="0.3">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3">
      <c r="A6" s="91" t="s">
        <v>71</v>
      </c>
      <c r="B6" s="89">
        <v>4090</v>
      </c>
      <c r="C6" s="89">
        <v>3897</v>
      </c>
      <c r="D6" s="12">
        <f t="shared" ref="D6:D11" si="0">SUM(B6:C6)</f>
        <v>7987</v>
      </c>
      <c r="E6" s="112">
        <v>1274</v>
      </c>
      <c r="F6" s="112">
        <v>1213</v>
      </c>
      <c r="G6" s="105">
        <v>644</v>
      </c>
      <c r="H6" s="105">
        <v>751</v>
      </c>
      <c r="I6" s="12">
        <f>SUM(E6:H6)</f>
        <v>3882</v>
      </c>
      <c r="J6" s="13">
        <f>(E6+G6)/B6*100</f>
        <v>46.894865525672373</v>
      </c>
      <c r="K6" s="13">
        <f>(F6+H6)/C6*100</f>
        <v>50.397741852707213</v>
      </c>
      <c r="L6" s="14">
        <f t="shared" ref="L6:L10" si="1">I6/D6*100</f>
        <v>48.603981469888566</v>
      </c>
      <c r="AN6" s="9">
        <v>45651</v>
      </c>
    </row>
    <row r="7" spans="1:40" ht="30" customHeight="1" x14ac:dyDescent="0.3">
      <c r="A7" s="91" t="s">
        <v>72</v>
      </c>
      <c r="B7" s="89">
        <v>1381</v>
      </c>
      <c r="C7" s="89">
        <v>1435</v>
      </c>
      <c r="D7" s="12">
        <f t="shared" si="0"/>
        <v>2816</v>
      </c>
      <c r="E7" s="112">
        <v>536</v>
      </c>
      <c r="F7" s="112">
        <v>517</v>
      </c>
      <c r="G7" s="105">
        <v>290</v>
      </c>
      <c r="H7" s="105">
        <v>351</v>
      </c>
      <c r="I7" s="12">
        <f t="shared" ref="I7:I10" si="2">SUM(E7:H7)</f>
        <v>1694</v>
      </c>
      <c r="J7" s="13">
        <f>(E7+G7)/B7*100</f>
        <v>59.811730629978278</v>
      </c>
      <c r="K7" s="13">
        <f t="shared" ref="K7:K11" si="3">(F7+H7)/C7*100</f>
        <v>60.487804878048777</v>
      </c>
      <c r="L7" s="14">
        <f t="shared" si="1"/>
        <v>60.15625</v>
      </c>
    </row>
    <row r="8" spans="1:40" ht="30" customHeight="1" x14ac:dyDescent="0.3">
      <c r="A8" s="91" t="s">
        <v>73</v>
      </c>
      <c r="B8" s="89">
        <v>810</v>
      </c>
      <c r="C8" s="89">
        <v>844</v>
      </c>
      <c r="D8" s="12">
        <f t="shared" si="0"/>
        <v>1654</v>
      </c>
      <c r="E8" s="112">
        <v>302</v>
      </c>
      <c r="F8" s="112">
        <v>273</v>
      </c>
      <c r="G8" s="105">
        <v>112</v>
      </c>
      <c r="H8" s="105">
        <v>135</v>
      </c>
      <c r="I8" s="12">
        <f t="shared" si="2"/>
        <v>822</v>
      </c>
      <c r="J8" s="13">
        <f t="shared" ref="J8:J11" si="4">(E8+G8)/B8*100</f>
        <v>51.111111111111107</v>
      </c>
      <c r="K8" s="13">
        <f t="shared" si="3"/>
        <v>48.341232227488149</v>
      </c>
      <c r="L8" s="14">
        <f t="shared" si="1"/>
        <v>49.697702539298675</v>
      </c>
    </row>
    <row r="9" spans="1:40" ht="30" customHeight="1" x14ac:dyDescent="0.3">
      <c r="A9" s="91" t="s">
        <v>74</v>
      </c>
      <c r="B9" s="89">
        <v>893</v>
      </c>
      <c r="C9" s="89">
        <v>966</v>
      </c>
      <c r="D9" s="12">
        <f t="shared" si="0"/>
        <v>1859</v>
      </c>
      <c r="E9" s="112">
        <v>465</v>
      </c>
      <c r="F9" s="112">
        <v>483</v>
      </c>
      <c r="G9" s="105">
        <v>132</v>
      </c>
      <c r="H9" s="105">
        <v>166</v>
      </c>
      <c r="I9" s="12">
        <f t="shared" si="2"/>
        <v>1246</v>
      </c>
      <c r="J9" s="13">
        <f t="shared" si="4"/>
        <v>66.853303471444576</v>
      </c>
      <c r="K9" s="13">
        <f t="shared" si="3"/>
        <v>67.184265010351965</v>
      </c>
      <c r="L9" s="14">
        <f t="shared" si="1"/>
        <v>67.025282409897784</v>
      </c>
    </row>
    <row r="10" spans="1:40" ht="30" customHeight="1" thickBot="1" x14ac:dyDescent="0.35">
      <c r="A10" s="92" t="s">
        <v>75</v>
      </c>
      <c r="B10" s="94">
        <v>762</v>
      </c>
      <c r="C10" s="89">
        <v>791</v>
      </c>
      <c r="D10" s="15">
        <f t="shared" si="0"/>
        <v>1553</v>
      </c>
      <c r="E10" s="113">
        <v>354</v>
      </c>
      <c r="F10" s="113">
        <v>337</v>
      </c>
      <c r="G10" s="106">
        <v>112</v>
      </c>
      <c r="H10" s="106">
        <v>133</v>
      </c>
      <c r="I10" s="12">
        <f t="shared" si="2"/>
        <v>936</v>
      </c>
      <c r="J10" s="64">
        <f t="shared" si="4"/>
        <v>61.154855643044613</v>
      </c>
      <c r="K10" s="64">
        <f t="shared" si="3"/>
        <v>59.418457648546138</v>
      </c>
      <c r="L10" s="16">
        <f t="shared" si="1"/>
        <v>60.270444301352221</v>
      </c>
    </row>
    <row r="11" spans="1:40" s="125" customFormat="1" ht="30" customHeight="1" thickTop="1" thickBot="1" x14ac:dyDescent="0.35">
      <c r="A11" s="116" t="s">
        <v>11</v>
      </c>
      <c r="B11" s="117">
        <f>SUM(B6:B10)</f>
        <v>7936</v>
      </c>
      <c r="C11" s="115">
        <f>SUM(C6:C10)</f>
        <v>7933</v>
      </c>
      <c r="D11" s="115">
        <f t="shared" si="0"/>
        <v>15869</v>
      </c>
      <c r="E11" s="115">
        <f>SUM(E6:E10)</f>
        <v>2931</v>
      </c>
      <c r="F11" s="115">
        <f>SUM(F6:F10)</f>
        <v>2823</v>
      </c>
      <c r="G11" s="124">
        <f t="shared" ref="G11:H11" si="5">SUM(G6:G10)</f>
        <v>1290</v>
      </c>
      <c r="H11" s="124">
        <f t="shared" si="5"/>
        <v>1536</v>
      </c>
      <c r="I11" s="115">
        <f>SUM(I6:I10)</f>
        <v>8580</v>
      </c>
      <c r="J11" s="119">
        <f t="shared" si="4"/>
        <v>53.188004032258064</v>
      </c>
      <c r="K11" s="119">
        <f t="shared" si="3"/>
        <v>54.947686877599899</v>
      </c>
      <c r="L11" s="120">
        <f>I11/D11*100</f>
        <v>54.06767912281807</v>
      </c>
    </row>
    <row r="12" spans="1:40" ht="30" customHeight="1" x14ac:dyDescent="0.3">
      <c r="A12" s="20"/>
      <c r="B12" s="21"/>
      <c r="C12" s="21"/>
      <c r="D12" s="21"/>
      <c r="E12" s="21"/>
      <c r="F12" s="21"/>
      <c r="G12" s="21"/>
      <c r="H12" s="21"/>
      <c r="I12" s="21"/>
      <c r="J12" s="22"/>
      <c r="K12" s="22"/>
      <c r="L12" s="22"/>
    </row>
    <row r="13" spans="1:40" ht="30" customHeight="1" x14ac:dyDescent="0.3">
      <c r="A13" s="23"/>
      <c r="B13" s="24"/>
      <c r="C13" s="24"/>
      <c r="D13" s="24"/>
      <c r="E13" s="24"/>
      <c r="F13" s="24"/>
      <c r="G13" s="24"/>
      <c r="H13" s="24"/>
      <c r="I13" s="24"/>
      <c r="J13" s="25"/>
      <c r="K13" s="25"/>
      <c r="L13" s="25"/>
    </row>
    <row r="14" spans="1:40" ht="30" customHeight="1" x14ac:dyDescent="0.3">
      <c r="A14" s="23"/>
      <c r="B14" s="24"/>
      <c r="C14" s="24"/>
      <c r="D14" s="24"/>
      <c r="E14" s="24"/>
      <c r="F14" s="24"/>
      <c r="G14" s="24"/>
      <c r="H14" s="24"/>
      <c r="I14" s="24"/>
      <c r="J14" s="25"/>
      <c r="K14" s="25"/>
      <c r="L14" s="25"/>
    </row>
    <row r="15" spans="1:40" ht="30" customHeight="1" thickBot="1" x14ac:dyDescent="0.35">
      <c r="A15" s="17" t="s">
        <v>36</v>
      </c>
      <c r="B15" s="24"/>
      <c r="C15" s="24"/>
      <c r="D15" s="24"/>
      <c r="E15" s="24"/>
      <c r="F15" s="24"/>
      <c r="G15" s="24"/>
      <c r="H15" s="24"/>
      <c r="I15" s="24"/>
      <c r="J15" s="25"/>
      <c r="K15" s="25"/>
      <c r="L15" s="25"/>
    </row>
    <row r="16" spans="1:40" ht="30" customHeight="1" x14ac:dyDescent="0.3">
      <c r="A16" s="240" t="s">
        <v>33</v>
      </c>
      <c r="B16" s="252" t="s">
        <v>18</v>
      </c>
      <c r="C16" s="252"/>
      <c r="D16" s="252"/>
      <c r="E16" s="252" t="s">
        <v>19</v>
      </c>
      <c r="F16" s="252"/>
      <c r="G16" s="252"/>
      <c r="H16" s="252"/>
      <c r="I16" s="252"/>
      <c r="J16" s="252" t="s">
        <v>20</v>
      </c>
      <c r="K16" s="252"/>
      <c r="L16" s="253"/>
    </row>
    <row r="17" spans="1:12" ht="30" customHeight="1" x14ac:dyDescent="0.3">
      <c r="A17" s="251"/>
      <c r="B17" s="63"/>
      <c r="C17" s="63"/>
      <c r="D17" s="63"/>
      <c r="E17" s="248" t="s">
        <v>198</v>
      </c>
      <c r="F17" s="249"/>
      <c r="G17" s="246" t="s">
        <v>197</v>
      </c>
      <c r="H17" s="247"/>
      <c r="I17" s="63"/>
      <c r="J17" s="63"/>
      <c r="K17" s="63"/>
      <c r="L17" s="66"/>
    </row>
    <row r="18" spans="1:12" ht="30" customHeight="1" x14ac:dyDescent="0.3">
      <c r="A18" s="104"/>
      <c r="B18" s="63" t="s">
        <v>9</v>
      </c>
      <c r="C18" s="63" t="s">
        <v>10</v>
      </c>
      <c r="D18" s="63" t="s">
        <v>11</v>
      </c>
      <c r="E18" s="63" t="s">
        <v>9</v>
      </c>
      <c r="F18" s="63" t="s">
        <v>10</v>
      </c>
      <c r="G18" s="63" t="s">
        <v>9</v>
      </c>
      <c r="H18" s="63" t="s">
        <v>10</v>
      </c>
      <c r="I18" s="63" t="s">
        <v>11</v>
      </c>
      <c r="J18" s="63" t="s">
        <v>9</v>
      </c>
      <c r="K18" s="63" t="s">
        <v>10</v>
      </c>
      <c r="L18" s="66" t="s">
        <v>11</v>
      </c>
    </row>
    <row r="19" spans="1:12" ht="30" customHeight="1" x14ac:dyDescent="0.3">
      <c r="A19" s="91" t="s">
        <v>76</v>
      </c>
      <c r="B19" s="89">
        <v>444</v>
      </c>
      <c r="C19" s="89">
        <v>457</v>
      </c>
      <c r="D19" s="12">
        <f t="shared" ref="D19:D26" si="6">SUM(B19:C19)</f>
        <v>901</v>
      </c>
      <c r="E19" s="112">
        <v>184</v>
      </c>
      <c r="F19" s="112">
        <v>193</v>
      </c>
      <c r="G19" s="12">
        <v>110</v>
      </c>
      <c r="H19" s="12">
        <v>113</v>
      </c>
      <c r="I19" s="12">
        <f>SUM(E19:H19)</f>
        <v>600</v>
      </c>
      <c r="J19" s="13">
        <f>(E19+G19)/B19*100</f>
        <v>66.21621621621621</v>
      </c>
      <c r="K19" s="13">
        <f>(F19+H19)/C19*100</f>
        <v>66.958424507658648</v>
      </c>
      <c r="L19" s="14">
        <f>I19/D19*100</f>
        <v>66.592674805771367</v>
      </c>
    </row>
    <row r="20" spans="1:12" ht="30" customHeight="1" x14ac:dyDescent="0.3">
      <c r="A20" s="92" t="s">
        <v>77</v>
      </c>
      <c r="B20" s="89">
        <v>1193</v>
      </c>
      <c r="C20" s="89">
        <v>1197</v>
      </c>
      <c r="D20" s="12">
        <f t="shared" si="6"/>
        <v>2390</v>
      </c>
      <c r="E20" s="112">
        <v>477</v>
      </c>
      <c r="F20" s="112">
        <v>474</v>
      </c>
      <c r="G20" s="12">
        <v>188</v>
      </c>
      <c r="H20" s="12">
        <v>217</v>
      </c>
      <c r="I20" s="12">
        <f t="shared" ref="I20:I25" si="7">SUM(E20:H20)</f>
        <v>1356</v>
      </c>
      <c r="J20" s="13">
        <f t="shared" ref="J20:K26" si="8">(E20+G20)/B20*100</f>
        <v>55.741827326068737</v>
      </c>
      <c r="K20" s="13">
        <f t="shared" ref="K20:K25" si="9">(F20+H20)/C20*100</f>
        <v>57.727652464494575</v>
      </c>
      <c r="L20" s="14">
        <f t="shared" ref="L20:L26" si="10">I20/D20*100</f>
        <v>56.736401673640167</v>
      </c>
    </row>
    <row r="21" spans="1:12" ht="30" customHeight="1" x14ac:dyDescent="0.3">
      <c r="A21" s="91" t="s">
        <v>78</v>
      </c>
      <c r="B21" s="89">
        <v>1740</v>
      </c>
      <c r="C21" s="89">
        <v>1760</v>
      </c>
      <c r="D21" s="12">
        <f t="shared" si="6"/>
        <v>3500</v>
      </c>
      <c r="E21" s="112">
        <v>569</v>
      </c>
      <c r="F21" s="112">
        <v>562</v>
      </c>
      <c r="G21" s="12">
        <v>279</v>
      </c>
      <c r="H21" s="12">
        <v>347</v>
      </c>
      <c r="I21" s="12">
        <f t="shared" si="7"/>
        <v>1757</v>
      </c>
      <c r="J21" s="13">
        <f t="shared" si="8"/>
        <v>48.735632183908045</v>
      </c>
      <c r="K21" s="13">
        <f t="shared" si="9"/>
        <v>51.647727272727273</v>
      </c>
      <c r="L21" s="14">
        <f t="shared" si="10"/>
        <v>50.2</v>
      </c>
    </row>
    <row r="22" spans="1:12" ht="30" customHeight="1" x14ac:dyDescent="0.3">
      <c r="A22" s="91" t="s">
        <v>79</v>
      </c>
      <c r="B22" s="89">
        <v>893</v>
      </c>
      <c r="C22" s="89">
        <v>875</v>
      </c>
      <c r="D22" s="12">
        <f t="shared" si="6"/>
        <v>1768</v>
      </c>
      <c r="E22" s="112">
        <v>318</v>
      </c>
      <c r="F22" s="112">
        <v>301</v>
      </c>
      <c r="G22" s="12">
        <v>119</v>
      </c>
      <c r="H22" s="12">
        <v>129</v>
      </c>
      <c r="I22" s="12">
        <f t="shared" si="7"/>
        <v>867</v>
      </c>
      <c r="J22" s="13">
        <f t="shared" si="8"/>
        <v>48.936170212765958</v>
      </c>
      <c r="K22" s="13">
        <f t="shared" si="9"/>
        <v>49.142857142857146</v>
      </c>
      <c r="L22" s="14">
        <f t="shared" si="10"/>
        <v>49.038461538461533</v>
      </c>
    </row>
    <row r="23" spans="1:12" ht="30" customHeight="1" x14ac:dyDescent="0.3">
      <c r="A23" s="91" t="s">
        <v>80</v>
      </c>
      <c r="B23" s="89">
        <v>356</v>
      </c>
      <c r="C23" s="89">
        <v>364</v>
      </c>
      <c r="D23" s="12">
        <f t="shared" si="6"/>
        <v>720</v>
      </c>
      <c r="E23" s="112">
        <v>163</v>
      </c>
      <c r="F23" s="112">
        <v>158</v>
      </c>
      <c r="G23" s="12">
        <v>45</v>
      </c>
      <c r="H23" s="12">
        <v>43</v>
      </c>
      <c r="I23" s="12">
        <f t="shared" si="7"/>
        <v>409</v>
      </c>
      <c r="J23" s="13">
        <f t="shared" si="8"/>
        <v>58.426966292134829</v>
      </c>
      <c r="K23" s="13">
        <f t="shared" si="9"/>
        <v>55.219780219780226</v>
      </c>
      <c r="L23" s="14">
        <f t="shared" si="10"/>
        <v>56.805555555555557</v>
      </c>
    </row>
    <row r="24" spans="1:12" ht="30" customHeight="1" x14ac:dyDescent="0.3">
      <c r="A24" s="91" t="s">
        <v>81</v>
      </c>
      <c r="B24" s="89">
        <v>742</v>
      </c>
      <c r="C24" s="89">
        <v>738</v>
      </c>
      <c r="D24" s="12">
        <f t="shared" si="6"/>
        <v>1480</v>
      </c>
      <c r="E24" s="112">
        <v>272</v>
      </c>
      <c r="F24" s="112">
        <v>266</v>
      </c>
      <c r="G24" s="12">
        <v>113</v>
      </c>
      <c r="H24" s="12">
        <v>140</v>
      </c>
      <c r="I24" s="12">
        <f t="shared" si="7"/>
        <v>791</v>
      </c>
      <c r="J24" s="13">
        <f t="shared" si="8"/>
        <v>51.886792452830186</v>
      </c>
      <c r="K24" s="13">
        <f t="shared" si="9"/>
        <v>55.013550135501355</v>
      </c>
      <c r="L24" s="14">
        <f t="shared" si="10"/>
        <v>53.445945945945951</v>
      </c>
    </row>
    <row r="25" spans="1:12" ht="30" customHeight="1" thickBot="1" x14ac:dyDescent="0.35">
      <c r="A25" s="93" t="s">
        <v>82</v>
      </c>
      <c r="B25" s="94">
        <v>2456</v>
      </c>
      <c r="C25" s="89">
        <v>2461</v>
      </c>
      <c r="D25" s="12">
        <f t="shared" si="6"/>
        <v>4917</v>
      </c>
      <c r="E25" s="112">
        <v>694</v>
      </c>
      <c r="F25" s="112">
        <v>685</v>
      </c>
      <c r="G25" s="12">
        <v>319</v>
      </c>
      <c r="H25" s="12">
        <v>369</v>
      </c>
      <c r="I25" s="12">
        <f t="shared" si="7"/>
        <v>2067</v>
      </c>
      <c r="J25" s="64">
        <f t="shared" si="8"/>
        <v>41.245928338762219</v>
      </c>
      <c r="K25" s="64">
        <f t="shared" si="9"/>
        <v>42.828118650954892</v>
      </c>
      <c r="L25" s="65">
        <f t="shared" si="10"/>
        <v>42.037827943868209</v>
      </c>
    </row>
    <row r="26" spans="1:12" s="125" customFormat="1" ht="30" customHeight="1" thickTop="1" thickBot="1" x14ac:dyDescent="0.35">
      <c r="A26" s="116" t="s">
        <v>11</v>
      </c>
      <c r="B26" s="117">
        <f>SUM(B19:B25)</f>
        <v>7824</v>
      </c>
      <c r="C26" s="115">
        <f>SUM(C19:C25)</f>
        <v>7852</v>
      </c>
      <c r="D26" s="115">
        <f t="shared" si="6"/>
        <v>15676</v>
      </c>
      <c r="E26" s="115">
        <f>SUM(E19:E25)</f>
        <v>2677</v>
      </c>
      <c r="F26" s="115">
        <f>SUM(F19:F25)</f>
        <v>2639</v>
      </c>
      <c r="G26" s="115">
        <f t="shared" ref="G26:H26" si="11">SUM(G19:G25)</f>
        <v>1173</v>
      </c>
      <c r="H26" s="115">
        <f t="shared" si="11"/>
        <v>1358</v>
      </c>
      <c r="I26" s="115">
        <f>SUM(E26:H26)</f>
        <v>7847</v>
      </c>
      <c r="J26" s="126">
        <f t="shared" si="8"/>
        <v>49.207566462167691</v>
      </c>
      <c r="K26" s="126">
        <f t="shared" si="8"/>
        <v>50.904228222109019</v>
      </c>
      <c r="L26" s="127">
        <f t="shared" si="10"/>
        <v>50.057412605256445</v>
      </c>
    </row>
    <row r="27" spans="1:12" ht="30" customHeight="1" x14ac:dyDescent="0.3">
      <c r="A27" s="10"/>
      <c r="B27" s="10"/>
      <c r="C27" s="10"/>
      <c r="D27" s="10"/>
      <c r="E27" s="10"/>
      <c r="F27" s="10"/>
      <c r="G27" s="11"/>
      <c r="H27" s="11"/>
      <c r="I27" s="10"/>
      <c r="J27" s="11"/>
      <c r="K27" s="11"/>
      <c r="L27" s="10"/>
    </row>
    <row r="28" spans="1:12" ht="30" customHeight="1" x14ac:dyDescent="0.3">
      <c r="A28" s="11"/>
      <c r="B28" s="11"/>
      <c r="C28" s="11"/>
      <c r="D28" s="11"/>
      <c r="E28" s="11"/>
      <c r="F28" s="11"/>
      <c r="G28" s="11"/>
      <c r="H28" s="11"/>
      <c r="I28" s="11"/>
      <c r="J28" s="11"/>
      <c r="K28" s="11"/>
      <c r="L28" s="11"/>
    </row>
    <row r="29" spans="1:12" ht="30" customHeight="1" x14ac:dyDescent="0.3">
      <c r="A29" s="11"/>
      <c r="B29" s="11"/>
      <c r="C29" s="11"/>
      <c r="D29" s="11"/>
      <c r="E29" s="11"/>
      <c r="F29" s="11"/>
      <c r="G29" s="11"/>
      <c r="H29" s="11"/>
      <c r="I29" s="11"/>
      <c r="J29" s="11"/>
      <c r="K29" s="11"/>
      <c r="L29" s="11"/>
    </row>
    <row r="30" spans="1:12" ht="30" customHeight="1" x14ac:dyDescent="0.3">
      <c r="A30" s="238"/>
      <c r="B30" s="238"/>
      <c r="C30" s="238"/>
      <c r="D30" s="238"/>
      <c r="E30" s="238"/>
      <c r="F30" s="238"/>
      <c r="G30" s="238"/>
      <c r="H30" s="238"/>
      <c r="I30" s="238"/>
      <c r="J30" s="238"/>
      <c r="K30" s="238"/>
      <c r="L30" s="238"/>
    </row>
    <row r="31" spans="1:12" ht="30" customHeight="1" x14ac:dyDescent="0.3">
      <c r="A31" s="250"/>
      <c r="B31" s="250"/>
      <c r="C31" s="250"/>
      <c r="D31" s="250"/>
      <c r="E31" s="250"/>
      <c r="F31" s="250"/>
      <c r="G31" s="250"/>
      <c r="H31" s="250"/>
      <c r="I31" s="250"/>
      <c r="J31" s="250"/>
      <c r="K31" s="250"/>
      <c r="L31" s="250"/>
    </row>
  </sheetData>
  <mergeCells count="14">
    <mergeCell ref="J3:L3"/>
    <mergeCell ref="A30:L30"/>
    <mergeCell ref="A31:L31"/>
    <mergeCell ref="A16:A17"/>
    <mergeCell ref="B16:D16"/>
    <mergeCell ref="E16:I16"/>
    <mergeCell ref="J16:L16"/>
    <mergeCell ref="A3:A4"/>
    <mergeCell ref="B3:D3"/>
    <mergeCell ref="E3:I3"/>
    <mergeCell ref="G4:H4"/>
    <mergeCell ref="G17:H17"/>
    <mergeCell ref="E4:F4"/>
    <mergeCell ref="E17:F17"/>
  </mergeCells>
  <phoneticPr fontId="2"/>
  <pageMargins left="0.28999999999999998" right="0.32" top="0.2" bottom="0.21" header="0.2" footer="0.2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0"/>
  <sheetViews>
    <sheetView zoomScale="75" workbookViewId="0">
      <selection activeCell="G37" sqref="G37"/>
    </sheetView>
  </sheetViews>
  <sheetFormatPr defaultRowHeight="13" x14ac:dyDescent="0.2"/>
  <cols>
    <col min="1" max="1" width="21.36328125" customWidth="1"/>
    <col min="2" max="6" width="8.6328125" customWidth="1"/>
    <col min="7" max="8" width="7.08984375" customWidth="1"/>
    <col min="9" max="12" width="8.6328125" customWidth="1"/>
  </cols>
  <sheetData>
    <row r="1" spans="1:40" ht="30" customHeight="1" x14ac:dyDescent="0.2"/>
    <row r="2" spans="1:40" ht="30" customHeight="1" thickBot="1" x14ac:dyDescent="0.35">
      <c r="A2" s="17" t="s">
        <v>37</v>
      </c>
      <c r="B2" s="9"/>
      <c r="C2" s="9"/>
      <c r="D2" s="9"/>
      <c r="E2" s="9"/>
      <c r="F2" s="9"/>
      <c r="G2" s="9"/>
      <c r="H2" s="9"/>
      <c r="I2" s="9"/>
      <c r="J2" s="9"/>
      <c r="K2" s="9"/>
      <c r="L2" s="9"/>
    </row>
    <row r="3" spans="1:40" ht="30" customHeight="1" x14ac:dyDescent="0.2">
      <c r="A3" s="240" t="s">
        <v>33</v>
      </c>
      <c r="B3" s="252" t="s">
        <v>18</v>
      </c>
      <c r="C3" s="252"/>
      <c r="D3" s="252"/>
      <c r="E3" s="252" t="s">
        <v>19</v>
      </c>
      <c r="F3" s="252"/>
      <c r="G3" s="252"/>
      <c r="H3" s="252"/>
      <c r="I3" s="252"/>
      <c r="J3" s="252" t="s">
        <v>20</v>
      </c>
      <c r="K3" s="252"/>
      <c r="L3" s="253"/>
      <c r="N3" s="99"/>
    </row>
    <row r="4" spans="1:40" ht="30" customHeight="1" x14ac:dyDescent="0.2">
      <c r="A4" s="241"/>
      <c r="B4" s="18"/>
      <c r="C4" s="18"/>
      <c r="D4" s="18"/>
      <c r="E4" s="248" t="s">
        <v>198</v>
      </c>
      <c r="F4" s="249"/>
      <c r="G4" s="246" t="s">
        <v>197</v>
      </c>
      <c r="H4" s="247"/>
      <c r="I4" s="18"/>
      <c r="J4" s="18"/>
      <c r="K4" s="18"/>
      <c r="L4" s="19"/>
    </row>
    <row r="5" spans="1:40" ht="30" customHeight="1" x14ac:dyDescent="0.2">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25">
      <c r="A6" s="91" t="s">
        <v>30</v>
      </c>
      <c r="B6" s="89">
        <v>2826</v>
      </c>
      <c r="C6" s="89">
        <v>2920</v>
      </c>
      <c r="D6" s="12">
        <f>SUM(B6:C6)</f>
        <v>5746</v>
      </c>
      <c r="E6" s="12">
        <v>772</v>
      </c>
      <c r="F6" s="12">
        <v>835</v>
      </c>
      <c r="G6" s="107">
        <v>469</v>
      </c>
      <c r="H6" s="107">
        <v>595</v>
      </c>
      <c r="I6" s="12">
        <f>SUM(E6:H6)</f>
        <v>2671</v>
      </c>
      <c r="J6" s="13">
        <f>(E6+G6)/B6*100</f>
        <v>43.913658881811749</v>
      </c>
      <c r="K6" s="13">
        <f>(F6+H6)/C6*100</f>
        <v>48.972602739726028</v>
      </c>
      <c r="L6" s="14">
        <f>I6/D6*100</f>
        <v>46.484510964148974</v>
      </c>
      <c r="AN6">
        <v>45651</v>
      </c>
    </row>
    <row r="7" spans="1:40" ht="30" customHeight="1" x14ac:dyDescent="0.25">
      <c r="A7" s="91" t="s">
        <v>38</v>
      </c>
      <c r="B7" s="89">
        <v>697</v>
      </c>
      <c r="C7" s="89">
        <v>725</v>
      </c>
      <c r="D7" s="12">
        <f t="shared" ref="D7:D29" si="0">SUM(B7:C7)</f>
        <v>1422</v>
      </c>
      <c r="E7" s="12">
        <v>202</v>
      </c>
      <c r="F7" s="12">
        <v>222</v>
      </c>
      <c r="G7" s="107">
        <v>93</v>
      </c>
      <c r="H7" s="107">
        <v>106</v>
      </c>
      <c r="I7" s="12">
        <f t="shared" ref="I7:I29" si="1">SUM(E7:H7)</f>
        <v>623</v>
      </c>
      <c r="J7" s="13">
        <f t="shared" ref="J7:J29" si="2">(E7+G7)/B7*100</f>
        <v>42.32424677187948</v>
      </c>
      <c r="K7" s="13">
        <f t="shared" ref="K7:K29" si="3">(F7+H7)/C7*100</f>
        <v>45.241379310344826</v>
      </c>
      <c r="L7" s="14">
        <f>I7/D7*100</f>
        <v>43.81153305203938</v>
      </c>
    </row>
    <row r="8" spans="1:40" ht="30" customHeight="1" x14ac:dyDescent="0.25">
      <c r="A8" s="91" t="s">
        <v>39</v>
      </c>
      <c r="B8" s="89">
        <v>2039</v>
      </c>
      <c r="C8" s="89">
        <v>1955</v>
      </c>
      <c r="D8" s="12">
        <f t="shared" si="0"/>
        <v>3994</v>
      </c>
      <c r="E8" s="12">
        <v>578</v>
      </c>
      <c r="F8" s="12">
        <v>584</v>
      </c>
      <c r="G8" s="107">
        <v>271</v>
      </c>
      <c r="H8" s="107">
        <v>317</v>
      </c>
      <c r="I8" s="12">
        <f t="shared" si="1"/>
        <v>1750</v>
      </c>
      <c r="J8" s="13">
        <f t="shared" si="2"/>
        <v>41.638057871505637</v>
      </c>
      <c r="K8" s="13">
        <f t="shared" si="3"/>
        <v>46.086956521739133</v>
      </c>
      <c r="L8" s="14">
        <f t="shared" ref="L8:L29" si="4">I8/D8*100</f>
        <v>43.815723585378066</v>
      </c>
    </row>
    <row r="9" spans="1:40" ht="30" customHeight="1" x14ac:dyDescent="0.25">
      <c r="A9" s="91" t="s">
        <v>40</v>
      </c>
      <c r="B9" s="89">
        <v>790</v>
      </c>
      <c r="C9" s="89">
        <v>787</v>
      </c>
      <c r="D9" s="12">
        <f t="shared" si="0"/>
        <v>1577</v>
      </c>
      <c r="E9" s="12">
        <v>303</v>
      </c>
      <c r="F9" s="12">
        <v>309</v>
      </c>
      <c r="G9" s="107">
        <v>98</v>
      </c>
      <c r="H9" s="107">
        <v>108</v>
      </c>
      <c r="I9" s="12">
        <f t="shared" si="1"/>
        <v>818</v>
      </c>
      <c r="J9" s="13">
        <f t="shared" si="2"/>
        <v>50.75949367088608</v>
      </c>
      <c r="K9" s="13">
        <f t="shared" si="3"/>
        <v>52.986022871664552</v>
      </c>
      <c r="L9" s="14">
        <f t="shared" si="4"/>
        <v>51.870640456563102</v>
      </c>
    </row>
    <row r="10" spans="1:40" ht="30" customHeight="1" x14ac:dyDescent="0.25">
      <c r="A10" s="91" t="s">
        <v>42</v>
      </c>
      <c r="B10" s="89">
        <v>548</v>
      </c>
      <c r="C10" s="89">
        <v>525</v>
      </c>
      <c r="D10" s="12">
        <f t="shared" si="0"/>
        <v>1073</v>
      </c>
      <c r="E10" s="12">
        <v>183</v>
      </c>
      <c r="F10" s="12">
        <v>180</v>
      </c>
      <c r="G10" s="107">
        <v>98</v>
      </c>
      <c r="H10" s="107">
        <v>106</v>
      </c>
      <c r="I10" s="12">
        <f t="shared" si="1"/>
        <v>567</v>
      </c>
      <c r="J10" s="13">
        <f t="shared" si="2"/>
        <v>51.277372262773724</v>
      </c>
      <c r="K10" s="13">
        <f t="shared" si="3"/>
        <v>54.476190476190482</v>
      </c>
      <c r="L10" s="14">
        <f t="shared" si="4"/>
        <v>52.84249767008388</v>
      </c>
    </row>
    <row r="11" spans="1:40" ht="30" customHeight="1" x14ac:dyDescent="0.25">
      <c r="A11" s="91" t="s">
        <v>43</v>
      </c>
      <c r="B11" s="89">
        <v>439</v>
      </c>
      <c r="C11" s="89">
        <v>413</v>
      </c>
      <c r="D11" s="12">
        <f t="shared" si="0"/>
        <v>852</v>
      </c>
      <c r="E11" s="12">
        <v>184</v>
      </c>
      <c r="F11" s="12">
        <v>186</v>
      </c>
      <c r="G11" s="107">
        <v>55</v>
      </c>
      <c r="H11" s="107">
        <v>49</v>
      </c>
      <c r="I11" s="12">
        <f t="shared" si="1"/>
        <v>474</v>
      </c>
      <c r="J11" s="13">
        <f t="shared" si="2"/>
        <v>54.441913439635535</v>
      </c>
      <c r="K11" s="13">
        <f t="shared" si="3"/>
        <v>56.900726392251819</v>
      </c>
      <c r="L11" s="14">
        <f t="shared" si="4"/>
        <v>55.633802816901415</v>
      </c>
    </row>
    <row r="12" spans="1:40" ht="30" customHeight="1" x14ac:dyDescent="0.25">
      <c r="A12" s="91" t="s">
        <v>44</v>
      </c>
      <c r="B12" s="89">
        <v>394</v>
      </c>
      <c r="C12" s="89">
        <v>406</v>
      </c>
      <c r="D12" s="12">
        <f t="shared" si="0"/>
        <v>800</v>
      </c>
      <c r="E12" s="12">
        <v>216</v>
      </c>
      <c r="F12" s="12">
        <v>207</v>
      </c>
      <c r="G12" s="107">
        <v>44</v>
      </c>
      <c r="H12" s="107">
        <v>51</v>
      </c>
      <c r="I12" s="12">
        <f t="shared" si="1"/>
        <v>518</v>
      </c>
      <c r="J12" s="13">
        <f t="shared" si="2"/>
        <v>65.989847715736033</v>
      </c>
      <c r="K12" s="13">
        <f t="shared" si="3"/>
        <v>63.546798029556648</v>
      </c>
      <c r="L12" s="14">
        <f t="shared" si="4"/>
        <v>64.75</v>
      </c>
    </row>
    <row r="13" spans="1:40" ht="30" customHeight="1" x14ac:dyDescent="0.25">
      <c r="A13" s="91" t="s">
        <v>45</v>
      </c>
      <c r="B13" s="89">
        <v>2903</v>
      </c>
      <c r="C13" s="89">
        <v>2941</v>
      </c>
      <c r="D13" s="12">
        <f t="shared" si="0"/>
        <v>5844</v>
      </c>
      <c r="E13" s="12">
        <v>931</v>
      </c>
      <c r="F13" s="12">
        <v>926</v>
      </c>
      <c r="G13" s="107">
        <v>448</v>
      </c>
      <c r="H13" s="107">
        <v>525</v>
      </c>
      <c r="I13" s="12">
        <f t="shared" si="1"/>
        <v>2830</v>
      </c>
      <c r="J13" s="13">
        <f t="shared" si="2"/>
        <v>47.502583534274891</v>
      </c>
      <c r="K13" s="13">
        <f t="shared" si="3"/>
        <v>49.336960217613054</v>
      </c>
      <c r="L13" s="14">
        <f t="shared" si="4"/>
        <v>48.425735797399042</v>
      </c>
    </row>
    <row r="14" spans="1:40" ht="30" customHeight="1" x14ac:dyDescent="0.25">
      <c r="A14" s="91" t="s">
        <v>46</v>
      </c>
      <c r="B14" s="89">
        <v>246</v>
      </c>
      <c r="C14" s="89">
        <v>256</v>
      </c>
      <c r="D14" s="12">
        <f t="shared" si="0"/>
        <v>502</v>
      </c>
      <c r="E14" s="12">
        <v>122</v>
      </c>
      <c r="F14" s="12">
        <v>102</v>
      </c>
      <c r="G14" s="107">
        <v>57</v>
      </c>
      <c r="H14" s="107">
        <v>57</v>
      </c>
      <c r="I14" s="12">
        <f t="shared" si="1"/>
        <v>338</v>
      </c>
      <c r="J14" s="13">
        <f t="shared" si="2"/>
        <v>72.764227642276424</v>
      </c>
      <c r="K14" s="13">
        <f t="shared" si="3"/>
        <v>62.109375</v>
      </c>
      <c r="L14" s="14">
        <f t="shared" si="4"/>
        <v>67.330677290836647</v>
      </c>
    </row>
    <row r="15" spans="1:40" ht="30" customHeight="1" x14ac:dyDescent="0.25">
      <c r="A15" s="91" t="s">
        <v>47</v>
      </c>
      <c r="B15" s="89">
        <v>389</v>
      </c>
      <c r="C15" s="89">
        <v>417</v>
      </c>
      <c r="D15" s="12">
        <f t="shared" si="0"/>
        <v>806</v>
      </c>
      <c r="E15" s="12">
        <v>143</v>
      </c>
      <c r="F15" s="12">
        <v>153</v>
      </c>
      <c r="G15" s="107">
        <v>65</v>
      </c>
      <c r="H15" s="107">
        <v>77</v>
      </c>
      <c r="I15" s="12">
        <f t="shared" si="1"/>
        <v>438</v>
      </c>
      <c r="J15" s="13">
        <f t="shared" si="2"/>
        <v>53.470437017994854</v>
      </c>
      <c r="K15" s="13">
        <f t="shared" si="3"/>
        <v>55.15587529976019</v>
      </c>
      <c r="L15" s="14">
        <f t="shared" si="4"/>
        <v>54.3424317617866</v>
      </c>
    </row>
    <row r="16" spans="1:40" ht="30" customHeight="1" x14ac:dyDescent="0.25">
      <c r="A16" s="91" t="s">
        <v>48</v>
      </c>
      <c r="B16" s="89">
        <v>1747</v>
      </c>
      <c r="C16" s="89">
        <v>1659</v>
      </c>
      <c r="D16" s="12">
        <f t="shared" si="0"/>
        <v>3406</v>
      </c>
      <c r="E16" s="12">
        <v>695</v>
      </c>
      <c r="F16" s="12">
        <v>655</v>
      </c>
      <c r="G16" s="107">
        <v>257</v>
      </c>
      <c r="H16" s="107">
        <v>285</v>
      </c>
      <c r="I16" s="12">
        <f t="shared" si="1"/>
        <v>1892</v>
      </c>
      <c r="J16" s="13">
        <f t="shared" si="2"/>
        <v>54.493417286777337</v>
      </c>
      <c r="K16" s="13">
        <f t="shared" si="3"/>
        <v>56.660638939119956</v>
      </c>
      <c r="L16" s="14">
        <f t="shared" si="4"/>
        <v>55.549031121550208</v>
      </c>
    </row>
    <row r="17" spans="1:12" ht="30" customHeight="1" x14ac:dyDescent="0.25">
      <c r="A17" s="91" t="s">
        <v>176</v>
      </c>
      <c r="B17" s="89">
        <v>762</v>
      </c>
      <c r="C17" s="89">
        <v>794</v>
      </c>
      <c r="D17" s="12">
        <f t="shared" si="0"/>
        <v>1556</v>
      </c>
      <c r="E17" s="12">
        <v>238</v>
      </c>
      <c r="F17" s="12">
        <v>220</v>
      </c>
      <c r="G17" s="107">
        <v>116</v>
      </c>
      <c r="H17" s="107">
        <v>152</v>
      </c>
      <c r="I17" s="12">
        <f t="shared" si="1"/>
        <v>726</v>
      </c>
      <c r="J17" s="13">
        <f t="shared" si="2"/>
        <v>46.45669291338583</v>
      </c>
      <c r="K17" s="13">
        <f t="shared" si="3"/>
        <v>46.851385390428213</v>
      </c>
      <c r="L17" s="14">
        <f t="shared" si="4"/>
        <v>46.658097686375321</v>
      </c>
    </row>
    <row r="18" spans="1:12" ht="30" customHeight="1" x14ac:dyDescent="0.25">
      <c r="A18" s="91" t="s">
        <v>177</v>
      </c>
      <c r="B18" s="89">
        <v>3477</v>
      </c>
      <c r="C18" s="89">
        <v>3459</v>
      </c>
      <c r="D18" s="12">
        <f t="shared" ref="D18" si="5">SUM(B18:C18)</f>
        <v>6936</v>
      </c>
      <c r="E18" s="12">
        <v>1144</v>
      </c>
      <c r="F18" s="12">
        <v>1134</v>
      </c>
      <c r="G18" s="107">
        <v>641</v>
      </c>
      <c r="H18" s="107">
        <v>747</v>
      </c>
      <c r="I18" s="12">
        <f t="shared" si="1"/>
        <v>3666</v>
      </c>
      <c r="J18" s="13">
        <f t="shared" si="2"/>
        <v>51.337359792924929</v>
      </c>
      <c r="K18" s="13">
        <f t="shared" si="3"/>
        <v>54.379878577623586</v>
      </c>
      <c r="L18" s="14">
        <f t="shared" ref="L18" si="6">I18/D18*100</f>
        <v>52.854671280276818</v>
      </c>
    </row>
    <row r="19" spans="1:12" ht="30" customHeight="1" x14ac:dyDescent="0.25">
      <c r="A19" s="91" t="s">
        <v>49</v>
      </c>
      <c r="B19" s="89">
        <v>3420</v>
      </c>
      <c r="C19" s="89">
        <v>2486</v>
      </c>
      <c r="D19" s="12">
        <f t="shared" si="0"/>
        <v>5906</v>
      </c>
      <c r="E19" s="12">
        <v>977</v>
      </c>
      <c r="F19" s="12">
        <v>787</v>
      </c>
      <c r="G19" s="107">
        <v>328</v>
      </c>
      <c r="H19" s="107">
        <v>330</v>
      </c>
      <c r="I19" s="12">
        <f t="shared" si="1"/>
        <v>2422</v>
      </c>
      <c r="J19" s="13">
        <f t="shared" si="2"/>
        <v>38.15789473684211</v>
      </c>
      <c r="K19" s="13">
        <f t="shared" si="3"/>
        <v>44.931617055510856</v>
      </c>
      <c r="L19" s="14">
        <f t="shared" si="4"/>
        <v>41.00914324415848</v>
      </c>
    </row>
    <row r="20" spans="1:12" ht="30" customHeight="1" x14ac:dyDescent="0.25">
      <c r="A20" s="91" t="s">
        <v>50</v>
      </c>
      <c r="B20" s="89">
        <v>898</v>
      </c>
      <c r="C20" s="89">
        <v>853</v>
      </c>
      <c r="D20" s="12">
        <f t="shared" si="0"/>
        <v>1751</v>
      </c>
      <c r="E20" s="12">
        <v>334</v>
      </c>
      <c r="F20" s="12">
        <v>333</v>
      </c>
      <c r="G20" s="107">
        <v>142</v>
      </c>
      <c r="H20" s="107">
        <v>147</v>
      </c>
      <c r="I20" s="12">
        <f t="shared" si="1"/>
        <v>956</v>
      </c>
      <c r="J20" s="13">
        <f t="shared" si="2"/>
        <v>53.006681514476618</v>
      </c>
      <c r="K20" s="13">
        <f t="shared" si="3"/>
        <v>56.271981242672922</v>
      </c>
      <c r="L20" s="14">
        <f t="shared" si="4"/>
        <v>54.597372929754428</v>
      </c>
    </row>
    <row r="21" spans="1:12" ht="30" customHeight="1" x14ac:dyDescent="0.25">
      <c r="A21" s="91" t="s">
        <v>51</v>
      </c>
      <c r="B21" s="89">
        <v>1824</v>
      </c>
      <c r="C21" s="89">
        <v>1869</v>
      </c>
      <c r="D21" s="12">
        <f t="shared" si="0"/>
        <v>3693</v>
      </c>
      <c r="E21" s="12">
        <v>661</v>
      </c>
      <c r="F21" s="12">
        <v>688</v>
      </c>
      <c r="G21" s="107">
        <v>222</v>
      </c>
      <c r="H21" s="107">
        <v>304</v>
      </c>
      <c r="I21" s="12">
        <f t="shared" si="1"/>
        <v>1875</v>
      </c>
      <c r="J21" s="13">
        <f t="shared" si="2"/>
        <v>48.410087719298247</v>
      </c>
      <c r="K21" s="13">
        <f t="shared" si="3"/>
        <v>53.076511503477796</v>
      </c>
      <c r="L21" s="14">
        <f t="shared" si="4"/>
        <v>50.771730300568642</v>
      </c>
    </row>
    <row r="22" spans="1:12" ht="30" customHeight="1" x14ac:dyDescent="0.25">
      <c r="A22" s="91" t="s">
        <v>41</v>
      </c>
      <c r="B22" s="89">
        <v>1657</v>
      </c>
      <c r="C22" s="89">
        <v>1572</v>
      </c>
      <c r="D22" s="12">
        <f t="shared" si="0"/>
        <v>3229</v>
      </c>
      <c r="E22" s="12">
        <v>597</v>
      </c>
      <c r="F22" s="12">
        <v>599</v>
      </c>
      <c r="G22" s="107">
        <v>151</v>
      </c>
      <c r="H22" s="107">
        <v>196</v>
      </c>
      <c r="I22" s="12">
        <f t="shared" si="1"/>
        <v>1543</v>
      </c>
      <c r="J22" s="13">
        <f t="shared" si="2"/>
        <v>45.14182257091128</v>
      </c>
      <c r="K22" s="13">
        <f t="shared" si="3"/>
        <v>50.572519083969468</v>
      </c>
      <c r="L22" s="14">
        <f t="shared" si="4"/>
        <v>47.785692164756895</v>
      </c>
    </row>
    <row r="23" spans="1:12" ht="30" customHeight="1" x14ac:dyDescent="0.25">
      <c r="A23" s="91" t="s">
        <v>52</v>
      </c>
      <c r="B23" s="89">
        <v>1661</v>
      </c>
      <c r="C23" s="89">
        <v>1660</v>
      </c>
      <c r="D23" s="12">
        <f t="shared" si="0"/>
        <v>3321</v>
      </c>
      <c r="E23" s="12">
        <v>486</v>
      </c>
      <c r="F23" s="12">
        <v>495</v>
      </c>
      <c r="G23" s="107">
        <v>248</v>
      </c>
      <c r="H23" s="107">
        <v>320</v>
      </c>
      <c r="I23" s="12">
        <f t="shared" si="1"/>
        <v>1549</v>
      </c>
      <c r="J23" s="13">
        <f t="shared" si="2"/>
        <v>44.190246839253462</v>
      </c>
      <c r="K23" s="13">
        <f t="shared" si="3"/>
        <v>49.096385542168676</v>
      </c>
      <c r="L23" s="14">
        <f t="shared" si="4"/>
        <v>46.642577536886485</v>
      </c>
    </row>
    <row r="24" spans="1:12" ht="30" customHeight="1" x14ac:dyDescent="0.25">
      <c r="A24" s="91" t="s">
        <v>53</v>
      </c>
      <c r="B24" s="89">
        <v>1022</v>
      </c>
      <c r="C24" s="89">
        <v>966</v>
      </c>
      <c r="D24" s="12">
        <f t="shared" si="0"/>
        <v>1988</v>
      </c>
      <c r="E24" s="12">
        <v>333</v>
      </c>
      <c r="F24" s="12">
        <v>304</v>
      </c>
      <c r="G24" s="107">
        <v>138</v>
      </c>
      <c r="H24" s="107">
        <v>156</v>
      </c>
      <c r="I24" s="12">
        <f t="shared" si="1"/>
        <v>931</v>
      </c>
      <c r="J24" s="13">
        <f t="shared" si="2"/>
        <v>46.086105675146769</v>
      </c>
      <c r="K24" s="13">
        <f t="shared" si="3"/>
        <v>47.619047619047613</v>
      </c>
      <c r="L24" s="14">
        <f t="shared" si="4"/>
        <v>46.83098591549296</v>
      </c>
    </row>
    <row r="25" spans="1:12" ht="30" customHeight="1" x14ac:dyDescent="0.25">
      <c r="A25" s="91" t="s">
        <v>54</v>
      </c>
      <c r="B25" s="89">
        <v>3422</v>
      </c>
      <c r="C25" s="89">
        <v>3388</v>
      </c>
      <c r="D25" s="12">
        <f t="shared" si="0"/>
        <v>6810</v>
      </c>
      <c r="E25" s="12">
        <v>1360</v>
      </c>
      <c r="F25" s="12">
        <v>1365</v>
      </c>
      <c r="G25" s="107">
        <v>400</v>
      </c>
      <c r="H25" s="107">
        <v>496</v>
      </c>
      <c r="I25" s="12">
        <f t="shared" si="1"/>
        <v>3621</v>
      </c>
      <c r="J25" s="13">
        <f t="shared" si="2"/>
        <v>51.431911163062537</v>
      </c>
      <c r="K25" s="13">
        <f t="shared" si="3"/>
        <v>54.929161747343571</v>
      </c>
      <c r="L25" s="14">
        <f t="shared" si="4"/>
        <v>53.171806167400881</v>
      </c>
    </row>
    <row r="26" spans="1:12" ht="30" customHeight="1" x14ac:dyDescent="0.25">
      <c r="A26" s="91" t="s">
        <v>55</v>
      </c>
      <c r="B26" s="89">
        <v>1257</v>
      </c>
      <c r="C26" s="89">
        <v>1245</v>
      </c>
      <c r="D26" s="12">
        <f t="shared" si="0"/>
        <v>2502</v>
      </c>
      <c r="E26" s="12">
        <v>476</v>
      </c>
      <c r="F26" s="12">
        <v>485</v>
      </c>
      <c r="G26" s="107">
        <v>204</v>
      </c>
      <c r="H26" s="107">
        <v>260</v>
      </c>
      <c r="I26" s="12">
        <f t="shared" si="1"/>
        <v>1425</v>
      </c>
      <c r="J26" s="13">
        <f t="shared" si="2"/>
        <v>54.097056483691333</v>
      </c>
      <c r="K26" s="13">
        <f t="shared" si="3"/>
        <v>59.839357429718874</v>
      </c>
      <c r="L26" s="14">
        <f t="shared" si="4"/>
        <v>56.954436450839331</v>
      </c>
    </row>
    <row r="27" spans="1:12" ht="30" customHeight="1" x14ac:dyDescent="0.25">
      <c r="A27" s="92" t="s">
        <v>56</v>
      </c>
      <c r="B27" s="89">
        <v>3140</v>
      </c>
      <c r="C27" s="89">
        <v>3071</v>
      </c>
      <c r="D27" s="15">
        <f t="shared" ref="D27" si="7">SUM(B27:C27)</f>
        <v>6211</v>
      </c>
      <c r="E27" s="15">
        <v>1082</v>
      </c>
      <c r="F27" s="15">
        <v>1049</v>
      </c>
      <c r="G27" s="107">
        <v>409</v>
      </c>
      <c r="H27" s="107">
        <v>496</v>
      </c>
      <c r="I27" s="12">
        <f t="shared" si="1"/>
        <v>3036</v>
      </c>
      <c r="J27" s="13">
        <f t="shared" si="2"/>
        <v>47.484076433121018</v>
      </c>
      <c r="K27" s="13">
        <f t="shared" si="3"/>
        <v>50.309345490068381</v>
      </c>
      <c r="L27" s="16">
        <f>I27/D27*100</f>
        <v>48.88101754950894</v>
      </c>
    </row>
    <row r="28" spans="1:12" ht="30" customHeight="1" thickBot="1" x14ac:dyDescent="0.3">
      <c r="A28" s="92" t="s">
        <v>182</v>
      </c>
      <c r="B28" s="94">
        <v>4216</v>
      </c>
      <c r="C28" s="89">
        <v>3954</v>
      </c>
      <c r="D28" s="15">
        <f t="shared" si="0"/>
        <v>8170</v>
      </c>
      <c r="E28" s="15">
        <v>1340</v>
      </c>
      <c r="F28" s="15">
        <v>1298</v>
      </c>
      <c r="G28" s="108">
        <v>419</v>
      </c>
      <c r="H28" s="108">
        <v>492</v>
      </c>
      <c r="I28" s="114">
        <f t="shared" si="1"/>
        <v>3549</v>
      </c>
      <c r="J28" s="64">
        <f t="shared" si="2"/>
        <v>41.722011385199245</v>
      </c>
      <c r="K28" s="64">
        <f t="shared" si="3"/>
        <v>45.270612038442081</v>
      </c>
      <c r="L28" s="16">
        <f t="shared" si="4"/>
        <v>43.439412484700121</v>
      </c>
    </row>
    <row r="29" spans="1:12" s="121" customFormat="1" ht="30" customHeight="1" thickTop="1" thickBot="1" x14ac:dyDescent="0.3">
      <c r="A29" s="116" t="s">
        <v>11</v>
      </c>
      <c r="B29" s="117">
        <f>SUM(B6:B28)</f>
        <v>39774</v>
      </c>
      <c r="C29" s="115">
        <f>SUM(C6:C28)</f>
        <v>38321</v>
      </c>
      <c r="D29" s="115">
        <f t="shared" si="0"/>
        <v>78095</v>
      </c>
      <c r="E29" s="115">
        <f>SUM(E6:E28)</f>
        <v>13357</v>
      </c>
      <c r="F29" s="115">
        <f>SUM(F6:F28)</f>
        <v>13116</v>
      </c>
      <c r="G29" s="123">
        <f t="shared" ref="G29:H29" si="8">SUM(G6:G28)</f>
        <v>5373</v>
      </c>
      <c r="H29" s="123">
        <f t="shared" si="8"/>
        <v>6372</v>
      </c>
      <c r="I29" s="118">
        <f t="shared" si="1"/>
        <v>38218</v>
      </c>
      <c r="J29" s="119">
        <f t="shared" si="2"/>
        <v>47.091064514506961</v>
      </c>
      <c r="K29" s="119">
        <f t="shared" si="3"/>
        <v>50.854622791680804</v>
      </c>
      <c r="L29" s="120">
        <f t="shared" si="4"/>
        <v>48.937832127536971</v>
      </c>
    </row>
    <row r="30" spans="1:12" ht="30" customHeight="1" x14ac:dyDescent="0.3">
      <c r="A30" s="10"/>
      <c r="B30" s="10"/>
      <c r="C30" s="10"/>
      <c r="D30" s="10"/>
      <c r="E30" s="10"/>
      <c r="F30" s="10"/>
      <c r="G30" s="10"/>
      <c r="H30" s="10"/>
      <c r="I30" s="10"/>
      <c r="J30" s="10"/>
      <c r="K30" s="10"/>
      <c r="L30" s="10"/>
    </row>
  </sheetData>
  <mergeCells count="6">
    <mergeCell ref="A3:A4"/>
    <mergeCell ref="B3:D3"/>
    <mergeCell ref="E3:I3"/>
    <mergeCell ref="J3:L3"/>
    <mergeCell ref="G4:H4"/>
    <mergeCell ref="E4:F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29"/>
  <sheetViews>
    <sheetView zoomScale="75" workbookViewId="0">
      <selection activeCell="I25" sqref="I25"/>
    </sheetView>
  </sheetViews>
  <sheetFormatPr defaultRowHeight="13" x14ac:dyDescent="0.2"/>
  <cols>
    <col min="1" max="1" width="21.36328125" customWidth="1"/>
    <col min="2" max="6" width="8.6328125" customWidth="1"/>
    <col min="7" max="8" width="6.6328125" customWidth="1"/>
    <col min="9" max="12" width="8.6328125" customWidth="1"/>
  </cols>
  <sheetData>
    <row r="1" spans="1:40" ht="30" customHeight="1" x14ac:dyDescent="0.2"/>
    <row r="2" spans="1:40" ht="30" customHeight="1" thickBot="1" x14ac:dyDescent="0.35">
      <c r="A2" s="17" t="s">
        <v>83</v>
      </c>
      <c r="B2" s="9"/>
      <c r="C2" s="9"/>
      <c r="D2" s="9"/>
      <c r="E2" s="9"/>
      <c r="F2" s="9"/>
      <c r="G2" s="9"/>
      <c r="H2" s="9"/>
      <c r="I2" s="9"/>
      <c r="J2" s="9"/>
      <c r="K2" s="9"/>
      <c r="L2" s="9"/>
    </row>
    <row r="3" spans="1:40" ht="30" customHeight="1" x14ac:dyDescent="0.2">
      <c r="A3" s="240" t="s">
        <v>33</v>
      </c>
      <c r="B3" s="242" t="s">
        <v>18</v>
      </c>
      <c r="C3" s="243"/>
      <c r="D3" s="244"/>
      <c r="E3" s="242" t="s">
        <v>19</v>
      </c>
      <c r="F3" s="243"/>
      <c r="G3" s="243"/>
      <c r="H3" s="243"/>
      <c r="I3" s="244"/>
      <c r="J3" s="242" t="s">
        <v>20</v>
      </c>
      <c r="K3" s="243"/>
      <c r="L3" s="245"/>
      <c r="N3" s="99"/>
    </row>
    <row r="4" spans="1:40" ht="30" customHeight="1" x14ac:dyDescent="0.2">
      <c r="A4" s="241"/>
      <c r="B4" s="18"/>
      <c r="C4" s="18"/>
      <c r="D4" s="18"/>
      <c r="E4" s="248" t="s">
        <v>199</v>
      </c>
      <c r="F4" s="249"/>
      <c r="G4" s="246" t="s">
        <v>197</v>
      </c>
      <c r="H4" s="247"/>
      <c r="I4" s="18"/>
      <c r="J4" s="18"/>
      <c r="K4" s="18"/>
      <c r="L4" s="19"/>
    </row>
    <row r="5" spans="1:40" ht="30" customHeight="1" x14ac:dyDescent="0.2">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25">
      <c r="A6" s="91" t="s">
        <v>84</v>
      </c>
      <c r="B6" s="89">
        <v>1663</v>
      </c>
      <c r="C6" s="89">
        <v>1808</v>
      </c>
      <c r="D6" s="12">
        <f>SUM(B6:C6)</f>
        <v>3471</v>
      </c>
      <c r="E6" s="12">
        <v>649</v>
      </c>
      <c r="F6" s="12">
        <v>689</v>
      </c>
      <c r="G6" s="109">
        <v>326</v>
      </c>
      <c r="H6" s="109">
        <v>394</v>
      </c>
      <c r="I6" s="12">
        <f>SUM(E6:H6)</f>
        <v>2058</v>
      </c>
      <c r="J6" s="13">
        <f>(E6+G6)/B6*100</f>
        <v>58.628983764281415</v>
      </c>
      <c r="K6" s="13">
        <f>(F6+H6)/C6*100</f>
        <v>59.900442477876105</v>
      </c>
      <c r="L6" s="14">
        <f>I6/D6*100</f>
        <v>59.291270527225578</v>
      </c>
      <c r="AN6">
        <v>45651</v>
      </c>
    </row>
    <row r="7" spans="1:40" ht="30" customHeight="1" x14ac:dyDescent="0.25">
      <c r="A7" s="91" t="s">
        <v>85</v>
      </c>
      <c r="B7" s="89">
        <v>141</v>
      </c>
      <c r="C7" s="89">
        <v>176</v>
      </c>
      <c r="D7" s="12">
        <f t="shared" ref="D7:D21" si="0">SUM(B7:C7)</f>
        <v>317</v>
      </c>
      <c r="E7" s="12">
        <v>68</v>
      </c>
      <c r="F7" s="12">
        <v>63</v>
      </c>
      <c r="G7" s="109">
        <v>39</v>
      </c>
      <c r="H7" s="109">
        <v>63</v>
      </c>
      <c r="I7" s="12">
        <f t="shared" ref="I7:I22" si="1">SUM(E7:H7)</f>
        <v>233</v>
      </c>
      <c r="J7" s="13">
        <f t="shared" ref="J7:J14" si="2">(E7+G7)/B7*100</f>
        <v>75.886524822695037</v>
      </c>
      <c r="K7" s="13">
        <f t="shared" ref="K7:K22" si="3">(F7+H7)/C7*100</f>
        <v>71.590909090909093</v>
      </c>
      <c r="L7" s="14">
        <f>I7/D7*100</f>
        <v>73.50157728706624</v>
      </c>
    </row>
    <row r="8" spans="1:40" ht="30" customHeight="1" x14ac:dyDescent="0.25">
      <c r="A8" s="91" t="s">
        <v>86</v>
      </c>
      <c r="B8" s="89">
        <v>1351</v>
      </c>
      <c r="C8" s="89">
        <v>1366</v>
      </c>
      <c r="D8" s="12">
        <f t="shared" si="0"/>
        <v>2717</v>
      </c>
      <c r="E8" s="12">
        <v>530</v>
      </c>
      <c r="F8" s="12">
        <v>546</v>
      </c>
      <c r="G8" s="109">
        <v>220</v>
      </c>
      <c r="H8" s="109">
        <v>261</v>
      </c>
      <c r="I8" s="12">
        <f t="shared" si="1"/>
        <v>1557</v>
      </c>
      <c r="J8" s="13">
        <f t="shared" si="2"/>
        <v>55.51443375277573</v>
      </c>
      <c r="K8" s="13">
        <f t="shared" si="3"/>
        <v>59.077598828696921</v>
      </c>
      <c r="L8" s="14">
        <f>I8/D8*100</f>
        <v>57.305852042694148</v>
      </c>
    </row>
    <row r="9" spans="1:40" ht="30" customHeight="1" x14ac:dyDescent="0.25">
      <c r="A9" s="91" t="s">
        <v>99</v>
      </c>
      <c r="B9" s="89">
        <v>702</v>
      </c>
      <c r="C9" s="89">
        <v>668</v>
      </c>
      <c r="D9" s="12">
        <f t="shared" si="0"/>
        <v>1370</v>
      </c>
      <c r="E9" s="12">
        <v>268</v>
      </c>
      <c r="F9" s="12">
        <v>257</v>
      </c>
      <c r="G9" s="109">
        <v>83</v>
      </c>
      <c r="H9" s="109">
        <v>102</v>
      </c>
      <c r="I9" s="12">
        <f t="shared" si="1"/>
        <v>710</v>
      </c>
      <c r="J9" s="13">
        <f t="shared" si="2"/>
        <v>50</v>
      </c>
      <c r="K9" s="13">
        <f t="shared" si="3"/>
        <v>53.742514970059887</v>
      </c>
      <c r="L9" s="14">
        <f t="shared" ref="L9:L22" si="4">I9/D9*100</f>
        <v>51.824817518248182</v>
      </c>
    </row>
    <row r="10" spans="1:40" ht="30" customHeight="1" x14ac:dyDescent="0.25">
      <c r="A10" s="91" t="s">
        <v>87</v>
      </c>
      <c r="B10" s="89">
        <v>809</v>
      </c>
      <c r="C10" s="89">
        <v>857</v>
      </c>
      <c r="D10" s="12">
        <f t="shared" si="0"/>
        <v>1666</v>
      </c>
      <c r="E10" s="12">
        <v>423</v>
      </c>
      <c r="F10" s="12">
        <v>462</v>
      </c>
      <c r="G10" s="109">
        <v>76</v>
      </c>
      <c r="H10" s="109">
        <v>100</v>
      </c>
      <c r="I10" s="12">
        <f t="shared" si="1"/>
        <v>1061</v>
      </c>
      <c r="J10" s="13">
        <f t="shared" si="2"/>
        <v>61.681087762669961</v>
      </c>
      <c r="K10" s="13">
        <f t="shared" si="3"/>
        <v>65.577596266044338</v>
      </c>
      <c r="L10" s="14">
        <f t="shared" si="4"/>
        <v>63.685474189675872</v>
      </c>
    </row>
    <row r="11" spans="1:40" ht="30" customHeight="1" x14ac:dyDescent="0.25">
      <c r="A11" s="91" t="s">
        <v>88</v>
      </c>
      <c r="B11" s="89">
        <v>1892</v>
      </c>
      <c r="C11" s="89">
        <v>1809</v>
      </c>
      <c r="D11" s="12">
        <f t="shared" si="0"/>
        <v>3701</v>
      </c>
      <c r="E11" s="12">
        <v>663</v>
      </c>
      <c r="F11" s="12">
        <v>664</v>
      </c>
      <c r="G11" s="109">
        <v>254</v>
      </c>
      <c r="H11" s="109">
        <v>327</v>
      </c>
      <c r="I11" s="12">
        <f t="shared" si="1"/>
        <v>1908</v>
      </c>
      <c r="J11" s="13">
        <f t="shared" si="2"/>
        <v>48.467230443974628</v>
      </c>
      <c r="K11" s="13">
        <f t="shared" si="3"/>
        <v>54.781647318960744</v>
      </c>
      <c r="L11" s="14">
        <f t="shared" si="4"/>
        <v>51.553634152931636</v>
      </c>
    </row>
    <row r="12" spans="1:40" ht="30" customHeight="1" x14ac:dyDescent="0.25">
      <c r="A12" s="91" t="s">
        <v>89</v>
      </c>
      <c r="B12" s="89">
        <v>1232</v>
      </c>
      <c r="C12" s="89">
        <v>1366</v>
      </c>
      <c r="D12" s="12">
        <f t="shared" si="0"/>
        <v>2598</v>
      </c>
      <c r="E12" s="12">
        <v>490</v>
      </c>
      <c r="F12" s="12">
        <v>559</v>
      </c>
      <c r="G12" s="109">
        <v>122</v>
      </c>
      <c r="H12" s="109">
        <v>164</v>
      </c>
      <c r="I12" s="12">
        <f t="shared" si="1"/>
        <v>1335</v>
      </c>
      <c r="J12" s="13">
        <f t="shared" si="2"/>
        <v>49.675324675324681</v>
      </c>
      <c r="K12" s="13">
        <f t="shared" si="3"/>
        <v>52.928257686676424</v>
      </c>
      <c r="L12" s="14">
        <f t="shared" si="4"/>
        <v>51.38568129330254</v>
      </c>
    </row>
    <row r="13" spans="1:40" ht="30" customHeight="1" x14ac:dyDescent="0.25">
      <c r="A13" s="91" t="s">
        <v>90</v>
      </c>
      <c r="B13" s="89">
        <v>777</v>
      </c>
      <c r="C13" s="89">
        <v>831</v>
      </c>
      <c r="D13" s="12">
        <f t="shared" si="0"/>
        <v>1608</v>
      </c>
      <c r="E13" s="12">
        <v>414</v>
      </c>
      <c r="F13" s="12">
        <v>421</v>
      </c>
      <c r="G13" s="109">
        <v>69</v>
      </c>
      <c r="H13" s="109">
        <v>75</v>
      </c>
      <c r="I13" s="12">
        <f t="shared" si="1"/>
        <v>979</v>
      </c>
      <c r="J13" s="13">
        <f t="shared" si="2"/>
        <v>62.162162162162161</v>
      </c>
      <c r="K13" s="13">
        <f t="shared" si="3"/>
        <v>59.687123947051745</v>
      </c>
      <c r="L13" s="14">
        <f t="shared" si="4"/>
        <v>60.883084577114431</v>
      </c>
    </row>
    <row r="14" spans="1:40" ht="30" customHeight="1" x14ac:dyDescent="0.25">
      <c r="A14" s="91" t="s">
        <v>91</v>
      </c>
      <c r="B14" s="89">
        <v>3592</v>
      </c>
      <c r="C14" s="89">
        <v>3521</v>
      </c>
      <c r="D14" s="12">
        <f t="shared" si="0"/>
        <v>7113</v>
      </c>
      <c r="E14" s="12">
        <v>1203</v>
      </c>
      <c r="F14" s="12">
        <v>1156</v>
      </c>
      <c r="G14" s="109">
        <v>658</v>
      </c>
      <c r="H14" s="109">
        <v>790</v>
      </c>
      <c r="I14" s="12">
        <f t="shared" si="1"/>
        <v>3807</v>
      </c>
      <c r="J14" s="13">
        <f t="shared" si="2"/>
        <v>51.809576837416479</v>
      </c>
      <c r="K14" s="13">
        <f t="shared" si="3"/>
        <v>55.268389662027829</v>
      </c>
      <c r="L14" s="14">
        <f t="shared" si="4"/>
        <v>53.521720792914387</v>
      </c>
    </row>
    <row r="15" spans="1:40" ht="30" customHeight="1" x14ac:dyDescent="0.25">
      <c r="A15" s="91" t="s">
        <v>92</v>
      </c>
      <c r="B15" s="89">
        <v>1032</v>
      </c>
      <c r="C15" s="89">
        <v>1106</v>
      </c>
      <c r="D15" s="12">
        <f t="shared" si="0"/>
        <v>2138</v>
      </c>
      <c r="E15" s="12">
        <v>375</v>
      </c>
      <c r="F15" s="12">
        <v>377</v>
      </c>
      <c r="G15" s="109">
        <v>223</v>
      </c>
      <c r="H15" s="109">
        <v>281</v>
      </c>
      <c r="I15" s="12">
        <f t="shared" si="1"/>
        <v>1256</v>
      </c>
      <c r="J15" s="13">
        <f t="shared" ref="J15:J22" si="5">(E15+G15)/B15*100</f>
        <v>57.945736434108532</v>
      </c>
      <c r="K15" s="13">
        <f t="shared" si="3"/>
        <v>59.493670886075947</v>
      </c>
      <c r="L15" s="14">
        <f t="shared" si="4"/>
        <v>58.746492048643596</v>
      </c>
    </row>
    <row r="16" spans="1:40" ht="30" customHeight="1" x14ac:dyDescent="0.25">
      <c r="A16" s="91" t="s">
        <v>93</v>
      </c>
      <c r="B16" s="89">
        <v>1208</v>
      </c>
      <c r="C16" s="89">
        <v>987</v>
      </c>
      <c r="D16" s="12">
        <f t="shared" si="0"/>
        <v>2195</v>
      </c>
      <c r="E16" s="12">
        <v>458</v>
      </c>
      <c r="F16" s="12">
        <v>402</v>
      </c>
      <c r="G16" s="109">
        <v>168</v>
      </c>
      <c r="H16" s="109">
        <v>174</v>
      </c>
      <c r="I16" s="12">
        <f t="shared" si="1"/>
        <v>1202</v>
      </c>
      <c r="J16" s="13">
        <f t="shared" si="5"/>
        <v>51.821192052980138</v>
      </c>
      <c r="K16" s="13">
        <f t="shared" si="3"/>
        <v>58.358662613981757</v>
      </c>
      <c r="L16" s="14">
        <f t="shared" si="4"/>
        <v>54.760820045558091</v>
      </c>
    </row>
    <row r="17" spans="1:12" ht="30" customHeight="1" x14ac:dyDescent="0.25">
      <c r="A17" s="91" t="s">
        <v>94</v>
      </c>
      <c r="B17" s="89">
        <v>2093</v>
      </c>
      <c r="C17" s="89">
        <v>1432</v>
      </c>
      <c r="D17" s="12">
        <f t="shared" si="0"/>
        <v>3525</v>
      </c>
      <c r="E17" s="12">
        <v>478</v>
      </c>
      <c r="F17" s="12">
        <v>356</v>
      </c>
      <c r="G17" s="109">
        <v>157</v>
      </c>
      <c r="H17" s="109">
        <v>160</v>
      </c>
      <c r="I17" s="12">
        <f t="shared" si="1"/>
        <v>1151</v>
      </c>
      <c r="J17" s="13">
        <f t="shared" si="5"/>
        <v>30.339225991399903</v>
      </c>
      <c r="K17" s="13">
        <f>(F17+H17)/C17*100</f>
        <v>36.033519553072622</v>
      </c>
      <c r="L17" s="14">
        <f t="shared" si="4"/>
        <v>32.652482269503544</v>
      </c>
    </row>
    <row r="18" spans="1:12" ht="30" customHeight="1" x14ac:dyDescent="0.25">
      <c r="A18" s="91" t="s">
        <v>95</v>
      </c>
      <c r="B18" s="89">
        <v>1412</v>
      </c>
      <c r="C18" s="89">
        <v>1205</v>
      </c>
      <c r="D18" s="12">
        <f t="shared" si="0"/>
        <v>2617</v>
      </c>
      <c r="E18" s="12">
        <v>482</v>
      </c>
      <c r="F18" s="12">
        <v>420</v>
      </c>
      <c r="G18" s="109">
        <v>200</v>
      </c>
      <c r="H18" s="109">
        <v>232</v>
      </c>
      <c r="I18" s="12">
        <f t="shared" si="1"/>
        <v>1334</v>
      </c>
      <c r="J18" s="13">
        <f t="shared" si="5"/>
        <v>48.300283286118976</v>
      </c>
      <c r="K18" s="13">
        <f t="shared" si="3"/>
        <v>54.107883817427386</v>
      </c>
      <c r="L18" s="14">
        <f t="shared" si="4"/>
        <v>50.974398165838743</v>
      </c>
    </row>
    <row r="19" spans="1:12" ht="30" customHeight="1" x14ac:dyDescent="0.25">
      <c r="A19" s="91" t="s">
        <v>96</v>
      </c>
      <c r="B19" s="89">
        <v>821</v>
      </c>
      <c r="C19" s="89">
        <v>832</v>
      </c>
      <c r="D19" s="12">
        <f t="shared" si="0"/>
        <v>1653</v>
      </c>
      <c r="E19" s="12">
        <v>332</v>
      </c>
      <c r="F19" s="12">
        <v>325</v>
      </c>
      <c r="G19" s="109">
        <v>145</v>
      </c>
      <c r="H19" s="109">
        <v>167</v>
      </c>
      <c r="I19" s="12">
        <f t="shared" si="1"/>
        <v>969</v>
      </c>
      <c r="J19" s="13">
        <f t="shared" si="5"/>
        <v>58.099878197320344</v>
      </c>
      <c r="K19" s="13">
        <f t="shared" si="3"/>
        <v>59.134615384615387</v>
      </c>
      <c r="L19" s="14">
        <f t="shared" si="4"/>
        <v>58.620689655172406</v>
      </c>
    </row>
    <row r="20" spans="1:12" ht="30" customHeight="1" x14ac:dyDescent="0.25">
      <c r="A20" s="91" t="s">
        <v>97</v>
      </c>
      <c r="B20" s="89">
        <v>842</v>
      </c>
      <c r="C20" s="89">
        <v>864</v>
      </c>
      <c r="D20" s="12">
        <f t="shared" si="0"/>
        <v>1706</v>
      </c>
      <c r="E20" s="12">
        <v>266</v>
      </c>
      <c r="F20" s="12">
        <v>269</v>
      </c>
      <c r="G20" s="109">
        <v>171</v>
      </c>
      <c r="H20" s="109">
        <v>184</v>
      </c>
      <c r="I20" s="12">
        <f t="shared" si="1"/>
        <v>890</v>
      </c>
      <c r="J20" s="13">
        <f t="shared" si="5"/>
        <v>51.900237529691204</v>
      </c>
      <c r="K20" s="13">
        <f t="shared" si="3"/>
        <v>52.430555555555557</v>
      </c>
      <c r="L20" s="14">
        <f t="shared" si="4"/>
        <v>52.168815943728021</v>
      </c>
    </row>
    <row r="21" spans="1:12" ht="30" customHeight="1" thickBot="1" x14ac:dyDescent="0.3">
      <c r="A21" s="91" t="s">
        <v>98</v>
      </c>
      <c r="B21" s="94">
        <v>1033</v>
      </c>
      <c r="C21" s="95">
        <v>1020</v>
      </c>
      <c r="D21" s="12">
        <f t="shared" si="0"/>
        <v>2053</v>
      </c>
      <c r="E21" s="12">
        <v>362</v>
      </c>
      <c r="F21" s="12">
        <v>363</v>
      </c>
      <c r="G21" s="109">
        <v>191</v>
      </c>
      <c r="H21" s="109">
        <v>229</v>
      </c>
      <c r="I21" s="114">
        <f t="shared" si="1"/>
        <v>1145</v>
      </c>
      <c r="J21" s="64">
        <f t="shared" si="5"/>
        <v>53.533397870280744</v>
      </c>
      <c r="K21" s="64">
        <f t="shared" si="3"/>
        <v>58.039215686274517</v>
      </c>
      <c r="L21" s="65">
        <f t="shared" si="4"/>
        <v>55.772040915733079</v>
      </c>
    </row>
    <row r="22" spans="1:12" s="121" customFormat="1" ht="30" customHeight="1" thickTop="1" thickBot="1" x14ac:dyDescent="0.3">
      <c r="A22" s="116" t="s">
        <v>11</v>
      </c>
      <c r="B22" s="117">
        <f>SUM(B6:B21)</f>
        <v>20600</v>
      </c>
      <c r="C22" s="117">
        <f>SUM(C6:C21)</f>
        <v>19848</v>
      </c>
      <c r="D22" s="115">
        <f>SUM(B22:C22)</f>
        <v>40448</v>
      </c>
      <c r="E22" s="115">
        <f>SUM(E6:E21)</f>
        <v>7461</v>
      </c>
      <c r="F22" s="115">
        <f>SUM(F6:F21)</f>
        <v>7329</v>
      </c>
      <c r="G22" s="110">
        <f t="shared" ref="G22:H22" si="6">SUM(G6:G21)</f>
        <v>3102</v>
      </c>
      <c r="H22" s="110">
        <f t="shared" si="6"/>
        <v>3703</v>
      </c>
      <c r="I22" s="118">
        <f t="shared" si="1"/>
        <v>21595</v>
      </c>
      <c r="J22" s="119">
        <f t="shared" si="5"/>
        <v>51.276699029126213</v>
      </c>
      <c r="K22" s="119">
        <f t="shared" si="3"/>
        <v>55.582426440951224</v>
      </c>
      <c r="L22" s="122">
        <f t="shared" si="4"/>
        <v>53.389537183544299</v>
      </c>
    </row>
    <row r="23" spans="1:12" ht="30" customHeight="1" x14ac:dyDescent="0.3">
      <c r="A23" s="10"/>
      <c r="B23" s="10"/>
      <c r="C23" s="10"/>
      <c r="D23" s="10"/>
      <c r="E23" s="10"/>
      <c r="F23" s="10"/>
      <c r="G23" s="10"/>
      <c r="H23" s="10"/>
      <c r="I23" s="10"/>
      <c r="J23" s="10"/>
      <c r="K23" s="10"/>
      <c r="L23" s="10"/>
    </row>
    <row r="24" spans="1:12" ht="30" customHeight="1" x14ac:dyDescent="0.3">
      <c r="A24" s="11"/>
      <c r="B24" s="11"/>
      <c r="C24" s="11"/>
      <c r="D24" s="11"/>
      <c r="E24" s="11"/>
      <c r="F24" s="11"/>
      <c r="G24" s="11"/>
      <c r="H24" s="11"/>
      <c r="I24" s="11"/>
      <c r="J24" s="11"/>
      <c r="K24" s="11"/>
      <c r="L24" s="11"/>
    </row>
    <row r="25" spans="1:12" ht="30" customHeight="1" x14ac:dyDescent="0.3">
      <c r="A25" s="11"/>
      <c r="B25" s="11"/>
      <c r="C25" s="11"/>
      <c r="D25" s="11"/>
      <c r="E25" s="11"/>
      <c r="F25" s="11"/>
      <c r="I25" s="11"/>
      <c r="J25" s="11"/>
      <c r="K25" s="11"/>
      <c r="L25" s="11"/>
    </row>
    <row r="26" spans="1:12" ht="30" customHeight="1" x14ac:dyDescent="0.3">
      <c r="A26" s="11"/>
      <c r="B26" s="11"/>
      <c r="C26" s="11"/>
      <c r="D26" s="11"/>
      <c r="E26" s="11"/>
      <c r="F26" s="11"/>
      <c r="I26" s="11"/>
      <c r="J26" s="11"/>
      <c r="K26" s="11"/>
      <c r="L26" s="11"/>
    </row>
    <row r="27" spans="1:12" ht="30" customHeight="1" x14ac:dyDescent="0.3">
      <c r="A27" s="11"/>
      <c r="B27" s="11"/>
      <c r="C27" s="11"/>
      <c r="D27" s="11"/>
      <c r="E27" s="11"/>
      <c r="F27" s="11"/>
      <c r="I27" s="11"/>
      <c r="J27" s="11"/>
      <c r="K27" s="11"/>
      <c r="L27" s="11"/>
    </row>
    <row r="28" spans="1:12" ht="30" customHeight="1" x14ac:dyDescent="0.2">
      <c r="A28" s="238"/>
      <c r="B28" s="238"/>
      <c r="C28" s="238"/>
      <c r="D28" s="238"/>
      <c r="E28" s="238"/>
      <c r="F28" s="238"/>
      <c r="G28" s="238"/>
      <c r="H28" s="238"/>
      <c r="I28" s="238"/>
      <c r="J28" s="238"/>
      <c r="K28" s="238"/>
      <c r="L28" s="238"/>
    </row>
    <row r="29" spans="1:12" ht="30" customHeight="1" x14ac:dyDescent="0.2"/>
  </sheetData>
  <mergeCells count="7">
    <mergeCell ref="A28:L28"/>
    <mergeCell ref="A3:A4"/>
    <mergeCell ref="B3:D3"/>
    <mergeCell ref="E3:I3"/>
    <mergeCell ref="J3:L3"/>
    <mergeCell ref="G4:H4"/>
    <mergeCell ref="E4:F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27"/>
  <sheetViews>
    <sheetView zoomScale="75" workbookViewId="0">
      <selection activeCell="J18" sqref="J18"/>
    </sheetView>
  </sheetViews>
  <sheetFormatPr defaultRowHeight="13" x14ac:dyDescent="0.2"/>
  <cols>
    <col min="1" max="1" width="21.36328125" customWidth="1"/>
    <col min="2" max="3" width="8" customWidth="1"/>
    <col min="4" max="4" width="8.6328125" customWidth="1"/>
    <col min="5" max="6" width="7.7265625" customWidth="1"/>
    <col min="7" max="8" width="6.26953125" customWidth="1"/>
    <col min="9" max="12" width="8.6328125" customWidth="1"/>
  </cols>
  <sheetData>
    <row r="1" spans="1:40" ht="30" customHeight="1" x14ac:dyDescent="0.2"/>
    <row r="2" spans="1:40" ht="30" customHeight="1" thickBot="1" x14ac:dyDescent="0.35">
      <c r="A2" s="17" t="s">
        <v>136</v>
      </c>
      <c r="B2" s="9"/>
      <c r="C2" s="9"/>
      <c r="D2" s="9"/>
      <c r="E2" s="9"/>
      <c r="F2" s="9"/>
      <c r="G2" s="9"/>
      <c r="H2" s="9"/>
      <c r="I2" s="9"/>
      <c r="J2" s="9"/>
      <c r="K2" s="9"/>
      <c r="L2" s="9"/>
    </row>
    <row r="3" spans="1:40" ht="30" customHeight="1" x14ac:dyDescent="0.2">
      <c r="A3" s="240" t="s">
        <v>33</v>
      </c>
      <c r="B3" s="252" t="s">
        <v>18</v>
      </c>
      <c r="C3" s="252"/>
      <c r="D3" s="252"/>
      <c r="E3" s="252" t="s">
        <v>19</v>
      </c>
      <c r="F3" s="252"/>
      <c r="G3" s="252"/>
      <c r="H3" s="252"/>
      <c r="I3" s="252"/>
      <c r="J3" s="252" t="s">
        <v>20</v>
      </c>
      <c r="K3" s="252"/>
      <c r="L3" s="253"/>
      <c r="N3" s="99"/>
    </row>
    <row r="4" spans="1:40" ht="30" customHeight="1" x14ac:dyDescent="0.2">
      <c r="A4" s="241"/>
      <c r="B4" s="18"/>
      <c r="C4" s="18"/>
      <c r="D4" s="18"/>
      <c r="E4" s="248" t="s">
        <v>199</v>
      </c>
      <c r="F4" s="249"/>
      <c r="G4" s="246" t="s">
        <v>197</v>
      </c>
      <c r="H4" s="247"/>
      <c r="I4" s="18"/>
      <c r="J4" s="18"/>
      <c r="K4" s="18"/>
      <c r="L4" s="19"/>
    </row>
    <row r="5" spans="1:40" ht="30" customHeight="1" x14ac:dyDescent="0.2">
      <c r="A5" s="103"/>
      <c r="B5" s="18" t="s">
        <v>9</v>
      </c>
      <c r="C5" s="18" t="s">
        <v>10</v>
      </c>
      <c r="D5" s="18" t="s">
        <v>11</v>
      </c>
      <c r="E5" s="18" t="s">
        <v>9</v>
      </c>
      <c r="F5" s="18" t="s">
        <v>10</v>
      </c>
      <c r="G5" s="18" t="s">
        <v>9</v>
      </c>
      <c r="H5" s="18" t="s">
        <v>10</v>
      </c>
      <c r="I5" s="18" t="s">
        <v>11</v>
      </c>
      <c r="J5" s="18" t="s">
        <v>9</v>
      </c>
      <c r="K5" s="18" t="s">
        <v>10</v>
      </c>
      <c r="L5" s="19" t="s">
        <v>11</v>
      </c>
    </row>
    <row r="6" spans="1:40" ht="30" customHeight="1" x14ac:dyDescent="0.25">
      <c r="A6" s="91" t="s">
        <v>137</v>
      </c>
      <c r="B6" s="90">
        <v>1360</v>
      </c>
      <c r="C6" s="90">
        <v>1458</v>
      </c>
      <c r="D6" s="12">
        <f>SUM(B6:C6)</f>
        <v>2818</v>
      </c>
      <c r="E6" s="12">
        <v>489</v>
      </c>
      <c r="F6" s="12">
        <v>480</v>
      </c>
      <c r="G6" s="109">
        <v>260</v>
      </c>
      <c r="H6" s="109">
        <v>328</v>
      </c>
      <c r="I6" s="12">
        <f>SUM(E6:H6)</f>
        <v>1557</v>
      </c>
      <c r="J6" s="13">
        <f>(E6+G6)/B6*100</f>
        <v>55.07352941176471</v>
      </c>
      <c r="K6" s="13">
        <f>(F6+H6)/C6*100</f>
        <v>55.418381344307264</v>
      </c>
      <c r="L6" s="14">
        <f>I6/D6*100</f>
        <v>55.251951738821859</v>
      </c>
      <c r="AN6">
        <v>45651</v>
      </c>
    </row>
    <row r="7" spans="1:40" ht="30" customHeight="1" x14ac:dyDescent="0.25">
      <c r="A7" s="91" t="s">
        <v>138</v>
      </c>
      <c r="B7" s="90">
        <v>1625</v>
      </c>
      <c r="C7" s="90">
        <v>1688</v>
      </c>
      <c r="D7" s="12">
        <f t="shared" ref="D7:D14" si="0">SUM(B7:C7)</f>
        <v>3313</v>
      </c>
      <c r="E7" s="12">
        <v>509</v>
      </c>
      <c r="F7" s="12">
        <v>522</v>
      </c>
      <c r="G7" s="109">
        <v>236</v>
      </c>
      <c r="H7" s="109">
        <v>281</v>
      </c>
      <c r="I7" s="12">
        <f t="shared" ref="I7:I14" si="1">SUM(E7:H7)</f>
        <v>1548</v>
      </c>
      <c r="J7" s="13">
        <f t="shared" ref="J7:J14" si="2">(E7+G7)/B7*100</f>
        <v>45.846153846153847</v>
      </c>
      <c r="K7" s="13">
        <f t="shared" ref="K7:K14" si="3">(F7+H7)/C7*100</f>
        <v>47.571090047393369</v>
      </c>
      <c r="L7" s="14">
        <f>I7/D7*100</f>
        <v>46.725022638092362</v>
      </c>
    </row>
    <row r="8" spans="1:40" ht="30" customHeight="1" x14ac:dyDescent="0.25">
      <c r="A8" s="91" t="s">
        <v>139</v>
      </c>
      <c r="B8" s="90">
        <v>1067</v>
      </c>
      <c r="C8" s="90">
        <v>1077</v>
      </c>
      <c r="D8" s="12">
        <f t="shared" si="0"/>
        <v>2144</v>
      </c>
      <c r="E8" s="12">
        <v>367</v>
      </c>
      <c r="F8" s="12">
        <v>357</v>
      </c>
      <c r="G8" s="109">
        <v>141</v>
      </c>
      <c r="H8" s="109">
        <v>173</v>
      </c>
      <c r="I8" s="12">
        <f t="shared" si="1"/>
        <v>1038</v>
      </c>
      <c r="J8" s="13">
        <f t="shared" si="2"/>
        <v>47.610121836925963</v>
      </c>
      <c r="K8" s="13">
        <f t="shared" si="3"/>
        <v>49.210770659238626</v>
      </c>
      <c r="L8" s="14">
        <f t="shared" ref="L8:L13" si="4">I8/D8*100</f>
        <v>48.414179104477611</v>
      </c>
    </row>
    <row r="9" spans="1:40" ht="30" customHeight="1" x14ac:dyDescent="0.25">
      <c r="A9" s="91" t="s">
        <v>140</v>
      </c>
      <c r="B9" s="90">
        <v>859</v>
      </c>
      <c r="C9" s="90">
        <v>861</v>
      </c>
      <c r="D9" s="12">
        <f t="shared" si="0"/>
        <v>1720</v>
      </c>
      <c r="E9" s="12">
        <v>375</v>
      </c>
      <c r="F9" s="12">
        <v>376</v>
      </c>
      <c r="G9" s="109">
        <v>176</v>
      </c>
      <c r="H9" s="109">
        <v>184</v>
      </c>
      <c r="I9" s="12">
        <f t="shared" si="1"/>
        <v>1111</v>
      </c>
      <c r="J9" s="13">
        <f t="shared" si="2"/>
        <v>64.144353899883583</v>
      </c>
      <c r="K9" s="13">
        <f t="shared" si="3"/>
        <v>65.040650406504056</v>
      </c>
      <c r="L9" s="14">
        <f t="shared" si="4"/>
        <v>64.593023255813947</v>
      </c>
    </row>
    <row r="10" spans="1:40" ht="30" customHeight="1" x14ac:dyDescent="0.25">
      <c r="A10" s="91" t="s">
        <v>141</v>
      </c>
      <c r="B10" s="90">
        <v>1245</v>
      </c>
      <c r="C10" s="90">
        <v>1266</v>
      </c>
      <c r="D10" s="12">
        <f t="shared" si="0"/>
        <v>2511</v>
      </c>
      <c r="E10" s="12">
        <v>371</v>
      </c>
      <c r="F10" s="12">
        <v>348</v>
      </c>
      <c r="G10" s="109">
        <v>153</v>
      </c>
      <c r="H10" s="109">
        <v>180</v>
      </c>
      <c r="I10" s="12">
        <f t="shared" si="1"/>
        <v>1052</v>
      </c>
      <c r="J10" s="13">
        <f t="shared" si="2"/>
        <v>42.088353413654616</v>
      </c>
      <c r="K10" s="13">
        <f t="shared" si="3"/>
        <v>41.706161137440759</v>
      </c>
      <c r="L10" s="14">
        <f t="shared" si="4"/>
        <v>41.895659099960177</v>
      </c>
    </row>
    <row r="11" spans="1:40" ht="30" customHeight="1" x14ac:dyDescent="0.25">
      <c r="A11" s="91" t="s">
        <v>142</v>
      </c>
      <c r="B11" s="90">
        <v>1213</v>
      </c>
      <c r="C11" s="90">
        <v>1294</v>
      </c>
      <c r="D11" s="12">
        <f t="shared" si="0"/>
        <v>2507</v>
      </c>
      <c r="E11" s="12">
        <v>465</v>
      </c>
      <c r="F11" s="12">
        <v>474</v>
      </c>
      <c r="G11" s="109">
        <v>168</v>
      </c>
      <c r="H11" s="109">
        <v>204</v>
      </c>
      <c r="I11" s="12">
        <f t="shared" si="1"/>
        <v>1311</v>
      </c>
      <c r="J11" s="13">
        <f t="shared" si="2"/>
        <v>52.184666117065127</v>
      </c>
      <c r="K11" s="13">
        <f t="shared" si="3"/>
        <v>52.39567233384853</v>
      </c>
      <c r="L11" s="14">
        <f t="shared" si="4"/>
        <v>52.293577981651374</v>
      </c>
    </row>
    <row r="12" spans="1:40" ht="30" customHeight="1" x14ac:dyDescent="0.25">
      <c r="A12" s="91" t="s">
        <v>143</v>
      </c>
      <c r="B12" s="90">
        <v>1286</v>
      </c>
      <c r="C12" s="90">
        <v>1282</v>
      </c>
      <c r="D12" s="12">
        <f t="shared" si="0"/>
        <v>2568</v>
      </c>
      <c r="E12" s="12">
        <v>427</v>
      </c>
      <c r="F12" s="12">
        <v>422</v>
      </c>
      <c r="G12" s="109">
        <v>170</v>
      </c>
      <c r="H12" s="109">
        <v>204</v>
      </c>
      <c r="I12" s="12">
        <f t="shared" si="1"/>
        <v>1223</v>
      </c>
      <c r="J12" s="13">
        <f t="shared" si="2"/>
        <v>46.423017107309491</v>
      </c>
      <c r="K12" s="13">
        <f t="shared" si="3"/>
        <v>48.829953198127924</v>
      </c>
      <c r="L12" s="14">
        <f t="shared" si="4"/>
        <v>47.624610591900314</v>
      </c>
    </row>
    <row r="13" spans="1:40" ht="30" customHeight="1" thickBot="1" x14ac:dyDescent="0.3">
      <c r="A13" s="91" t="s">
        <v>144</v>
      </c>
      <c r="B13" s="96">
        <v>1200</v>
      </c>
      <c r="C13" s="90">
        <v>1192</v>
      </c>
      <c r="D13" s="12">
        <f t="shared" si="0"/>
        <v>2392</v>
      </c>
      <c r="E13" s="12">
        <v>342</v>
      </c>
      <c r="F13" s="12">
        <v>349</v>
      </c>
      <c r="G13" s="109">
        <v>152</v>
      </c>
      <c r="H13" s="109">
        <v>214</v>
      </c>
      <c r="I13" s="114">
        <f t="shared" si="1"/>
        <v>1057</v>
      </c>
      <c r="J13" s="64">
        <f t="shared" si="2"/>
        <v>41.166666666666671</v>
      </c>
      <c r="K13" s="64">
        <f t="shared" si="3"/>
        <v>47.231543624161077</v>
      </c>
      <c r="L13" s="14">
        <f t="shared" si="4"/>
        <v>44.18896321070234</v>
      </c>
    </row>
    <row r="14" spans="1:40" s="121" customFormat="1" ht="30" customHeight="1" thickTop="1" thickBot="1" x14ac:dyDescent="0.3">
      <c r="A14" s="116" t="s">
        <v>11</v>
      </c>
      <c r="B14" s="117">
        <f>SUM(B6:B13)</f>
        <v>9855</v>
      </c>
      <c r="C14" s="115">
        <f>SUM(C6:C13)</f>
        <v>10118</v>
      </c>
      <c r="D14" s="115">
        <f t="shared" si="0"/>
        <v>19973</v>
      </c>
      <c r="E14" s="115">
        <f>SUM(E6:E13)</f>
        <v>3345</v>
      </c>
      <c r="F14" s="115">
        <f>SUM(F6:F13)</f>
        <v>3328</v>
      </c>
      <c r="G14" s="110">
        <f t="shared" ref="G14:H14" si="5">SUM(G6:G13)</f>
        <v>1456</v>
      </c>
      <c r="H14" s="110">
        <f t="shared" si="5"/>
        <v>1768</v>
      </c>
      <c r="I14" s="118">
        <f t="shared" si="1"/>
        <v>9897</v>
      </c>
      <c r="J14" s="119">
        <f t="shared" si="2"/>
        <v>48.716387620497208</v>
      </c>
      <c r="K14" s="119">
        <f t="shared" si="3"/>
        <v>50.365684917967982</v>
      </c>
      <c r="L14" s="120">
        <f>I14/D14*100</f>
        <v>49.551895058328746</v>
      </c>
    </row>
    <row r="15" spans="1:40" ht="30" customHeight="1" x14ac:dyDescent="0.3">
      <c r="A15" s="10"/>
      <c r="B15" s="10"/>
      <c r="C15" s="10"/>
      <c r="D15" s="10"/>
      <c r="E15" s="10"/>
      <c r="F15" s="10"/>
      <c r="G15" s="111"/>
      <c r="H15" s="111"/>
      <c r="I15" s="10"/>
      <c r="J15" s="10"/>
      <c r="K15" s="10"/>
      <c r="L15" s="10"/>
    </row>
    <row r="27" spans="1:12" ht="14" x14ac:dyDescent="0.2">
      <c r="A27" s="238"/>
      <c r="B27" s="238"/>
      <c r="C27" s="238"/>
      <c r="D27" s="238"/>
      <c r="E27" s="238"/>
      <c r="F27" s="238"/>
      <c r="G27" s="238"/>
      <c r="H27" s="238"/>
      <c r="I27" s="238"/>
      <c r="J27" s="238"/>
      <c r="K27" s="238"/>
      <c r="L27" s="238"/>
    </row>
  </sheetData>
  <mergeCells count="7">
    <mergeCell ref="A27:L27"/>
    <mergeCell ref="A3:A4"/>
    <mergeCell ref="B3:D3"/>
    <mergeCell ref="E3:I3"/>
    <mergeCell ref="J3:L3"/>
    <mergeCell ref="G4:H4"/>
    <mergeCell ref="E4:F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56"/>
  <sheetViews>
    <sheetView zoomScale="75" zoomScaleNormal="100" workbookViewId="0">
      <selection activeCell="Q3" sqref="Q3"/>
    </sheetView>
  </sheetViews>
  <sheetFormatPr defaultColWidth="2.90625" defaultRowHeight="14" x14ac:dyDescent="0.2"/>
  <cols>
    <col min="1" max="4" width="2.26953125" style="59" customWidth="1"/>
    <col min="5" max="43" width="2.7265625" style="59" customWidth="1"/>
    <col min="44" max="44" width="2.90625" style="59" customWidth="1"/>
    <col min="45" max="46" width="2.7265625" style="59" customWidth="1"/>
    <col min="47" max="16384" width="2.90625" style="59"/>
  </cols>
  <sheetData>
    <row r="1" spans="1:46" ht="18" customHeight="1" x14ac:dyDescent="0.2"/>
    <row r="2" spans="1:46" ht="18" customHeight="1" x14ac:dyDescent="0.2"/>
    <row r="3" spans="1:46" s="78" customFormat="1" ht="21" x14ac:dyDescent="0.3">
      <c r="A3" s="80" t="s">
        <v>161</v>
      </c>
      <c r="B3" s="79"/>
      <c r="C3" s="79"/>
      <c r="D3" s="79"/>
      <c r="E3" s="79"/>
      <c r="F3" s="79"/>
      <c r="G3" s="79"/>
      <c r="H3" s="79"/>
      <c r="I3" s="79"/>
      <c r="J3" s="79"/>
      <c r="K3" s="79"/>
      <c r="L3" s="98"/>
    </row>
    <row r="4" spans="1:46" ht="17" thickBot="1" x14ac:dyDescent="0.3">
      <c r="A4" s="294" t="s">
        <v>178</v>
      </c>
      <c r="B4" s="294"/>
      <c r="C4" s="294"/>
      <c r="D4" s="294"/>
      <c r="E4" s="68"/>
      <c r="F4" s="68"/>
      <c r="G4" s="68"/>
      <c r="H4" s="68"/>
      <c r="I4" s="68"/>
      <c r="J4" s="68"/>
      <c r="K4" s="68"/>
      <c r="L4" s="68"/>
      <c r="M4" s="68"/>
      <c r="N4" s="68"/>
      <c r="O4" s="68"/>
      <c r="P4" s="68"/>
      <c r="Q4" s="60"/>
      <c r="R4" s="60"/>
      <c r="S4" s="69"/>
      <c r="T4" s="69"/>
      <c r="U4" s="69"/>
      <c r="V4" s="69"/>
      <c r="Y4" s="294" t="s">
        <v>169</v>
      </c>
      <c r="Z4" s="294"/>
      <c r="AA4" s="294"/>
      <c r="AB4" s="294"/>
      <c r="AC4" s="68"/>
      <c r="AD4" s="68"/>
      <c r="AE4" s="68"/>
      <c r="AF4" s="68"/>
      <c r="AG4" s="68"/>
      <c r="AH4" s="68"/>
      <c r="AI4" s="68"/>
      <c r="AJ4" s="68"/>
      <c r="AK4" s="68"/>
      <c r="AL4" s="68"/>
      <c r="AM4" s="68"/>
      <c r="AN4" s="68"/>
      <c r="AO4" s="60"/>
      <c r="AP4" s="60"/>
      <c r="AQ4" s="69"/>
      <c r="AR4" s="69"/>
      <c r="AS4" s="69"/>
      <c r="AT4" s="69"/>
    </row>
    <row r="5" spans="1:46" ht="16" customHeight="1" x14ac:dyDescent="0.2">
      <c r="A5" s="261" t="s">
        <v>167</v>
      </c>
      <c r="B5" s="262"/>
      <c r="C5" s="262"/>
      <c r="D5" s="263"/>
      <c r="E5" s="267" t="s">
        <v>162</v>
      </c>
      <c r="F5" s="268"/>
      <c r="G5" s="268"/>
      <c r="H5" s="268"/>
      <c r="I5" s="268"/>
      <c r="J5" s="268"/>
      <c r="K5" s="268"/>
      <c r="L5" s="268"/>
      <c r="M5" s="269"/>
      <c r="N5" s="166" t="s">
        <v>163</v>
      </c>
      <c r="O5" s="268"/>
      <c r="P5" s="268"/>
      <c r="Q5" s="268"/>
      <c r="R5" s="268"/>
      <c r="S5" s="268"/>
      <c r="T5" s="268"/>
      <c r="U5" s="268"/>
      <c r="V5" s="270"/>
      <c r="Y5" s="261" t="s">
        <v>165</v>
      </c>
      <c r="Z5" s="262"/>
      <c r="AA5" s="262"/>
      <c r="AB5" s="263"/>
      <c r="AC5" s="267" t="s">
        <v>162</v>
      </c>
      <c r="AD5" s="268"/>
      <c r="AE5" s="268"/>
      <c r="AF5" s="268"/>
      <c r="AG5" s="268"/>
      <c r="AH5" s="268"/>
      <c r="AI5" s="268"/>
      <c r="AJ5" s="268"/>
      <c r="AK5" s="269"/>
      <c r="AL5" s="166" t="s">
        <v>163</v>
      </c>
      <c r="AM5" s="268"/>
      <c r="AN5" s="268"/>
      <c r="AO5" s="268"/>
      <c r="AP5" s="268"/>
      <c r="AQ5" s="268"/>
      <c r="AR5" s="268"/>
      <c r="AS5" s="268"/>
      <c r="AT5" s="270"/>
    </row>
    <row r="6" spans="1:46" ht="16" customHeight="1" x14ac:dyDescent="0.2">
      <c r="A6" s="264"/>
      <c r="B6" s="265"/>
      <c r="C6" s="265"/>
      <c r="D6" s="266"/>
      <c r="E6" s="286" t="s">
        <v>9</v>
      </c>
      <c r="F6" s="287"/>
      <c r="G6" s="288"/>
      <c r="H6" s="169" t="s">
        <v>10</v>
      </c>
      <c r="I6" s="143"/>
      <c r="J6" s="144"/>
      <c r="K6" s="169" t="s">
        <v>11</v>
      </c>
      <c r="L6" s="291"/>
      <c r="M6" s="292"/>
      <c r="N6" s="143" t="s">
        <v>9</v>
      </c>
      <c r="O6" s="291"/>
      <c r="P6" s="291"/>
      <c r="Q6" s="169" t="s">
        <v>10</v>
      </c>
      <c r="R6" s="291"/>
      <c r="S6" s="292"/>
      <c r="T6" s="143" t="s">
        <v>11</v>
      </c>
      <c r="U6" s="291"/>
      <c r="V6" s="293"/>
      <c r="Y6" s="264"/>
      <c r="Z6" s="265"/>
      <c r="AA6" s="265"/>
      <c r="AB6" s="266"/>
      <c r="AC6" s="286" t="s">
        <v>9</v>
      </c>
      <c r="AD6" s="287"/>
      <c r="AE6" s="288"/>
      <c r="AF6" s="169" t="s">
        <v>10</v>
      </c>
      <c r="AG6" s="143"/>
      <c r="AH6" s="144"/>
      <c r="AI6" s="169" t="s">
        <v>11</v>
      </c>
      <c r="AJ6" s="291"/>
      <c r="AK6" s="292"/>
      <c r="AL6" s="143" t="s">
        <v>9</v>
      </c>
      <c r="AM6" s="291"/>
      <c r="AN6" s="291"/>
      <c r="AO6" s="169" t="s">
        <v>10</v>
      </c>
      <c r="AP6" s="291"/>
      <c r="AQ6" s="292"/>
      <c r="AR6" s="143" t="s">
        <v>11</v>
      </c>
      <c r="AS6" s="291"/>
      <c r="AT6" s="293"/>
    </row>
    <row r="7" spans="1:46" ht="21" customHeight="1" x14ac:dyDescent="0.2">
      <c r="A7" s="142" t="s">
        <v>164</v>
      </c>
      <c r="B7" s="143"/>
      <c r="C7" s="143"/>
      <c r="D7" s="143"/>
      <c r="E7" s="271">
        <v>1187</v>
      </c>
      <c r="F7" s="272"/>
      <c r="G7" s="273"/>
      <c r="H7" s="254">
        <v>996</v>
      </c>
      <c r="I7" s="272"/>
      <c r="J7" s="273"/>
      <c r="K7" s="353">
        <f>SUM(E7:J7)</f>
        <v>2183</v>
      </c>
      <c r="L7" s="354"/>
      <c r="M7" s="355"/>
      <c r="N7" s="356">
        <v>0.15909999999999999</v>
      </c>
      <c r="O7" s="357"/>
      <c r="P7" s="257"/>
      <c r="Q7" s="356">
        <v>0.12970000000000001</v>
      </c>
      <c r="R7" s="357"/>
      <c r="S7" s="257"/>
      <c r="T7" s="356">
        <v>0.14419999999999999</v>
      </c>
      <c r="U7" s="357"/>
      <c r="V7" s="358"/>
      <c r="Y7" s="142" t="s">
        <v>164</v>
      </c>
      <c r="Z7" s="143"/>
      <c r="AA7" s="143"/>
      <c r="AB7" s="143"/>
      <c r="AC7" s="279">
        <v>2036</v>
      </c>
      <c r="AD7" s="280"/>
      <c r="AE7" s="281"/>
      <c r="AF7" s="282">
        <v>1863</v>
      </c>
      <c r="AG7" s="280"/>
      <c r="AH7" s="280"/>
      <c r="AI7" s="282">
        <f t="shared" ref="AI7:AI12" si="0">SUM(AC7:AH7)</f>
        <v>3899</v>
      </c>
      <c r="AJ7" s="280"/>
      <c r="AK7" s="281"/>
      <c r="AL7" s="257">
        <v>0.27289999999999998</v>
      </c>
      <c r="AM7" s="258"/>
      <c r="AN7" s="258"/>
      <c r="AO7" s="259">
        <v>0.24249999999999999</v>
      </c>
      <c r="AP7" s="259"/>
      <c r="AQ7" s="259"/>
      <c r="AR7" s="259">
        <v>0.25750000000000001</v>
      </c>
      <c r="AS7" s="259"/>
      <c r="AT7" s="260"/>
    </row>
    <row r="8" spans="1:46" ht="21" customHeight="1" x14ac:dyDescent="0.2">
      <c r="A8" s="142" t="s">
        <v>156</v>
      </c>
      <c r="B8" s="143"/>
      <c r="C8" s="143"/>
      <c r="D8" s="143"/>
      <c r="E8" s="271">
        <v>949</v>
      </c>
      <c r="F8" s="272"/>
      <c r="G8" s="273"/>
      <c r="H8" s="254">
        <v>775</v>
      </c>
      <c r="I8" s="272"/>
      <c r="J8" s="273"/>
      <c r="K8" s="353">
        <f>SUM(E8:J8)</f>
        <v>1724</v>
      </c>
      <c r="L8" s="354"/>
      <c r="M8" s="355"/>
      <c r="N8" s="356">
        <v>0.1196</v>
      </c>
      <c r="O8" s="357"/>
      <c r="P8" s="257"/>
      <c r="Q8" s="356">
        <v>9.7699999999999995E-2</v>
      </c>
      <c r="R8" s="357"/>
      <c r="S8" s="257"/>
      <c r="T8" s="356">
        <v>0.1086</v>
      </c>
      <c r="U8" s="357"/>
      <c r="V8" s="358"/>
      <c r="Y8" s="142" t="s">
        <v>156</v>
      </c>
      <c r="Z8" s="143"/>
      <c r="AA8" s="143"/>
      <c r="AB8" s="143"/>
      <c r="AC8" s="279">
        <v>1824</v>
      </c>
      <c r="AD8" s="280"/>
      <c r="AE8" s="281"/>
      <c r="AF8" s="282">
        <v>1617</v>
      </c>
      <c r="AG8" s="280"/>
      <c r="AH8" s="280"/>
      <c r="AI8" s="282">
        <f t="shared" si="0"/>
        <v>3441</v>
      </c>
      <c r="AJ8" s="280"/>
      <c r="AK8" s="281"/>
      <c r="AL8" s="257">
        <v>0.2298</v>
      </c>
      <c r="AM8" s="258"/>
      <c r="AN8" s="258"/>
      <c r="AO8" s="259">
        <v>0.20380000000000001</v>
      </c>
      <c r="AP8" s="259"/>
      <c r="AQ8" s="259"/>
      <c r="AR8" s="259">
        <v>0.21679999999999999</v>
      </c>
      <c r="AS8" s="259"/>
      <c r="AT8" s="260"/>
    </row>
    <row r="9" spans="1:46" ht="21" customHeight="1" x14ac:dyDescent="0.2">
      <c r="A9" s="142" t="s">
        <v>157</v>
      </c>
      <c r="B9" s="143"/>
      <c r="C9" s="143"/>
      <c r="D9" s="143"/>
      <c r="E9" s="271">
        <v>807</v>
      </c>
      <c r="F9" s="272"/>
      <c r="G9" s="273"/>
      <c r="H9" s="254">
        <v>672</v>
      </c>
      <c r="I9" s="272"/>
      <c r="J9" s="273"/>
      <c r="K9" s="353">
        <f>SUM(E9:J9)</f>
        <v>1479</v>
      </c>
      <c r="L9" s="354"/>
      <c r="M9" s="355"/>
      <c r="N9" s="356">
        <v>0.1031</v>
      </c>
      <c r="O9" s="357"/>
      <c r="P9" s="257"/>
      <c r="Q9" s="356">
        <v>8.5599999999999996E-2</v>
      </c>
      <c r="R9" s="357"/>
      <c r="S9" s="257"/>
      <c r="T9" s="356">
        <v>9.4299999999999995E-2</v>
      </c>
      <c r="U9" s="357"/>
      <c r="V9" s="358"/>
      <c r="Y9" s="142" t="s">
        <v>157</v>
      </c>
      <c r="Z9" s="143"/>
      <c r="AA9" s="143"/>
      <c r="AB9" s="143"/>
      <c r="AC9" s="279">
        <v>1577</v>
      </c>
      <c r="AD9" s="280"/>
      <c r="AE9" s="281"/>
      <c r="AF9" s="282">
        <v>1453</v>
      </c>
      <c r="AG9" s="280"/>
      <c r="AH9" s="280"/>
      <c r="AI9" s="282">
        <f t="shared" si="0"/>
        <v>3030</v>
      </c>
      <c r="AJ9" s="280"/>
      <c r="AK9" s="281"/>
      <c r="AL9" s="257">
        <v>0.2016</v>
      </c>
      <c r="AM9" s="258"/>
      <c r="AN9" s="258"/>
      <c r="AO9" s="259">
        <v>0.185</v>
      </c>
      <c r="AP9" s="259"/>
      <c r="AQ9" s="259"/>
      <c r="AR9" s="259">
        <v>0.1933</v>
      </c>
      <c r="AS9" s="259"/>
      <c r="AT9" s="260"/>
    </row>
    <row r="10" spans="1:46" ht="21" customHeight="1" x14ac:dyDescent="0.2">
      <c r="A10" s="142" t="s">
        <v>158</v>
      </c>
      <c r="B10" s="143"/>
      <c r="C10" s="143"/>
      <c r="D10" s="143"/>
      <c r="E10" s="271">
        <v>3305</v>
      </c>
      <c r="F10" s="272"/>
      <c r="G10" s="273"/>
      <c r="H10" s="254">
        <v>2790</v>
      </c>
      <c r="I10" s="272"/>
      <c r="J10" s="273"/>
      <c r="K10" s="353">
        <f>SUM(E10:J10)</f>
        <v>6095</v>
      </c>
      <c r="L10" s="354"/>
      <c r="M10" s="355"/>
      <c r="N10" s="356">
        <v>8.3099999999999993E-2</v>
      </c>
      <c r="O10" s="357"/>
      <c r="P10" s="257"/>
      <c r="Q10" s="356">
        <v>7.2800000000000004E-2</v>
      </c>
      <c r="R10" s="357"/>
      <c r="S10" s="257"/>
      <c r="T10" s="356">
        <v>7.8E-2</v>
      </c>
      <c r="U10" s="357"/>
      <c r="V10" s="358"/>
      <c r="Y10" s="142" t="s">
        <v>158</v>
      </c>
      <c r="Z10" s="143"/>
      <c r="AA10" s="143"/>
      <c r="AB10" s="143"/>
      <c r="AC10" s="279">
        <v>7383</v>
      </c>
      <c r="AD10" s="280"/>
      <c r="AE10" s="281"/>
      <c r="AF10" s="282">
        <v>6938</v>
      </c>
      <c r="AG10" s="280"/>
      <c r="AH10" s="280"/>
      <c r="AI10" s="282">
        <f t="shared" si="0"/>
        <v>14321</v>
      </c>
      <c r="AJ10" s="280"/>
      <c r="AK10" s="281"/>
      <c r="AL10" s="257">
        <v>0.18559999999999999</v>
      </c>
      <c r="AM10" s="258"/>
      <c r="AN10" s="258"/>
      <c r="AO10" s="259">
        <v>0.18099999999999999</v>
      </c>
      <c r="AP10" s="259"/>
      <c r="AQ10" s="259"/>
      <c r="AR10" s="259">
        <v>0.18340000000000001</v>
      </c>
      <c r="AS10" s="259"/>
      <c r="AT10" s="260"/>
    </row>
    <row r="11" spans="1:46" ht="21" customHeight="1" x14ac:dyDescent="0.2">
      <c r="A11" s="142" t="s">
        <v>159</v>
      </c>
      <c r="B11" s="143"/>
      <c r="C11" s="143"/>
      <c r="D11" s="143"/>
      <c r="E11" s="271">
        <v>1768</v>
      </c>
      <c r="F11" s="272"/>
      <c r="G11" s="273"/>
      <c r="H11" s="254">
        <v>1510</v>
      </c>
      <c r="I11" s="272"/>
      <c r="J11" s="273"/>
      <c r="K11" s="353">
        <f>SUM(E11:J11)</f>
        <v>3278</v>
      </c>
      <c r="L11" s="354"/>
      <c r="M11" s="355"/>
      <c r="N11" s="356">
        <v>8.5800000000000001E-2</v>
      </c>
      <c r="O11" s="357"/>
      <c r="P11" s="257"/>
      <c r="Q11" s="356">
        <v>7.6100000000000001E-2</v>
      </c>
      <c r="R11" s="357"/>
      <c r="S11" s="257"/>
      <c r="T11" s="356">
        <v>8.1000000000000003E-2</v>
      </c>
      <c r="U11" s="357"/>
      <c r="V11" s="358"/>
      <c r="Y11" s="142" t="s">
        <v>159</v>
      </c>
      <c r="Z11" s="143"/>
      <c r="AA11" s="143"/>
      <c r="AB11" s="143"/>
      <c r="AC11" s="279">
        <v>4031</v>
      </c>
      <c r="AD11" s="280"/>
      <c r="AE11" s="281"/>
      <c r="AF11" s="282">
        <v>3783</v>
      </c>
      <c r="AG11" s="280"/>
      <c r="AH11" s="280"/>
      <c r="AI11" s="282">
        <f t="shared" si="0"/>
        <v>7814</v>
      </c>
      <c r="AJ11" s="280"/>
      <c r="AK11" s="281"/>
      <c r="AL11" s="257">
        <v>0.19570000000000001</v>
      </c>
      <c r="AM11" s="258"/>
      <c r="AN11" s="258"/>
      <c r="AO11" s="259">
        <v>0.19059999999999999</v>
      </c>
      <c r="AP11" s="259"/>
      <c r="AQ11" s="259"/>
      <c r="AR11" s="259">
        <v>0.19320000000000001</v>
      </c>
      <c r="AS11" s="259"/>
      <c r="AT11" s="260"/>
    </row>
    <row r="12" spans="1:46" ht="21" customHeight="1" thickBot="1" x14ac:dyDescent="0.25">
      <c r="A12" s="142" t="s">
        <v>160</v>
      </c>
      <c r="B12" s="143"/>
      <c r="C12" s="143"/>
      <c r="D12" s="143"/>
      <c r="E12" s="276">
        <v>1057</v>
      </c>
      <c r="F12" s="277"/>
      <c r="G12" s="278"/>
      <c r="H12" s="295">
        <v>849</v>
      </c>
      <c r="I12" s="277"/>
      <c r="J12" s="278"/>
      <c r="K12" s="301">
        <f t="shared" ref="K12:K13" si="1">SUM(E12:J12)</f>
        <v>1906</v>
      </c>
      <c r="L12" s="302"/>
      <c r="M12" s="303"/>
      <c r="N12" s="304">
        <v>0.10730000000000001</v>
      </c>
      <c r="O12" s="305"/>
      <c r="P12" s="305"/>
      <c r="Q12" s="304">
        <v>8.3900000000000002E-2</v>
      </c>
      <c r="R12" s="304"/>
      <c r="S12" s="304"/>
      <c r="T12" s="304">
        <v>9.5399999999999999E-2</v>
      </c>
      <c r="U12" s="304"/>
      <c r="V12" s="306"/>
      <c r="W12" s="71"/>
      <c r="X12" s="71"/>
      <c r="Y12" s="142" t="s">
        <v>160</v>
      </c>
      <c r="Z12" s="143"/>
      <c r="AA12" s="143"/>
      <c r="AB12" s="143"/>
      <c r="AC12" s="298">
        <v>2110</v>
      </c>
      <c r="AD12" s="299"/>
      <c r="AE12" s="300"/>
      <c r="AF12" s="307">
        <v>1976</v>
      </c>
      <c r="AG12" s="299"/>
      <c r="AH12" s="299"/>
      <c r="AI12" s="307">
        <f t="shared" si="0"/>
        <v>4086</v>
      </c>
      <c r="AJ12" s="299"/>
      <c r="AK12" s="300"/>
      <c r="AL12" s="326">
        <v>0.21410000000000001</v>
      </c>
      <c r="AM12" s="327"/>
      <c r="AN12" s="327"/>
      <c r="AO12" s="324">
        <v>0.1953</v>
      </c>
      <c r="AP12" s="324"/>
      <c r="AQ12" s="324"/>
      <c r="AR12" s="324">
        <v>0.2046</v>
      </c>
      <c r="AS12" s="324"/>
      <c r="AT12" s="325"/>
    </row>
    <row r="13" spans="1:46" ht="21" customHeight="1" thickTop="1" thickBot="1" x14ac:dyDescent="0.25">
      <c r="A13" s="308" t="s">
        <v>100</v>
      </c>
      <c r="B13" s="134"/>
      <c r="C13" s="134"/>
      <c r="D13" s="134"/>
      <c r="E13" s="309">
        <f>SUM(E7:G12)</f>
        <v>9073</v>
      </c>
      <c r="F13" s="310"/>
      <c r="G13" s="310"/>
      <c r="H13" s="311">
        <f>SUM(H7:J12)</f>
        <v>7592</v>
      </c>
      <c r="I13" s="312"/>
      <c r="J13" s="313"/>
      <c r="K13" s="314">
        <f t="shared" si="1"/>
        <v>16665</v>
      </c>
      <c r="L13" s="315"/>
      <c r="M13" s="316"/>
      <c r="N13" s="289">
        <v>9.7100000000000006E-2</v>
      </c>
      <c r="O13" s="317"/>
      <c r="P13" s="317"/>
      <c r="Q13" s="289">
        <v>8.2699999999999996E-2</v>
      </c>
      <c r="R13" s="289"/>
      <c r="S13" s="289"/>
      <c r="T13" s="289">
        <v>0.09</v>
      </c>
      <c r="U13" s="289"/>
      <c r="V13" s="290"/>
      <c r="W13" s="71"/>
      <c r="X13" s="71"/>
      <c r="Y13" s="308" t="s">
        <v>100</v>
      </c>
      <c r="Z13" s="134"/>
      <c r="AA13" s="134"/>
      <c r="AB13" s="134"/>
      <c r="AC13" s="319">
        <f>SUM(AC7:AE12)</f>
        <v>18961</v>
      </c>
      <c r="AD13" s="320"/>
      <c r="AE13" s="320"/>
      <c r="AF13" s="321">
        <f>SUM(AF7:AH12)</f>
        <v>17630</v>
      </c>
      <c r="AG13" s="322"/>
      <c r="AH13" s="322"/>
      <c r="AI13" s="321">
        <f>SUM(AI7:AK12)</f>
        <v>36591</v>
      </c>
      <c r="AJ13" s="322"/>
      <c r="AK13" s="323"/>
      <c r="AL13" s="289">
        <v>0.2029</v>
      </c>
      <c r="AM13" s="317"/>
      <c r="AN13" s="317"/>
      <c r="AO13" s="289">
        <v>0.19209999999999999</v>
      </c>
      <c r="AP13" s="289"/>
      <c r="AQ13" s="289"/>
      <c r="AR13" s="289">
        <v>0.1976</v>
      </c>
      <c r="AS13" s="289"/>
      <c r="AT13" s="290"/>
    </row>
    <row r="14" spans="1:46" ht="10" customHeight="1" x14ac:dyDescent="0.2">
      <c r="A14" s="83"/>
      <c r="B14" s="83"/>
      <c r="C14" s="83"/>
      <c r="D14" s="83"/>
      <c r="E14" s="83"/>
      <c r="F14" s="83"/>
      <c r="G14" s="83"/>
      <c r="H14" s="83"/>
      <c r="I14" s="83"/>
      <c r="J14" s="83"/>
      <c r="K14" s="83"/>
      <c r="L14" s="83"/>
      <c r="M14" s="83"/>
      <c r="N14" s="83"/>
      <c r="O14" s="83"/>
      <c r="P14" s="83"/>
      <c r="Q14" s="60"/>
      <c r="R14" s="60"/>
      <c r="S14" s="68"/>
      <c r="T14" s="68"/>
      <c r="U14" s="68"/>
      <c r="V14" s="68"/>
      <c r="W14" s="68"/>
      <c r="X14" s="68"/>
      <c r="Y14" s="68"/>
      <c r="Z14" s="68"/>
      <c r="AA14" s="68"/>
      <c r="AB14" s="68"/>
      <c r="AC14" s="68"/>
      <c r="AD14" s="68"/>
      <c r="AE14" s="68"/>
      <c r="AF14" s="68"/>
      <c r="AG14" s="68"/>
      <c r="AH14" s="68"/>
      <c r="AI14" s="68"/>
      <c r="AJ14" s="68"/>
    </row>
    <row r="15" spans="1:46" ht="10" customHeight="1" x14ac:dyDescent="0.2">
      <c r="A15" s="68"/>
      <c r="B15" s="68"/>
      <c r="C15" s="68"/>
      <c r="D15" s="68"/>
      <c r="E15" s="68"/>
      <c r="F15" s="68"/>
      <c r="G15" s="68"/>
      <c r="H15" s="68"/>
      <c r="I15" s="68"/>
      <c r="J15" s="68"/>
      <c r="K15" s="68"/>
      <c r="L15" s="68"/>
      <c r="M15" s="68"/>
      <c r="N15" s="68"/>
      <c r="O15" s="68"/>
      <c r="P15" s="68"/>
      <c r="Q15" s="60"/>
      <c r="R15" s="60"/>
      <c r="S15" s="68"/>
      <c r="T15" s="68"/>
      <c r="U15" s="68"/>
      <c r="V15" s="68"/>
      <c r="W15" s="68"/>
      <c r="X15" s="68"/>
      <c r="Y15" s="68"/>
      <c r="Z15" s="68"/>
      <c r="AA15" s="68"/>
      <c r="AB15" s="68"/>
      <c r="AC15" s="68"/>
      <c r="AD15" s="68"/>
      <c r="AE15" s="68"/>
      <c r="AF15" s="68"/>
      <c r="AG15" s="68"/>
      <c r="AH15" s="68"/>
      <c r="AI15" s="68"/>
      <c r="AJ15" s="68"/>
    </row>
    <row r="16" spans="1:46" ht="10" customHeight="1" x14ac:dyDescent="0.2">
      <c r="A16" s="68"/>
      <c r="B16" s="68"/>
      <c r="C16" s="68"/>
      <c r="D16" s="68"/>
      <c r="E16" s="68"/>
      <c r="F16" s="68"/>
      <c r="G16" s="68"/>
      <c r="H16" s="68"/>
      <c r="I16" s="68"/>
      <c r="J16" s="68"/>
      <c r="K16" s="68"/>
      <c r="L16" s="68"/>
      <c r="M16" s="68"/>
      <c r="N16" s="68"/>
      <c r="O16" s="68"/>
      <c r="P16" s="68"/>
      <c r="Q16" s="60"/>
      <c r="R16" s="60"/>
      <c r="S16" s="68"/>
      <c r="T16" s="68"/>
      <c r="U16" s="68"/>
      <c r="V16" s="68"/>
      <c r="W16" s="68"/>
      <c r="X16" s="68"/>
      <c r="Y16" s="68"/>
      <c r="Z16" s="68"/>
      <c r="AA16" s="68"/>
      <c r="AB16" s="68"/>
      <c r="AC16" s="68"/>
      <c r="AD16" s="68"/>
      <c r="AE16" s="68"/>
      <c r="AF16" s="68"/>
      <c r="AG16" s="68"/>
      <c r="AH16" s="68"/>
      <c r="AI16" s="68"/>
      <c r="AJ16" s="68"/>
    </row>
    <row r="17" spans="1:49" ht="10" customHeight="1" x14ac:dyDescent="0.2">
      <c r="A17" s="68"/>
      <c r="B17" s="68"/>
      <c r="C17" s="68"/>
      <c r="D17" s="68"/>
      <c r="E17" s="68"/>
      <c r="F17" s="68"/>
      <c r="G17" s="68"/>
      <c r="H17" s="68"/>
      <c r="I17" s="68"/>
      <c r="J17" s="68"/>
      <c r="K17" s="68"/>
      <c r="L17" s="68"/>
      <c r="M17" s="68"/>
      <c r="N17" s="68"/>
      <c r="O17" s="68"/>
      <c r="P17" s="68"/>
      <c r="Q17" s="60"/>
      <c r="R17" s="60"/>
      <c r="S17" s="68"/>
      <c r="T17" s="68"/>
      <c r="U17" s="68"/>
      <c r="V17" s="68"/>
      <c r="W17" s="68"/>
      <c r="X17" s="68"/>
      <c r="Y17" s="68"/>
      <c r="Z17" s="68"/>
      <c r="AA17" s="68"/>
      <c r="AB17" s="68"/>
      <c r="AC17" s="68"/>
      <c r="AD17" s="68"/>
      <c r="AE17" s="68"/>
      <c r="AF17" s="68"/>
      <c r="AG17" s="68"/>
      <c r="AH17" s="68"/>
      <c r="AI17" s="68"/>
      <c r="AJ17" s="68"/>
    </row>
    <row r="18" spans="1:49" ht="16.5" x14ac:dyDescent="0.25">
      <c r="A18" s="69"/>
      <c r="B18" s="69"/>
      <c r="C18" s="69"/>
      <c r="D18" s="69"/>
      <c r="E18" s="68"/>
      <c r="F18" s="68"/>
      <c r="G18" s="68"/>
      <c r="H18" s="68"/>
      <c r="I18" s="68"/>
      <c r="J18" s="68"/>
      <c r="K18" s="68"/>
      <c r="L18" s="68"/>
      <c r="M18" s="68"/>
      <c r="N18" s="68"/>
      <c r="O18" s="68"/>
      <c r="P18" s="68"/>
      <c r="Q18" s="60"/>
      <c r="R18" s="60"/>
      <c r="S18" s="69"/>
      <c r="T18" s="69"/>
      <c r="U18" s="69"/>
      <c r="V18" s="69"/>
      <c r="W18" s="68"/>
      <c r="X18" s="68"/>
      <c r="Y18" s="68"/>
      <c r="Z18" s="68"/>
      <c r="AA18" s="68"/>
      <c r="AB18" s="68"/>
      <c r="AC18" s="68"/>
      <c r="AD18" s="68"/>
      <c r="AE18" s="68"/>
      <c r="AF18" s="68"/>
      <c r="AG18" s="68"/>
      <c r="AH18" s="68"/>
      <c r="AI18" s="68"/>
      <c r="AJ18" s="68"/>
      <c r="AM18" s="60"/>
      <c r="AN18" s="60"/>
    </row>
    <row r="19" spans="1:49" ht="15.75" customHeight="1" thickBot="1" x14ac:dyDescent="0.3">
      <c r="A19" s="294" t="s">
        <v>170</v>
      </c>
      <c r="B19" s="294"/>
      <c r="C19" s="294"/>
      <c r="D19" s="294"/>
      <c r="E19" s="68"/>
      <c r="F19" s="68"/>
      <c r="G19" s="68"/>
      <c r="H19" s="68"/>
      <c r="I19" s="68"/>
      <c r="J19" s="68"/>
      <c r="K19" s="68"/>
      <c r="L19" s="68"/>
      <c r="M19" s="68"/>
      <c r="N19" s="68"/>
      <c r="O19" s="68"/>
      <c r="P19" s="68"/>
      <c r="Q19" s="60"/>
      <c r="R19" s="60"/>
      <c r="S19" s="69"/>
      <c r="T19" s="69"/>
      <c r="U19" s="69"/>
      <c r="V19" s="69"/>
      <c r="W19" s="72"/>
      <c r="X19" s="72"/>
      <c r="Y19" s="294" t="s">
        <v>166</v>
      </c>
      <c r="Z19" s="294"/>
      <c r="AA19" s="294"/>
      <c r="AB19" s="294"/>
      <c r="AC19" s="68"/>
      <c r="AD19" s="68"/>
      <c r="AE19" s="68"/>
      <c r="AF19" s="68"/>
      <c r="AG19" s="68"/>
      <c r="AH19" s="68"/>
      <c r="AI19" s="68"/>
      <c r="AJ19" s="68"/>
      <c r="AK19" s="68"/>
      <c r="AL19" s="68"/>
      <c r="AM19" s="68"/>
      <c r="AN19" s="68"/>
      <c r="AO19" s="60"/>
      <c r="AP19" s="60"/>
      <c r="AQ19" s="69"/>
      <c r="AR19" s="69"/>
      <c r="AS19" s="69"/>
      <c r="AT19" s="69"/>
    </row>
    <row r="20" spans="1:49" ht="18" customHeight="1" x14ac:dyDescent="0.2">
      <c r="A20" s="261" t="s">
        <v>167</v>
      </c>
      <c r="B20" s="262"/>
      <c r="C20" s="262"/>
      <c r="D20" s="263"/>
      <c r="E20" s="267" t="s">
        <v>162</v>
      </c>
      <c r="F20" s="268"/>
      <c r="G20" s="268"/>
      <c r="H20" s="268"/>
      <c r="I20" s="268"/>
      <c r="J20" s="268"/>
      <c r="K20" s="268"/>
      <c r="L20" s="268"/>
      <c r="M20" s="269"/>
      <c r="N20" s="166" t="s">
        <v>163</v>
      </c>
      <c r="O20" s="268"/>
      <c r="P20" s="268"/>
      <c r="Q20" s="268"/>
      <c r="R20" s="268"/>
      <c r="S20" s="268"/>
      <c r="T20" s="268"/>
      <c r="U20" s="268"/>
      <c r="V20" s="270"/>
      <c r="W20" s="72"/>
      <c r="X20" s="72"/>
      <c r="Y20" s="261" t="s">
        <v>168</v>
      </c>
      <c r="Z20" s="262"/>
      <c r="AA20" s="262"/>
      <c r="AB20" s="263"/>
      <c r="AC20" s="267" t="s">
        <v>162</v>
      </c>
      <c r="AD20" s="268"/>
      <c r="AE20" s="268"/>
      <c r="AF20" s="268"/>
      <c r="AG20" s="268"/>
      <c r="AH20" s="268"/>
      <c r="AI20" s="268"/>
      <c r="AJ20" s="268"/>
      <c r="AK20" s="269"/>
      <c r="AL20" s="166" t="s">
        <v>163</v>
      </c>
      <c r="AM20" s="268"/>
      <c r="AN20" s="268"/>
      <c r="AO20" s="268"/>
      <c r="AP20" s="268"/>
      <c r="AQ20" s="268"/>
      <c r="AR20" s="268"/>
      <c r="AS20" s="268"/>
      <c r="AT20" s="270"/>
    </row>
    <row r="21" spans="1:49" ht="18" customHeight="1" x14ac:dyDescent="0.2">
      <c r="A21" s="264"/>
      <c r="B21" s="265"/>
      <c r="C21" s="265"/>
      <c r="D21" s="266"/>
      <c r="E21" s="286" t="s">
        <v>9</v>
      </c>
      <c r="F21" s="287"/>
      <c r="G21" s="288"/>
      <c r="H21" s="169" t="s">
        <v>10</v>
      </c>
      <c r="I21" s="143"/>
      <c r="J21" s="144"/>
      <c r="K21" s="169" t="s">
        <v>11</v>
      </c>
      <c r="L21" s="291"/>
      <c r="M21" s="292"/>
      <c r="N21" s="143" t="s">
        <v>9</v>
      </c>
      <c r="O21" s="291"/>
      <c r="P21" s="291"/>
      <c r="Q21" s="169" t="s">
        <v>10</v>
      </c>
      <c r="R21" s="291"/>
      <c r="S21" s="292"/>
      <c r="T21" s="143" t="s">
        <v>11</v>
      </c>
      <c r="U21" s="291"/>
      <c r="V21" s="293"/>
      <c r="W21" s="71"/>
      <c r="X21" s="71"/>
      <c r="Y21" s="264"/>
      <c r="Z21" s="265"/>
      <c r="AA21" s="265"/>
      <c r="AB21" s="266"/>
      <c r="AC21" s="286" t="s">
        <v>9</v>
      </c>
      <c r="AD21" s="287"/>
      <c r="AE21" s="288"/>
      <c r="AF21" s="169" t="s">
        <v>10</v>
      </c>
      <c r="AG21" s="143"/>
      <c r="AH21" s="144"/>
      <c r="AI21" s="169" t="s">
        <v>11</v>
      </c>
      <c r="AJ21" s="291"/>
      <c r="AK21" s="292"/>
      <c r="AL21" s="143" t="s">
        <v>9</v>
      </c>
      <c r="AM21" s="291"/>
      <c r="AN21" s="291"/>
      <c r="AO21" s="169" t="s">
        <v>10</v>
      </c>
      <c r="AP21" s="291"/>
      <c r="AQ21" s="292"/>
      <c r="AR21" s="143" t="s">
        <v>11</v>
      </c>
      <c r="AS21" s="291"/>
      <c r="AT21" s="293"/>
    </row>
    <row r="22" spans="1:49" ht="21.75" customHeight="1" x14ac:dyDescent="0.2">
      <c r="A22" s="142" t="s">
        <v>164</v>
      </c>
      <c r="B22" s="143"/>
      <c r="C22" s="143"/>
      <c r="D22" s="143"/>
      <c r="E22" s="271">
        <v>2430</v>
      </c>
      <c r="F22" s="274"/>
      <c r="G22" s="275"/>
      <c r="H22" s="254">
        <v>2220</v>
      </c>
      <c r="I22" s="274"/>
      <c r="J22" s="275"/>
      <c r="K22" s="254">
        <f t="shared" ref="K22:K27" si="2">SUM(E22:J22)</f>
        <v>4650</v>
      </c>
      <c r="L22" s="255"/>
      <c r="M22" s="256"/>
      <c r="N22" s="257">
        <v>0.32569999999999999</v>
      </c>
      <c r="O22" s="258"/>
      <c r="P22" s="258"/>
      <c r="Q22" s="259">
        <v>0.28899999999999998</v>
      </c>
      <c r="R22" s="259"/>
      <c r="S22" s="259"/>
      <c r="T22" s="259">
        <v>0.30709999999999998</v>
      </c>
      <c r="U22" s="259"/>
      <c r="V22" s="260"/>
      <c r="W22" s="71"/>
      <c r="X22" s="71"/>
      <c r="Y22" s="142" t="s">
        <v>164</v>
      </c>
      <c r="Z22" s="143"/>
      <c r="AA22" s="143"/>
      <c r="AB22" s="143"/>
      <c r="AC22" s="279">
        <v>2935</v>
      </c>
      <c r="AD22" s="280"/>
      <c r="AE22" s="281"/>
      <c r="AF22" s="282">
        <v>2755</v>
      </c>
      <c r="AG22" s="280"/>
      <c r="AH22" s="280"/>
      <c r="AI22" s="282">
        <f t="shared" ref="AI22:AI27" si="3">SUM(AC22:AH22)</f>
        <v>5690</v>
      </c>
      <c r="AJ22" s="280"/>
      <c r="AK22" s="281"/>
      <c r="AL22" s="257">
        <v>0.39340000000000003</v>
      </c>
      <c r="AM22" s="318"/>
      <c r="AN22" s="318"/>
      <c r="AO22" s="259">
        <v>0.35859999999999997</v>
      </c>
      <c r="AP22" s="259"/>
      <c r="AQ22" s="259"/>
      <c r="AR22" s="259">
        <v>0.37580000000000002</v>
      </c>
      <c r="AS22" s="259"/>
      <c r="AT22" s="260"/>
    </row>
    <row r="23" spans="1:49" ht="21.75" customHeight="1" x14ac:dyDescent="0.2">
      <c r="A23" s="142" t="s">
        <v>156</v>
      </c>
      <c r="B23" s="143"/>
      <c r="C23" s="143"/>
      <c r="D23" s="143"/>
      <c r="E23" s="271">
        <v>2211</v>
      </c>
      <c r="F23" s="274"/>
      <c r="G23" s="275"/>
      <c r="H23" s="254">
        <v>2030</v>
      </c>
      <c r="I23" s="274"/>
      <c r="J23" s="275"/>
      <c r="K23" s="254">
        <f t="shared" si="2"/>
        <v>4241</v>
      </c>
      <c r="L23" s="255"/>
      <c r="M23" s="256"/>
      <c r="N23" s="257">
        <v>0.27860000000000001</v>
      </c>
      <c r="O23" s="258"/>
      <c r="P23" s="258"/>
      <c r="Q23" s="259">
        <v>0.25590000000000002</v>
      </c>
      <c r="R23" s="259"/>
      <c r="S23" s="259"/>
      <c r="T23" s="259">
        <v>0.26729999999999998</v>
      </c>
      <c r="U23" s="259"/>
      <c r="V23" s="260"/>
      <c r="W23" s="71"/>
      <c r="X23" s="71"/>
      <c r="Y23" s="142" t="s">
        <v>156</v>
      </c>
      <c r="Z23" s="143"/>
      <c r="AA23" s="143"/>
      <c r="AB23" s="143"/>
      <c r="AC23" s="279">
        <v>2791</v>
      </c>
      <c r="AD23" s="280"/>
      <c r="AE23" s="281"/>
      <c r="AF23" s="282">
        <v>2661</v>
      </c>
      <c r="AG23" s="280"/>
      <c r="AH23" s="280"/>
      <c r="AI23" s="282">
        <f t="shared" si="3"/>
        <v>5452</v>
      </c>
      <c r="AJ23" s="280"/>
      <c r="AK23" s="281"/>
      <c r="AL23" s="257">
        <v>0.35170000000000001</v>
      </c>
      <c r="AM23" s="318"/>
      <c r="AN23" s="318"/>
      <c r="AO23" s="259">
        <v>0.33539999999999998</v>
      </c>
      <c r="AP23" s="259"/>
      <c r="AQ23" s="259"/>
      <c r="AR23" s="259">
        <v>0.34360000000000002</v>
      </c>
      <c r="AS23" s="259"/>
      <c r="AT23" s="260"/>
    </row>
    <row r="24" spans="1:49" ht="21.75" customHeight="1" x14ac:dyDescent="0.2">
      <c r="A24" s="142" t="s">
        <v>157</v>
      </c>
      <c r="B24" s="143"/>
      <c r="C24" s="143"/>
      <c r="D24" s="143"/>
      <c r="E24" s="271">
        <v>1978</v>
      </c>
      <c r="F24" s="274"/>
      <c r="G24" s="275"/>
      <c r="H24" s="254">
        <v>1891</v>
      </c>
      <c r="I24" s="274"/>
      <c r="J24" s="275"/>
      <c r="K24" s="254">
        <f t="shared" si="2"/>
        <v>3869</v>
      </c>
      <c r="L24" s="255"/>
      <c r="M24" s="256"/>
      <c r="N24" s="257">
        <v>0.25280000000000002</v>
      </c>
      <c r="O24" s="258"/>
      <c r="P24" s="258"/>
      <c r="Q24" s="259">
        <v>0.24079999999999999</v>
      </c>
      <c r="R24" s="259"/>
      <c r="S24" s="259"/>
      <c r="T24" s="259">
        <v>0.24679999999999999</v>
      </c>
      <c r="U24" s="259"/>
      <c r="V24" s="260"/>
      <c r="W24" s="71"/>
      <c r="X24" s="71"/>
      <c r="Y24" s="142" t="s">
        <v>157</v>
      </c>
      <c r="Z24" s="143"/>
      <c r="AA24" s="143"/>
      <c r="AB24" s="143"/>
      <c r="AC24" s="279">
        <v>2558</v>
      </c>
      <c r="AD24" s="280"/>
      <c r="AE24" s="281"/>
      <c r="AF24" s="282">
        <v>2511</v>
      </c>
      <c r="AG24" s="280"/>
      <c r="AH24" s="280"/>
      <c r="AI24" s="282">
        <f t="shared" si="3"/>
        <v>5069</v>
      </c>
      <c r="AJ24" s="280"/>
      <c r="AK24" s="281"/>
      <c r="AL24" s="257">
        <v>0.32669999999999999</v>
      </c>
      <c r="AM24" s="318"/>
      <c r="AN24" s="318"/>
      <c r="AO24" s="259">
        <v>0.31979999999999997</v>
      </c>
      <c r="AP24" s="259"/>
      <c r="AQ24" s="259"/>
      <c r="AR24" s="259">
        <v>0.32319999999999999</v>
      </c>
      <c r="AS24" s="259"/>
      <c r="AT24" s="260"/>
    </row>
    <row r="25" spans="1:49" ht="21.75" customHeight="1" x14ac:dyDescent="0.2">
      <c r="A25" s="142" t="s">
        <v>158</v>
      </c>
      <c r="B25" s="143"/>
      <c r="C25" s="143"/>
      <c r="D25" s="143"/>
      <c r="E25" s="271">
        <v>9435</v>
      </c>
      <c r="F25" s="274"/>
      <c r="G25" s="275"/>
      <c r="H25" s="254">
        <v>9043</v>
      </c>
      <c r="I25" s="274"/>
      <c r="J25" s="275"/>
      <c r="K25" s="254">
        <f t="shared" si="2"/>
        <v>18478</v>
      </c>
      <c r="L25" s="255"/>
      <c r="M25" s="256"/>
      <c r="N25" s="257">
        <v>0.23719999999999999</v>
      </c>
      <c r="O25" s="258"/>
      <c r="P25" s="258"/>
      <c r="Q25" s="259">
        <v>0.23599999999999999</v>
      </c>
      <c r="R25" s="259"/>
      <c r="S25" s="259"/>
      <c r="T25" s="259">
        <v>0.2366</v>
      </c>
      <c r="U25" s="259"/>
      <c r="V25" s="260"/>
      <c r="W25" s="71"/>
      <c r="X25" s="71"/>
      <c r="Y25" s="142" t="s">
        <v>158</v>
      </c>
      <c r="Z25" s="143"/>
      <c r="AA25" s="143"/>
      <c r="AB25" s="143"/>
      <c r="AC25" s="279">
        <v>12581</v>
      </c>
      <c r="AD25" s="280"/>
      <c r="AE25" s="281"/>
      <c r="AF25" s="282">
        <v>12377</v>
      </c>
      <c r="AG25" s="280"/>
      <c r="AH25" s="280"/>
      <c r="AI25" s="282">
        <f t="shared" si="3"/>
        <v>24958</v>
      </c>
      <c r="AJ25" s="280"/>
      <c r="AK25" s="281"/>
      <c r="AL25" s="257">
        <v>0.31630000000000003</v>
      </c>
      <c r="AM25" s="318"/>
      <c r="AN25" s="318"/>
      <c r="AO25" s="259">
        <v>0.32300000000000001</v>
      </c>
      <c r="AP25" s="259"/>
      <c r="AQ25" s="259"/>
      <c r="AR25" s="259">
        <v>0.3196</v>
      </c>
      <c r="AS25" s="259"/>
      <c r="AT25" s="260"/>
    </row>
    <row r="26" spans="1:49" ht="21.75" customHeight="1" x14ac:dyDescent="0.2">
      <c r="A26" s="142" t="s">
        <v>159</v>
      </c>
      <c r="B26" s="143"/>
      <c r="C26" s="143"/>
      <c r="D26" s="143"/>
      <c r="E26" s="271">
        <v>5203</v>
      </c>
      <c r="F26" s="274"/>
      <c r="G26" s="275"/>
      <c r="H26" s="254">
        <v>4998</v>
      </c>
      <c r="I26" s="274"/>
      <c r="J26" s="275"/>
      <c r="K26" s="254">
        <f t="shared" si="2"/>
        <v>10201</v>
      </c>
      <c r="L26" s="255"/>
      <c r="M26" s="256"/>
      <c r="N26" s="257">
        <v>0.25259999999999999</v>
      </c>
      <c r="O26" s="258"/>
      <c r="P26" s="258"/>
      <c r="Q26" s="259">
        <v>0.25180000000000002</v>
      </c>
      <c r="R26" s="259"/>
      <c r="S26" s="259"/>
      <c r="T26" s="259">
        <v>0.25219999999999998</v>
      </c>
      <c r="U26" s="259"/>
      <c r="V26" s="260"/>
      <c r="W26" s="71"/>
      <c r="X26" s="71"/>
      <c r="Y26" s="142" t="s">
        <v>159</v>
      </c>
      <c r="Z26" s="143"/>
      <c r="AA26" s="143"/>
      <c r="AB26" s="143"/>
      <c r="AC26" s="279">
        <v>7040</v>
      </c>
      <c r="AD26" s="280"/>
      <c r="AE26" s="281"/>
      <c r="AF26" s="282">
        <v>6946</v>
      </c>
      <c r="AG26" s="280"/>
      <c r="AH26" s="280"/>
      <c r="AI26" s="282">
        <f t="shared" si="3"/>
        <v>13986</v>
      </c>
      <c r="AJ26" s="280"/>
      <c r="AK26" s="281"/>
      <c r="AL26" s="257">
        <v>0.3417</v>
      </c>
      <c r="AM26" s="318"/>
      <c r="AN26" s="318"/>
      <c r="AO26" s="259">
        <v>0.35</v>
      </c>
      <c r="AP26" s="259"/>
      <c r="AQ26" s="259"/>
      <c r="AR26" s="259">
        <v>0.3458</v>
      </c>
      <c r="AS26" s="259"/>
      <c r="AT26" s="260"/>
    </row>
    <row r="27" spans="1:49" ht="21.75" customHeight="1" thickBot="1" x14ac:dyDescent="0.25">
      <c r="A27" s="142" t="s">
        <v>160</v>
      </c>
      <c r="B27" s="143"/>
      <c r="C27" s="143"/>
      <c r="D27" s="143"/>
      <c r="E27" s="276">
        <v>2582</v>
      </c>
      <c r="F27" s="277"/>
      <c r="G27" s="278"/>
      <c r="H27" s="295">
        <v>2488</v>
      </c>
      <c r="I27" s="277"/>
      <c r="J27" s="278"/>
      <c r="K27" s="295">
        <f t="shared" si="2"/>
        <v>5070</v>
      </c>
      <c r="L27" s="296"/>
      <c r="M27" s="297"/>
      <c r="N27" s="326">
        <v>0.26200000000000001</v>
      </c>
      <c r="O27" s="327"/>
      <c r="P27" s="327"/>
      <c r="Q27" s="324">
        <v>0.24590000000000001</v>
      </c>
      <c r="R27" s="324"/>
      <c r="S27" s="324"/>
      <c r="T27" s="324">
        <v>0.25380000000000003</v>
      </c>
      <c r="U27" s="324"/>
      <c r="V27" s="325"/>
      <c r="W27" s="71"/>
      <c r="X27" s="71"/>
      <c r="Y27" s="142" t="s">
        <v>160</v>
      </c>
      <c r="Z27" s="143"/>
      <c r="AA27" s="143"/>
      <c r="AB27" s="143"/>
      <c r="AC27" s="298">
        <v>3228</v>
      </c>
      <c r="AD27" s="299"/>
      <c r="AE27" s="300"/>
      <c r="AF27" s="307">
        <v>3194</v>
      </c>
      <c r="AG27" s="299"/>
      <c r="AH27" s="299"/>
      <c r="AI27" s="307">
        <f t="shared" si="3"/>
        <v>6422</v>
      </c>
      <c r="AJ27" s="299"/>
      <c r="AK27" s="300"/>
      <c r="AL27" s="326">
        <v>0.32750000000000001</v>
      </c>
      <c r="AM27" s="328"/>
      <c r="AN27" s="328"/>
      <c r="AO27" s="324">
        <v>0.31569999999999998</v>
      </c>
      <c r="AP27" s="324"/>
      <c r="AQ27" s="324"/>
      <c r="AR27" s="324">
        <v>0.32150000000000001</v>
      </c>
      <c r="AS27" s="324"/>
      <c r="AT27" s="325"/>
    </row>
    <row r="28" spans="1:49" ht="24" customHeight="1" thickTop="1" thickBot="1" x14ac:dyDescent="0.25">
      <c r="A28" s="308" t="s">
        <v>100</v>
      </c>
      <c r="B28" s="134"/>
      <c r="C28" s="134"/>
      <c r="D28" s="134"/>
      <c r="E28" s="319">
        <f>SUM(E22:G27)</f>
        <v>23839</v>
      </c>
      <c r="F28" s="320"/>
      <c r="G28" s="320"/>
      <c r="H28" s="321">
        <f>SUM(H22:J27)</f>
        <v>22670</v>
      </c>
      <c r="I28" s="322"/>
      <c r="J28" s="323"/>
      <c r="K28" s="333">
        <f>SUM(K22:M27)</f>
        <v>46509</v>
      </c>
      <c r="L28" s="320"/>
      <c r="M28" s="334"/>
      <c r="N28" s="289">
        <v>0.25509999999999999</v>
      </c>
      <c r="O28" s="317"/>
      <c r="P28" s="317"/>
      <c r="Q28" s="289">
        <v>0.24709999999999999</v>
      </c>
      <c r="R28" s="289"/>
      <c r="S28" s="289"/>
      <c r="T28" s="289">
        <v>0.25109999999999999</v>
      </c>
      <c r="U28" s="289"/>
      <c r="V28" s="290"/>
      <c r="W28" s="68"/>
      <c r="X28" s="68"/>
      <c r="Y28" s="308" t="s">
        <v>100</v>
      </c>
      <c r="Z28" s="134"/>
      <c r="AA28" s="134"/>
      <c r="AB28" s="134"/>
      <c r="AC28" s="319">
        <f>SUM(AC22:AE27)</f>
        <v>31133</v>
      </c>
      <c r="AD28" s="320"/>
      <c r="AE28" s="320"/>
      <c r="AF28" s="321">
        <f>SUM(AF22:AH27)</f>
        <v>30444</v>
      </c>
      <c r="AG28" s="322"/>
      <c r="AH28" s="322"/>
      <c r="AI28" s="321">
        <f>SUM(AI22:AK27)</f>
        <v>61577</v>
      </c>
      <c r="AJ28" s="322"/>
      <c r="AK28" s="323"/>
      <c r="AL28" s="289">
        <v>0.33310000000000001</v>
      </c>
      <c r="AM28" s="329"/>
      <c r="AN28" s="329"/>
      <c r="AO28" s="289">
        <v>0.33179999999999998</v>
      </c>
      <c r="AP28" s="289"/>
      <c r="AQ28" s="289"/>
      <c r="AR28" s="289">
        <v>0.33250000000000002</v>
      </c>
      <c r="AS28" s="289"/>
      <c r="AT28" s="290"/>
    </row>
    <row r="29" spans="1:49" ht="10" customHeight="1" x14ac:dyDescent="0.2">
      <c r="A29" s="68"/>
      <c r="B29" s="68"/>
      <c r="C29" s="68"/>
      <c r="D29" s="68"/>
      <c r="E29" s="68"/>
      <c r="F29" s="68"/>
      <c r="G29" s="68"/>
      <c r="H29" s="68"/>
      <c r="I29" s="68"/>
      <c r="J29" s="68"/>
      <c r="K29" s="68"/>
      <c r="L29" s="68"/>
      <c r="M29" s="68"/>
      <c r="N29" s="68"/>
      <c r="O29" s="68"/>
      <c r="P29" s="68"/>
      <c r="Q29" s="60"/>
      <c r="R29" s="60"/>
      <c r="S29" s="68"/>
      <c r="T29" s="68"/>
      <c r="U29" s="68"/>
      <c r="V29" s="68"/>
      <c r="W29" s="68"/>
      <c r="X29" s="68"/>
      <c r="Y29" s="68"/>
      <c r="Z29" s="68"/>
      <c r="AA29" s="68"/>
      <c r="AB29" s="68"/>
      <c r="AC29" s="68"/>
      <c r="AD29" s="68"/>
      <c r="AE29" s="68"/>
      <c r="AF29" s="68"/>
      <c r="AG29" s="68"/>
      <c r="AH29" s="68"/>
      <c r="AI29" s="68"/>
      <c r="AJ29" s="68"/>
    </row>
    <row r="30" spans="1:49" ht="16.5" x14ac:dyDescent="0.25">
      <c r="A30" s="69"/>
      <c r="B30" s="69"/>
      <c r="C30" s="69"/>
      <c r="D30" s="69"/>
      <c r="E30" s="68"/>
      <c r="F30" s="68"/>
      <c r="G30" s="68"/>
      <c r="H30" s="68"/>
      <c r="I30" s="68"/>
      <c r="J30" s="68"/>
      <c r="K30" s="68"/>
      <c r="L30" s="68"/>
      <c r="M30" s="68"/>
      <c r="N30" s="68"/>
      <c r="O30" s="68"/>
      <c r="P30" s="68"/>
      <c r="Q30" s="60"/>
      <c r="R30" s="60"/>
      <c r="S30" s="73"/>
      <c r="T30" s="73"/>
      <c r="U30" s="73"/>
      <c r="V30" s="73"/>
      <c r="W30" s="74"/>
      <c r="X30" s="68"/>
      <c r="Y30" s="68"/>
      <c r="Z30" s="68"/>
      <c r="AA30" s="68"/>
      <c r="AB30" s="68"/>
      <c r="AC30" s="68"/>
      <c r="AD30" s="68"/>
      <c r="AE30" s="68"/>
      <c r="AF30" s="68"/>
      <c r="AG30" s="68"/>
      <c r="AH30" s="68"/>
      <c r="AI30" s="68"/>
      <c r="AJ30" s="68"/>
    </row>
    <row r="31" spans="1:49" ht="15.75" customHeight="1" thickBot="1" x14ac:dyDescent="0.3">
      <c r="A31" s="294"/>
      <c r="B31" s="294"/>
      <c r="C31" s="294"/>
      <c r="D31" s="294"/>
      <c r="E31" s="68"/>
      <c r="F31" s="68"/>
      <c r="G31" s="68"/>
      <c r="H31" s="68"/>
      <c r="I31" s="68"/>
      <c r="J31" s="68"/>
      <c r="K31" s="68"/>
      <c r="L31" s="68"/>
      <c r="M31" s="68"/>
      <c r="N31" s="68"/>
      <c r="O31" s="68"/>
      <c r="P31" s="68"/>
      <c r="Q31" s="60"/>
      <c r="R31" s="60"/>
      <c r="S31" s="69"/>
      <c r="T31" s="69"/>
      <c r="U31" s="69"/>
      <c r="V31" s="69"/>
      <c r="W31" s="72"/>
      <c r="X31" s="72"/>
      <c r="AU31" s="68"/>
      <c r="AV31" s="60"/>
      <c r="AW31" s="60"/>
    </row>
    <row r="32" spans="1:49" ht="15.75" customHeight="1" x14ac:dyDescent="0.2">
      <c r="A32" s="261" t="s">
        <v>167</v>
      </c>
      <c r="B32" s="262"/>
      <c r="C32" s="262"/>
      <c r="D32" s="263"/>
      <c r="E32" s="267" t="s">
        <v>162</v>
      </c>
      <c r="F32" s="268"/>
      <c r="G32" s="268"/>
      <c r="H32" s="268"/>
      <c r="I32" s="268"/>
      <c r="J32" s="268"/>
      <c r="K32" s="268"/>
      <c r="L32" s="268"/>
      <c r="M32" s="269"/>
      <c r="N32" s="166" t="s">
        <v>163</v>
      </c>
      <c r="O32" s="268"/>
      <c r="P32" s="268"/>
      <c r="Q32" s="268"/>
      <c r="R32" s="268"/>
      <c r="S32" s="268"/>
      <c r="T32" s="268"/>
      <c r="U32" s="268"/>
      <c r="V32" s="270"/>
      <c r="W32" s="72"/>
      <c r="X32" s="72"/>
      <c r="AU32" s="68"/>
      <c r="AV32" s="60"/>
      <c r="AW32" s="60"/>
    </row>
    <row r="33" spans="1:49" ht="20.25" customHeight="1" x14ac:dyDescent="0.2">
      <c r="A33" s="264"/>
      <c r="B33" s="265"/>
      <c r="C33" s="265"/>
      <c r="D33" s="266"/>
      <c r="E33" s="286" t="s">
        <v>9</v>
      </c>
      <c r="F33" s="287"/>
      <c r="G33" s="288"/>
      <c r="H33" s="169" t="s">
        <v>10</v>
      </c>
      <c r="I33" s="143"/>
      <c r="J33" s="144"/>
      <c r="K33" s="169" t="s">
        <v>11</v>
      </c>
      <c r="L33" s="291"/>
      <c r="M33" s="292"/>
      <c r="N33" s="143" t="s">
        <v>9</v>
      </c>
      <c r="O33" s="291"/>
      <c r="P33" s="291"/>
      <c r="Q33" s="169" t="s">
        <v>10</v>
      </c>
      <c r="R33" s="291"/>
      <c r="S33" s="292"/>
      <c r="T33" s="143" t="s">
        <v>11</v>
      </c>
      <c r="U33" s="291"/>
      <c r="V33" s="293"/>
      <c r="W33" s="71"/>
      <c r="X33" s="71"/>
      <c r="AU33" s="68"/>
      <c r="AV33" s="60"/>
      <c r="AW33" s="60"/>
    </row>
    <row r="34" spans="1:49" ht="20.25" customHeight="1" x14ac:dyDescent="0.2">
      <c r="A34" s="142" t="s">
        <v>164</v>
      </c>
      <c r="B34" s="143"/>
      <c r="C34" s="143"/>
      <c r="D34" s="143"/>
      <c r="E34" s="279"/>
      <c r="F34" s="280"/>
      <c r="G34" s="281"/>
      <c r="H34" s="282"/>
      <c r="I34" s="280"/>
      <c r="J34" s="281"/>
      <c r="K34" s="283">
        <f t="shared" ref="K34:K39" si="4">SUM(E34:J34)</f>
        <v>0</v>
      </c>
      <c r="L34" s="284"/>
      <c r="M34" s="285"/>
      <c r="N34" s="157"/>
      <c r="O34" s="332"/>
      <c r="P34" s="332"/>
      <c r="Q34" s="330"/>
      <c r="R34" s="330"/>
      <c r="S34" s="330"/>
      <c r="T34" s="330"/>
      <c r="U34" s="330"/>
      <c r="V34" s="331"/>
      <c r="W34" s="71"/>
      <c r="X34" s="71"/>
      <c r="AU34" s="68"/>
      <c r="AV34" s="60"/>
      <c r="AW34" s="60"/>
    </row>
    <row r="35" spans="1:49" ht="20.25" customHeight="1" x14ac:dyDescent="0.2">
      <c r="A35" s="142" t="s">
        <v>156</v>
      </c>
      <c r="B35" s="143"/>
      <c r="C35" s="143"/>
      <c r="D35" s="143"/>
      <c r="E35" s="279"/>
      <c r="F35" s="280"/>
      <c r="G35" s="281"/>
      <c r="H35" s="282"/>
      <c r="I35" s="280"/>
      <c r="J35" s="281"/>
      <c r="K35" s="283">
        <f t="shared" si="4"/>
        <v>0</v>
      </c>
      <c r="L35" s="284"/>
      <c r="M35" s="285"/>
      <c r="N35" s="157"/>
      <c r="O35" s="332"/>
      <c r="P35" s="332"/>
      <c r="Q35" s="330"/>
      <c r="R35" s="330"/>
      <c r="S35" s="330"/>
      <c r="T35" s="330"/>
      <c r="U35" s="330"/>
      <c r="V35" s="331"/>
      <c r="W35" s="71"/>
      <c r="X35" s="71"/>
      <c r="AU35" s="68"/>
      <c r="AV35" s="60"/>
      <c r="AW35" s="60"/>
    </row>
    <row r="36" spans="1:49" ht="20.25" customHeight="1" x14ac:dyDescent="0.2">
      <c r="A36" s="142" t="s">
        <v>157</v>
      </c>
      <c r="B36" s="143"/>
      <c r="C36" s="143"/>
      <c r="D36" s="143"/>
      <c r="E36" s="279"/>
      <c r="F36" s="280"/>
      <c r="G36" s="281"/>
      <c r="H36" s="282"/>
      <c r="I36" s="280"/>
      <c r="J36" s="281"/>
      <c r="K36" s="283">
        <f t="shared" si="4"/>
        <v>0</v>
      </c>
      <c r="L36" s="284"/>
      <c r="M36" s="285"/>
      <c r="N36" s="157"/>
      <c r="O36" s="332"/>
      <c r="P36" s="332"/>
      <c r="Q36" s="330"/>
      <c r="R36" s="330"/>
      <c r="S36" s="330"/>
      <c r="T36" s="330"/>
      <c r="U36" s="330"/>
      <c r="V36" s="331"/>
      <c r="W36" s="71"/>
      <c r="X36" s="71"/>
      <c r="AU36" s="68"/>
      <c r="AV36" s="60"/>
      <c r="AW36" s="60"/>
    </row>
    <row r="37" spans="1:49" ht="20.25" customHeight="1" x14ac:dyDescent="0.2">
      <c r="A37" s="142" t="s">
        <v>158</v>
      </c>
      <c r="B37" s="143"/>
      <c r="C37" s="143"/>
      <c r="D37" s="143"/>
      <c r="E37" s="279"/>
      <c r="F37" s="280"/>
      <c r="G37" s="281"/>
      <c r="H37" s="282"/>
      <c r="I37" s="280"/>
      <c r="J37" s="281"/>
      <c r="K37" s="283">
        <f t="shared" si="4"/>
        <v>0</v>
      </c>
      <c r="L37" s="284"/>
      <c r="M37" s="285"/>
      <c r="N37" s="157"/>
      <c r="O37" s="332"/>
      <c r="P37" s="332"/>
      <c r="Q37" s="330"/>
      <c r="R37" s="330"/>
      <c r="S37" s="330"/>
      <c r="T37" s="330"/>
      <c r="U37" s="330"/>
      <c r="V37" s="331"/>
      <c r="W37" s="71"/>
      <c r="X37" s="71"/>
      <c r="AU37" s="68"/>
      <c r="AV37" s="60"/>
      <c r="AW37" s="60"/>
    </row>
    <row r="38" spans="1:49" ht="20.25" customHeight="1" x14ac:dyDescent="0.2">
      <c r="A38" s="142" t="s">
        <v>159</v>
      </c>
      <c r="B38" s="143"/>
      <c r="C38" s="143"/>
      <c r="D38" s="143"/>
      <c r="E38" s="279"/>
      <c r="F38" s="280"/>
      <c r="G38" s="281"/>
      <c r="H38" s="282"/>
      <c r="I38" s="280"/>
      <c r="J38" s="281"/>
      <c r="K38" s="283">
        <f t="shared" si="4"/>
        <v>0</v>
      </c>
      <c r="L38" s="284"/>
      <c r="M38" s="285"/>
      <c r="N38" s="157"/>
      <c r="O38" s="332"/>
      <c r="P38" s="332"/>
      <c r="Q38" s="330"/>
      <c r="R38" s="330"/>
      <c r="S38" s="330"/>
      <c r="T38" s="330"/>
      <c r="U38" s="330"/>
      <c r="V38" s="331"/>
      <c r="W38" s="71"/>
      <c r="X38" s="71"/>
      <c r="AU38" s="68"/>
      <c r="AV38" s="60"/>
      <c r="AW38" s="60"/>
    </row>
    <row r="39" spans="1:49" ht="20.25" customHeight="1" thickBot="1" x14ac:dyDescent="0.25">
      <c r="A39" s="142" t="s">
        <v>160</v>
      </c>
      <c r="B39" s="143"/>
      <c r="C39" s="143"/>
      <c r="D39" s="143"/>
      <c r="E39" s="298"/>
      <c r="F39" s="299"/>
      <c r="G39" s="300"/>
      <c r="H39" s="307"/>
      <c r="I39" s="299"/>
      <c r="J39" s="300"/>
      <c r="K39" s="347">
        <f t="shared" si="4"/>
        <v>0</v>
      </c>
      <c r="L39" s="348"/>
      <c r="M39" s="349"/>
      <c r="N39" s="230"/>
      <c r="O39" s="350"/>
      <c r="P39" s="350"/>
      <c r="Q39" s="351"/>
      <c r="R39" s="351"/>
      <c r="S39" s="351"/>
      <c r="T39" s="351"/>
      <c r="U39" s="351"/>
      <c r="V39" s="352"/>
      <c r="W39" s="71"/>
      <c r="X39" s="71"/>
      <c r="AU39" s="68"/>
      <c r="AV39" s="60"/>
      <c r="AW39" s="60"/>
    </row>
    <row r="40" spans="1:49" ht="21" customHeight="1" thickTop="1" thickBot="1" x14ac:dyDescent="0.25">
      <c r="A40" s="308" t="s">
        <v>100</v>
      </c>
      <c r="B40" s="134"/>
      <c r="C40" s="134"/>
      <c r="D40" s="134"/>
      <c r="E40" s="337">
        <f>SUM(E34:G39)</f>
        <v>0</v>
      </c>
      <c r="F40" s="338"/>
      <c r="G40" s="338"/>
      <c r="H40" s="339">
        <f>SUM(H34:J39)</f>
        <v>0</v>
      </c>
      <c r="I40" s="340"/>
      <c r="J40" s="341"/>
      <c r="K40" s="342">
        <f>SUM(K34:M39)</f>
        <v>0</v>
      </c>
      <c r="L40" s="338"/>
      <c r="M40" s="343"/>
      <c r="N40" s="137"/>
      <c r="O40" s="344"/>
      <c r="P40" s="344"/>
      <c r="Q40" s="345"/>
      <c r="R40" s="345"/>
      <c r="S40" s="345"/>
      <c r="T40" s="345"/>
      <c r="U40" s="345"/>
      <c r="V40" s="346"/>
      <c r="W40" s="75"/>
      <c r="X40" s="68"/>
      <c r="AU40" s="68"/>
      <c r="AV40" s="60"/>
      <c r="AW40" s="60"/>
    </row>
    <row r="41" spans="1:49" ht="21" customHeight="1" x14ac:dyDescent="0.2">
      <c r="A41" s="7"/>
      <c r="B41" s="7"/>
      <c r="C41" s="7"/>
      <c r="D41" s="7"/>
      <c r="E41" s="84"/>
      <c r="F41" s="85"/>
      <c r="G41" s="85"/>
      <c r="H41" s="84"/>
      <c r="I41" s="85"/>
      <c r="J41" s="85"/>
      <c r="K41" s="84"/>
      <c r="L41" s="85"/>
      <c r="M41" s="85"/>
      <c r="N41" s="8"/>
      <c r="O41" s="86"/>
      <c r="P41" s="86"/>
      <c r="Q41" s="87"/>
      <c r="R41" s="87"/>
      <c r="S41" s="87"/>
      <c r="T41" s="87"/>
      <c r="U41" s="87"/>
      <c r="V41" s="87"/>
      <c r="W41" s="75"/>
      <c r="X41" s="68"/>
      <c r="AU41" s="68"/>
      <c r="AV41" s="60"/>
      <c r="AW41" s="60"/>
    </row>
    <row r="42" spans="1:49" ht="21" customHeight="1" x14ac:dyDescent="0.2">
      <c r="A42" s="7"/>
      <c r="B42" s="7"/>
      <c r="C42" s="7"/>
      <c r="D42" s="7"/>
      <c r="E42" s="84"/>
      <c r="F42" s="85"/>
      <c r="G42" s="85"/>
      <c r="H42" s="84"/>
      <c r="I42" s="85"/>
      <c r="J42" s="85"/>
      <c r="K42" s="84"/>
      <c r="L42" s="85"/>
      <c r="M42" s="85"/>
      <c r="N42" s="8"/>
      <c r="O42" s="86"/>
      <c r="P42" s="86"/>
      <c r="Q42" s="87"/>
      <c r="R42" s="87"/>
      <c r="S42" s="87"/>
      <c r="T42" s="87"/>
      <c r="U42" s="87"/>
      <c r="V42" s="87"/>
      <c r="W42" s="75"/>
      <c r="X42" s="68"/>
      <c r="AU42" s="68"/>
      <c r="AV42" s="60"/>
      <c r="AW42" s="60"/>
    </row>
    <row r="43" spans="1:49" ht="21" customHeight="1" x14ac:dyDescent="0.2">
      <c r="A43" s="7"/>
      <c r="B43" s="7"/>
      <c r="C43" s="7"/>
      <c r="D43" s="7"/>
      <c r="E43" s="84"/>
      <c r="F43" s="85"/>
      <c r="G43" s="85"/>
      <c r="H43" s="84"/>
      <c r="I43" s="85"/>
      <c r="J43" s="85"/>
      <c r="K43" s="84"/>
      <c r="L43" s="85"/>
      <c r="M43" s="85"/>
      <c r="N43" s="8"/>
      <c r="O43" s="86"/>
      <c r="P43" s="86"/>
      <c r="Q43" s="87"/>
      <c r="R43" s="87"/>
      <c r="S43" s="87"/>
      <c r="T43" s="87"/>
      <c r="U43" s="87"/>
      <c r="V43" s="87"/>
      <c r="W43" s="75"/>
      <c r="X43" s="68"/>
      <c r="AU43" s="68"/>
      <c r="AV43" s="60"/>
      <c r="AW43" s="60"/>
    </row>
    <row r="44" spans="1:49" ht="21" customHeight="1" x14ac:dyDescent="0.2">
      <c r="A44" s="7"/>
      <c r="B44" s="7"/>
      <c r="C44" s="7"/>
      <c r="D44" s="7"/>
      <c r="E44" s="84"/>
      <c r="F44" s="85"/>
      <c r="G44" s="85"/>
      <c r="H44" s="84"/>
      <c r="I44" s="85"/>
      <c r="J44" s="85"/>
      <c r="K44" s="84"/>
      <c r="L44" s="85"/>
      <c r="M44" s="85"/>
      <c r="N44" s="8"/>
      <c r="O44" s="86"/>
      <c r="P44" s="86"/>
      <c r="Q44" s="87"/>
      <c r="R44" s="87"/>
      <c r="S44" s="87"/>
      <c r="T44" s="87"/>
      <c r="U44" s="87"/>
      <c r="V44" s="87"/>
      <c r="W44" s="75"/>
      <c r="X44" s="68"/>
      <c r="AU44" s="68"/>
      <c r="AV44" s="60"/>
      <c r="AW44" s="60"/>
    </row>
    <row r="45" spans="1:49" ht="21" customHeight="1" x14ac:dyDescent="0.2">
      <c r="A45" s="7"/>
      <c r="B45" s="7"/>
      <c r="C45" s="7"/>
      <c r="D45" s="7"/>
      <c r="E45" s="84"/>
      <c r="F45" s="85"/>
      <c r="G45" s="85"/>
      <c r="H45" s="84"/>
      <c r="I45" s="85"/>
      <c r="J45" s="85"/>
      <c r="K45" s="84"/>
      <c r="L45" s="85"/>
      <c r="M45" s="85"/>
      <c r="N45" s="8"/>
      <c r="O45" s="86"/>
      <c r="P45" s="86"/>
      <c r="Q45" s="87"/>
      <c r="R45" s="87"/>
      <c r="S45" s="87"/>
      <c r="T45" s="87"/>
      <c r="U45" s="87"/>
      <c r="V45" s="87"/>
      <c r="W45" s="75"/>
      <c r="X45" s="68"/>
      <c r="AU45" s="68"/>
      <c r="AV45" s="60"/>
      <c r="AW45" s="60"/>
    </row>
    <row r="46" spans="1:49" ht="21" customHeight="1" x14ac:dyDescent="0.2">
      <c r="A46" s="7"/>
      <c r="B46" s="7"/>
      <c r="C46" s="7"/>
      <c r="D46" s="7"/>
      <c r="E46" s="84"/>
      <c r="F46" s="85"/>
      <c r="G46" s="85"/>
      <c r="H46" s="84"/>
      <c r="I46" s="85"/>
      <c r="J46" s="85"/>
      <c r="K46" s="84"/>
      <c r="L46" s="85"/>
      <c r="M46" s="85"/>
      <c r="N46" s="8"/>
      <c r="O46" s="86"/>
      <c r="P46" s="86"/>
      <c r="Q46" s="87"/>
      <c r="R46" s="87"/>
      <c r="S46" s="87"/>
      <c r="T46" s="87"/>
      <c r="U46" s="87"/>
      <c r="V46" s="87"/>
      <c r="W46" s="75"/>
      <c r="X46" s="68"/>
      <c r="AU46" s="68"/>
      <c r="AV46" s="60"/>
      <c r="AW46" s="60"/>
    </row>
    <row r="47" spans="1:49" ht="21" customHeight="1" x14ac:dyDescent="0.2">
      <c r="A47" s="7"/>
      <c r="B47" s="7"/>
      <c r="C47" s="7"/>
      <c r="D47" s="7"/>
      <c r="E47" s="84"/>
      <c r="F47" s="85"/>
      <c r="G47" s="85"/>
      <c r="H47" s="84"/>
      <c r="I47" s="85"/>
      <c r="J47" s="85"/>
      <c r="K47" s="84"/>
      <c r="L47" s="85"/>
      <c r="M47" s="85"/>
      <c r="N47" s="8"/>
      <c r="O47" s="86"/>
      <c r="P47" s="86"/>
      <c r="Q47" s="87"/>
      <c r="R47" s="87"/>
      <c r="S47" s="87"/>
      <c r="T47" s="87"/>
      <c r="U47" s="87"/>
      <c r="V47" s="87"/>
      <c r="W47" s="75"/>
      <c r="X47" s="68"/>
      <c r="AU47" s="68"/>
      <c r="AV47" s="60"/>
      <c r="AW47" s="60"/>
    </row>
    <row r="48" spans="1:49" ht="21" customHeight="1" x14ac:dyDescent="0.2">
      <c r="A48" s="7"/>
      <c r="B48" s="7"/>
      <c r="C48" s="7"/>
      <c r="D48" s="7"/>
      <c r="E48" s="84"/>
      <c r="F48" s="85"/>
      <c r="G48" s="85"/>
      <c r="H48" s="84"/>
      <c r="I48" s="85"/>
      <c r="J48" s="85"/>
      <c r="K48" s="84"/>
      <c r="L48" s="85"/>
      <c r="M48" s="85"/>
      <c r="N48" s="8"/>
      <c r="O48" s="86"/>
      <c r="P48" s="86"/>
      <c r="Q48" s="87"/>
      <c r="R48" s="87"/>
      <c r="S48" s="87"/>
      <c r="T48" s="87"/>
      <c r="U48" s="87"/>
      <c r="V48" s="87"/>
      <c r="W48" s="75"/>
      <c r="X48" s="68"/>
      <c r="AU48" s="68"/>
      <c r="AV48" s="60"/>
      <c r="AW48" s="60"/>
    </row>
    <row r="49" spans="1:49" ht="21" customHeight="1" x14ac:dyDescent="0.2">
      <c r="A49" s="7"/>
      <c r="B49" s="7"/>
      <c r="C49" s="7"/>
      <c r="D49" s="7"/>
      <c r="E49" s="84"/>
      <c r="F49" s="85"/>
      <c r="G49" s="85"/>
      <c r="H49" s="84"/>
      <c r="I49" s="85"/>
      <c r="J49" s="85"/>
      <c r="K49" s="84"/>
      <c r="L49" s="85"/>
      <c r="M49" s="85"/>
      <c r="N49" s="8"/>
      <c r="O49" s="86"/>
      <c r="P49" s="86"/>
      <c r="Q49" s="87"/>
      <c r="R49" s="87"/>
      <c r="S49" s="87"/>
      <c r="T49" s="87"/>
      <c r="U49" s="87"/>
      <c r="V49" s="87"/>
      <c r="W49" s="75"/>
      <c r="X49" s="68"/>
      <c r="AU49" s="68"/>
      <c r="AV49" s="60"/>
      <c r="AW49" s="60"/>
    </row>
    <row r="50" spans="1:49" ht="21" customHeight="1" x14ac:dyDescent="0.2">
      <c r="A50" s="7"/>
      <c r="B50" s="7"/>
      <c r="C50" s="7"/>
      <c r="D50" s="7"/>
      <c r="E50" s="84"/>
      <c r="F50" s="85"/>
      <c r="G50" s="85"/>
      <c r="H50" s="84"/>
      <c r="I50" s="85"/>
      <c r="J50" s="85"/>
      <c r="K50" s="84"/>
      <c r="L50" s="85"/>
      <c r="M50" s="85"/>
      <c r="N50" s="8"/>
      <c r="O50" s="86"/>
      <c r="P50" s="86"/>
      <c r="Q50" s="87"/>
      <c r="R50" s="87"/>
      <c r="S50" s="87"/>
      <c r="T50" s="87"/>
      <c r="U50" s="87"/>
      <c r="V50" s="87"/>
      <c r="W50" s="75"/>
      <c r="X50" s="68"/>
      <c r="AU50" s="68"/>
      <c r="AV50" s="60"/>
      <c r="AW50" s="60"/>
    </row>
    <row r="51" spans="1:49" ht="21" customHeight="1" x14ac:dyDescent="0.2">
      <c r="A51" s="7"/>
      <c r="B51" s="7"/>
      <c r="C51" s="7"/>
      <c r="D51" s="7"/>
      <c r="E51" s="84"/>
      <c r="F51" s="85"/>
      <c r="G51" s="85"/>
      <c r="H51" s="84"/>
      <c r="I51" s="85"/>
      <c r="J51" s="85"/>
      <c r="K51" s="84"/>
      <c r="L51" s="85"/>
      <c r="M51" s="85"/>
      <c r="N51" s="8"/>
      <c r="O51" s="86"/>
      <c r="P51" s="86"/>
      <c r="Q51" s="87"/>
      <c r="R51" s="87"/>
      <c r="S51" s="87"/>
      <c r="T51" s="87"/>
      <c r="U51" s="87"/>
      <c r="V51" s="87"/>
      <c r="W51" s="75"/>
      <c r="X51" s="68"/>
      <c r="AU51" s="68"/>
      <c r="AV51" s="60"/>
      <c r="AW51" s="60"/>
    </row>
    <row r="52" spans="1:49" ht="21" customHeight="1" x14ac:dyDescent="0.2">
      <c r="A52" s="7"/>
      <c r="B52" s="7"/>
      <c r="C52" s="7"/>
      <c r="D52" s="7"/>
      <c r="E52" s="84"/>
      <c r="F52" s="85"/>
      <c r="G52" s="85"/>
      <c r="H52" s="84"/>
      <c r="I52" s="85"/>
      <c r="J52" s="85"/>
      <c r="K52" s="84"/>
      <c r="L52" s="85"/>
      <c r="M52" s="85"/>
      <c r="N52" s="8"/>
      <c r="O52" s="86"/>
      <c r="P52" s="86"/>
      <c r="Q52" s="87"/>
      <c r="R52" s="87"/>
      <c r="S52" s="87"/>
      <c r="T52" s="87"/>
      <c r="U52" s="87"/>
      <c r="V52" s="87"/>
      <c r="W52" s="75"/>
      <c r="X52" s="68"/>
      <c r="AU52" s="68"/>
      <c r="AV52" s="60"/>
      <c r="AW52" s="60"/>
    </row>
    <row r="53" spans="1:49" ht="21" customHeight="1" x14ac:dyDescent="0.2">
      <c r="A53" s="7"/>
      <c r="B53" s="7"/>
      <c r="C53" s="7"/>
      <c r="D53" s="7"/>
      <c r="E53" s="84"/>
      <c r="F53" s="85"/>
      <c r="G53" s="85"/>
      <c r="H53" s="84"/>
      <c r="I53" s="85"/>
      <c r="J53" s="85"/>
      <c r="K53" s="84"/>
      <c r="L53" s="85"/>
      <c r="M53" s="85"/>
      <c r="N53" s="8"/>
      <c r="O53" s="86"/>
      <c r="P53" s="86"/>
      <c r="Q53" s="87"/>
      <c r="R53" s="87"/>
      <c r="S53" s="87"/>
      <c r="T53" s="87"/>
      <c r="U53" s="87"/>
      <c r="V53" s="87"/>
      <c r="W53" s="75"/>
      <c r="X53" s="68"/>
      <c r="AU53" s="68"/>
      <c r="AV53" s="60"/>
      <c r="AW53" s="60"/>
    </row>
    <row r="54" spans="1:49" ht="21" customHeight="1" x14ac:dyDescent="0.2">
      <c r="A54" s="7"/>
      <c r="B54" s="7"/>
      <c r="C54" s="7"/>
      <c r="D54" s="7"/>
      <c r="E54" s="84"/>
      <c r="F54" s="85"/>
      <c r="G54" s="85"/>
      <c r="H54" s="84"/>
      <c r="I54" s="85"/>
      <c r="J54" s="85"/>
      <c r="K54" s="84"/>
      <c r="L54" s="85"/>
      <c r="M54" s="85"/>
      <c r="N54" s="8"/>
      <c r="O54" s="86"/>
      <c r="P54" s="86"/>
      <c r="Q54" s="87"/>
      <c r="R54" s="87"/>
      <c r="S54" s="87"/>
      <c r="T54" s="87"/>
      <c r="U54" s="87"/>
      <c r="V54" s="87"/>
      <c r="W54" s="75"/>
      <c r="X54" s="68"/>
      <c r="AU54" s="68"/>
      <c r="AV54" s="60"/>
      <c r="AW54" s="60"/>
    </row>
    <row r="55" spans="1:49" ht="32.25" customHeight="1" x14ac:dyDescent="0.2">
      <c r="A55" s="7"/>
      <c r="B55" s="7"/>
      <c r="C55" s="7"/>
      <c r="D55" s="7"/>
      <c r="E55" s="76"/>
      <c r="F55" s="77"/>
      <c r="G55" s="77"/>
      <c r="H55" s="76"/>
      <c r="I55" s="77"/>
      <c r="J55" s="77"/>
      <c r="K55" s="76"/>
      <c r="L55" s="77"/>
      <c r="M55" s="77"/>
      <c r="N55" s="70"/>
      <c r="O55" s="72"/>
      <c r="P55" s="72"/>
      <c r="Q55" s="72"/>
      <c r="R55" s="72"/>
      <c r="S55" s="72"/>
      <c r="T55" s="72"/>
      <c r="U55" s="72"/>
      <c r="V55" s="72"/>
      <c r="W55" s="75"/>
      <c r="X55" s="75"/>
      <c r="Y55" s="7"/>
      <c r="Z55" s="7"/>
      <c r="AA55" s="7"/>
      <c r="AB55" s="7"/>
      <c r="AC55" s="76"/>
      <c r="AD55" s="77"/>
      <c r="AE55" s="77"/>
      <c r="AF55" s="76"/>
      <c r="AG55" s="77"/>
      <c r="AH55" s="77"/>
      <c r="AI55" s="76"/>
      <c r="AJ55" s="77"/>
      <c r="AK55" s="77"/>
      <c r="AL55" s="70"/>
      <c r="AM55" s="72"/>
      <c r="AN55" s="72"/>
      <c r="AO55" s="72"/>
      <c r="AP55" s="72"/>
      <c r="AQ55" s="72"/>
      <c r="AR55" s="72"/>
      <c r="AS55" s="72"/>
      <c r="AT55" s="72"/>
      <c r="AU55" s="75"/>
    </row>
    <row r="56" spans="1:49" x14ac:dyDescent="0.2">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6"/>
      <c r="AJ56" s="336"/>
      <c r="AK56" s="336"/>
      <c r="AL56" s="336"/>
      <c r="AM56" s="336"/>
      <c r="AN56" s="336"/>
      <c r="AO56" s="336"/>
    </row>
  </sheetData>
  <mergeCells count="296">
    <mergeCell ref="A4:D4"/>
    <mergeCell ref="K11:M11"/>
    <mergeCell ref="N7:P7"/>
    <mergeCell ref="N8:P8"/>
    <mergeCell ref="N9:P9"/>
    <mergeCell ref="N10:P10"/>
    <mergeCell ref="N11:P11"/>
    <mergeCell ref="Q7:S7"/>
    <mergeCell ref="Q8:S8"/>
    <mergeCell ref="Q9:S9"/>
    <mergeCell ref="Q10:S10"/>
    <mergeCell ref="Q11:S11"/>
    <mergeCell ref="E11:G11"/>
    <mergeCell ref="A5:D6"/>
    <mergeCell ref="A7:D7"/>
    <mergeCell ref="A8:D8"/>
    <mergeCell ref="A9:D9"/>
    <mergeCell ref="A10:D10"/>
    <mergeCell ref="A11:D11"/>
    <mergeCell ref="E5:M5"/>
    <mergeCell ref="N5:V5"/>
    <mergeCell ref="E6:G6"/>
    <mergeCell ref="H6:J6"/>
    <mergeCell ref="K6:M6"/>
    <mergeCell ref="N6:P6"/>
    <mergeCell ref="Q6:S6"/>
    <mergeCell ref="T6:V6"/>
    <mergeCell ref="H7:J7"/>
    <mergeCell ref="H8:J8"/>
    <mergeCell ref="H9:J9"/>
    <mergeCell ref="H10:J10"/>
    <mergeCell ref="H11:J11"/>
    <mergeCell ref="K7:M7"/>
    <mergeCell ref="K8:M8"/>
    <mergeCell ref="K9:M9"/>
    <mergeCell ref="K10:M10"/>
    <mergeCell ref="T7:V7"/>
    <mergeCell ref="T8:V8"/>
    <mergeCell ref="T9:V9"/>
    <mergeCell ref="T10:V10"/>
    <mergeCell ref="T11:V11"/>
    <mergeCell ref="C56:AO56"/>
    <mergeCell ref="A40:D40"/>
    <mergeCell ref="E40:G40"/>
    <mergeCell ref="H40:J40"/>
    <mergeCell ref="K40:M40"/>
    <mergeCell ref="N40:P40"/>
    <mergeCell ref="Q40:S40"/>
    <mergeCell ref="T40:V40"/>
    <mergeCell ref="H39:J39"/>
    <mergeCell ref="K39:M39"/>
    <mergeCell ref="N39:P39"/>
    <mergeCell ref="Q39:S39"/>
    <mergeCell ref="T39:V39"/>
    <mergeCell ref="A28:D28"/>
    <mergeCell ref="E28:G28"/>
    <mergeCell ref="H28:J28"/>
    <mergeCell ref="K28:M28"/>
    <mergeCell ref="N28:P28"/>
    <mergeCell ref="Q28:S28"/>
    <mergeCell ref="N34:P34"/>
    <mergeCell ref="T38:V38"/>
    <mergeCell ref="A39:D39"/>
    <mergeCell ref="E39:G39"/>
    <mergeCell ref="Q36:S36"/>
    <mergeCell ref="T36:V36"/>
    <mergeCell ref="A37:D37"/>
    <mergeCell ref="E37:G37"/>
    <mergeCell ref="H37:J37"/>
    <mergeCell ref="K37:M37"/>
    <mergeCell ref="N37:P37"/>
    <mergeCell ref="A38:D38"/>
    <mergeCell ref="E38:G38"/>
    <mergeCell ref="H38:J38"/>
    <mergeCell ref="K38:M38"/>
    <mergeCell ref="N38:P38"/>
    <mergeCell ref="Q38:S38"/>
    <mergeCell ref="E36:G36"/>
    <mergeCell ref="A32:D33"/>
    <mergeCell ref="T35:V35"/>
    <mergeCell ref="A35:D35"/>
    <mergeCell ref="E35:G35"/>
    <mergeCell ref="Q37:S37"/>
    <mergeCell ref="H35:J35"/>
    <mergeCell ref="K35:M35"/>
    <mergeCell ref="N35:P35"/>
    <mergeCell ref="Q35:S35"/>
    <mergeCell ref="T37:V37"/>
    <mergeCell ref="A36:D36"/>
    <mergeCell ref="H33:J33"/>
    <mergeCell ref="K33:M33"/>
    <mergeCell ref="N33:P33"/>
    <mergeCell ref="H36:J36"/>
    <mergeCell ref="K36:M36"/>
    <mergeCell ref="N36:P36"/>
    <mergeCell ref="Q34:S34"/>
    <mergeCell ref="T34:V34"/>
    <mergeCell ref="AO25:AQ25"/>
    <mergeCell ref="AO26:AQ26"/>
    <mergeCell ref="AI24:AK24"/>
    <mergeCell ref="AL24:AN24"/>
    <mergeCell ref="AO24:AQ24"/>
    <mergeCell ref="AF24:AH24"/>
    <mergeCell ref="AO28:AQ28"/>
    <mergeCell ref="AR28:AT28"/>
    <mergeCell ref="A31:D31"/>
    <mergeCell ref="AC28:AE28"/>
    <mergeCell ref="AF28:AH28"/>
    <mergeCell ref="AI28:AK28"/>
    <mergeCell ref="AL28:AN28"/>
    <mergeCell ref="Y28:AB28"/>
    <mergeCell ref="Y26:AB26"/>
    <mergeCell ref="AI26:AK26"/>
    <mergeCell ref="AL26:AN26"/>
    <mergeCell ref="AC26:AE26"/>
    <mergeCell ref="AF26:AH26"/>
    <mergeCell ref="A24:D24"/>
    <mergeCell ref="Y24:AB24"/>
    <mergeCell ref="AC24:AE24"/>
    <mergeCell ref="E24:G24"/>
    <mergeCell ref="H24:J24"/>
    <mergeCell ref="E22:G22"/>
    <mergeCell ref="H22:J22"/>
    <mergeCell ref="AR24:AT24"/>
    <mergeCell ref="AF27:AH27"/>
    <mergeCell ref="AI27:AK27"/>
    <mergeCell ref="AL27:AN27"/>
    <mergeCell ref="N27:P27"/>
    <mergeCell ref="Q27:S27"/>
    <mergeCell ref="T27:V27"/>
    <mergeCell ref="Y27:AB27"/>
    <mergeCell ref="AO27:AQ27"/>
    <mergeCell ref="AR27:AT27"/>
    <mergeCell ref="Y25:AB25"/>
    <mergeCell ref="AC25:AE25"/>
    <mergeCell ref="AR26:AT26"/>
    <mergeCell ref="AR25:AT25"/>
    <mergeCell ref="AF25:AH25"/>
    <mergeCell ref="AI25:AK25"/>
    <mergeCell ref="AL25:AN25"/>
    <mergeCell ref="AR23:AT23"/>
    <mergeCell ref="Y23:AB23"/>
    <mergeCell ref="AR22:AT22"/>
    <mergeCell ref="AO22:AQ22"/>
    <mergeCell ref="Y22:AB22"/>
    <mergeCell ref="AR12:AT12"/>
    <mergeCell ref="AR13:AT13"/>
    <mergeCell ref="Y20:AB21"/>
    <mergeCell ref="AC20:AK20"/>
    <mergeCell ref="AF21:AH21"/>
    <mergeCell ref="AI21:AK21"/>
    <mergeCell ref="AO12:AQ12"/>
    <mergeCell ref="Y19:AB19"/>
    <mergeCell ref="AI12:AK12"/>
    <mergeCell ref="AL12:AN12"/>
    <mergeCell ref="AC23:AE23"/>
    <mergeCell ref="AF23:AH23"/>
    <mergeCell ref="AF22:AH22"/>
    <mergeCell ref="AI22:AK22"/>
    <mergeCell ref="AL22:AN22"/>
    <mergeCell ref="AC22:AE22"/>
    <mergeCell ref="AO13:AQ13"/>
    <mergeCell ref="AC13:AE13"/>
    <mergeCell ref="AF13:AH13"/>
    <mergeCell ref="AI13:AK13"/>
    <mergeCell ref="AL13:AN13"/>
    <mergeCell ref="AI23:AK23"/>
    <mergeCell ref="AL23:AN23"/>
    <mergeCell ref="AO23:AQ23"/>
    <mergeCell ref="AL20:AT20"/>
    <mergeCell ref="AL21:AN21"/>
    <mergeCell ref="AO21:AQ21"/>
    <mergeCell ref="AR21:AT21"/>
    <mergeCell ref="N12:P12"/>
    <mergeCell ref="Q12:S12"/>
    <mergeCell ref="T12:V12"/>
    <mergeCell ref="Y12:AB12"/>
    <mergeCell ref="AC12:AE12"/>
    <mergeCell ref="AF12:AH12"/>
    <mergeCell ref="A13:D13"/>
    <mergeCell ref="E13:G13"/>
    <mergeCell ref="H13:J13"/>
    <mergeCell ref="K13:M13"/>
    <mergeCell ref="N13:P13"/>
    <mergeCell ref="Q13:S13"/>
    <mergeCell ref="T13:V13"/>
    <mergeCell ref="Y13:AB13"/>
    <mergeCell ref="AO9:AQ9"/>
    <mergeCell ref="AR9:AT9"/>
    <mergeCell ref="AC9:AE9"/>
    <mergeCell ref="AF10:AH10"/>
    <mergeCell ref="AI10:AK10"/>
    <mergeCell ref="Y10:AB10"/>
    <mergeCell ref="AC10:AE10"/>
    <mergeCell ref="AL11:AN11"/>
    <mergeCell ref="AO11:AQ11"/>
    <mergeCell ref="AR11:AT11"/>
    <mergeCell ref="AR10:AT10"/>
    <mergeCell ref="AL10:AN10"/>
    <mergeCell ref="AO10:AQ10"/>
    <mergeCell ref="T21:V21"/>
    <mergeCell ref="AC21:AE21"/>
    <mergeCell ref="A19:D19"/>
    <mergeCell ref="AL5:AT5"/>
    <mergeCell ref="AC6:AE6"/>
    <mergeCell ref="AF6:AH6"/>
    <mergeCell ref="AI6:AK6"/>
    <mergeCell ref="AO7:AQ7"/>
    <mergeCell ref="AR7:AT7"/>
    <mergeCell ref="AL6:AN6"/>
    <mergeCell ref="AO6:AQ6"/>
    <mergeCell ref="AR6:AT6"/>
    <mergeCell ref="AI7:AK7"/>
    <mergeCell ref="AL7:AN7"/>
    <mergeCell ref="AC7:AE7"/>
    <mergeCell ref="AL8:AN8"/>
    <mergeCell ref="AO8:AQ8"/>
    <mergeCell ref="AR8:AT8"/>
    <mergeCell ref="Y8:AB8"/>
    <mergeCell ref="AC8:AE8"/>
    <mergeCell ref="AF9:AH9"/>
    <mergeCell ref="AI9:AK9"/>
    <mergeCell ref="AL9:AN9"/>
    <mergeCell ref="Y9:AB9"/>
    <mergeCell ref="Y7:AB7"/>
    <mergeCell ref="AF7:AH7"/>
    <mergeCell ref="Y5:AB6"/>
    <mergeCell ref="Y4:AB4"/>
    <mergeCell ref="A27:D27"/>
    <mergeCell ref="E27:G27"/>
    <mergeCell ref="H27:J27"/>
    <mergeCell ref="K27:M27"/>
    <mergeCell ref="AC27:AE27"/>
    <mergeCell ref="AC5:AK5"/>
    <mergeCell ref="AF8:AH8"/>
    <mergeCell ref="AI8:AK8"/>
    <mergeCell ref="Y11:AB11"/>
    <mergeCell ref="AC11:AE11"/>
    <mergeCell ref="AF11:AH11"/>
    <mergeCell ref="AI11:AK11"/>
    <mergeCell ref="E21:G21"/>
    <mergeCell ref="H21:J21"/>
    <mergeCell ref="K21:M21"/>
    <mergeCell ref="N21:P21"/>
    <mergeCell ref="Q21:S21"/>
    <mergeCell ref="H12:J12"/>
    <mergeCell ref="K12:M12"/>
    <mergeCell ref="T23:V23"/>
    <mergeCell ref="A25:D25"/>
    <mergeCell ref="E25:G25"/>
    <mergeCell ref="H25:J25"/>
    <mergeCell ref="A26:D26"/>
    <mergeCell ref="K25:M25"/>
    <mergeCell ref="N25:P25"/>
    <mergeCell ref="Q25:S25"/>
    <mergeCell ref="T25:V25"/>
    <mergeCell ref="A34:D34"/>
    <mergeCell ref="E34:G34"/>
    <mergeCell ref="H34:J34"/>
    <mergeCell ref="K34:M34"/>
    <mergeCell ref="E26:G26"/>
    <mergeCell ref="H26:J26"/>
    <mergeCell ref="K26:M26"/>
    <mergeCell ref="N26:P26"/>
    <mergeCell ref="Q26:S26"/>
    <mergeCell ref="T26:V26"/>
    <mergeCell ref="E32:M32"/>
    <mergeCell ref="N32:V32"/>
    <mergeCell ref="E33:G33"/>
    <mergeCell ref="T28:V28"/>
    <mergeCell ref="Q33:S33"/>
    <mergeCell ref="T33:V33"/>
    <mergeCell ref="K24:M24"/>
    <mergeCell ref="N24:P24"/>
    <mergeCell ref="Q24:S24"/>
    <mergeCell ref="T24:V24"/>
    <mergeCell ref="A20:D21"/>
    <mergeCell ref="E20:M20"/>
    <mergeCell ref="N20:V20"/>
    <mergeCell ref="E7:G7"/>
    <mergeCell ref="E8:G8"/>
    <mergeCell ref="E9:G9"/>
    <mergeCell ref="E10:G10"/>
    <mergeCell ref="A22:D22"/>
    <mergeCell ref="E23:G23"/>
    <mergeCell ref="H23:J23"/>
    <mergeCell ref="A12:D12"/>
    <mergeCell ref="A23:D23"/>
    <mergeCell ref="K23:M23"/>
    <mergeCell ref="N23:P23"/>
    <mergeCell ref="Q23:S23"/>
    <mergeCell ref="K22:M22"/>
    <mergeCell ref="N22:P22"/>
    <mergeCell ref="Q22:S22"/>
    <mergeCell ref="T22:V22"/>
    <mergeCell ref="E12:G12"/>
  </mergeCells>
  <phoneticPr fontId="2"/>
  <pageMargins left="0.19685039370078741" right="0.19685039370078741" top="0.43307086614173229" bottom="0.19685039370078741" header="0.19685039370078741" footer="0.19685039370078741"/>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1"/>
  <sheetViews>
    <sheetView workbookViewId="0">
      <selection activeCell="D11" sqref="D11"/>
    </sheetView>
  </sheetViews>
  <sheetFormatPr defaultColWidth="9" defaultRowHeight="20.149999999999999" customHeight="1" x14ac:dyDescent="0.25"/>
  <cols>
    <col min="1" max="6" width="15.6328125" style="28" customWidth="1"/>
    <col min="7" max="16384" width="9" style="28"/>
  </cols>
  <sheetData>
    <row r="1" spans="1:38" ht="27.75" customHeight="1" thickBot="1" x14ac:dyDescent="0.35">
      <c r="A1" s="359" t="s">
        <v>101</v>
      </c>
      <c r="B1" s="359"/>
    </row>
    <row r="2" spans="1:38" ht="24" customHeight="1" x14ac:dyDescent="0.25">
      <c r="A2" s="29" t="s">
        <v>7</v>
      </c>
      <c r="B2" s="30">
        <v>95574</v>
      </c>
      <c r="C2" s="31"/>
      <c r="D2" s="32" t="s">
        <v>105</v>
      </c>
      <c r="E2" s="67">
        <f>B5/B3*100</f>
        <v>3.4360809425157472</v>
      </c>
    </row>
    <row r="3" spans="1:38" ht="24" customHeight="1" x14ac:dyDescent="0.25">
      <c r="A3" s="33" t="s">
        <v>102</v>
      </c>
      <c r="B3" s="34">
        <v>95574</v>
      </c>
      <c r="C3" s="35"/>
      <c r="D3" s="36" t="s">
        <v>106</v>
      </c>
      <c r="E3" s="37">
        <v>0</v>
      </c>
      <c r="L3" s="97"/>
    </row>
    <row r="4" spans="1:38" ht="24" customHeight="1" x14ac:dyDescent="0.25">
      <c r="A4" s="33" t="s">
        <v>103</v>
      </c>
      <c r="B4" s="34">
        <v>92290</v>
      </c>
      <c r="C4" s="35"/>
      <c r="D4" s="36" t="s">
        <v>107</v>
      </c>
      <c r="E4" s="37">
        <v>0</v>
      </c>
    </row>
    <row r="5" spans="1:38" ht="24" customHeight="1" thickBot="1" x14ac:dyDescent="0.3">
      <c r="A5" s="38" t="s">
        <v>104</v>
      </c>
      <c r="B5" s="39">
        <v>3284</v>
      </c>
      <c r="C5" s="40"/>
      <c r="D5" s="41" t="s">
        <v>108</v>
      </c>
      <c r="E5" s="42">
        <v>0</v>
      </c>
      <c r="AL5" s="28">
        <v>45651</v>
      </c>
    </row>
    <row r="6" spans="1:38" ht="20.149999999999999" customHeight="1" x14ac:dyDescent="0.25">
      <c r="B6" s="43"/>
    </row>
    <row r="7" spans="1:38" ht="27.75" customHeight="1" thickBot="1" x14ac:dyDescent="0.35">
      <c r="A7" s="359" t="s">
        <v>109</v>
      </c>
      <c r="B7" s="359"/>
    </row>
    <row r="8" spans="1:38" ht="38.25" customHeight="1" thickBot="1" x14ac:dyDescent="0.3">
      <c r="A8" s="44" t="s">
        <v>120</v>
      </c>
      <c r="B8" s="45" t="s">
        <v>180</v>
      </c>
      <c r="C8" s="45" t="s">
        <v>190</v>
      </c>
      <c r="D8" s="45" t="s">
        <v>191</v>
      </c>
      <c r="E8" s="46" t="s">
        <v>192</v>
      </c>
      <c r="F8" s="47" t="s">
        <v>112</v>
      </c>
    </row>
    <row r="9" spans="1:38" ht="24" customHeight="1" x14ac:dyDescent="0.25">
      <c r="A9" s="48" t="s">
        <v>179</v>
      </c>
      <c r="B9" s="49">
        <v>57500</v>
      </c>
      <c r="C9" s="49">
        <v>67909</v>
      </c>
      <c r="D9" s="49">
        <v>67909</v>
      </c>
      <c r="E9" s="49">
        <v>67933</v>
      </c>
      <c r="F9" s="82">
        <f>E9/B4*100</f>
        <v>73.608191570050934</v>
      </c>
    </row>
    <row r="10" spans="1:38" ht="24" customHeight="1" x14ac:dyDescent="0.25">
      <c r="A10" s="50" t="s">
        <v>188</v>
      </c>
      <c r="B10" s="51">
        <v>13000</v>
      </c>
      <c r="C10" s="51">
        <v>13432</v>
      </c>
      <c r="D10" s="51">
        <v>13432</v>
      </c>
      <c r="E10" s="51">
        <v>13439</v>
      </c>
      <c r="F10" s="82">
        <f>E10/B4*100</f>
        <v>14.561707660634953</v>
      </c>
    </row>
    <row r="11" spans="1:38" ht="24" customHeight="1" x14ac:dyDescent="0.25">
      <c r="A11" s="50" t="s">
        <v>189</v>
      </c>
      <c r="B11" s="51">
        <v>9000</v>
      </c>
      <c r="C11" s="51">
        <v>10912</v>
      </c>
      <c r="D11" s="51">
        <v>10912</v>
      </c>
      <c r="E11" s="51">
        <v>10918</v>
      </c>
      <c r="F11" s="82">
        <f>E11/B4*100</f>
        <v>11.830100769314118</v>
      </c>
    </row>
    <row r="12" spans="1:38" ht="24" customHeight="1" x14ac:dyDescent="0.25">
      <c r="A12" s="50" t="s">
        <v>113</v>
      </c>
      <c r="B12" s="51">
        <v>0</v>
      </c>
      <c r="C12" s="51">
        <v>0</v>
      </c>
      <c r="D12" s="51">
        <v>0</v>
      </c>
      <c r="E12" s="51">
        <v>0</v>
      </c>
      <c r="F12" s="37">
        <v>0</v>
      </c>
    </row>
    <row r="13" spans="1:38" ht="24" customHeight="1" x14ac:dyDescent="0.25">
      <c r="A13" s="50" t="s">
        <v>145</v>
      </c>
      <c r="B13" s="51">
        <v>0</v>
      </c>
      <c r="C13" s="51">
        <v>0</v>
      </c>
      <c r="D13" s="51">
        <v>0</v>
      </c>
      <c r="E13" s="51">
        <v>0</v>
      </c>
      <c r="F13" s="37">
        <v>0</v>
      </c>
    </row>
    <row r="14" spans="1:38" ht="24" customHeight="1" x14ac:dyDescent="0.25">
      <c r="A14" s="50" t="s">
        <v>146</v>
      </c>
      <c r="B14" s="51">
        <v>0</v>
      </c>
      <c r="C14" s="51">
        <v>0</v>
      </c>
      <c r="D14" s="51">
        <v>0</v>
      </c>
      <c r="E14" s="51">
        <v>3284</v>
      </c>
      <c r="F14" s="88" t="s">
        <v>193</v>
      </c>
    </row>
    <row r="15" spans="1:38" ht="24" customHeight="1" x14ac:dyDescent="0.25">
      <c r="A15" s="50" t="s">
        <v>110</v>
      </c>
      <c r="B15" s="51">
        <v>0</v>
      </c>
      <c r="C15" s="51">
        <v>0</v>
      </c>
      <c r="D15" s="51">
        <v>0</v>
      </c>
      <c r="E15" s="51">
        <v>0</v>
      </c>
      <c r="F15" s="37">
        <v>0</v>
      </c>
    </row>
    <row r="16" spans="1:38" ht="24" customHeight="1" x14ac:dyDescent="0.25">
      <c r="A16" s="27" t="s">
        <v>121</v>
      </c>
      <c r="B16" s="51">
        <f>SUM(B9:B15)</f>
        <v>79500</v>
      </c>
      <c r="C16" s="51">
        <f>SUM(C9:C15)</f>
        <v>92253</v>
      </c>
      <c r="D16" s="51">
        <f>SUM(D9:D15)</f>
        <v>92253</v>
      </c>
      <c r="E16" s="51">
        <v>95574</v>
      </c>
      <c r="F16" s="61"/>
    </row>
    <row r="17" spans="1:6" ht="24" customHeight="1" thickBot="1" x14ac:dyDescent="0.3">
      <c r="A17" s="26" t="s">
        <v>111</v>
      </c>
      <c r="B17" s="81">
        <v>83.18</v>
      </c>
      <c r="C17" s="81">
        <v>96.53</v>
      </c>
      <c r="D17" s="52">
        <v>96.53</v>
      </c>
      <c r="E17" s="52">
        <v>100</v>
      </c>
      <c r="F17" s="62"/>
    </row>
    <row r="19" spans="1:6" ht="30" customHeight="1" thickBot="1" x14ac:dyDescent="0.35">
      <c r="A19" s="359" t="s">
        <v>114</v>
      </c>
      <c r="B19" s="359"/>
    </row>
    <row r="20" spans="1:6" ht="24" customHeight="1" thickBot="1" x14ac:dyDescent="0.3">
      <c r="A20" s="362" t="s">
        <v>123</v>
      </c>
      <c r="B20" s="363"/>
      <c r="C20" s="363"/>
      <c r="D20" s="364"/>
      <c r="E20" s="374" t="s">
        <v>124</v>
      </c>
      <c r="F20" s="375"/>
    </row>
    <row r="21" spans="1:6" ht="35.25" customHeight="1" x14ac:dyDescent="0.25">
      <c r="A21" s="365" t="s">
        <v>115</v>
      </c>
      <c r="B21" s="366"/>
      <c r="C21" s="366"/>
      <c r="D21" s="366"/>
      <c r="E21" s="376">
        <v>504</v>
      </c>
      <c r="F21" s="377"/>
    </row>
    <row r="22" spans="1:6" ht="35.25" customHeight="1" x14ac:dyDescent="0.25">
      <c r="A22" s="369" t="s">
        <v>171</v>
      </c>
      <c r="B22" s="370"/>
      <c r="C22" s="370"/>
      <c r="D22" s="371"/>
      <c r="E22" s="372">
        <v>30</v>
      </c>
      <c r="F22" s="373"/>
    </row>
    <row r="23" spans="1:6" ht="35.25" customHeight="1" x14ac:dyDescent="0.25">
      <c r="A23" s="367" t="s">
        <v>116</v>
      </c>
      <c r="B23" s="368"/>
      <c r="C23" s="368"/>
      <c r="D23" s="368"/>
      <c r="E23" s="360">
        <v>11</v>
      </c>
      <c r="F23" s="361"/>
    </row>
    <row r="24" spans="1:6" ht="35.25" customHeight="1" x14ac:dyDescent="0.25">
      <c r="A24" s="367" t="s">
        <v>117</v>
      </c>
      <c r="B24" s="368"/>
      <c r="C24" s="368"/>
      <c r="D24" s="368"/>
      <c r="E24" s="360">
        <v>29</v>
      </c>
      <c r="F24" s="361"/>
    </row>
    <row r="25" spans="1:6" ht="35.25" customHeight="1" x14ac:dyDescent="0.25">
      <c r="A25" s="367" t="s">
        <v>118</v>
      </c>
      <c r="B25" s="368"/>
      <c r="C25" s="368"/>
      <c r="D25" s="368"/>
      <c r="E25" s="360">
        <v>1755</v>
      </c>
      <c r="F25" s="361"/>
    </row>
    <row r="26" spans="1:6" ht="35.25" customHeight="1" x14ac:dyDescent="0.25">
      <c r="A26" s="367" t="s">
        <v>119</v>
      </c>
      <c r="B26" s="368"/>
      <c r="C26" s="368"/>
      <c r="D26" s="368"/>
      <c r="E26" s="360">
        <v>485</v>
      </c>
      <c r="F26" s="361"/>
    </row>
    <row r="27" spans="1:6" ht="35.25" customHeight="1" thickBot="1" x14ac:dyDescent="0.3">
      <c r="A27" s="378" t="s">
        <v>122</v>
      </c>
      <c r="B27" s="379"/>
      <c r="C27" s="379"/>
      <c r="D27" s="379"/>
      <c r="E27" s="380">
        <v>470</v>
      </c>
      <c r="F27" s="381"/>
    </row>
    <row r="29" spans="1:6" ht="20.149999999999999" customHeight="1" thickBot="1" x14ac:dyDescent="0.35">
      <c r="A29" s="359" t="s">
        <v>125</v>
      </c>
      <c r="B29" s="359"/>
    </row>
    <row r="30" spans="1:6" ht="20.149999999999999" customHeight="1" x14ac:dyDescent="0.25">
      <c r="A30" s="53" t="s">
        <v>126</v>
      </c>
      <c r="B30" s="54" t="s">
        <v>127</v>
      </c>
      <c r="C30" s="55" t="s">
        <v>128</v>
      </c>
    </row>
    <row r="31" spans="1:6" ht="20.149999999999999" customHeight="1" thickBot="1" x14ac:dyDescent="0.3">
      <c r="A31" s="56" t="s">
        <v>194</v>
      </c>
      <c r="B31" s="57" t="s">
        <v>195</v>
      </c>
      <c r="C31" s="58" t="s">
        <v>196</v>
      </c>
    </row>
  </sheetData>
  <mergeCells count="20">
    <mergeCell ref="A27:D27"/>
    <mergeCell ref="E25:F25"/>
    <mergeCell ref="E26:F26"/>
    <mergeCell ref="E27:F27"/>
    <mergeCell ref="A1:B1"/>
    <mergeCell ref="A7:B7"/>
    <mergeCell ref="A19:B19"/>
    <mergeCell ref="A29:B29"/>
    <mergeCell ref="E24:F24"/>
    <mergeCell ref="A20:D20"/>
    <mergeCell ref="A21:D21"/>
    <mergeCell ref="A23:D23"/>
    <mergeCell ref="A24:D24"/>
    <mergeCell ref="A22:D22"/>
    <mergeCell ref="E23:F23"/>
    <mergeCell ref="A25:D25"/>
    <mergeCell ref="A26:D26"/>
    <mergeCell ref="E22:F22"/>
    <mergeCell ref="E20:F20"/>
    <mergeCell ref="E21:F21"/>
  </mergeCells>
  <phoneticPr fontId="2"/>
  <pageMargins left="0.61" right="0.25" top="0.25" bottom="0.21" header="0.22" footer="0.2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総括</vt:lpstr>
      <vt:lpstr>筑波</vt:lpstr>
      <vt:lpstr>大穂</vt:lpstr>
      <vt:lpstr>谷田部</vt:lpstr>
      <vt:lpstr>桜</vt:lpstr>
      <vt:lpstr>茎崎</vt:lpstr>
      <vt:lpstr>当日時間別投票者数</vt:lpstr>
      <vt:lpstr>開票結果</vt:lpstr>
      <vt:lpstr>当日時間別投票者数!Print_Area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つくば市</cp:lastModifiedBy>
  <cp:lastPrinted>2021-05-20T00:38:53Z</cp:lastPrinted>
  <dcterms:created xsi:type="dcterms:W3CDTF">2001-08-25T00:45:05Z</dcterms:created>
  <dcterms:modified xsi:type="dcterms:W3CDTF">2021-05-20T01:13:15Z</dcterms:modified>
</cp:coreProperties>
</file>