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87A91FA-AF49-44CB-9ACA-9C23BE7B6BF7}" xr6:coauthVersionLast="36" xr6:coauthVersionMax="36" xr10:uidLastSave="{00000000-0000-0000-0000-000000000000}"/>
  <bookViews>
    <workbookView xWindow="0" yWindow="0" windowWidth="20490" windowHeight="7170" xr2:uid="{00000000-000D-0000-FFFF-FFFF00000000}"/>
  </bookViews>
  <sheets>
    <sheet name="集計表(選挙区)" sheetId="1" r:id="rId1"/>
    <sheet name="集計表(比例代表)" sheetId="2" r:id="rId2"/>
  </sheets>
  <definedNames>
    <definedName name="_xlnm._FilterDatabase" localSheetId="0" hidden="1">'集計表(選挙区)'!$A$2:$O$2</definedName>
    <definedName name="_xlnm._FilterDatabase" localSheetId="1" hidden="1">'集計表(比例代表)'!$A$2:$O$2</definedName>
    <definedName name="_xlnm.Print_Titles" localSheetId="0">'集計表(選挙区)'!$1:$2</definedName>
    <definedName name="_xlnm.Print_Titles" localSheetId="1">'集計表(比例代表)'!$1:$2</definedName>
  </definedNames>
  <calcPr calcId="191029"/>
</workbook>
</file>

<file path=xl/calcChain.xml><?xml version="1.0" encoding="utf-8"?>
<calcChain xmlns="http://schemas.openxmlformats.org/spreadsheetml/2006/main">
  <c r="O56" i="1" l="1"/>
  <c r="O33" i="1"/>
  <c r="O25" i="1"/>
  <c r="O19" i="1"/>
  <c r="N85" i="1"/>
  <c r="M85" i="1"/>
  <c r="O32" i="2" l="1"/>
  <c r="O31" i="2"/>
  <c r="O30" i="2"/>
  <c r="O29" i="2"/>
  <c r="O28" i="2"/>
  <c r="O27" i="2"/>
  <c r="O26" i="2"/>
  <c r="O24" i="2"/>
  <c r="L56" i="1" l="1"/>
  <c r="P56" i="2" l="1"/>
  <c r="S56" i="2" s="1"/>
  <c r="Q56" i="2"/>
  <c r="T56" i="2" s="1"/>
  <c r="P57" i="2"/>
  <c r="S57" i="2" s="1"/>
  <c r="Q57" i="2"/>
  <c r="T57" i="2" s="1"/>
  <c r="O56" i="2"/>
  <c r="O57" i="2"/>
  <c r="L56" i="2"/>
  <c r="L57" i="2"/>
  <c r="I56" i="2"/>
  <c r="I57" i="2"/>
  <c r="F56" i="2"/>
  <c r="F57" i="2"/>
  <c r="D58" i="2"/>
  <c r="E58" i="2"/>
  <c r="F86" i="2"/>
  <c r="P56" i="1"/>
  <c r="R56" i="1" s="1"/>
  <c r="Q56" i="1"/>
  <c r="T56" i="1" s="1"/>
  <c r="I56" i="1"/>
  <c r="F56" i="1"/>
  <c r="F27" i="1"/>
  <c r="F28" i="1"/>
  <c r="F29" i="1"/>
  <c r="F30" i="1"/>
  <c r="F31" i="1"/>
  <c r="F32" i="1"/>
  <c r="F26" i="1"/>
  <c r="F21" i="1"/>
  <c r="F22" i="1"/>
  <c r="F23" i="1"/>
  <c r="F24" i="1"/>
  <c r="F20" i="1"/>
  <c r="I27" i="1"/>
  <c r="I28" i="1"/>
  <c r="I29" i="1"/>
  <c r="I30" i="1"/>
  <c r="I31" i="1"/>
  <c r="I32" i="1"/>
  <c r="I26" i="1"/>
  <c r="R56" i="2" l="1"/>
  <c r="U56" i="2" s="1"/>
  <c r="U56" i="1"/>
  <c r="S56" i="1"/>
  <c r="M19" i="1"/>
  <c r="I46" i="2" l="1"/>
  <c r="I47" i="2"/>
  <c r="I48" i="2"/>
  <c r="I49" i="2"/>
  <c r="I50" i="2"/>
  <c r="I51" i="2"/>
  <c r="I52" i="2"/>
  <c r="I53" i="2"/>
  <c r="I54" i="2"/>
  <c r="I55" i="2"/>
  <c r="T86" i="1" l="1"/>
  <c r="S86" i="1"/>
  <c r="R86" i="1"/>
  <c r="F86" i="1"/>
  <c r="S86" i="2"/>
  <c r="T86" i="2"/>
  <c r="R86" i="2"/>
  <c r="U86" i="2" s="1"/>
  <c r="U86" i="1" l="1"/>
  <c r="K25" i="2"/>
  <c r="N75" i="2"/>
  <c r="M75" i="2"/>
  <c r="N58" i="2"/>
  <c r="M58" i="2"/>
  <c r="N33" i="2"/>
  <c r="M33" i="2"/>
  <c r="N25" i="2"/>
  <c r="M25" i="2"/>
  <c r="E84" i="2"/>
  <c r="D84" i="2"/>
  <c r="F83" i="2"/>
  <c r="F82" i="2"/>
  <c r="F81" i="2"/>
  <c r="F80" i="2"/>
  <c r="F79" i="2"/>
  <c r="F78" i="2"/>
  <c r="F77" i="2"/>
  <c r="F76" i="2"/>
  <c r="E75" i="2"/>
  <c r="D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E33" i="2"/>
  <c r="D33" i="2"/>
  <c r="F32" i="2"/>
  <c r="F31" i="2"/>
  <c r="F30" i="2"/>
  <c r="F29" i="2"/>
  <c r="F28" i="2"/>
  <c r="F27" i="2"/>
  <c r="F26" i="2"/>
  <c r="E25" i="2"/>
  <c r="D25" i="2"/>
  <c r="F24" i="2"/>
  <c r="F23" i="2"/>
  <c r="F22" i="2"/>
  <c r="F21" i="2"/>
  <c r="F20" i="2"/>
  <c r="E19" i="2"/>
  <c r="D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N84" i="2"/>
  <c r="M84" i="2"/>
  <c r="K84" i="2"/>
  <c r="J84" i="2"/>
  <c r="H84" i="2"/>
  <c r="G84" i="2"/>
  <c r="Q83" i="2"/>
  <c r="T83" i="2" s="1"/>
  <c r="P83" i="2"/>
  <c r="S83" i="2" s="1"/>
  <c r="O83" i="2"/>
  <c r="L83" i="2"/>
  <c r="I83" i="2"/>
  <c r="Q82" i="2"/>
  <c r="T82" i="2" s="1"/>
  <c r="P82" i="2"/>
  <c r="S82" i="2" s="1"/>
  <c r="O82" i="2"/>
  <c r="L82" i="2"/>
  <c r="I82" i="2"/>
  <c r="Q81" i="2"/>
  <c r="T81" i="2" s="1"/>
  <c r="P81" i="2"/>
  <c r="S81" i="2" s="1"/>
  <c r="O81" i="2"/>
  <c r="L81" i="2"/>
  <c r="I81" i="2"/>
  <c r="Q80" i="2"/>
  <c r="T80" i="2" s="1"/>
  <c r="P80" i="2"/>
  <c r="S80" i="2" s="1"/>
  <c r="O80" i="2"/>
  <c r="L80" i="2"/>
  <c r="I80" i="2"/>
  <c r="Q79" i="2"/>
  <c r="T79" i="2" s="1"/>
  <c r="P79" i="2"/>
  <c r="S79" i="2" s="1"/>
  <c r="O79" i="2"/>
  <c r="L79" i="2"/>
  <c r="I79" i="2"/>
  <c r="Q78" i="2"/>
  <c r="T78" i="2" s="1"/>
  <c r="P78" i="2"/>
  <c r="S78" i="2" s="1"/>
  <c r="O78" i="2"/>
  <c r="L78" i="2"/>
  <c r="I78" i="2"/>
  <c r="Q77" i="2"/>
  <c r="T77" i="2" s="1"/>
  <c r="P77" i="2"/>
  <c r="S77" i="2" s="1"/>
  <c r="O77" i="2"/>
  <c r="L77" i="2"/>
  <c r="I77" i="2"/>
  <c r="Q76" i="2"/>
  <c r="T76" i="2" s="1"/>
  <c r="P76" i="2"/>
  <c r="S76" i="2" s="1"/>
  <c r="O76" i="2"/>
  <c r="L76" i="2"/>
  <c r="I76" i="2"/>
  <c r="K75" i="2"/>
  <c r="J75" i="2"/>
  <c r="H75" i="2"/>
  <c r="G75" i="2"/>
  <c r="Q74" i="2"/>
  <c r="T74" i="2" s="1"/>
  <c r="P74" i="2"/>
  <c r="S74" i="2" s="1"/>
  <c r="O74" i="2"/>
  <c r="L74" i="2"/>
  <c r="I74" i="2"/>
  <c r="Q73" i="2"/>
  <c r="T73" i="2" s="1"/>
  <c r="P73" i="2"/>
  <c r="S73" i="2" s="1"/>
  <c r="O73" i="2"/>
  <c r="L73" i="2"/>
  <c r="I73" i="2"/>
  <c r="Q72" i="2"/>
  <c r="T72" i="2" s="1"/>
  <c r="P72" i="2"/>
  <c r="S72" i="2" s="1"/>
  <c r="O72" i="2"/>
  <c r="L72" i="2"/>
  <c r="I72" i="2"/>
  <c r="Q71" i="2"/>
  <c r="T71" i="2" s="1"/>
  <c r="P71" i="2"/>
  <c r="S71" i="2" s="1"/>
  <c r="O71" i="2"/>
  <c r="L71" i="2"/>
  <c r="I71" i="2"/>
  <c r="Q70" i="2"/>
  <c r="T70" i="2" s="1"/>
  <c r="P70" i="2"/>
  <c r="S70" i="2" s="1"/>
  <c r="O70" i="2"/>
  <c r="L70" i="2"/>
  <c r="I70" i="2"/>
  <c r="Q69" i="2"/>
  <c r="T69" i="2" s="1"/>
  <c r="P69" i="2"/>
  <c r="S69" i="2" s="1"/>
  <c r="O69" i="2"/>
  <c r="L69" i="2"/>
  <c r="I69" i="2"/>
  <c r="Q68" i="2"/>
  <c r="T68" i="2" s="1"/>
  <c r="P68" i="2"/>
  <c r="S68" i="2" s="1"/>
  <c r="O68" i="2"/>
  <c r="L68" i="2"/>
  <c r="I68" i="2"/>
  <c r="Q67" i="2"/>
  <c r="T67" i="2" s="1"/>
  <c r="P67" i="2"/>
  <c r="S67" i="2" s="1"/>
  <c r="O67" i="2"/>
  <c r="L67" i="2"/>
  <c r="I67" i="2"/>
  <c r="Q66" i="2"/>
  <c r="T66" i="2" s="1"/>
  <c r="P66" i="2"/>
  <c r="S66" i="2" s="1"/>
  <c r="O66" i="2"/>
  <c r="L66" i="2"/>
  <c r="I66" i="2"/>
  <c r="Q65" i="2"/>
  <c r="T65" i="2" s="1"/>
  <c r="P65" i="2"/>
  <c r="S65" i="2" s="1"/>
  <c r="O65" i="2"/>
  <c r="L65" i="2"/>
  <c r="I65" i="2"/>
  <c r="Q64" i="2"/>
  <c r="T64" i="2" s="1"/>
  <c r="P64" i="2"/>
  <c r="S64" i="2" s="1"/>
  <c r="O64" i="2"/>
  <c r="L64" i="2"/>
  <c r="I64" i="2"/>
  <c r="Q63" i="2"/>
  <c r="T63" i="2" s="1"/>
  <c r="P63" i="2"/>
  <c r="S63" i="2" s="1"/>
  <c r="O63" i="2"/>
  <c r="L63" i="2"/>
  <c r="I63" i="2"/>
  <c r="Q62" i="2"/>
  <c r="T62" i="2" s="1"/>
  <c r="P62" i="2"/>
  <c r="S62" i="2" s="1"/>
  <c r="O62" i="2"/>
  <c r="L62" i="2"/>
  <c r="I62" i="2"/>
  <c r="Q61" i="2"/>
  <c r="T61" i="2" s="1"/>
  <c r="P61" i="2"/>
  <c r="S61" i="2" s="1"/>
  <c r="O61" i="2"/>
  <c r="L61" i="2"/>
  <c r="I61" i="2"/>
  <c r="Q60" i="2"/>
  <c r="T60" i="2" s="1"/>
  <c r="P60" i="2"/>
  <c r="S60" i="2" s="1"/>
  <c r="O60" i="2"/>
  <c r="L60" i="2"/>
  <c r="I60" i="2"/>
  <c r="Q59" i="2"/>
  <c r="T59" i="2" s="1"/>
  <c r="P59" i="2"/>
  <c r="S59" i="2" s="1"/>
  <c r="O59" i="2"/>
  <c r="L59" i="2"/>
  <c r="I59" i="2"/>
  <c r="K58" i="2"/>
  <c r="J58" i="2"/>
  <c r="H58" i="2"/>
  <c r="G58" i="2"/>
  <c r="Q55" i="2"/>
  <c r="T55" i="2" s="1"/>
  <c r="P55" i="2"/>
  <c r="S55" i="2" s="1"/>
  <c r="O55" i="2"/>
  <c r="L55" i="2"/>
  <c r="Q54" i="2"/>
  <c r="T54" i="2" s="1"/>
  <c r="P54" i="2"/>
  <c r="S54" i="2" s="1"/>
  <c r="O54" i="2"/>
  <c r="L54" i="2"/>
  <c r="Q53" i="2"/>
  <c r="T53" i="2" s="1"/>
  <c r="P53" i="2"/>
  <c r="S53" i="2" s="1"/>
  <c r="O53" i="2"/>
  <c r="L53" i="2"/>
  <c r="Q52" i="2"/>
  <c r="T52" i="2" s="1"/>
  <c r="P52" i="2"/>
  <c r="S52" i="2" s="1"/>
  <c r="O52" i="2"/>
  <c r="L52" i="2"/>
  <c r="Q51" i="2"/>
  <c r="T51" i="2" s="1"/>
  <c r="P51" i="2"/>
  <c r="S51" i="2" s="1"/>
  <c r="O51" i="2"/>
  <c r="L51" i="2"/>
  <c r="Q50" i="2"/>
  <c r="T50" i="2" s="1"/>
  <c r="P50" i="2"/>
  <c r="O50" i="2"/>
  <c r="L50" i="2"/>
  <c r="Q49" i="2"/>
  <c r="T49" i="2" s="1"/>
  <c r="P49" i="2"/>
  <c r="O49" i="2"/>
  <c r="L49" i="2"/>
  <c r="Q48" i="2"/>
  <c r="T48" i="2" s="1"/>
  <c r="P48" i="2"/>
  <c r="O48" i="2"/>
  <c r="L48" i="2"/>
  <c r="Q47" i="2"/>
  <c r="T47" i="2" s="1"/>
  <c r="P47" i="2"/>
  <c r="O47" i="2"/>
  <c r="L47" i="2"/>
  <c r="Q46" i="2"/>
  <c r="T46" i="2" s="1"/>
  <c r="P46" i="2"/>
  <c r="O46" i="2"/>
  <c r="L46" i="2"/>
  <c r="Q45" i="2"/>
  <c r="T45" i="2" s="1"/>
  <c r="P45" i="2"/>
  <c r="O45" i="2"/>
  <c r="L45" i="2"/>
  <c r="I45" i="2"/>
  <c r="Q44" i="2"/>
  <c r="T44" i="2" s="1"/>
  <c r="P44" i="2"/>
  <c r="O44" i="2"/>
  <c r="L44" i="2"/>
  <c r="I44" i="2"/>
  <c r="Q43" i="2"/>
  <c r="T43" i="2" s="1"/>
  <c r="P43" i="2"/>
  <c r="O43" i="2"/>
  <c r="L43" i="2"/>
  <c r="I43" i="2"/>
  <c r="Q42" i="2"/>
  <c r="T42" i="2" s="1"/>
  <c r="P42" i="2"/>
  <c r="O42" i="2"/>
  <c r="L42" i="2"/>
  <c r="I42" i="2"/>
  <c r="Q41" i="2"/>
  <c r="T41" i="2" s="1"/>
  <c r="P41" i="2"/>
  <c r="O41" i="2"/>
  <c r="L41" i="2"/>
  <c r="I41" i="2"/>
  <c r="Q40" i="2"/>
  <c r="T40" i="2" s="1"/>
  <c r="P40" i="2"/>
  <c r="O40" i="2"/>
  <c r="L40" i="2"/>
  <c r="I40" i="2"/>
  <c r="Q39" i="2"/>
  <c r="T39" i="2" s="1"/>
  <c r="P39" i="2"/>
  <c r="O39" i="2"/>
  <c r="L39" i="2"/>
  <c r="I39" i="2"/>
  <c r="Q38" i="2"/>
  <c r="T38" i="2" s="1"/>
  <c r="P38" i="2"/>
  <c r="O38" i="2"/>
  <c r="L38" i="2"/>
  <c r="I38" i="2"/>
  <c r="Q37" i="2"/>
  <c r="T37" i="2" s="1"/>
  <c r="P37" i="2"/>
  <c r="O37" i="2"/>
  <c r="L37" i="2"/>
  <c r="I37" i="2"/>
  <c r="Q36" i="2"/>
  <c r="T36" i="2" s="1"/>
  <c r="P36" i="2"/>
  <c r="O36" i="2"/>
  <c r="L36" i="2"/>
  <c r="I36" i="2"/>
  <c r="Q35" i="2"/>
  <c r="T35" i="2" s="1"/>
  <c r="P35" i="2"/>
  <c r="O35" i="2"/>
  <c r="L35" i="2"/>
  <c r="I35" i="2"/>
  <c r="Q34" i="2"/>
  <c r="T34" i="2" s="1"/>
  <c r="P34" i="2"/>
  <c r="O34" i="2"/>
  <c r="L34" i="2"/>
  <c r="I34" i="2"/>
  <c r="K33" i="2"/>
  <c r="J33" i="2"/>
  <c r="H33" i="2"/>
  <c r="G33" i="2"/>
  <c r="Q32" i="2"/>
  <c r="T32" i="2" s="1"/>
  <c r="P32" i="2"/>
  <c r="L32" i="2"/>
  <c r="I32" i="2"/>
  <c r="Q31" i="2"/>
  <c r="T31" i="2" s="1"/>
  <c r="P31" i="2"/>
  <c r="L31" i="2"/>
  <c r="I31" i="2"/>
  <c r="Q30" i="2"/>
  <c r="T30" i="2" s="1"/>
  <c r="P30" i="2"/>
  <c r="L30" i="2"/>
  <c r="I30" i="2"/>
  <c r="Q29" i="2"/>
  <c r="T29" i="2" s="1"/>
  <c r="P29" i="2"/>
  <c r="L29" i="2"/>
  <c r="I29" i="2"/>
  <c r="Q28" i="2"/>
  <c r="T28" i="2" s="1"/>
  <c r="P28" i="2"/>
  <c r="L28" i="2"/>
  <c r="I28" i="2"/>
  <c r="Q27" i="2"/>
  <c r="T27" i="2" s="1"/>
  <c r="P27" i="2"/>
  <c r="L27" i="2"/>
  <c r="I27" i="2"/>
  <c r="Q26" i="2"/>
  <c r="T26" i="2" s="1"/>
  <c r="P26" i="2"/>
  <c r="L26" i="2"/>
  <c r="I26" i="2"/>
  <c r="J25" i="2"/>
  <c r="H25" i="2"/>
  <c r="G25" i="2"/>
  <c r="Q24" i="2"/>
  <c r="T24" i="2" s="1"/>
  <c r="P24" i="2"/>
  <c r="L24" i="2"/>
  <c r="I24" i="2"/>
  <c r="Q23" i="2"/>
  <c r="T23" i="2" s="1"/>
  <c r="P23" i="2"/>
  <c r="O23" i="2"/>
  <c r="L23" i="2"/>
  <c r="I23" i="2"/>
  <c r="Q22" i="2"/>
  <c r="T22" i="2" s="1"/>
  <c r="P22" i="2"/>
  <c r="O22" i="2"/>
  <c r="L22" i="2"/>
  <c r="I22" i="2"/>
  <c r="Q21" i="2"/>
  <c r="T21" i="2" s="1"/>
  <c r="P21" i="2"/>
  <c r="O21" i="2"/>
  <c r="L21" i="2"/>
  <c r="I21" i="2"/>
  <c r="Q20" i="2"/>
  <c r="T20" i="2" s="1"/>
  <c r="P20" i="2"/>
  <c r="O20" i="2"/>
  <c r="L20" i="2"/>
  <c r="I20" i="2"/>
  <c r="N19" i="2"/>
  <c r="M19" i="2"/>
  <c r="K19" i="2"/>
  <c r="J19" i="2"/>
  <c r="H19" i="2"/>
  <c r="G19" i="2"/>
  <c r="Q18" i="2"/>
  <c r="T18" i="2" s="1"/>
  <c r="P18" i="2"/>
  <c r="O18" i="2"/>
  <c r="L18" i="2"/>
  <c r="I18" i="2"/>
  <c r="Q17" i="2"/>
  <c r="T17" i="2" s="1"/>
  <c r="P17" i="2"/>
  <c r="O17" i="2"/>
  <c r="L17" i="2"/>
  <c r="I17" i="2"/>
  <c r="Q16" i="2"/>
  <c r="T16" i="2" s="1"/>
  <c r="P16" i="2"/>
  <c r="O16" i="2"/>
  <c r="L16" i="2"/>
  <c r="I16" i="2"/>
  <c r="Q15" i="2"/>
  <c r="T15" i="2" s="1"/>
  <c r="P15" i="2"/>
  <c r="O15" i="2"/>
  <c r="L15" i="2"/>
  <c r="I15" i="2"/>
  <c r="Q14" i="2"/>
  <c r="T14" i="2" s="1"/>
  <c r="P14" i="2"/>
  <c r="S14" i="2" s="1"/>
  <c r="O14" i="2"/>
  <c r="L14" i="2"/>
  <c r="I14" i="2"/>
  <c r="Q13" i="2"/>
  <c r="T13" i="2" s="1"/>
  <c r="P13" i="2"/>
  <c r="S13" i="2" s="1"/>
  <c r="O13" i="2"/>
  <c r="L13" i="2"/>
  <c r="I13" i="2"/>
  <c r="Q12" i="2"/>
  <c r="T12" i="2" s="1"/>
  <c r="P12" i="2"/>
  <c r="S12" i="2" s="1"/>
  <c r="O12" i="2"/>
  <c r="L12" i="2"/>
  <c r="I12" i="2"/>
  <c r="Q11" i="2"/>
  <c r="T11" i="2" s="1"/>
  <c r="P11" i="2"/>
  <c r="S11" i="2" s="1"/>
  <c r="O11" i="2"/>
  <c r="L11" i="2"/>
  <c r="I11" i="2"/>
  <c r="Q10" i="2"/>
  <c r="T10" i="2" s="1"/>
  <c r="P10" i="2"/>
  <c r="S10" i="2" s="1"/>
  <c r="O10" i="2"/>
  <c r="L10" i="2"/>
  <c r="I10" i="2"/>
  <c r="Q9" i="2"/>
  <c r="T9" i="2" s="1"/>
  <c r="P9" i="2"/>
  <c r="O9" i="2"/>
  <c r="L9" i="2"/>
  <c r="I9" i="2"/>
  <c r="Q8" i="2"/>
  <c r="T8" i="2" s="1"/>
  <c r="P8" i="2"/>
  <c r="O8" i="2"/>
  <c r="L8" i="2"/>
  <c r="I8" i="2"/>
  <c r="Q7" i="2"/>
  <c r="T7" i="2" s="1"/>
  <c r="P7" i="2"/>
  <c r="O7" i="2"/>
  <c r="L7" i="2"/>
  <c r="I7" i="2"/>
  <c r="Q6" i="2"/>
  <c r="T6" i="2" s="1"/>
  <c r="P6" i="2"/>
  <c r="O6" i="2"/>
  <c r="L6" i="2"/>
  <c r="I6" i="2"/>
  <c r="Q5" i="2"/>
  <c r="T5" i="2" s="1"/>
  <c r="P5" i="2"/>
  <c r="O5" i="2"/>
  <c r="L5" i="2"/>
  <c r="I5" i="2"/>
  <c r="Q4" i="2"/>
  <c r="T4" i="2" s="1"/>
  <c r="P4" i="2"/>
  <c r="O4" i="2"/>
  <c r="L4" i="2"/>
  <c r="I4" i="2"/>
  <c r="Q3" i="2"/>
  <c r="T3" i="2" s="1"/>
  <c r="P3" i="2"/>
  <c r="O3" i="2"/>
  <c r="L3" i="2"/>
  <c r="I3" i="2"/>
  <c r="F25" i="2" l="1"/>
  <c r="O25" i="2"/>
  <c r="Q58" i="2"/>
  <c r="T58" i="2" s="1"/>
  <c r="K85" i="2"/>
  <c r="K87" i="2"/>
  <c r="G87" i="2"/>
  <c r="G85" i="2"/>
  <c r="P84" i="2"/>
  <c r="M85" i="2"/>
  <c r="M87" i="2"/>
  <c r="D87" i="2"/>
  <c r="D85" i="2"/>
  <c r="N85" i="2"/>
  <c r="N87" i="2"/>
  <c r="J85" i="2"/>
  <c r="J87" i="2"/>
  <c r="E85" i="2"/>
  <c r="E87" i="2"/>
  <c r="Q84" i="2"/>
  <c r="H85" i="2"/>
  <c r="H87" i="2"/>
  <c r="F84" i="2"/>
  <c r="I33" i="2"/>
  <c r="I84" i="2"/>
  <c r="F19" i="2"/>
  <c r="F58" i="2"/>
  <c r="O58" i="2"/>
  <c r="F33" i="2"/>
  <c r="F75" i="2"/>
  <c r="L75" i="2"/>
  <c r="P25" i="2"/>
  <c r="S25" i="2" s="1"/>
  <c r="O33" i="2"/>
  <c r="P58" i="2"/>
  <c r="S58" i="2" s="1"/>
  <c r="O75" i="2"/>
  <c r="O19" i="2"/>
  <c r="L33" i="2"/>
  <c r="P33" i="2"/>
  <c r="S33" i="2" s="1"/>
  <c r="P19" i="2"/>
  <c r="S19" i="2" s="1"/>
  <c r="L84" i="2"/>
  <c r="R31" i="2"/>
  <c r="U31" i="2" s="1"/>
  <c r="R29" i="2"/>
  <c r="U29" i="2" s="1"/>
  <c r="R27" i="2"/>
  <c r="U27" i="2" s="1"/>
  <c r="L25" i="2"/>
  <c r="R17" i="2"/>
  <c r="U17" i="2" s="1"/>
  <c r="R15" i="2"/>
  <c r="U15" i="2" s="1"/>
  <c r="O84" i="2"/>
  <c r="P75" i="2"/>
  <c r="I75" i="2"/>
  <c r="L58" i="2"/>
  <c r="R34" i="2"/>
  <c r="U34" i="2" s="1"/>
  <c r="R36" i="2"/>
  <c r="U36" i="2" s="1"/>
  <c r="R38" i="2"/>
  <c r="U38" i="2" s="1"/>
  <c r="R40" i="2"/>
  <c r="U40" i="2" s="1"/>
  <c r="R42" i="2"/>
  <c r="U42" i="2" s="1"/>
  <c r="R44" i="2"/>
  <c r="U44" i="2" s="1"/>
  <c r="R46" i="2"/>
  <c r="U46" i="2" s="1"/>
  <c r="R48" i="2"/>
  <c r="U48" i="2" s="1"/>
  <c r="R50" i="2"/>
  <c r="U50" i="2" s="1"/>
  <c r="S34" i="2"/>
  <c r="S36" i="2"/>
  <c r="S38" i="2"/>
  <c r="S40" i="2"/>
  <c r="S42" i="2"/>
  <c r="S44" i="2"/>
  <c r="S46" i="2"/>
  <c r="S48" i="2"/>
  <c r="S50" i="2"/>
  <c r="I58" i="2"/>
  <c r="R35" i="2"/>
  <c r="U35" i="2" s="1"/>
  <c r="S35" i="2"/>
  <c r="R37" i="2"/>
  <c r="U37" i="2" s="1"/>
  <c r="S37" i="2"/>
  <c r="R39" i="2"/>
  <c r="U39" i="2" s="1"/>
  <c r="S39" i="2"/>
  <c r="R41" i="2"/>
  <c r="U41" i="2" s="1"/>
  <c r="S41" i="2"/>
  <c r="R43" i="2"/>
  <c r="U43" i="2" s="1"/>
  <c r="S43" i="2"/>
  <c r="R45" i="2"/>
  <c r="U45" i="2" s="1"/>
  <c r="S45" i="2"/>
  <c r="R47" i="2"/>
  <c r="U47" i="2" s="1"/>
  <c r="S47" i="2"/>
  <c r="R49" i="2"/>
  <c r="U49" i="2" s="1"/>
  <c r="S49" i="2"/>
  <c r="S27" i="2"/>
  <c r="S29" i="2"/>
  <c r="S31" i="2"/>
  <c r="R26" i="2"/>
  <c r="U26" i="2" s="1"/>
  <c r="S26" i="2"/>
  <c r="R28" i="2"/>
  <c r="U28" i="2" s="1"/>
  <c r="S28" i="2"/>
  <c r="R30" i="2"/>
  <c r="U30" i="2" s="1"/>
  <c r="S30" i="2"/>
  <c r="R32" i="2"/>
  <c r="U32" i="2" s="1"/>
  <c r="S32" i="2"/>
  <c r="Q33" i="2"/>
  <c r="T33" i="2" s="1"/>
  <c r="R20" i="2"/>
  <c r="U20" i="2" s="1"/>
  <c r="R22" i="2"/>
  <c r="U22" i="2" s="1"/>
  <c r="R24" i="2"/>
  <c r="U24" i="2" s="1"/>
  <c r="S20" i="2"/>
  <c r="S22" i="2"/>
  <c r="S24" i="2"/>
  <c r="Q25" i="2"/>
  <c r="T25" i="2" s="1"/>
  <c r="I25" i="2"/>
  <c r="R21" i="2"/>
  <c r="U21" i="2" s="1"/>
  <c r="S21" i="2"/>
  <c r="R23" i="2"/>
  <c r="U23" i="2" s="1"/>
  <c r="S23" i="2"/>
  <c r="R3" i="2"/>
  <c r="U3" i="2" s="1"/>
  <c r="R5" i="2"/>
  <c r="U5" i="2" s="1"/>
  <c r="R7" i="2"/>
  <c r="U7" i="2" s="1"/>
  <c r="R9" i="2"/>
  <c r="U9" i="2" s="1"/>
  <c r="S3" i="2"/>
  <c r="S5" i="2"/>
  <c r="S7" i="2"/>
  <c r="S9" i="2"/>
  <c r="S15" i="2"/>
  <c r="S17" i="2"/>
  <c r="I19" i="2"/>
  <c r="R4" i="2"/>
  <c r="U4" i="2" s="1"/>
  <c r="S4" i="2"/>
  <c r="R6" i="2"/>
  <c r="U6" i="2" s="1"/>
  <c r="S6" i="2"/>
  <c r="R8" i="2"/>
  <c r="U8" i="2" s="1"/>
  <c r="S8" i="2"/>
  <c r="R16" i="2"/>
  <c r="U16" i="2" s="1"/>
  <c r="S16" i="2"/>
  <c r="R18" i="2"/>
  <c r="U18" i="2" s="1"/>
  <c r="S18" i="2"/>
  <c r="Q19" i="2"/>
  <c r="T19" i="2" s="1"/>
  <c r="R10" i="2"/>
  <c r="U10" i="2" s="1"/>
  <c r="R11" i="2"/>
  <c r="U11" i="2" s="1"/>
  <c r="R12" i="2"/>
  <c r="U12" i="2" s="1"/>
  <c r="R13" i="2"/>
  <c r="U13" i="2" s="1"/>
  <c r="R14" i="2"/>
  <c r="U14" i="2" s="1"/>
  <c r="L19" i="2"/>
  <c r="R51" i="2"/>
  <c r="U51" i="2" s="1"/>
  <c r="R52" i="2"/>
  <c r="U52" i="2" s="1"/>
  <c r="R53" i="2"/>
  <c r="U53" i="2" s="1"/>
  <c r="R54" i="2"/>
  <c r="U54" i="2" s="1"/>
  <c r="R55" i="2"/>
  <c r="U55" i="2" s="1"/>
  <c r="R57" i="2"/>
  <c r="U57" i="2" s="1"/>
  <c r="R76" i="2"/>
  <c r="U76" i="2" s="1"/>
  <c r="R77" i="2"/>
  <c r="U77" i="2" s="1"/>
  <c r="R78" i="2"/>
  <c r="U78" i="2" s="1"/>
  <c r="R79" i="2"/>
  <c r="U79" i="2" s="1"/>
  <c r="R80" i="2"/>
  <c r="U80" i="2" s="1"/>
  <c r="R81" i="2"/>
  <c r="U81" i="2" s="1"/>
  <c r="R82" i="2"/>
  <c r="U82" i="2" s="1"/>
  <c r="R83" i="2"/>
  <c r="U83" i="2" s="1"/>
  <c r="R59" i="2"/>
  <c r="U59" i="2" s="1"/>
  <c r="R60" i="2"/>
  <c r="U60" i="2" s="1"/>
  <c r="R61" i="2"/>
  <c r="U61" i="2" s="1"/>
  <c r="R62" i="2"/>
  <c r="U62" i="2" s="1"/>
  <c r="R63" i="2"/>
  <c r="U63" i="2" s="1"/>
  <c r="R64" i="2"/>
  <c r="U64" i="2" s="1"/>
  <c r="R65" i="2"/>
  <c r="U65" i="2" s="1"/>
  <c r="R66" i="2"/>
  <c r="U66" i="2" s="1"/>
  <c r="R67" i="2"/>
  <c r="U67" i="2" s="1"/>
  <c r="R68" i="2"/>
  <c r="U68" i="2" s="1"/>
  <c r="R69" i="2"/>
  <c r="U69" i="2" s="1"/>
  <c r="R70" i="2"/>
  <c r="U70" i="2" s="1"/>
  <c r="R71" i="2"/>
  <c r="U71" i="2" s="1"/>
  <c r="R72" i="2"/>
  <c r="U72" i="2" s="1"/>
  <c r="R73" i="2"/>
  <c r="U73" i="2" s="1"/>
  <c r="R74" i="2"/>
  <c r="U74" i="2" s="1"/>
  <c r="Q75" i="2"/>
  <c r="T75" i="2" s="1"/>
  <c r="J58" i="1"/>
  <c r="K58" i="1"/>
  <c r="N84" i="1"/>
  <c r="M84" i="1"/>
  <c r="N75" i="1"/>
  <c r="M75" i="1"/>
  <c r="N58" i="1"/>
  <c r="M58" i="1"/>
  <c r="N33" i="1"/>
  <c r="M33" i="1"/>
  <c r="N25" i="1"/>
  <c r="M25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F87" i="2" l="1"/>
  <c r="Q85" i="2"/>
  <c r="T85" i="2" s="1"/>
  <c r="O85" i="2"/>
  <c r="R58" i="2"/>
  <c r="U58" i="2" s="1"/>
  <c r="T84" i="2"/>
  <c r="P85" i="2"/>
  <c r="S85" i="2" s="1"/>
  <c r="S84" i="2"/>
  <c r="R84" i="2"/>
  <c r="U84" i="2" s="1"/>
  <c r="F85" i="2"/>
  <c r="L85" i="2"/>
  <c r="I85" i="2"/>
  <c r="S75" i="2"/>
  <c r="P87" i="2"/>
  <c r="S87" i="2" s="1"/>
  <c r="O87" i="2"/>
  <c r="I87" i="2"/>
  <c r="L87" i="2"/>
  <c r="Q87" i="2"/>
  <c r="T87" i="2" s="1"/>
  <c r="R25" i="2"/>
  <c r="U25" i="2" s="1"/>
  <c r="R75" i="2"/>
  <c r="U75" i="2" s="1"/>
  <c r="R33" i="2"/>
  <c r="U33" i="2" s="1"/>
  <c r="R19" i="2"/>
  <c r="U19" i="2" s="1"/>
  <c r="H19" i="1"/>
  <c r="G19" i="1"/>
  <c r="R85" i="2" l="1"/>
  <c r="U85" i="2" s="1"/>
  <c r="R87" i="2"/>
  <c r="U87" i="2" s="1"/>
  <c r="O77" i="1"/>
  <c r="O78" i="1"/>
  <c r="O79" i="1"/>
  <c r="O80" i="1"/>
  <c r="O81" i="1"/>
  <c r="O82" i="1"/>
  <c r="O83" i="1"/>
  <c r="O76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59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7" i="1"/>
  <c r="O34" i="1"/>
  <c r="O27" i="1"/>
  <c r="O28" i="1"/>
  <c r="O29" i="1"/>
  <c r="O30" i="1"/>
  <c r="O31" i="1"/>
  <c r="O32" i="1"/>
  <c r="O26" i="1"/>
  <c r="O21" i="1"/>
  <c r="O22" i="1"/>
  <c r="O23" i="1"/>
  <c r="O24" i="1"/>
  <c r="O20" i="1"/>
  <c r="L77" i="1"/>
  <c r="L78" i="1"/>
  <c r="L79" i="1"/>
  <c r="L80" i="1"/>
  <c r="L81" i="1"/>
  <c r="L82" i="1"/>
  <c r="L83" i="1"/>
  <c r="L76" i="1"/>
  <c r="L74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59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7" i="1"/>
  <c r="L34" i="1"/>
  <c r="L27" i="1"/>
  <c r="L28" i="1"/>
  <c r="L29" i="1"/>
  <c r="L30" i="1"/>
  <c r="L31" i="1"/>
  <c r="L32" i="1"/>
  <c r="L26" i="1"/>
  <c r="L21" i="1"/>
  <c r="L22" i="1"/>
  <c r="L23" i="1"/>
  <c r="L24" i="1"/>
  <c r="L20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I3" i="1"/>
  <c r="L3" i="1"/>
  <c r="I83" i="1" l="1"/>
  <c r="I82" i="1"/>
  <c r="I81" i="1"/>
  <c r="I80" i="1"/>
  <c r="I79" i="1"/>
  <c r="I78" i="1"/>
  <c r="I77" i="1"/>
  <c r="I76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7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24" i="1"/>
  <c r="I23" i="1"/>
  <c r="I22" i="1"/>
  <c r="I21" i="1"/>
  <c r="I20" i="1"/>
  <c r="G25" i="1"/>
  <c r="H25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F77" i="1"/>
  <c r="F78" i="1"/>
  <c r="F79" i="1"/>
  <c r="F80" i="1"/>
  <c r="F81" i="1"/>
  <c r="F82" i="1"/>
  <c r="F83" i="1"/>
  <c r="F76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57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I19" i="1" l="1"/>
  <c r="I25" i="1"/>
  <c r="F19" i="1"/>
  <c r="Q20" i="1"/>
  <c r="Q21" i="1"/>
  <c r="Q22" i="1"/>
  <c r="Q23" i="1"/>
  <c r="Q24" i="1"/>
  <c r="Q26" i="1"/>
  <c r="Q27" i="1"/>
  <c r="Q28" i="1"/>
  <c r="Q29" i="1"/>
  <c r="Q30" i="1"/>
  <c r="Q31" i="1"/>
  <c r="Q32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7" i="1"/>
  <c r="T57" i="1" s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6" i="1"/>
  <c r="Q77" i="1"/>
  <c r="Q78" i="1"/>
  <c r="Q79" i="1"/>
  <c r="Q80" i="1"/>
  <c r="Q81" i="1"/>
  <c r="Q82" i="1"/>
  <c r="Q83" i="1"/>
  <c r="P20" i="1"/>
  <c r="P21" i="1"/>
  <c r="P22" i="1"/>
  <c r="P23" i="1"/>
  <c r="P24" i="1"/>
  <c r="P26" i="1"/>
  <c r="P27" i="1"/>
  <c r="P28" i="1"/>
  <c r="P29" i="1"/>
  <c r="P30" i="1"/>
  <c r="P31" i="1"/>
  <c r="P32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7" i="1"/>
  <c r="S57" i="1" s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6" i="1"/>
  <c r="S76" i="1" s="1"/>
  <c r="P77" i="1"/>
  <c r="P78" i="1"/>
  <c r="P79" i="1"/>
  <c r="P80" i="1"/>
  <c r="P81" i="1"/>
  <c r="P82" i="1"/>
  <c r="P8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Q3" i="1"/>
  <c r="P3" i="1"/>
  <c r="T4" i="1" l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20" i="1"/>
  <c r="T21" i="1"/>
  <c r="T22" i="1"/>
  <c r="T23" i="1"/>
  <c r="T24" i="1"/>
  <c r="T26" i="1"/>
  <c r="T27" i="1"/>
  <c r="T28" i="1"/>
  <c r="T29" i="1"/>
  <c r="T30" i="1"/>
  <c r="T31" i="1"/>
  <c r="T32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6" i="1"/>
  <c r="T77" i="1"/>
  <c r="T78" i="1"/>
  <c r="T79" i="1"/>
  <c r="T80" i="1"/>
  <c r="T81" i="1"/>
  <c r="T82" i="1"/>
  <c r="T83" i="1"/>
  <c r="T3" i="1"/>
  <c r="S13" i="1"/>
  <c r="S14" i="1"/>
  <c r="S15" i="1"/>
  <c r="S16" i="1"/>
  <c r="S17" i="1"/>
  <c r="S18" i="1"/>
  <c r="S20" i="1"/>
  <c r="S21" i="1"/>
  <c r="S22" i="1"/>
  <c r="S23" i="1"/>
  <c r="S24" i="1"/>
  <c r="S26" i="1"/>
  <c r="S27" i="1"/>
  <c r="S28" i="1"/>
  <c r="S29" i="1"/>
  <c r="S30" i="1"/>
  <c r="S31" i="1"/>
  <c r="S32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7" i="1"/>
  <c r="S78" i="1"/>
  <c r="S79" i="1"/>
  <c r="S80" i="1"/>
  <c r="S81" i="1"/>
  <c r="S82" i="1"/>
  <c r="S83" i="1"/>
  <c r="S3" i="1"/>
  <c r="S12" i="1" l="1"/>
  <c r="R12" i="1"/>
  <c r="U12" i="1" s="1"/>
  <c r="S11" i="1"/>
  <c r="R11" i="1"/>
  <c r="U11" i="1" s="1"/>
  <c r="S10" i="1"/>
  <c r="R10" i="1"/>
  <c r="U10" i="1" s="1"/>
  <c r="S9" i="1"/>
  <c r="R9" i="1"/>
  <c r="U9" i="1" s="1"/>
  <c r="S8" i="1"/>
  <c r="R8" i="1"/>
  <c r="U8" i="1" s="1"/>
  <c r="S7" i="1"/>
  <c r="R7" i="1"/>
  <c r="U7" i="1" s="1"/>
  <c r="S6" i="1"/>
  <c r="R6" i="1"/>
  <c r="U6" i="1" s="1"/>
  <c r="S5" i="1"/>
  <c r="R5" i="1"/>
  <c r="U5" i="1" s="1"/>
  <c r="S4" i="1"/>
  <c r="R4" i="1"/>
  <c r="U4" i="1" s="1"/>
  <c r="R3" i="1"/>
  <c r="U3" i="1" s="1"/>
  <c r="R83" i="1"/>
  <c r="U83" i="1" s="1"/>
  <c r="R82" i="1"/>
  <c r="U82" i="1" s="1"/>
  <c r="R81" i="1"/>
  <c r="U81" i="1" s="1"/>
  <c r="R80" i="1"/>
  <c r="U80" i="1" s="1"/>
  <c r="R79" i="1"/>
  <c r="U79" i="1" s="1"/>
  <c r="R78" i="1"/>
  <c r="U78" i="1" s="1"/>
  <c r="R77" i="1"/>
  <c r="R76" i="1"/>
  <c r="U76" i="1" s="1"/>
  <c r="R74" i="1"/>
  <c r="U74" i="1" s="1"/>
  <c r="R73" i="1"/>
  <c r="U73" i="1" s="1"/>
  <c r="R72" i="1"/>
  <c r="U72" i="1" s="1"/>
  <c r="R71" i="1"/>
  <c r="U71" i="1" s="1"/>
  <c r="R70" i="1"/>
  <c r="U70" i="1" s="1"/>
  <c r="R69" i="1"/>
  <c r="U69" i="1" s="1"/>
  <c r="R68" i="1"/>
  <c r="U68" i="1" s="1"/>
  <c r="R67" i="1"/>
  <c r="U67" i="1" s="1"/>
  <c r="R66" i="1"/>
  <c r="U66" i="1" s="1"/>
  <c r="R65" i="1"/>
  <c r="U65" i="1" s="1"/>
  <c r="R64" i="1"/>
  <c r="U64" i="1" s="1"/>
  <c r="R63" i="1"/>
  <c r="U63" i="1" s="1"/>
  <c r="R62" i="1"/>
  <c r="U62" i="1" s="1"/>
  <c r="R61" i="1"/>
  <c r="U61" i="1" s="1"/>
  <c r="R60" i="1"/>
  <c r="U60" i="1" s="1"/>
  <c r="R59" i="1"/>
  <c r="U59" i="1" s="1"/>
  <c r="R57" i="1"/>
  <c r="U57" i="1" s="1"/>
  <c r="R55" i="1"/>
  <c r="U55" i="1" s="1"/>
  <c r="R54" i="1"/>
  <c r="U54" i="1" s="1"/>
  <c r="R53" i="1"/>
  <c r="U53" i="1" s="1"/>
  <c r="R52" i="1"/>
  <c r="U52" i="1" s="1"/>
  <c r="R51" i="1"/>
  <c r="U51" i="1" s="1"/>
  <c r="R50" i="1"/>
  <c r="U50" i="1" s="1"/>
  <c r="R49" i="1"/>
  <c r="U49" i="1" s="1"/>
  <c r="R48" i="1"/>
  <c r="U48" i="1" s="1"/>
  <c r="R47" i="1"/>
  <c r="U47" i="1" s="1"/>
  <c r="R46" i="1"/>
  <c r="U46" i="1" s="1"/>
  <c r="R45" i="1"/>
  <c r="U45" i="1" s="1"/>
  <c r="R44" i="1"/>
  <c r="U44" i="1" s="1"/>
  <c r="R43" i="1"/>
  <c r="U43" i="1" s="1"/>
  <c r="R42" i="1"/>
  <c r="U42" i="1" s="1"/>
  <c r="R41" i="1"/>
  <c r="U41" i="1" s="1"/>
  <c r="R40" i="1"/>
  <c r="U40" i="1" s="1"/>
  <c r="R39" i="1"/>
  <c r="U39" i="1" s="1"/>
  <c r="R38" i="1"/>
  <c r="U38" i="1" s="1"/>
  <c r="R37" i="1"/>
  <c r="U37" i="1" s="1"/>
  <c r="R36" i="1"/>
  <c r="U36" i="1" s="1"/>
  <c r="R35" i="1"/>
  <c r="U35" i="1" s="1"/>
  <c r="R34" i="1"/>
  <c r="U34" i="1" s="1"/>
  <c r="R32" i="1"/>
  <c r="R31" i="1"/>
  <c r="R30" i="1"/>
  <c r="R29" i="1"/>
  <c r="R28" i="1"/>
  <c r="R27" i="1"/>
  <c r="R26" i="1"/>
  <c r="R24" i="1"/>
  <c r="U24" i="1" s="1"/>
  <c r="R23" i="1"/>
  <c r="U23" i="1" s="1"/>
  <c r="R22" i="1"/>
  <c r="U22" i="1" s="1"/>
  <c r="R21" i="1"/>
  <c r="U21" i="1" s="1"/>
  <c r="R20" i="1"/>
  <c r="U20" i="1" s="1"/>
  <c r="R18" i="1"/>
  <c r="U18" i="1" s="1"/>
  <c r="R17" i="1"/>
  <c r="U17" i="1" s="1"/>
  <c r="R16" i="1"/>
  <c r="U16" i="1" s="1"/>
  <c r="R15" i="1"/>
  <c r="U15" i="1" s="1"/>
  <c r="R14" i="1"/>
  <c r="U14" i="1" s="1"/>
  <c r="R13" i="1"/>
  <c r="U13" i="1" s="1"/>
  <c r="J84" i="1"/>
  <c r="K84" i="1"/>
  <c r="J75" i="1"/>
  <c r="K75" i="1"/>
  <c r="J33" i="1"/>
  <c r="K33" i="1"/>
  <c r="K25" i="1"/>
  <c r="J25" i="1"/>
  <c r="J19" i="1"/>
  <c r="K19" i="1"/>
  <c r="K85" i="1" l="1"/>
  <c r="J85" i="1"/>
  <c r="J87" i="1"/>
  <c r="K87" i="1"/>
  <c r="I84" i="1"/>
  <c r="E84" i="1"/>
  <c r="G84" i="1"/>
  <c r="H84" i="1"/>
  <c r="D84" i="1"/>
  <c r="E75" i="1"/>
  <c r="F75" i="1"/>
  <c r="G75" i="1"/>
  <c r="H75" i="1"/>
  <c r="I75" i="1"/>
  <c r="D75" i="1"/>
  <c r="E58" i="1"/>
  <c r="F58" i="1"/>
  <c r="G58" i="1"/>
  <c r="H58" i="1"/>
  <c r="I58" i="1"/>
  <c r="D58" i="1"/>
  <c r="E33" i="1"/>
  <c r="G33" i="1"/>
  <c r="H33" i="1"/>
  <c r="I33" i="1"/>
  <c r="D33" i="1"/>
  <c r="U32" i="1"/>
  <c r="U31" i="1"/>
  <c r="U30" i="1"/>
  <c r="U29" i="1"/>
  <c r="U28" i="1"/>
  <c r="U27" i="1"/>
  <c r="U26" i="1"/>
  <c r="E25" i="1"/>
  <c r="F25" i="1"/>
  <c r="D25" i="1"/>
  <c r="E19" i="1"/>
  <c r="D19" i="1"/>
  <c r="D85" i="1" l="1"/>
  <c r="D87" i="1"/>
  <c r="H85" i="1"/>
  <c r="E85" i="1"/>
  <c r="G85" i="1"/>
  <c r="I85" i="1"/>
  <c r="G87" i="1"/>
  <c r="H87" i="1"/>
  <c r="E87" i="1"/>
  <c r="I87" i="1"/>
  <c r="U77" i="1"/>
  <c r="F84" i="1"/>
  <c r="F33" i="1"/>
  <c r="L84" i="1"/>
  <c r="P84" i="1"/>
  <c r="Q84" i="1"/>
  <c r="O84" i="1"/>
  <c r="L75" i="1"/>
  <c r="P75" i="1"/>
  <c r="Q75" i="1"/>
  <c r="T75" i="1" s="1"/>
  <c r="O75" i="1"/>
  <c r="L58" i="1"/>
  <c r="P58" i="1"/>
  <c r="Q58" i="1"/>
  <c r="T58" i="1" s="1"/>
  <c r="O58" i="1"/>
  <c r="O85" i="1" s="1"/>
  <c r="L33" i="1"/>
  <c r="P33" i="1"/>
  <c r="Q33" i="1"/>
  <c r="T33" i="1" s="1"/>
  <c r="L25" i="1"/>
  <c r="P25" i="1"/>
  <c r="S25" i="1" s="1"/>
  <c r="Q25" i="1"/>
  <c r="N19" i="1"/>
  <c r="L19" i="1"/>
  <c r="F85" i="1" l="1"/>
  <c r="L85" i="1"/>
  <c r="F87" i="1"/>
  <c r="P19" i="1"/>
  <c r="P85" i="1" s="1"/>
  <c r="S85" i="1" s="1"/>
  <c r="M87" i="1"/>
  <c r="Q19" i="1"/>
  <c r="T19" i="1" s="1"/>
  <c r="N87" i="1"/>
  <c r="T84" i="1"/>
  <c r="O87" i="1"/>
  <c r="S84" i="1"/>
  <c r="L87" i="1"/>
  <c r="T25" i="1"/>
  <c r="R25" i="1"/>
  <c r="U25" i="1" s="1"/>
  <c r="S33" i="1"/>
  <c r="R33" i="1"/>
  <c r="U33" i="1" s="1"/>
  <c r="R84" i="1"/>
  <c r="R58" i="1"/>
  <c r="U58" i="1" s="1"/>
  <c r="S58" i="1"/>
  <c r="R75" i="1"/>
  <c r="U75" i="1" s="1"/>
  <c r="S75" i="1"/>
  <c r="P87" i="1" l="1"/>
  <c r="S87" i="1" s="1"/>
  <c r="S19" i="1"/>
  <c r="Q87" i="1"/>
  <c r="T87" i="1" s="1"/>
  <c r="R19" i="1"/>
  <c r="U19" i="1" s="1"/>
  <c r="Q85" i="1"/>
  <c r="T85" i="1" s="1"/>
  <c r="U84" i="1"/>
  <c r="R87" i="1" l="1"/>
  <c r="U87" i="1" s="1"/>
  <c r="R85" i="1"/>
  <c r="U85" i="1" s="1"/>
</calcChain>
</file>

<file path=xl/sharedStrings.xml><?xml version="1.0" encoding="utf-8"?>
<sst xmlns="http://schemas.openxmlformats.org/spreadsheetml/2006/main" count="546" uniqueCount="254">
  <si>
    <t>投票区</t>
  </si>
  <si>
    <t>北条第１</t>
  </si>
  <si>
    <t>北条第２</t>
  </si>
  <si>
    <t>小田</t>
  </si>
  <si>
    <t>大形</t>
  </si>
  <si>
    <t>神郡</t>
  </si>
  <si>
    <t>臼井</t>
  </si>
  <si>
    <t>小沢</t>
  </si>
  <si>
    <t>筑波</t>
  </si>
  <si>
    <t>沼田</t>
  </si>
  <si>
    <t>国松</t>
  </si>
  <si>
    <t>田中</t>
  </si>
  <si>
    <t>水守</t>
  </si>
  <si>
    <t>作谷</t>
  </si>
  <si>
    <t>安食</t>
  </si>
  <si>
    <t>菅間</t>
  </si>
  <si>
    <t>洞下</t>
  </si>
  <si>
    <t>大穂第１</t>
  </si>
  <si>
    <t>大穂第２</t>
  </si>
  <si>
    <t>大穂第３</t>
  </si>
  <si>
    <t>大穂第４</t>
  </si>
  <si>
    <t>大穂第５</t>
  </si>
  <si>
    <t>豊里第１</t>
  </si>
  <si>
    <t>豊里第２</t>
  </si>
  <si>
    <t>豊里第３</t>
  </si>
  <si>
    <t>豊里第４</t>
  </si>
  <si>
    <t>豊里第５</t>
  </si>
  <si>
    <t>豊里第６</t>
  </si>
  <si>
    <t>豊里第７</t>
  </si>
  <si>
    <t>谷田部第１</t>
  </si>
  <si>
    <t>谷田部第２</t>
  </si>
  <si>
    <t>谷田部第３</t>
  </si>
  <si>
    <t>谷田部第４</t>
  </si>
  <si>
    <t>真瀬第１</t>
  </si>
  <si>
    <t>真瀬第２</t>
  </si>
  <si>
    <t>真瀬第３</t>
  </si>
  <si>
    <t>島名第１</t>
  </si>
  <si>
    <t>島名第２</t>
  </si>
  <si>
    <t>島名第３</t>
  </si>
  <si>
    <t>苅間</t>
  </si>
  <si>
    <t>西平塚</t>
  </si>
  <si>
    <t>研究学園</t>
  </si>
  <si>
    <t>春日</t>
  </si>
  <si>
    <t>柳橋</t>
  </si>
  <si>
    <t>館野</t>
  </si>
  <si>
    <t>東</t>
  </si>
  <si>
    <t>稲岡</t>
  </si>
  <si>
    <t>西部</t>
  </si>
  <si>
    <t>手代木</t>
  </si>
  <si>
    <t>小野崎</t>
  </si>
  <si>
    <t>二の宮</t>
  </si>
  <si>
    <t>みどりの</t>
  </si>
  <si>
    <t>桜第１</t>
  </si>
  <si>
    <t>桜第２</t>
  </si>
  <si>
    <t>桜第３</t>
  </si>
  <si>
    <t>桜第４</t>
  </si>
  <si>
    <t>桜第５</t>
  </si>
  <si>
    <t>桜第６</t>
  </si>
  <si>
    <t>桜第７</t>
  </si>
  <si>
    <t>桜第８</t>
  </si>
  <si>
    <t>桜第９</t>
  </si>
  <si>
    <t>桜第１０</t>
  </si>
  <si>
    <t>桜第１１</t>
  </si>
  <si>
    <t>桜第１２</t>
  </si>
  <si>
    <t>桜第１３</t>
  </si>
  <si>
    <t>桜第１４</t>
  </si>
  <si>
    <t>桜第１５</t>
  </si>
  <si>
    <t>桜第１６</t>
  </si>
  <si>
    <t>茎崎第１</t>
  </si>
  <si>
    <t>茎崎第２</t>
  </si>
  <si>
    <t>茎崎第３</t>
  </si>
  <si>
    <t>茎崎第４</t>
  </si>
  <si>
    <t>茎崎第５</t>
  </si>
  <si>
    <t>茎崎第６</t>
  </si>
  <si>
    <t>茎崎第７</t>
  </si>
  <si>
    <t>茎崎第８</t>
  </si>
  <si>
    <t>合　計</t>
  </si>
  <si>
    <t>筑波地区計</t>
    <rPh sb="0" eb="2">
      <t>ツクバ</t>
    </rPh>
    <rPh sb="2" eb="4">
      <t>チク</t>
    </rPh>
    <rPh sb="4" eb="5">
      <t>ケイ</t>
    </rPh>
    <phoneticPr fontId="18"/>
  </si>
  <si>
    <t>大穂地区計</t>
    <rPh sb="0" eb="2">
      <t>オオホ</t>
    </rPh>
    <rPh sb="2" eb="4">
      <t>チク</t>
    </rPh>
    <rPh sb="4" eb="5">
      <t>ケイ</t>
    </rPh>
    <phoneticPr fontId="18"/>
  </si>
  <si>
    <t>豊里地区計</t>
    <rPh sb="0" eb="2">
      <t>トヨサト</t>
    </rPh>
    <rPh sb="2" eb="4">
      <t>チク</t>
    </rPh>
    <rPh sb="4" eb="5">
      <t>ケイ</t>
    </rPh>
    <phoneticPr fontId="18"/>
  </si>
  <si>
    <t>谷田部地区計</t>
    <rPh sb="0" eb="3">
      <t>ヤタベ</t>
    </rPh>
    <rPh sb="3" eb="5">
      <t>チク</t>
    </rPh>
    <rPh sb="5" eb="6">
      <t>ケイ</t>
    </rPh>
    <phoneticPr fontId="18"/>
  </si>
  <si>
    <t>茎崎地区計</t>
    <rPh sb="0" eb="2">
      <t>クキザキ</t>
    </rPh>
    <rPh sb="2" eb="4">
      <t>チク</t>
    </rPh>
    <rPh sb="4" eb="5">
      <t>ケイ</t>
    </rPh>
    <phoneticPr fontId="18"/>
  </si>
  <si>
    <t>桜地区計</t>
    <rPh sb="0" eb="1">
      <t>サクラ</t>
    </rPh>
    <rPh sb="1" eb="3">
      <t>チク</t>
    </rPh>
    <rPh sb="3" eb="4">
      <t>ケイ</t>
    </rPh>
    <phoneticPr fontId="18"/>
  </si>
  <si>
    <t>投票区番号</t>
    <rPh sb="3" eb="4">
      <t>バン</t>
    </rPh>
    <rPh sb="4" eb="5">
      <t>ゴウ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</si>
  <si>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</si>
  <si>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</si>
  <si>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</si>
  <si>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101</t>
    <phoneticPr fontId="18"/>
  </si>
  <si>
    <t>102</t>
    <phoneticPr fontId="18"/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</si>
  <si>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</si>
  <si>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</si>
  <si>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</si>
  <si>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</si>
  <si>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</si>
  <si>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</si>
  <si>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</si>
  <si>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</si>
  <si>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</si>
  <si>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</si>
  <si>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</si>
  <si>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</si>
  <si>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</si>
  <si>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</si>
  <si>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201</t>
    <phoneticPr fontId="18"/>
  </si>
  <si>
    <t>202</t>
    <phoneticPr fontId="18"/>
  </si>
  <si>
    <t>203</t>
    <phoneticPr fontId="18"/>
  </si>
  <si>
    <t>204</t>
    <phoneticPr fontId="18"/>
  </si>
  <si>
    <t>205</t>
    <phoneticPr fontId="18"/>
  </si>
  <si>
    <t>301</t>
    <phoneticPr fontId="18"/>
  </si>
  <si>
    <t>302</t>
    <phoneticPr fontId="18"/>
  </si>
  <si>
    <t>303</t>
  </si>
  <si>
    <t>304</t>
  </si>
  <si>
    <t>305</t>
  </si>
  <si>
    <t>306</t>
  </si>
  <si>
    <t>307</t>
  </si>
  <si>
    <t>401</t>
    <phoneticPr fontId="18"/>
  </si>
  <si>
    <t>402</t>
    <phoneticPr fontId="18"/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</si>
  <si>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</si>
  <si>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</si>
  <si>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</si>
  <si>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</si>
  <si>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</si>
  <si>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</si>
  <si>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</si>
  <si>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</si>
  <si>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</si>
  <si>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</si>
  <si>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</si>
  <si>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</si>
  <si>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</si>
  <si>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</si>
  <si>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</si>
  <si>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</si>
  <si>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</si>
  <si>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</si>
  <si>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</si>
  <si>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</si>
  <si>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</si>
  <si>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501</t>
    <phoneticPr fontId="18"/>
  </si>
  <si>
    <t>502</t>
    <phoneticPr fontId="18"/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</si>
  <si>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</si>
  <si>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</si>
  <si>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</si>
  <si>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</si>
  <si>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</si>
  <si>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</si>
  <si>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</si>
  <si>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</si>
  <si>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</si>
  <si>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</si>
  <si>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</si>
  <si>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</si>
  <si>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</si>
  <si>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</si>
  <si>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601</t>
    <phoneticPr fontId="18"/>
  </si>
  <si>
    <t>602</t>
    <phoneticPr fontId="18"/>
  </si>
  <si>
    <t>603</t>
  </si>
  <si>
    <t>604</t>
  </si>
  <si>
    <t>605</t>
  </si>
  <si>
    <t>606</t>
  </si>
  <si>
    <t>607</t>
  </si>
  <si>
    <t>608</t>
  </si>
  <si>
    <t>期日前投票者数（Ｃ）</t>
    <rPh sb="0" eb="2">
      <t>キジツ</t>
    </rPh>
    <rPh sb="2" eb="3">
      <t>マエ</t>
    </rPh>
    <rPh sb="3" eb="6">
      <t>トウヒョウシャ</t>
    </rPh>
    <rPh sb="6" eb="7">
      <t>スウ</t>
    </rPh>
    <phoneticPr fontId="18"/>
  </si>
  <si>
    <t>当日投票者数（Ｂ）</t>
    <rPh sb="0" eb="2">
      <t>トウジツ</t>
    </rPh>
    <rPh sb="2" eb="4">
      <t>トウヒョウ</t>
    </rPh>
    <rPh sb="4" eb="5">
      <t>シャ</t>
    </rPh>
    <rPh sb="5" eb="6">
      <t>スウ</t>
    </rPh>
    <phoneticPr fontId="18"/>
  </si>
  <si>
    <t>不在者投票者数（Ｄ）</t>
    <rPh sb="0" eb="3">
      <t>フザイシャ</t>
    </rPh>
    <rPh sb="3" eb="6">
      <t>トウヒョウシャ</t>
    </rPh>
    <rPh sb="6" eb="7">
      <t>スウ</t>
    </rPh>
    <phoneticPr fontId="18"/>
  </si>
  <si>
    <t>投票者数(B+C+D)（Ｅ）</t>
    <rPh sb="0" eb="3">
      <t>トウヒョウシャ</t>
    </rPh>
    <rPh sb="3" eb="4">
      <t>スウ</t>
    </rPh>
    <phoneticPr fontId="18"/>
  </si>
  <si>
    <t>有権者数（Ａ）</t>
    <rPh sb="0" eb="3">
      <t>ユウケンシャ</t>
    </rPh>
    <rPh sb="3" eb="4">
      <t>スウ</t>
    </rPh>
    <phoneticPr fontId="18"/>
  </si>
  <si>
    <t>投票率（Ｅ/Ａ×100）</t>
    <rPh sb="0" eb="2">
      <t>トウヒョウ</t>
    </rPh>
    <rPh sb="2" eb="3">
      <t>リツ</t>
    </rPh>
    <phoneticPr fontId="18"/>
  </si>
  <si>
    <t>投票所</t>
    <rPh sb="0" eb="2">
      <t>トウヒョウ</t>
    </rPh>
    <rPh sb="2" eb="3">
      <t>ジョ</t>
    </rPh>
    <phoneticPr fontId="18"/>
  </si>
  <si>
    <t>市立市民ホールつくばね</t>
    <rPh sb="0" eb="2">
      <t>シリツ</t>
    </rPh>
    <rPh sb="2" eb="4">
      <t>シミン</t>
    </rPh>
    <phoneticPr fontId="1"/>
  </si>
  <si>
    <t>市立筑波総合体育館</t>
    <rPh sb="0" eb="2">
      <t>シリツ</t>
    </rPh>
    <rPh sb="2" eb="4">
      <t>ツクバ</t>
    </rPh>
    <rPh sb="4" eb="6">
      <t>ソウゴウ</t>
    </rPh>
    <rPh sb="6" eb="9">
      <t>タイイクカン</t>
    </rPh>
    <phoneticPr fontId="1"/>
  </si>
  <si>
    <t>市立小田児童館</t>
    <rPh sb="0" eb="2">
      <t>シリツ</t>
    </rPh>
    <rPh sb="2" eb="4">
      <t>オダ</t>
    </rPh>
    <rPh sb="4" eb="7">
      <t>ジドウカン</t>
    </rPh>
    <phoneticPr fontId="1"/>
  </si>
  <si>
    <t>大形地区集会所</t>
    <rPh sb="0" eb="2">
      <t>オオガタ</t>
    </rPh>
    <rPh sb="2" eb="4">
      <t>チク</t>
    </rPh>
    <rPh sb="4" eb="7">
      <t>シュウカイジョ</t>
    </rPh>
    <phoneticPr fontId="1"/>
  </si>
  <si>
    <t>市立田井小学校</t>
    <rPh sb="0" eb="2">
      <t>シリツ</t>
    </rPh>
    <rPh sb="2" eb="4">
      <t>タイ</t>
    </rPh>
    <rPh sb="4" eb="7">
      <t>ショウガッコウ</t>
    </rPh>
    <phoneticPr fontId="1"/>
  </si>
  <si>
    <t>臼井児童館</t>
    <rPh sb="0" eb="2">
      <t>ウスイ</t>
    </rPh>
    <rPh sb="2" eb="5">
      <t>ジドウカン</t>
    </rPh>
    <phoneticPr fontId="1"/>
  </si>
  <si>
    <t>小沢児童館</t>
    <rPh sb="0" eb="2">
      <t>オザワ</t>
    </rPh>
    <rPh sb="2" eb="5">
      <t>ジドウカン</t>
    </rPh>
    <phoneticPr fontId="1"/>
  </si>
  <si>
    <t>市立教育相談センター</t>
    <rPh sb="0" eb="2">
      <t>シリツ</t>
    </rPh>
    <rPh sb="2" eb="4">
      <t>キョウイク</t>
    </rPh>
    <rPh sb="4" eb="6">
      <t>ソウダン</t>
    </rPh>
    <phoneticPr fontId="1"/>
  </si>
  <si>
    <t>下田中児童館</t>
    <rPh sb="0" eb="1">
      <t>シタ</t>
    </rPh>
    <rPh sb="1" eb="3">
      <t>タナカ</t>
    </rPh>
    <rPh sb="3" eb="6">
      <t>ジドウカン</t>
    </rPh>
    <phoneticPr fontId="1"/>
  </si>
  <si>
    <t>水守地区研修センター</t>
    <rPh sb="0" eb="2">
      <t>ミモリ</t>
    </rPh>
    <rPh sb="2" eb="4">
      <t>チク</t>
    </rPh>
    <rPh sb="4" eb="6">
      <t>ケンシュウ</t>
    </rPh>
    <phoneticPr fontId="1"/>
  </si>
  <si>
    <t>安食公民館</t>
    <rPh sb="0" eb="2">
      <t>アジキ</t>
    </rPh>
    <rPh sb="2" eb="5">
      <t>コウミンカン</t>
    </rPh>
    <phoneticPr fontId="1"/>
  </si>
  <si>
    <t>市立大穂体育館</t>
    <rPh sb="0" eb="3">
      <t>シリツダイ</t>
    </rPh>
    <rPh sb="3" eb="4">
      <t>ホ</t>
    </rPh>
    <rPh sb="4" eb="7">
      <t>タイイクカン</t>
    </rPh>
    <phoneticPr fontId="1"/>
  </si>
  <si>
    <t>市立大穂幼稚園</t>
    <rPh sb="0" eb="3">
      <t>シリツダイ</t>
    </rPh>
    <rPh sb="3" eb="4">
      <t>ホ</t>
    </rPh>
    <rPh sb="4" eb="7">
      <t>ヨウチエン</t>
    </rPh>
    <phoneticPr fontId="1"/>
  </si>
  <si>
    <t>市立要小学校</t>
    <rPh sb="0" eb="2">
      <t>シリツ</t>
    </rPh>
    <rPh sb="2" eb="3">
      <t>カナメ</t>
    </rPh>
    <rPh sb="3" eb="6">
      <t>ショウガッコウ</t>
    </rPh>
    <phoneticPr fontId="1"/>
  </si>
  <si>
    <t>市立吉沼交流センター</t>
    <rPh sb="4" eb="6">
      <t>コウリュウ</t>
    </rPh>
    <phoneticPr fontId="1"/>
  </si>
  <si>
    <t>市立吉沼体育館</t>
    <rPh sb="0" eb="2">
      <t>シリツ</t>
    </rPh>
    <rPh sb="2" eb="4">
      <t>ヨシヌマ</t>
    </rPh>
    <rPh sb="4" eb="7">
      <t>タイイクカン</t>
    </rPh>
    <phoneticPr fontId="1"/>
  </si>
  <si>
    <t>大宿公民館</t>
    <rPh sb="0" eb="1">
      <t>ダイ</t>
    </rPh>
    <rPh sb="1" eb="2">
      <t>ヤド</t>
    </rPh>
    <rPh sb="2" eb="5">
      <t>コウミンカン</t>
    </rPh>
    <phoneticPr fontId="1"/>
  </si>
  <si>
    <t>市立上郷児童館</t>
    <rPh sb="0" eb="2">
      <t>シリツ</t>
    </rPh>
    <rPh sb="2" eb="4">
      <t>カミサト</t>
    </rPh>
    <rPh sb="4" eb="7">
      <t>ジドウカン</t>
    </rPh>
    <phoneticPr fontId="1"/>
  </si>
  <si>
    <t>市立今鹿島小学校</t>
    <rPh sb="0" eb="2">
      <t>シリツ</t>
    </rPh>
    <rPh sb="2" eb="3">
      <t>イマ</t>
    </rPh>
    <rPh sb="3" eb="5">
      <t>カシマ</t>
    </rPh>
    <rPh sb="5" eb="8">
      <t>ショウガッコウ</t>
    </rPh>
    <phoneticPr fontId="1"/>
  </si>
  <si>
    <t>田倉農村集落センター</t>
    <rPh sb="0" eb="2">
      <t>タクラ</t>
    </rPh>
    <rPh sb="2" eb="4">
      <t>ノウソン</t>
    </rPh>
    <rPh sb="4" eb="6">
      <t>シュウラク</t>
    </rPh>
    <phoneticPr fontId="1"/>
  </si>
  <si>
    <t>市立沼崎小学校</t>
    <rPh sb="0" eb="2">
      <t>シリツ</t>
    </rPh>
    <rPh sb="2" eb="4">
      <t>ヌマザキ</t>
    </rPh>
    <rPh sb="4" eb="7">
      <t>ショウガッコウ</t>
    </rPh>
    <phoneticPr fontId="1"/>
  </si>
  <si>
    <t>市立東光台体育館</t>
    <rPh sb="0" eb="2">
      <t>シリツ</t>
    </rPh>
    <rPh sb="2" eb="3">
      <t>トウ</t>
    </rPh>
    <rPh sb="3" eb="4">
      <t>コウ</t>
    </rPh>
    <rPh sb="4" eb="5">
      <t>ダイ</t>
    </rPh>
    <rPh sb="5" eb="7">
      <t>タイイク</t>
    </rPh>
    <rPh sb="7" eb="8">
      <t>コウミンカン</t>
    </rPh>
    <phoneticPr fontId="1"/>
  </si>
  <si>
    <t>飯田中野生活改善センター</t>
    <rPh sb="0" eb="2">
      <t>イイダ</t>
    </rPh>
    <rPh sb="2" eb="3">
      <t>ジュウ</t>
    </rPh>
    <rPh sb="3" eb="4">
      <t>ノ</t>
    </rPh>
    <rPh sb="4" eb="6">
      <t>セイカツ</t>
    </rPh>
    <rPh sb="6" eb="8">
      <t>カイゼン</t>
    </rPh>
    <phoneticPr fontId="1"/>
  </si>
  <si>
    <t>市立福祉支援センターやたべ</t>
    <rPh sb="0" eb="2">
      <t>シリツ</t>
    </rPh>
    <rPh sb="2" eb="4">
      <t>フクシ</t>
    </rPh>
    <rPh sb="4" eb="6">
      <t>シエン</t>
    </rPh>
    <phoneticPr fontId="1"/>
  </si>
  <si>
    <t>市立谷田部南小学校</t>
    <rPh sb="0" eb="2">
      <t>シリツ</t>
    </rPh>
    <rPh sb="2" eb="5">
      <t>ヤタベ</t>
    </rPh>
    <rPh sb="5" eb="6">
      <t>ミナミ</t>
    </rPh>
    <rPh sb="6" eb="9">
      <t>ショウガッコウ</t>
    </rPh>
    <phoneticPr fontId="1"/>
  </si>
  <si>
    <t>市立真瀬保育所</t>
    <rPh sb="0" eb="2">
      <t>シリツ</t>
    </rPh>
    <rPh sb="2" eb="3">
      <t>マコト</t>
    </rPh>
    <rPh sb="3" eb="4">
      <t>セ</t>
    </rPh>
    <rPh sb="4" eb="6">
      <t>ホイク</t>
    </rPh>
    <rPh sb="6" eb="7">
      <t>ジョ</t>
    </rPh>
    <phoneticPr fontId="1"/>
  </si>
  <si>
    <t>真瀬総合センター</t>
    <rPh sb="0" eb="1">
      <t>マコト</t>
    </rPh>
    <rPh sb="1" eb="2">
      <t>セ</t>
    </rPh>
    <rPh sb="2" eb="4">
      <t>ソウゴウ</t>
    </rPh>
    <phoneticPr fontId="1"/>
  </si>
  <si>
    <t>高須賀地区研修センター</t>
    <rPh sb="0" eb="3">
      <t>タカスカ</t>
    </rPh>
    <rPh sb="3" eb="5">
      <t>チク</t>
    </rPh>
    <rPh sb="5" eb="7">
      <t>ケンシュウ</t>
    </rPh>
    <phoneticPr fontId="1"/>
  </si>
  <si>
    <t>市立島名交流センター</t>
    <rPh sb="0" eb="2">
      <t>シリツ</t>
    </rPh>
    <rPh sb="2" eb="3">
      <t>シマ</t>
    </rPh>
    <rPh sb="3" eb="4">
      <t>メイ</t>
    </rPh>
    <rPh sb="4" eb="6">
      <t>コウリュウ</t>
    </rPh>
    <phoneticPr fontId="1"/>
  </si>
  <si>
    <t>上河原崎農村集落センター</t>
    <rPh sb="0" eb="3">
      <t>カミガワラ</t>
    </rPh>
    <rPh sb="3" eb="4">
      <t>ザキ</t>
    </rPh>
    <rPh sb="4" eb="6">
      <t>ノウソン</t>
    </rPh>
    <rPh sb="6" eb="8">
      <t>シュウラク</t>
    </rPh>
    <phoneticPr fontId="1"/>
  </si>
  <si>
    <t>西平塚集落センター</t>
    <rPh sb="0" eb="1">
      <t>ニシ</t>
    </rPh>
    <rPh sb="1" eb="3">
      <t>ヒラツカ</t>
    </rPh>
    <rPh sb="3" eb="5">
      <t>シュウラク</t>
    </rPh>
    <phoneticPr fontId="1"/>
  </si>
  <si>
    <t>つくば市役所</t>
    <rPh sb="3" eb="6">
      <t>シヤクショ</t>
    </rPh>
    <phoneticPr fontId="1"/>
  </si>
  <si>
    <t>市立柳橋小学校</t>
    <rPh sb="0" eb="2">
      <t>シリツ</t>
    </rPh>
    <rPh sb="2" eb="4">
      <t>ヤナギバシ</t>
    </rPh>
    <rPh sb="4" eb="7">
      <t>ショウガッコウ</t>
    </rPh>
    <phoneticPr fontId="1"/>
  </si>
  <si>
    <t>市立小野川交流センター</t>
    <rPh sb="0" eb="2">
      <t>シリツ</t>
    </rPh>
    <rPh sb="2" eb="4">
      <t>オノ</t>
    </rPh>
    <rPh sb="4" eb="5">
      <t>ガワ</t>
    </rPh>
    <rPh sb="5" eb="7">
      <t>コウリュウ</t>
    </rPh>
    <phoneticPr fontId="1"/>
  </si>
  <si>
    <t>市立東児童館</t>
    <rPh sb="0" eb="2">
      <t>シリツ</t>
    </rPh>
    <rPh sb="2" eb="3">
      <t>ヒガシ</t>
    </rPh>
    <rPh sb="3" eb="6">
      <t>ジドウカン</t>
    </rPh>
    <phoneticPr fontId="1"/>
  </si>
  <si>
    <t>市立上横場保育所</t>
    <rPh sb="0" eb="2">
      <t>シリツ</t>
    </rPh>
    <rPh sb="2" eb="3">
      <t>ジョウ</t>
    </rPh>
    <rPh sb="3" eb="4">
      <t>ヨコ</t>
    </rPh>
    <rPh sb="4" eb="5">
      <t>バ</t>
    </rPh>
    <rPh sb="5" eb="7">
      <t>ホイク</t>
    </rPh>
    <rPh sb="7" eb="8">
      <t>ジョ</t>
    </rPh>
    <phoneticPr fontId="1"/>
  </si>
  <si>
    <t>市立手代木南小学校</t>
    <rPh sb="0" eb="2">
      <t>シリツ</t>
    </rPh>
    <rPh sb="2" eb="5">
      <t>テシロギ</t>
    </rPh>
    <rPh sb="5" eb="6">
      <t>ミナミ</t>
    </rPh>
    <rPh sb="6" eb="9">
      <t>ショウガッコウ</t>
    </rPh>
    <phoneticPr fontId="1"/>
  </si>
  <si>
    <t>小野崎研修センター</t>
    <rPh sb="0" eb="2">
      <t>オノ</t>
    </rPh>
    <rPh sb="2" eb="3">
      <t>サキ</t>
    </rPh>
    <rPh sb="3" eb="5">
      <t>ケンシュウ</t>
    </rPh>
    <phoneticPr fontId="1"/>
  </si>
  <si>
    <t>市立二の宮小学校</t>
    <rPh sb="0" eb="2">
      <t>シリツ</t>
    </rPh>
    <rPh sb="2" eb="3">
      <t>ニ</t>
    </rPh>
    <rPh sb="4" eb="5">
      <t>ミヤ</t>
    </rPh>
    <rPh sb="5" eb="8">
      <t>ショウガッコウ</t>
    </rPh>
    <phoneticPr fontId="1"/>
  </si>
  <si>
    <t>市立桜交流センター</t>
    <rPh sb="0" eb="2">
      <t>シリツ</t>
    </rPh>
    <rPh sb="2" eb="3">
      <t>サクラ</t>
    </rPh>
    <rPh sb="3" eb="5">
      <t>コウリュウ</t>
    </rPh>
    <phoneticPr fontId="1"/>
  </si>
  <si>
    <t>吉瀬集落センター</t>
    <rPh sb="0" eb="2">
      <t>ヨシセ</t>
    </rPh>
    <rPh sb="2" eb="4">
      <t>シュウラク</t>
    </rPh>
    <phoneticPr fontId="1"/>
  </si>
  <si>
    <t>上ノ室北部公民館</t>
    <rPh sb="0" eb="1">
      <t>ウエ</t>
    </rPh>
    <rPh sb="2" eb="3">
      <t>ムロ</t>
    </rPh>
    <rPh sb="3" eb="5">
      <t>ホクブ</t>
    </rPh>
    <rPh sb="5" eb="8">
      <t>コウミンカン</t>
    </rPh>
    <phoneticPr fontId="1"/>
  </si>
  <si>
    <t>下大角豆研修センター</t>
    <rPh sb="0" eb="1">
      <t>シタ</t>
    </rPh>
    <rPh sb="1" eb="2">
      <t>ダイ</t>
    </rPh>
    <rPh sb="2" eb="3">
      <t>カド</t>
    </rPh>
    <rPh sb="3" eb="4">
      <t>マメ</t>
    </rPh>
    <rPh sb="4" eb="6">
      <t>ケンシュウ</t>
    </rPh>
    <phoneticPr fontId="1"/>
  </si>
  <si>
    <t>市立広岡交流センター</t>
    <rPh sb="0" eb="2">
      <t>シリツ</t>
    </rPh>
    <rPh sb="2" eb="4">
      <t>ヒロオカ</t>
    </rPh>
    <rPh sb="4" eb="6">
      <t>コウリュウ</t>
    </rPh>
    <phoneticPr fontId="1"/>
  </si>
  <si>
    <t>大角豆南部研修ｾﾝﾀｰ</t>
  </si>
  <si>
    <t>市立並木交流センター</t>
    <rPh sb="2" eb="4">
      <t>ナミキ</t>
    </rPh>
    <rPh sb="4" eb="6">
      <t>コウリュウ</t>
    </rPh>
    <phoneticPr fontId="1"/>
  </si>
  <si>
    <t>市立並木小学校</t>
    <rPh sb="0" eb="2">
      <t>シリツ</t>
    </rPh>
    <rPh sb="2" eb="4">
      <t>ナミキ</t>
    </rPh>
    <rPh sb="4" eb="7">
      <t>ショウガッコウ</t>
    </rPh>
    <phoneticPr fontId="1"/>
  </si>
  <si>
    <t>市立竹園交流センター</t>
    <rPh sb="0" eb="2">
      <t>シリツ</t>
    </rPh>
    <rPh sb="2" eb="3">
      <t>タケ</t>
    </rPh>
    <rPh sb="3" eb="4">
      <t>エン</t>
    </rPh>
    <rPh sb="4" eb="6">
      <t>コウリュウ</t>
    </rPh>
    <phoneticPr fontId="1"/>
  </si>
  <si>
    <t>市立吾妻幼稚園</t>
    <rPh sb="0" eb="2">
      <t>シリツ</t>
    </rPh>
    <rPh sb="2" eb="4">
      <t>アガツマ</t>
    </rPh>
    <rPh sb="4" eb="7">
      <t>ヨウチエン</t>
    </rPh>
    <phoneticPr fontId="1"/>
  </si>
  <si>
    <t>市立吾妻東児童館</t>
    <rPh sb="0" eb="2">
      <t>シリツ</t>
    </rPh>
    <rPh sb="2" eb="4">
      <t>アガツマ</t>
    </rPh>
    <rPh sb="4" eb="5">
      <t>ヒガシ</t>
    </rPh>
    <rPh sb="5" eb="8">
      <t>ジドウカン</t>
    </rPh>
    <phoneticPr fontId="1"/>
  </si>
  <si>
    <t>市立吾妻中学校</t>
    <rPh sb="0" eb="2">
      <t>シリツ</t>
    </rPh>
    <rPh sb="2" eb="4">
      <t>アガツマ</t>
    </rPh>
    <rPh sb="4" eb="7">
      <t>チュウガッコウ</t>
    </rPh>
    <phoneticPr fontId="1"/>
  </si>
  <si>
    <t>台坪コミュニティセンター</t>
    <rPh sb="0" eb="1">
      <t>ダイ</t>
    </rPh>
    <rPh sb="1" eb="2">
      <t>ツボ</t>
    </rPh>
    <phoneticPr fontId="1"/>
  </si>
  <si>
    <t>市立栗原交流センター</t>
    <rPh sb="0" eb="2">
      <t>シリツ</t>
    </rPh>
    <rPh sb="2" eb="4">
      <t>クリハラ</t>
    </rPh>
    <rPh sb="4" eb="6">
      <t>コウリュウ</t>
    </rPh>
    <phoneticPr fontId="1"/>
  </si>
  <si>
    <t>妻木研修センター</t>
    <rPh sb="0" eb="1">
      <t>ツマ</t>
    </rPh>
    <rPh sb="1" eb="2">
      <t>キ</t>
    </rPh>
    <rPh sb="2" eb="4">
      <t>ケンシュウ</t>
    </rPh>
    <phoneticPr fontId="1"/>
  </si>
  <si>
    <t>市立桜保健センター</t>
    <rPh sb="1" eb="2">
      <t>タ</t>
    </rPh>
    <rPh sb="2" eb="3">
      <t>サクラ</t>
    </rPh>
    <rPh sb="3" eb="5">
      <t>ホケン</t>
    </rPh>
    <phoneticPr fontId="1"/>
  </si>
  <si>
    <t>市立高﨑中学校</t>
    <rPh sb="2" eb="3">
      <t>タカシ</t>
    </rPh>
    <rPh sb="3" eb="4">
      <t>サキ</t>
    </rPh>
    <rPh sb="4" eb="5">
      <t>ナカ</t>
    </rPh>
    <rPh sb="5" eb="7">
      <t>ガッコウ</t>
    </rPh>
    <phoneticPr fontId="1"/>
  </si>
  <si>
    <t>若栗研修センター</t>
    <rPh sb="0" eb="2">
      <t>ワカグリ</t>
    </rPh>
    <rPh sb="2" eb="4">
      <t>ケンシュウ</t>
    </rPh>
    <phoneticPr fontId="1"/>
  </si>
  <si>
    <t>市立茎崎第二小学校</t>
    <rPh sb="0" eb="2">
      <t>シリツ</t>
    </rPh>
    <rPh sb="2" eb="4">
      <t>クキザキ</t>
    </rPh>
    <rPh sb="4" eb="5">
      <t>ダイ</t>
    </rPh>
    <rPh sb="5" eb="6">
      <t>2</t>
    </rPh>
    <rPh sb="6" eb="9">
      <t>ショウガッコウ</t>
    </rPh>
    <phoneticPr fontId="1"/>
  </si>
  <si>
    <t>高見原１丁目会館</t>
    <rPh sb="0" eb="2">
      <t>コウケン</t>
    </rPh>
    <rPh sb="2" eb="3">
      <t>ハラ</t>
    </rPh>
    <rPh sb="4" eb="6">
      <t>チョウメ</t>
    </rPh>
    <rPh sb="6" eb="8">
      <t>カイカン</t>
    </rPh>
    <phoneticPr fontId="1"/>
  </si>
  <si>
    <t>森の里公会堂</t>
    <rPh sb="0" eb="1">
      <t>モリ</t>
    </rPh>
    <rPh sb="2" eb="3">
      <t>サト</t>
    </rPh>
    <rPh sb="3" eb="6">
      <t>コウカイドウ</t>
    </rPh>
    <phoneticPr fontId="1"/>
  </si>
  <si>
    <t>自由ヶ丘公民館</t>
    <rPh sb="0" eb="4">
      <t>ジユウガオカ</t>
    </rPh>
    <rPh sb="4" eb="7">
      <t>コウミンカン</t>
    </rPh>
    <phoneticPr fontId="1"/>
  </si>
  <si>
    <t>高見原２丁目会館</t>
    <rPh sb="0" eb="2">
      <t>タカミ</t>
    </rPh>
    <rPh sb="2" eb="3">
      <t>ハラ</t>
    </rPh>
    <rPh sb="4" eb="6">
      <t>チョウメ</t>
    </rPh>
    <rPh sb="6" eb="8">
      <t>カイカン</t>
    </rPh>
    <phoneticPr fontId="1"/>
  </si>
  <si>
    <t>在外投票</t>
    <rPh sb="0" eb="2">
      <t>ザイガイ</t>
    </rPh>
    <rPh sb="2" eb="4">
      <t>トウヒョウ</t>
    </rPh>
    <phoneticPr fontId="18"/>
  </si>
  <si>
    <t>-</t>
    <phoneticPr fontId="18"/>
  </si>
  <si>
    <t>-</t>
    <phoneticPr fontId="18"/>
  </si>
  <si>
    <t>国内投票者数</t>
    <rPh sb="0" eb="2">
      <t>コクナイ</t>
    </rPh>
    <rPh sb="2" eb="5">
      <t>トウヒョウシャ</t>
    </rPh>
    <rPh sb="5" eb="6">
      <t>スウ</t>
    </rPh>
    <phoneticPr fontId="18"/>
  </si>
  <si>
    <t>旧筑波第一小学校</t>
    <rPh sb="0" eb="1">
      <t>キュウ</t>
    </rPh>
    <rPh sb="1" eb="3">
      <t>ツクバ</t>
    </rPh>
    <rPh sb="3" eb="5">
      <t>ダイイチ</t>
    </rPh>
    <rPh sb="5" eb="8">
      <t>ショウガッコウ</t>
    </rPh>
    <phoneticPr fontId="1"/>
  </si>
  <si>
    <t>旧筑波小学校</t>
    <rPh sb="0" eb="1">
      <t>キュウ</t>
    </rPh>
    <rPh sb="1" eb="3">
      <t>ツクバ</t>
    </rPh>
    <rPh sb="3" eb="6">
      <t>ショウガッコウ</t>
    </rPh>
    <phoneticPr fontId="1"/>
  </si>
  <si>
    <t>旧菅間小学校</t>
    <rPh sb="0" eb="1">
      <t>キュウ</t>
    </rPh>
    <rPh sb="1" eb="3">
      <t>スガマ</t>
    </rPh>
    <rPh sb="3" eb="6">
      <t>ショウガッコウ</t>
    </rPh>
    <phoneticPr fontId="1"/>
  </si>
  <si>
    <t>市立豊里窓口センター</t>
    <rPh sb="0" eb="2">
      <t>シリツ</t>
    </rPh>
    <rPh sb="2" eb="4">
      <t>トヨサト</t>
    </rPh>
    <rPh sb="4" eb="6">
      <t>マドグチ</t>
    </rPh>
    <phoneticPr fontId="1"/>
  </si>
  <si>
    <t>市立みどりの学園義務教育学校</t>
    <rPh sb="0" eb="2">
      <t>シリツ</t>
    </rPh>
    <rPh sb="6" eb="8">
      <t>ガクエン</t>
    </rPh>
    <rPh sb="8" eb="10">
      <t>ギム</t>
    </rPh>
    <rPh sb="10" eb="12">
      <t>キョウイク</t>
    </rPh>
    <rPh sb="12" eb="14">
      <t>ガッコウ</t>
    </rPh>
    <phoneticPr fontId="1"/>
  </si>
  <si>
    <t>みどりの南</t>
    <rPh sb="4" eb="5">
      <t>ミナミ</t>
    </rPh>
    <phoneticPr fontId="18"/>
  </si>
  <si>
    <t>市立みどりのプール</t>
    <rPh sb="0" eb="2">
      <t>シリツ</t>
    </rPh>
    <phoneticPr fontId="1"/>
  </si>
  <si>
    <t>424</t>
    <phoneticPr fontId="18"/>
  </si>
  <si>
    <t>市立作岡保育所</t>
    <rPh sb="0" eb="2">
      <t>シリツ</t>
    </rPh>
    <rPh sb="2" eb="3">
      <t>サク</t>
    </rPh>
    <rPh sb="3" eb="4">
      <t>オカ</t>
    </rPh>
    <rPh sb="4" eb="6">
      <t>ホイク</t>
    </rPh>
    <rPh sb="6" eb="7">
      <t>ショ</t>
    </rPh>
    <phoneticPr fontId="1"/>
  </si>
  <si>
    <t>市立かとりだい交流館</t>
    <rPh sb="0" eb="2">
      <t>シリツ</t>
    </rPh>
    <rPh sb="7" eb="9">
      <t>コウリュウ</t>
    </rPh>
    <rPh sb="9" eb="10">
      <t>カン</t>
    </rPh>
    <phoneticPr fontId="1"/>
  </si>
  <si>
    <t>市立かつらぎ交流館</t>
    <rPh sb="0" eb="2">
      <t>シリツ</t>
    </rPh>
    <rPh sb="6" eb="8">
      <t>コウリュウ</t>
    </rPh>
    <rPh sb="8" eb="9">
      <t>カン</t>
    </rPh>
    <phoneticPr fontId="1"/>
  </si>
  <si>
    <t>市立かとりだい交流館</t>
    <rPh sb="0" eb="2">
      <t>シリツ</t>
    </rPh>
    <rPh sb="7" eb="10">
      <t>コウリュウカン</t>
    </rPh>
    <phoneticPr fontId="1"/>
  </si>
  <si>
    <t>市立かつらぎ交流館</t>
    <rPh sb="0" eb="2">
      <t>シリツ</t>
    </rPh>
    <rPh sb="6" eb="9">
      <t>コウリュウカン</t>
    </rPh>
    <phoneticPr fontId="1"/>
  </si>
  <si>
    <t>洞下下宿児童館</t>
    <rPh sb="0" eb="2">
      <t>ホラゲ</t>
    </rPh>
    <rPh sb="2" eb="4">
      <t>シモジュク</t>
    </rPh>
    <rPh sb="4" eb="7">
      <t>ジドウカン</t>
    </rPh>
    <phoneticPr fontId="1"/>
  </si>
  <si>
    <t>市立市民ホールやたべ</t>
    <rPh sb="0" eb="2">
      <t>シリツ</t>
    </rPh>
    <rPh sb="2" eb="4">
      <t>シミン</t>
    </rPh>
    <phoneticPr fontId="1"/>
  </si>
  <si>
    <t>市立春日学園義務教育学校</t>
    <rPh sb="0" eb="2">
      <t>シリツ</t>
    </rPh>
    <rPh sb="2" eb="4">
      <t>シュンジツ</t>
    </rPh>
    <rPh sb="4" eb="6">
      <t>ガクエン</t>
    </rPh>
    <rPh sb="6" eb="12">
      <t>ギムキョウイクガッコウ</t>
    </rPh>
    <phoneticPr fontId="1"/>
  </si>
  <si>
    <t>旧稲岡保育所</t>
    <rPh sb="0" eb="1">
      <t>キュウ</t>
    </rPh>
    <rPh sb="1" eb="3">
      <t>イナオカ</t>
    </rPh>
    <rPh sb="3" eb="5">
      <t>ホイク</t>
    </rPh>
    <rPh sb="5" eb="6">
      <t>ジョ</t>
    </rPh>
    <phoneticPr fontId="1"/>
  </si>
  <si>
    <t>市立茎崎交流センター</t>
    <rPh sb="0" eb="2">
      <t>シリツ</t>
    </rPh>
    <rPh sb="2" eb="4">
      <t>クキザキ</t>
    </rPh>
    <rPh sb="4" eb="6">
      <t>コウリュウ</t>
    </rPh>
    <phoneticPr fontId="1"/>
  </si>
  <si>
    <t>市立春日学園義務教育学校</t>
    <rPh sb="0" eb="2">
      <t>シリツ</t>
    </rPh>
    <rPh sb="2" eb="4">
      <t>シュンジツ</t>
    </rPh>
    <rPh sb="4" eb="12">
      <t>ガクエンギムキョウイクガッコウ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</si>
</sst>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#,##0_);[Red]\(#,##0\)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178" fontId="19" fillId="0" borderId="40" xfId="0" applyNumberFormat="1" applyFont="1" applyBorder="1" applyAlignment="1">
      <alignment vertical="center"/>
    </xf>
    <xf numFmtId="178" fontId="19" fillId="0" borderId="41" xfId="0" applyNumberFormat="1" applyFont="1" applyBorder="1" applyAlignment="1">
      <alignment vertical="center"/>
    </xf>
    <xf numFmtId="178" fontId="19" fillId="0" borderId="42" xfId="42" applyNumberFormat="1" applyFont="1" applyBorder="1" applyAlignment="1">
      <alignment vertical="center"/>
    </xf>
    <xf numFmtId="178" fontId="19" fillId="0" borderId="11" xfId="42" applyNumberFormat="1" applyFont="1" applyBorder="1" applyAlignment="1">
      <alignment vertical="center"/>
    </xf>
    <xf numFmtId="178" fontId="19" fillId="0" borderId="10" xfId="42" applyNumberFormat="1" applyFont="1" applyBorder="1" applyAlignment="1">
      <alignment vertical="center"/>
    </xf>
    <xf numFmtId="178" fontId="19" fillId="0" borderId="12" xfId="42" applyNumberFormat="1" applyFont="1" applyBorder="1" applyAlignment="1">
      <alignment vertical="center"/>
    </xf>
    <xf numFmtId="178" fontId="19" fillId="0" borderId="11" xfId="0" applyNumberFormat="1" applyFont="1" applyBorder="1" applyAlignment="1">
      <alignment vertical="center"/>
    </xf>
    <xf numFmtId="178" fontId="19" fillId="0" borderId="10" xfId="0" applyNumberFormat="1" applyFont="1" applyBorder="1" applyAlignment="1">
      <alignment vertical="center"/>
    </xf>
    <xf numFmtId="178" fontId="19" fillId="0" borderId="20" xfId="42" applyNumberFormat="1" applyFont="1" applyBorder="1" applyAlignment="1">
      <alignment vertical="center"/>
    </xf>
    <xf numFmtId="178" fontId="19" fillId="0" borderId="21" xfId="42" applyNumberFormat="1" applyFont="1" applyBorder="1" applyAlignment="1">
      <alignment vertical="center"/>
    </xf>
    <xf numFmtId="178" fontId="19" fillId="0" borderId="39" xfId="42" applyNumberFormat="1" applyFont="1" applyBorder="1" applyAlignment="1">
      <alignment vertical="center"/>
    </xf>
    <xf numFmtId="178" fontId="19" fillId="0" borderId="45" xfId="0" applyNumberFormat="1" applyFont="1" applyBorder="1" applyAlignment="1">
      <alignment vertical="center"/>
    </xf>
    <xf numFmtId="49" fontId="20" fillId="33" borderId="24" xfId="0" applyNumberFormat="1" applyFont="1" applyFill="1" applyBorder="1" applyAlignment="1">
      <alignment horizontal="center" vertical="center" shrinkToFit="1"/>
    </xf>
    <xf numFmtId="49" fontId="20" fillId="33" borderId="36" xfId="0" applyNumberFormat="1" applyFont="1" applyFill="1" applyBorder="1" applyAlignment="1">
      <alignment horizontal="center" vertical="center" shrinkToFit="1"/>
    </xf>
    <xf numFmtId="49" fontId="20" fillId="33" borderId="25" xfId="0" applyNumberFormat="1" applyFont="1" applyFill="1" applyBorder="1" applyAlignment="1">
      <alignment horizontal="center" vertical="center" shrinkToFit="1"/>
    </xf>
    <xf numFmtId="49" fontId="20" fillId="33" borderId="26" xfId="0" applyNumberFormat="1" applyFont="1" applyFill="1" applyBorder="1" applyAlignment="1">
      <alignment horizontal="center" vertical="center" shrinkToFit="1"/>
    </xf>
    <xf numFmtId="0" fontId="20" fillId="33" borderId="24" xfId="0" applyFont="1" applyFill="1" applyBorder="1" applyAlignment="1">
      <alignment horizontal="center" vertical="center" shrinkToFit="1"/>
    </xf>
    <xf numFmtId="0" fontId="20" fillId="33" borderId="25" xfId="0" applyFont="1" applyFill="1" applyBorder="1" applyAlignment="1">
      <alignment horizontal="center" vertical="center" shrinkToFit="1"/>
    </xf>
    <xf numFmtId="0" fontId="20" fillId="33" borderId="26" xfId="0" applyFont="1" applyFill="1" applyBorder="1" applyAlignment="1">
      <alignment horizontal="center" vertical="center" shrinkToFit="1"/>
    </xf>
    <xf numFmtId="0" fontId="20" fillId="0" borderId="0" xfId="0" applyFont="1" applyFill="1">
      <alignment vertical="center"/>
    </xf>
    <xf numFmtId="49" fontId="20" fillId="33" borderId="28" xfId="0" applyNumberFormat="1" applyFont="1" applyFill="1" applyBorder="1" applyAlignment="1">
      <alignment horizontal="center" vertical="center" shrinkToFit="1"/>
    </xf>
    <xf numFmtId="49" fontId="20" fillId="33" borderId="37" xfId="0" applyNumberFormat="1" applyFont="1" applyFill="1" applyBorder="1" applyAlignment="1">
      <alignment horizontal="center" vertical="center" shrinkToFit="1"/>
    </xf>
    <xf numFmtId="49" fontId="20" fillId="33" borderId="13" xfId="0" applyNumberFormat="1" applyFont="1" applyFill="1" applyBorder="1" applyAlignment="1">
      <alignment horizontal="center" vertical="center" shrinkToFit="1"/>
    </xf>
    <xf numFmtId="49" fontId="20" fillId="33" borderId="14" xfId="0" applyNumberFormat="1" applyFont="1" applyFill="1" applyBorder="1" applyAlignment="1">
      <alignment horizontal="center" vertical="center" shrinkToFit="1"/>
    </xf>
    <xf numFmtId="49" fontId="20" fillId="33" borderId="38" xfId="0" applyNumberFormat="1" applyFont="1" applyFill="1" applyBorder="1" applyAlignment="1">
      <alignment horizontal="center" vertical="center" shrinkToFit="1"/>
    </xf>
    <xf numFmtId="49" fontId="20" fillId="33" borderId="15" xfId="0" applyNumberFormat="1" applyFont="1" applyFill="1" applyBorder="1" applyAlignment="1">
      <alignment horizontal="center" vertical="center" shrinkToFit="1"/>
    </xf>
    <xf numFmtId="49" fontId="20" fillId="33" borderId="20" xfId="0" applyNumberFormat="1" applyFont="1" applyFill="1" applyBorder="1" applyAlignment="1">
      <alignment horizontal="center" vertical="center" shrinkToFit="1"/>
    </xf>
    <xf numFmtId="49" fontId="20" fillId="33" borderId="21" xfId="0" applyNumberFormat="1" applyFont="1" applyFill="1" applyBorder="1" applyAlignment="1">
      <alignment horizontal="center" vertical="center" shrinkToFit="1"/>
    </xf>
    <xf numFmtId="49" fontId="20" fillId="33" borderId="39" xfId="0" applyNumberFormat="1" applyFont="1" applyFill="1" applyBorder="1" applyAlignment="1">
      <alignment horizontal="center" vertical="center" shrinkToFit="1"/>
    </xf>
    <xf numFmtId="49" fontId="20" fillId="0" borderId="29" xfId="0" applyNumberFormat="1" applyFont="1" applyBorder="1" applyAlignment="1">
      <alignment horizontal="center" vertical="center"/>
    </xf>
    <xf numFmtId="49" fontId="20" fillId="0" borderId="29" xfId="0" applyNumberFormat="1" applyFont="1" applyBorder="1" applyAlignment="1">
      <alignment horizontal="center" vertical="center" shrinkToFit="1"/>
    </xf>
    <xf numFmtId="49" fontId="20" fillId="0" borderId="23" xfId="0" applyNumberFormat="1" applyFont="1" applyBorder="1" applyAlignment="1">
      <alignment horizontal="center" vertical="center" shrinkToFit="1"/>
    </xf>
    <xf numFmtId="178" fontId="19" fillId="0" borderId="50" xfId="0" applyNumberFormat="1" applyFont="1" applyBorder="1" applyAlignment="1">
      <alignment vertical="center"/>
    </xf>
    <xf numFmtId="178" fontId="19" fillId="0" borderId="46" xfId="0" applyNumberFormat="1" applyFont="1" applyBorder="1" applyAlignment="1">
      <alignment vertical="center"/>
    </xf>
    <xf numFmtId="178" fontId="19" fillId="0" borderId="27" xfId="0" applyNumberFormat="1" applyFont="1" applyBorder="1" applyAlignment="1">
      <alignment vertical="center"/>
    </xf>
    <xf numFmtId="178" fontId="19" fillId="0" borderId="22" xfId="0" applyNumberFormat="1" applyFont="1" applyBorder="1" applyAlignment="1">
      <alignment vertical="center"/>
    </xf>
    <xf numFmtId="178" fontId="19" fillId="0" borderId="23" xfId="0" applyNumberFormat="1" applyFont="1" applyBorder="1" applyAlignment="1">
      <alignment vertical="center"/>
    </xf>
    <xf numFmtId="177" fontId="19" fillId="0" borderId="22" xfId="0" applyNumberFormat="1" applyFont="1" applyBorder="1" applyAlignment="1">
      <alignment vertical="center"/>
    </xf>
    <xf numFmtId="177" fontId="19" fillId="0" borderId="27" xfId="0" applyNumberFormat="1" applyFont="1" applyBorder="1" applyAlignment="1">
      <alignment vertical="center"/>
    </xf>
    <xf numFmtId="176" fontId="19" fillId="0" borderId="23" xfId="0" applyNumberFormat="1" applyFont="1" applyBorder="1" applyAlignment="1">
      <alignment vertical="center"/>
    </xf>
    <xf numFmtId="0" fontId="20" fillId="0" borderId="0" xfId="0" applyFont="1">
      <alignment vertical="center"/>
    </xf>
    <xf numFmtId="49" fontId="20" fillId="0" borderId="30" xfId="0" applyNumberFormat="1" applyFont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 shrinkToFit="1"/>
    </xf>
    <xf numFmtId="49" fontId="20" fillId="0" borderId="12" xfId="0" applyNumberFormat="1" applyFont="1" applyBorder="1" applyAlignment="1">
      <alignment horizontal="center" vertical="center" shrinkToFit="1"/>
    </xf>
    <xf numFmtId="178" fontId="19" fillId="0" borderId="51" xfId="0" applyNumberFormat="1" applyFont="1" applyBorder="1" applyAlignment="1">
      <alignment vertical="center"/>
    </xf>
    <xf numFmtId="178" fontId="19" fillId="0" borderId="12" xfId="0" applyNumberFormat="1" applyFont="1" applyBorder="1" applyAlignment="1">
      <alignment vertical="center"/>
    </xf>
    <xf numFmtId="177" fontId="19" fillId="0" borderId="11" xfId="0" applyNumberFormat="1" applyFont="1" applyBorder="1" applyAlignment="1">
      <alignment vertical="center"/>
    </xf>
    <xf numFmtId="177" fontId="19" fillId="0" borderId="10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49" fontId="20" fillId="34" borderId="30" xfId="0" applyNumberFormat="1" applyFont="1" applyFill="1" applyBorder="1" applyAlignment="1">
      <alignment horizontal="center" vertical="center"/>
    </xf>
    <xf numFmtId="49" fontId="20" fillId="34" borderId="30" xfId="0" applyNumberFormat="1" applyFont="1" applyFill="1" applyBorder="1" applyAlignment="1">
      <alignment horizontal="center" vertical="center" shrinkToFit="1"/>
    </xf>
    <xf numFmtId="49" fontId="20" fillId="34" borderId="32" xfId="0" applyNumberFormat="1" applyFont="1" applyFill="1" applyBorder="1" applyAlignment="1">
      <alignment horizontal="center" vertical="center" shrinkToFit="1"/>
    </xf>
    <xf numFmtId="178" fontId="19" fillId="34" borderId="11" xfId="0" applyNumberFormat="1" applyFont="1" applyFill="1" applyBorder="1" applyAlignment="1">
      <alignment vertical="center"/>
    </xf>
    <xf numFmtId="178" fontId="19" fillId="34" borderId="10" xfId="0" applyNumberFormat="1" applyFont="1" applyFill="1" applyBorder="1" applyAlignment="1">
      <alignment vertical="center"/>
    </xf>
    <xf numFmtId="178" fontId="19" fillId="34" borderId="12" xfId="0" applyNumberFormat="1" applyFont="1" applyFill="1" applyBorder="1" applyAlignment="1">
      <alignment vertical="center"/>
    </xf>
    <xf numFmtId="178" fontId="19" fillId="34" borderId="51" xfId="0" applyNumberFormat="1" applyFont="1" applyFill="1" applyBorder="1" applyAlignment="1">
      <alignment vertical="center"/>
    </xf>
    <xf numFmtId="178" fontId="19" fillId="34" borderId="45" xfId="0" applyNumberFormat="1" applyFont="1" applyFill="1" applyBorder="1" applyAlignment="1">
      <alignment vertical="center"/>
    </xf>
    <xf numFmtId="177" fontId="19" fillId="34" borderId="11" xfId="0" applyNumberFormat="1" applyFont="1" applyFill="1" applyBorder="1" applyAlignment="1">
      <alignment vertical="center"/>
    </xf>
    <xf numFmtId="177" fontId="19" fillId="34" borderId="10" xfId="0" applyNumberFormat="1" applyFont="1" applyFill="1" applyBorder="1" applyAlignment="1">
      <alignment vertical="center"/>
    </xf>
    <xf numFmtId="176" fontId="19" fillId="34" borderId="12" xfId="0" applyNumberFormat="1" applyFont="1" applyFill="1" applyBorder="1" applyAlignment="1">
      <alignment vertical="center"/>
    </xf>
    <xf numFmtId="178" fontId="19" fillId="0" borderId="12" xfId="0" applyNumberFormat="1" applyFont="1" applyFill="1" applyBorder="1" applyAlignment="1">
      <alignment vertical="center"/>
    </xf>
    <xf numFmtId="49" fontId="20" fillId="34" borderId="31" xfId="0" applyNumberFormat="1" applyFont="1" applyFill="1" applyBorder="1" applyAlignment="1">
      <alignment horizontal="center" vertical="center"/>
    </xf>
    <xf numFmtId="49" fontId="20" fillId="34" borderId="31" xfId="0" applyNumberFormat="1" applyFont="1" applyFill="1" applyBorder="1" applyAlignment="1">
      <alignment horizontal="center" vertical="center" shrinkToFit="1"/>
    </xf>
    <xf numFmtId="49" fontId="20" fillId="34" borderId="33" xfId="0" applyNumberFormat="1" applyFont="1" applyFill="1" applyBorder="1" applyAlignment="1">
      <alignment horizontal="center" vertical="center" shrinkToFit="1"/>
    </xf>
    <xf numFmtId="178" fontId="19" fillId="34" borderId="13" xfId="0" applyNumberFormat="1" applyFont="1" applyFill="1" applyBorder="1" applyAlignment="1">
      <alignment vertical="center"/>
    </xf>
    <xf numFmtId="178" fontId="19" fillId="34" borderId="14" xfId="0" applyNumberFormat="1" applyFont="1" applyFill="1" applyBorder="1" applyAlignment="1">
      <alignment vertical="center"/>
    </xf>
    <xf numFmtId="178" fontId="19" fillId="34" borderId="15" xfId="0" applyNumberFormat="1" applyFont="1" applyFill="1" applyBorder="1" applyAlignment="1">
      <alignment vertical="center"/>
    </xf>
    <xf numFmtId="178" fontId="19" fillId="34" borderId="38" xfId="0" applyNumberFormat="1" applyFont="1" applyFill="1" applyBorder="1" applyAlignment="1">
      <alignment vertical="center"/>
    </xf>
    <xf numFmtId="178" fontId="19" fillId="34" borderId="47" xfId="0" applyNumberFormat="1" applyFont="1" applyFill="1" applyBorder="1" applyAlignment="1">
      <alignment vertical="center"/>
    </xf>
    <xf numFmtId="178" fontId="19" fillId="34" borderId="20" xfId="0" applyNumberFormat="1" applyFont="1" applyFill="1" applyBorder="1" applyAlignment="1">
      <alignment vertical="center"/>
    </xf>
    <xf numFmtId="178" fontId="19" fillId="34" borderId="21" xfId="0" applyNumberFormat="1" applyFont="1" applyFill="1" applyBorder="1" applyAlignment="1">
      <alignment vertical="center"/>
    </xf>
    <xf numFmtId="177" fontId="19" fillId="34" borderId="13" xfId="0" applyNumberFormat="1" applyFont="1" applyFill="1" applyBorder="1" applyAlignment="1">
      <alignment vertical="center"/>
    </xf>
    <xf numFmtId="177" fontId="19" fillId="34" borderId="14" xfId="0" applyNumberFormat="1" applyFont="1" applyFill="1" applyBorder="1" applyAlignment="1">
      <alignment vertical="center"/>
    </xf>
    <xf numFmtId="176" fontId="19" fillId="34" borderId="15" xfId="0" applyNumberFormat="1" applyFont="1" applyFill="1" applyBorder="1" applyAlignment="1">
      <alignment vertical="center"/>
    </xf>
    <xf numFmtId="49" fontId="20" fillId="34" borderId="28" xfId="0" applyNumberFormat="1" applyFont="1" applyFill="1" applyBorder="1" applyAlignment="1">
      <alignment horizontal="center" vertical="center"/>
    </xf>
    <xf numFmtId="49" fontId="20" fillId="34" borderId="34" xfId="0" applyNumberFormat="1" applyFont="1" applyFill="1" applyBorder="1" applyAlignment="1">
      <alignment horizontal="center" vertical="center" shrinkToFit="1"/>
    </xf>
    <xf numFmtId="49" fontId="20" fillId="34" borderId="35" xfId="0" applyNumberFormat="1" applyFont="1" applyFill="1" applyBorder="1" applyAlignment="1">
      <alignment horizontal="center" vertical="center" shrinkToFit="1"/>
    </xf>
    <xf numFmtId="178" fontId="19" fillId="34" borderId="18" xfId="0" applyNumberFormat="1" applyFont="1" applyFill="1" applyBorder="1" applyAlignment="1">
      <alignment vertical="center"/>
    </xf>
    <xf numFmtId="178" fontId="19" fillId="34" borderId="16" xfId="0" applyNumberFormat="1" applyFont="1" applyFill="1" applyBorder="1" applyAlignment="1">
      <alignment vertical="center"/>
    </xf>
    <xf numFmtId="178" fontId="19" fillId="34" borderId="19" xfId="0" applyNumberFormat="1" applyFont="1" applyFill="1" applyBorder="1" applyAlignment="1">
      <alignment vertical="center"/>
    </xf>
    <xf numFmtId="178" fontId="19" fillId="34" borderId="17" xfId="0" applyNumberFormat="1" applyFont="1" applyFill="1" applyBorder="1" applyAlignment="1">
      <alignment vertical="center"/>
    </xf>
    <xf numFmtId="178" fontId="19" fillId="34" borderId="48" xfId="0" applyNumberFormat="1" applyFont="1" applyFill="1" applyBorder="1" applyAlignment="1">
      <alignment vertical="center"/>
    </xf>
    <xf numFmtId="177" fontId="19" fillId="34" borderId="18" xfId="0" applyNumberFormat="1" applyFont="1" applyFill="1" applyBorder="1" applyAlignment="1">
      <alignment vertical="center"/>
    </xf>
    <xf numFmtId="177" fontId="19" fillId="34" borderId="16" xfId="0" applyNumberFormat="1" applyFont="1" applyFill="1" applyBorder="1" applyAlignment="1">
      <alignment vertical="center"/>
    </xf>
    <xf numFmtId="177" fontId="19" fillId="34" borderId="19" xfId="0" applyNumberFormat="1" applyFont="1" applyFill="1" applyBorder="1" applyAlignment="1">
      <alignment vertical="center"/>
    </xf>
    <xf numFmtId="49" fontId="20" fillId="36" borderId="28" xfId="0" applyNumberFormat="1" applyFont="1" applyFill="1" applyBorder="1" applyAlignment="1">
      <alignment horizontal="center" vertical="center"/>
    </xf>
    <xf numFmtId="49" fontId="20" fillId="36" borderId="34" xfId="0" applyNumberFormat="1" applyFont="1" applyFill="1" applyBorder="1" applyAlignment="1">
      <alignment horizontal="center" vertical="center" shrinkToFit="1"/>
    </xf>
    <xf numFmtId="49" fontId="20" fillId="36" borderId="35" xfId="0" applyNumberFormat="1" applyFont="1" applyFill="1" applyBorder="1" applyAlignment="1">
      <alignment horizontal="center" vertical="center" shrinkToFit="1"/>
    </xf>
    <xf numFmtId="178" fontId="19" fillId="36" borderId="43" xfId="0" applyNumberFormat="1" applyFont="1" applyFill="1" applyBorder="1" applyAlignment="1">
      <alignment vertical="center"/>
    </xf>
    <xf numFmtId="178" fontId="19" fillId="36" borderId="44" xfId="0" applyNumberFormat="1" applyFont="1" applyFill="1" applyBorder="1" applyAlignment="1">
      <alignment vertical="center"/>
    </xf>
    <xf numFmtId="178" fontId="19" fillId="36" borderId="43" xfId="0" applyNumberFormat="1" applyFont="1" applyFill="1" applyBorder="1" applyAlignment="1">
      <alignment horizontal="center" vertical="center"/>
    </xf>
    <xf numFmtId="178" fontId="19" fillId="36" borderId="44" xfId="0" applyNumberFormat="1" applyFont="1" applyFill="1" applyBorder="1" applyAlignment="1">
      <alignment horizontal="center" vertical="center"/>
    </xf>
    <xf numFmtId="178" fontId="19" fillId="36" borderId="37" xfId="0" applyNumberFormat="1" applyFont="1" applyFill="1" applyBorder="1" applyAlignment="1">
      <alignment horizontal="center" vertical="center"/>
    </xf>
    <xf numFmtId="178" fontId="19" fillId="36" borderId="52" xfId="0" applyNumberFormat="1" applyFont="1" applyFill="1" applyBorder="1" applyAlignment="1">
      <alignment horizontal="center" vertical="center"/>
    </xf>
    <xf numFmtId="178" fontId="19" fillId="36" borderId="49" xfId="0" applyNumberFormat="1" applyFont="1" applyFill="1" applyBorder="1" applyAlignment="1">
      <alignment horizontal="center" vertical="center"/>
    </xf>
    <xf numFmtId="178" fontId="19" fillId="36" borderId="18" xfId="0" applyNumberFormat="1" applyFont="1" applyFill="1" applyBorder="1" applyAlignment="1">
      <alignment vertical="center"/>
    </xf>
    <xf numFmtId="178" fontId="19" fillId="36" borderId="16" xfId="0" applyNumberFormat="1" applyFont="1" applyFill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0" fontId="20" fillId="35" borderId="34" xfId="0" applyFont="1" applyFill="1" applyBorder="1" applyAlignment="1">
      <alignment horizontal="center" vertical="center"/>
    </xf>
    <xf numFmtId="49" fontId="20" fillId="35" borderId="34" xfId="0" applyNumberFormat="1" applyFont="1" applyFill="1" applyBorder="1" applyAlignment="1">
      <alignment horizontal="center" vertical="center" shrinkToFit="1"/>
    </xf>
    <xf numFmtId="49" fontId="20" fillId="35" borderId="35" xfId="0" applyNumberFormat="1" applyFont="1" applyFill="1" applyBorder="1" applyAlignment="1">
      <alignment horizontal="center" vertical="center" shrinkToFit="1"/>
    </xf>
    <xf numFmtId="178" fontId="19" fillId="35" borderId="18" xfId="0" applyNumberFormat="1" applyFont="1" applyFill="1" applyBorder="1" applyAlignment="1">
      <alignment vertical="center"/>
    </xf>
    <xf numFmtId="178" fontId="19" fillId="35" borderId="16" xfId="0" applyNumberFormat="1" applyFont="1" applyFill="1" applyBorder="1" applyAlignment="1">
      <alignment vertical="center"/>
    </xf>
    <xf numFmtId="178" fontId="19" fillId="35" borderId="17" xfId="0" applyNumberFormat="1" applyFont="1" applyFill="1" applyBorder="1" applyAlignment="1">
      <alignment vertical="center"/>
    </xf>
    <xf numFmtId="178" fontId="19" fillId="35" borderId="19" xfId="0" applyNumberFormat="1" applyFont="1" applyFill="1" applyBorder="1" applyAlignment="1">
      <alignment vertical="center"/>
    </xf>
    <xf numFmtId="178" fontId="19" fillId="35" borderId="48" xfId="0" applyNumberFormat="1" applyFont="1" applyFill="1" applyBorder="1" applyAlignment="1">
      <alignment vertical="center"/>
    </xf>
    <xf numFmtId="177" fontId="19" fillId="35" borderId="18" xfId="0" applyNumberFormat="1" applyFont="1" applyFill="1" applyBorder="1" applyAlignment="1">
      <alignment vertical="center"/>
    </xf>
    <xf numFmtId="177" fontId="19" fillId="35" borderId="16" xfId="0" applyNumberFormat="1" applyFont="1" applyFill="1" applyBorder="1" applyAlignment="1">
      <alignment vertical="center"/>
    </xf>
    <xf numFmtId="176" fontId="19" fillId="35" borderId="19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178" fontId="19" fillId="34" borderId="39" xfId="0" applyNumberFormat="1" applyFont="1" applyFill="1" applyBorder="1" applyAlignme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tabSelected="1" view="pageBreakPreview" zoomScale="80" zoomScaleNormal="80" zoomScaleSheetLayoutView="80" workbookViewId="0">
      <selection activeCell="E10" sqref="E10"/>
    </sheetView>
  </sheetViews>
  <sheetFormatPr defaultRowHeight="14.15" customHeight="1" x14ac:dyDescent="0.2"/>
  <cols>
    <col min="1" max="1" width="5.6328125" style="110" customWidth="1"/>
    <col min="2" max="2" width="10.453125" style="111" customWidth="1"/>
    <col min="3" max="3" width="19.7265625" style="111" customWidth="1"/>
    <col min="4" max="21" width="9.08984375" style="41" customWidth="1"/>
    <col min="22" max="16384" width="8.7265625" style="41"/>
  </cols>
  <sheetData>
    <row r="1" spans="1:21" s="20" customFormat="1" ht="15" customHeight="1" x14ac:dyDescent="0.2">
      <c r="A1" s="13" t="s">
        <v>83</v>
      </c>
      <c r="B1" s="13" t="s">
        <v>0</v>
      </c>
      <c r="C1" s="14" t="s">
        <v>168</v>
      </c>
      <c r="D1" s="13" t="s">
        <v>166</v>
      </c>
      <c r="E1" s="15"/>
      <c r="F1" s="15"/>
      <c r="G1" s="13" t="s">
        <v>163</v>
      </c>
      <c r="H1" s="15"/>
      <c r="I1" s="16"/>
      <c r="J1" s="13" t="s">
        <v>162</v>
      </c>
      <c r="K1" s="15"/>
      <c r="L1" s="16"/>
      <c r="M1" s="17" t="s">
        <v>164</v>
      </c>
      <c r="N1" s="18"/>
      <c r="O1" s="19"/>
      <c r="P1" s="17" t="s">
        <v>165</v>
      </c>
      <c r="Q1" s="18"/>
      <c r="R1" s="19"/>
      <c r="S1" s="17" t="s">
        <v>167</v>
      </c>
      <c r="T1" s="18"/>
      <c r="U1" s="19"/>
    </row>
    <row r="2" spans="1:21" s="20" customFormat="1" ht="15" customHeight="1" thickBot="1" x14ac:dyDescent="0.25">
      <c r="A2" s="21"/>
      <c r="B2" s="21"/>
      <c r="C2" s="22"/>
      <c r="D2" s="23" t="s">
        <v>84</v>
      </c>
      <c r="E2" s="24" t="s">
        <v>85</v>
      </c>
      <c r="F2" s="25" t="s">
        <v>86</v>
      </c>
      <c r="G2" s="23" t="s">
        <v>84</v>
      </c>
      <c r="H2" s="24" t="s">
        <v>85</v>
      </c>
      <c r="I2" s="26" t="s">
        <v>86</v>
      </c>
      <c r="J2" s="27" t="s">
        <v>84</v>
      </c>
      <c r="K2" s="28" t="s">
        <v>85</v>
      </c>
      <c r="L2" s="29" t="s">
        <v>86</v>
      </c>
      <c r="M2" s="23" t="s">
        <v>84</v>
      </c>
      <c r="N2" s="24" t="s">
        <v>85</v>
      </c>
      <c r="O2" s="26" t="s">
        <v>86</v>
      </c>
      <c r="P2" s="23" t="s">
        <v>84</v>
      </c>
      <c r="Q2" s="24" t="s">
        <v>85</v>
      </c>
      <c r="R2" s="26" t="s">
        <v>86</v>
      </c>
      <c r="S2" s="23" t="s">
        <v>84</v>
      </c>
      <c r="T2" s="24" t="s">
        <v>85</v>
      </c>
      <c r="U2" s="26" t="s">
        <v>86</v>
      </c>
    </row>
    <row r="3" spans="1:21" ht="15" customHeight="1" x14ac:dyDescent="0.2">
      <c r="A3" s="30" t="s">
        <v>87</v>
      </c>
      <c r="B3" s="31" t="s">
        <v>1</v>
      </c>
      <c r="C3" s="32" t="s">
        <v>169</v>
      </c>
      <c r="D3" s="1">
        <v>1009</v>
      </c>
      <c r="E3" s="2">
        <v>1057</v>
      </c>
      <c r="F3" s="3">
        <f>SUM(D3:E3)</f>
        <v>2066</v>
      </c>
      <c r="G3" s="4">
        <v>314</v>
      </c>
      <c r="H3" s="5">
        <v>271</v>
      </c>
      <c r="I3" s="6">
        <f>SUM(G3:H3)</f>
        <v>585</v>
      </c>
      <c r="J3" s="1">
        <v>252</v>
      </c>
      <c r="K3" s="33">
        <v>255</v>
      </c>
      <c r="L3" s="3">
        <f>SUM(J3:K3)</f>
        <v>507</v>
      </c>
      <c r="M3" s="34">
        <v>1</v>
      </c>
      <c r="N3" s="35">
        <v>6</v>
      </c>
      <c r="O3" s="5">
        <f>SUM(M3:N3)</f>
        <v>7</v>
      </c>
      <c r="P3" s="36">
        <f>G3+J3+M3</f>
        <v>567</v>
      </c>
      <c r="Q3" s="35">
        <f>H3+K3+N3</f>
        <v>532</v>
      </c>
      <c r="R3" s="37">
        <f>SUM(P3:Q3)</f>
        <v>1099</v>
      </c>
      <c r="S3" s="38">
        <f t="shared" ref="S3:S34" si="0">P3/D3*100</f>
        <v>56.194251734390491</v>
      </c>
      <c r="T3" s="39">
        <f t="shared" ref="T3:T34" si="1">Q3/E3*100</f>
        <v>50.331125827814574</v>
      </c>
      <c r="U3" s="40">
        <f t="shared" ref="U3:U34" si="2">R3/F3*100</f>
        <v>53.1945788964182</v>
      </c>
    </row>
    <row r="4" spans="1:21" ht="15" customHeight="1" x14ac:dyDescent="0.2">
      <c r="A4" s="42" t="s">
        <v>88</v>
      </c>
      <c r="B4" s="43" t="s">
        <v>2</v>
      </c>
      <c r="C4" s="44" t="s">
        <v>170</v>
      </c>
      <c r="D4" s="7">
        <v>780</v>
      </c>
      <c r="E4" s="8">
        <v>745</v>
      </c>
      <c r="F4" s="6">
        <f t="shared" ref="F4:F32" si="3">SUM(D4:E4)</f>
        <v>1525</v>
      </c>
      <c r="G4" s="4">
        <v>246</v>
      </c>
      <c r="H4" s="5">
        <v>208</v>
      </c>
      <c r="I4" s="6">
        <f t="shared" ref="I4:I18" si="4">SUM(G4:H4)</f>
        <v>454</v>
      </c>
      <c r="J4" s="7">
        <v>191</v>
      </c>
      <c r="K4" s="45">
        <v>143</v>
      </c>
      <c r="L4" s="6">
        <f t="shared" ref="L4:L18" si="5">SUM(J4:K4)</f>
        <v>334</v>
      </c>
      <c r="M4" s="12">
        <v>2</v>
      </c>
      <c r="N4" s="8">
        <v>0</v>
      </c>
      <c r="O4" s="5">
        <f t="shared" ref="O4:O18" si="6">SUM(M4:N4)</f>
        <v>2</v>
      </c>
      <c r="P4" s="7">
        <f t="shared" ref="P4:P68" si="7">G4+J4+M4</f>
        <v>439</v>
      </c>
      <c r="Q4" s="8">
        <f t="shared" ref="Q4:Q68" si="8">H4+K4+N4</f>
        <v>351</v>
      </c>
      <c r="R4" s="46">
        <f t="shared" ref="R4:R68" si="9">SUM(P4:Q4)</f>
        <v>790</v>
      </c>
      <c r="S4" s="47">
        <f t="shared" si="0"/>
        <v>56.282051282051285</v>
      </c>
      <c r="T4" s="48">
        <f t="shared" si="1"/>
        <v>47.114093959731548</v>
      </c>
      <c r="U4" s="49">
        <f t="shared" si="2"/>
        <v>51.803278688524593</v>
      </c>
    </row>
    <row r="5" spans="1:21" ht="15" customHeight="1" x14ac:dyDescent="0.2">
      <c r="A5" s="42" t="s">
        <v>89</v>
      </c>
      <c r="B5" s="43" t="s">
        <v>3</v>
      </c>
      <c r="C5" s="44" t="s">
        <v>171</v>
      </c>
      <c r="D5" s="7">
        <v>813</v>
      </c>
      <c r="E5" s="8">
        <v>832</v>
      </c>
      <c r="F5" s="6">
        <f t="shared" si="3"/>
        <v>1645</v>
      </c>
      <c r="G5" s="4">
        <v>250</v>
      </c>
      <c r="H5" s="5">
        <v>200</v>
      </c>
      <c r="I5" s="6">
        <f t="shared" si="4"/>
        <v>450</v>
      </c>
      <c r="J5" s="7">
        <v>229</v>
      </c>
      <c r="K5" s="45">
        <v>231</v>
      </c>
      <c r="L5" s="6">
        <f t="shared" si="5"/>
        <v>460</v>
      </c>
      <c r="M5" s="12">
        <v>3</v>
      </c>
      <c r="N5" s="8">
        <v>3</v>
      </c>
      <c r="O5" s="5">
        <f t="shared" si="6"/>
        <v>6</v>
      </c>
      <c r="P5" s="7">
        <f t="shared" si="7"/>
        <v>482</v>
      </c>
      <c r="Q5" s="8">
        <f t="shared" si="8"/>
        <v>434</v>
      </c>
      <c r="R5" s="46">
        <f t="shared" si="9"/>
        <v>916</v>
      </c>
      <c r="S5" s="47">
        <f t="shared" si="0"/>
        <v>59.286592865928654</v>
      </c>
      <c r="T5" s="48">
        <f t="shared" si="1"/>
        <v>52.16346153846154</v>
      </c>
      <c r="U5" s="49">
        <f t="shared" si="2"/>
        <v>55.683890577507597</v>
      </c>
    </row>
    <row r="6" spans="1:21" ht="15" customHeight="1" x14ac:dyDescent="0.2">
      <c r="A6" s="42" t="s">
        <v>90</v>
      </c>
      <c r="B6" s="43" t="s">
        <v>4</v>
      </c>
      <c r="C6" s="44" t="s">
        <v>172</v>
      </c>
      <c r="D6" s="7">
        <v>249</v>
      </c>
      <c r="E6" s="8">
        <v>246</v>
      </c>
      <c r="F6" s="6">
        <f t="shared" si="3"/>
        <v>495</v>
      </c>
      <c r="G6" s="4">
        <v>68</v>
      </c>
      <c r="H6" s="5">
        <v>67</v>
      </c>
      <c r="I6" s="6">
        <f t="shared" si="4"/>
        <v>135</v>
      </c>
      <c r="J6" s="7">
        <v>72</v>
      </c>
      <c r="K6" s="45">
        <v>74</v>
      </c>
      <c r="L6" s="6">
        <f t="shared" si="5"/>
        <v>146</v>
      </c>
      <c r="M6" s="12">
        <v>0</v>
      </c>
      <c r="N6" s="8">
        <v>1</v>
      </c>
      <c r="O6" s="5">
        <f t="shared" si="6"/>
        <v>1</v>
      </c>
      <c r="P6" s="7">
        <f t="shared" si="7"/>
        <v>140</v>
      </c>
      <c r="Q6" s="8">
        <f t="shared" si="8"/>
        <v>142</v>
      </c>
      <c r="R6" s="46">
        <f t="shared" si="9"/>
        <v>282</v>
      </c>
      <c r="S6" s="47">
        <f t="shared" si="0"/>
        <v>56.224899598393577</v>
      </c>
      <c r="T6" s="48">
        <f t="shared" si="1"/>
        <v>57.72357723577236</v>
      </c>
      <c r="U6" s="49">
        <f t="shared" si="2"/>
        <v>56.969696969696969</v>
      </c>
    </row>
    <row r="7" spans="1:21" ht="15" customHeight="1" x14ac:dyDescent="0.2">
      <c r="A7" s="42" t="s">
        <v>91</v>
      </c>
      <c r="B7" s="43" t="s">
        <v>5</v>
      </c>
      <c r="C7" s="44" t="s">
        <v>173</v>
      </c>
      <c r="D7" s="7">
        <v>247</v>
      </c>
      <c r="E7" s="8">
        <v>266</v>
      </c>
      <c r="F7" s="6">
        <f t="shared" si="3"/>
        <v>513</v>
      </c>
      <c r="G7" s="4">
        <v>54</v>
      </c>
      <c r="H7" s="5">
        <v>64</v>
      </c>
      <c r="I7" s="6">
        <f t="shared" si="4"/>
        <v>118</v>
      </c>
      <c r="J7" s="7">
        <v>82</v>
      </c>
      <c r="K7" s="45">
        <v>84</v>
      </c>
      <c r="L7" s="6">
        <f t="shared" si="5"/>
        <v>166</v>
      </c>
      <c r="M7" s="12">
        <v>1</v>
      </c>
      <c r="N7" s="8">
        <v>0</v>
      </c>
      <c r="O7" s="5">
        <f t="shared" si="6"/>
        <v>1</v>
      </c>
      <c r="P7" s="7">
        <f t="shared" si="7"/>
        <v>137</v>
      </c>
      <c r="Q7" s="8">
        <f t="shared" si="8"/>
        <v>148</v>
      </c>
      <c r="R7" s="46">
        <f t="shared" si="9"/>
        <v>285</v>
      </c>
      <c r="S7" s="47">
        <f t="shared" si="0"/>
        <v>55.465587044534416</v>
      </c>
      <c r="T7" s="48">
        <f t="shared" si="1"/>
        <v>55.639097744360896</v>
      </c>
      <c r="U7" s="49">
        <f t="shared" si="2"/>
        <v>55.555555555555557</v>
      </c>
    </row>
    <row r="8" spans="1:21" ht="15" customHeight="1" x14ac:dyDescent="0.2">
      <c r="A8" s="42" t="s">
        <v>92</v>
      </c>
      <c r="B8" s="43" t="s">
        <v>6</v>
      </c>
      <c r="C8" s="44" t="s">
        <v>174</v>
      </c>
      <c r="D8" s="7">
        <v>231</v>
      </c>
      <c r="E8" s="8">
        <v>245</v>
      </c>
      <c r="F8" s="6">
        <f t="shared" si="3"/>
        <v>476</v>
      </c>
      <c r="G8" s="4">
        <v>56</v>
      </c>
      <c r="H8" s="5">
        <v>45</v>
      </c>
      <c r="I8" s="6">
        <f t="shared" si="4"/>
        <v>101</v>
      </c>
      <c r="J8" s="7">
        <v>86</v>
      </c>
      <c r="K8" s="45">
        <v>78</v>
      </c>
      <c r="L8" s="6">
        <f t="shared" si="5"/>
        <v>164</v>
      </c>
      <c r="M8" s="12">
        <v>1</v>
      </c>
      <c r="N8" s="8">
        <v>0</v>
      </c>
      <c r="O8" s="5">
        <f t="shared" si="6"/>
        <v>1</v>
      </c>
      <c r="P8" s="7">
        <f t="shared" si="7"/>
        <v>143</v>
      </c>
      <c r="Q8" s="8">
        <f t="shared" si="8"/>
        <v>123</v>
      </c>
      <c r="R8" s="46">
        <f t="shared" si="9"/>
        <v>266</v>
      </c>
      <c r="S8" s="47">
        <f t="shared" si="0"/>
        <v>61.904761904761905</v>
      </c>
      <c r="T8" s="48">
        <f t="shared" si="1"/>
        <v>50.204081632653065</v>
      </c>
      <c r="U8" s="49">
        <f t="shared" si="2"/>
        <v>55.882352941176471</v>
      </c>
    </row>
    <row r="9" spans="1:21" ht="15" customHeight="1" x14ac:dyDescent="0.2">
      <c r="A9" s="42" t="s">
        <v>93</v>
      </c>
      <c r="B9" s="43" t="s">
        <v>7</v>
      </c>
      <c r="C9" s="44" t="s">
        <v>175</v>
      </c>
      <c r="D9" s="7">
        <v>183</v>
      </c>
      <c r="E9" s="8">
        <v>162</v>
      </c>
      <c r="F9" s="6">
        <f t="shared" si="3"/>
        <v>345</v>
      </c>
      <c r="G9" s="4">
        <v>50</v>
      </c>
      <c r="H9" s="5">
        <v>22</v>
      </c>
      <c r="I9" s="6">
        <f t="shared" si="4"/>
        <v>72</v>
      </c>
      <c r="J9" s="7">
        <v>42</v>
      </c>
      <c r="K9" s="45">
        <v>58</v>
      </c>
      <c r="L9" s="6">
        <f t="shared" si="5"/>
        <v>100</v>
      </c>
      <c r="M9" s="12">
        <v>1</v>
      </c>
      <c r="N9" s="8">
        <v>0</v>
      </c>
      <c r="O9" s="5">
        <f t="shared" si="6"/>
        <v>1</v>
      </c>
      <c r="P9" s="7">
        <f t="shared" si="7"/>
        <v>93</v>
      </c>
      <c r="Q9" s="8">
        <f t="shared" si="8"/>
        <v>80</v>
      </c>
      <c r="R9" s="46">
        <f t="shared" si="9"/>
        <v>173</v>
      </c>
      <c r="S9" s="47">
        <f t="shared" si="0"/>
        <v>50.819672131147541</v>
      </c>
      <c r="T9" s="48">
        <f t="shared" si="1"/>
        <v>49.382716049382715</v>
      </c>
      <c r="U9" s="49">
        <f t="shared" si="2"/>
        <v>50.14492753623189</v>
      </c>
    </row>
    <row r="10" spans="1:21" ht="15" customHeight="1" x14ac:dyDescent="0.2">
      <c r="A10" s="42" t="s">
        <v>94</v>
      </c>
      <c r="B10" s="43" t="s">
        <v>8</v>
      </c>
      <c r="C10" s="44" t="s">
        <v>235</v>
      </c>
      <c r="D10" s="7">
        <v>166</v>
      </c>
      <c r="E10" s="8">
        <v>191</v>
      </c>
      <c r="F10" s="6">
        <f t="shared" si="3"/>
        <v>357</v>
      </c>
      <c r="G10" s="4">
        <v>41</v>
      </c>
      <c r="H10" s="5">
        <v>27</v>
      </c>
      <c r="I10" s="6">
        <f t="shared" si="4"/>
        <v>68</v>
      </c>
      <c r="J10" s="7">
        <v>63</v>
      </c>
      <c r="K10" s="45">
        <v>88</v>
      </c>
      <c r="L10" s="6">
        <f t="shared" si="5"/>
        <v>151</v>
      </c>
      <c r="M10" s="12">
        <v>0</v>
      </c>
      <c r="N10" s="8">
        <v>0</v>
      </c>
      <c r="O10" s="5">
        <f t="shared" si="6"/>
        <v>0</v>
      </c>
      <c r="P10" s="7">
        <f t="shared" si="7"/>
        <v>104</v>
      </c>
      <c r="Q10" s="8">
        <f t="shared" si="8"/>
        <v>115</v>
      </c>
      <c r="R10" s="46">
        <f t="shared" si="9"/>
        <v>219</v>
      </c>
      <c r="S10" s="47">
        <f t="shared" si="0"/>
        <v>62.650602409638559</v>
      </c>
      <c r="T10" s="48">
        <f t="shared" si="1"/>
        <v>60.209424083769633</v>
      </c>
      <c r="U10" s="49">
        <f t="shared" si="2"/>
        <v>61.344537815126053</v>
      </c>
    </row>
    <row r="11" spans="1:21" ht="15" customHeight="1" x14ac:dyDescent="0.2">
      <c r="A11" s="42" t="s">
        <v>95</v>
      </c>
      <c r="B11" s="43" t="s">
        <v>9</v>
      </c>
      <c r="C11" s="44" t="s">
        <v>176</v>
      </c>
      <c r="D11" s="7">
        <v>266</v>
      </c>
      <c r="E11" s="8">
        <v>285</v>
      </c>
      <c r="F11" s="6">
        <f t="shared" si="3"/>
        <v>551</v>
      </c>
      <c r="G11" s="4">
        <v>73</v>
      </c>
      <c r="H11" s="5">
        <v>68</v>
      </c>
      <c r="I11" s="6">
        <f t="shared" si="4"/>
        <v>141</v>
      </c>
      <c r="J11" s="7">
        <v>74</v>
      </c>
      <c r="K11" s="45">
        <v>95</v>
      </c>
      <c r="L11" s="6">
        <f t="shared" si="5"/>
        <v>169</v>
      </c>
      <c r="M11" s="12">
        <v>3</v>
      </c>
      <c r="N11" s="8">
        <v>0</v>
      </c>
      <c r="O11" s="5">
        <f t="shared" si="6"/>
        <v>3</v>
      </c>
      <c r="P11" s="7">
        <f t="shared" si="7"/>
        <v>150</v>
      </c>
      <c r="Q11" s="8">
        <f t="shared" si="8"/>
        <v>163</v>
      </c>
      <c r="R11" s="46">
        <f t="shared" si="9"/>
        <v>313</v>
      </c>
      <c r="S11" s="47">
        <f t="shared" si="0"/>
        <v>56.390977443609025</v>
      </c>
      <c r="T11" s="48">
        <f t="shared" si="1"/>
        <v>57.192982456140349</v>
      </c>
      <c r="U11" s="49">
        <f t="shared" si="2"/>
        <v>56.805807622504531</v>
      </c>
    </row>
    <row r="12" spans="1:21" ht="15" customHeight="1" x14ac:dyDescent="0.2">
      <c r="A12" s="42" t="s">
        <v>96</v>
      </c>
      <c r="B12" s="43" t="s">
        <v>10</v>
      </c>
      <c r="C12" s="44" t="s">
        <v>236</v>
      </c>
      <c r="D12" s="7">
        <v>459</v>
      </c>
      <c r="E12" s="8">
        <v>475</v>
      </c>
      <c r="F12" s="6">
        <f t="shared" si="3"/>
        <v>934</v>
      </c>
      <c r="G12" s="4">
        <v>120</v>
      </c>
      <c r="H12" s="5">
        <v>78</v>
      </c>
      <c r="I12" s="6">
        <f t="shared" si="4"/>
        <v>198</v>
      </c>
      <c r="J12" s="7">
        <v>146</v>
      </c>
      <c r="K12" s="45">
        <v>175</v>
      </c>
      <c r="L12" s="6">
        <f t="shared" si="5"/>
        <v>321</v>
      </c>
      <c r="M12" s="12">
        <v>0</v>
      </c>
      <c r="N12" s="8">
        <v>3</v>
      </c>
      <c r="O12" s="5">
        <f t="shared" si="6"/>
        <v>3</v>
      </c>
      <c r="P12" s="7">
        <f t="shared" si="7"/>
        <v>266</v>
      </c>
      <c r="Q12" s="8">
        <f t="shared" si="8"/>
        <v>256</v>
      </c>
      <c r="R12" s="46">
        <f t="shared" si="9"/>
        <v>522</v>
      </c>
      <c r="S12" s="47">
        <f t="shared" si="0"/>
        <v>57.952069716775597</v>
      </c>
      <c r="T12" s="48">
        <f t="shared" si="1"/>
        <v>53.89473684210526</v>
      </c>
      <c r="U12" s="49">
        <f t="shared" si="2"/>
        <v>55.888650963597428</v>
      </c>
    </row>
    <row r="13" spans="1:21" ht="15" customHeight="1" x14ac:dyDescent="0.2">
      <c r="A13" s="42" t="s">
        <v>97</v>
      </c>
      <c r="B13" s="43" t="s">
        <v>11</v>
      </c>
      <c r="C13" s="44" t="s">
        <v>177</v>
      </c>
      <c r="D13" s="7">
        <v>348</v>
      </c>
      <c r="E13" s="8">
        <v>348</v>
      </c>
      <c r="F13" s="6">
        <f t="shared" si="3"/>
        <v>696</v>
      </c>
      <c r="G13" s="4">
        <v>102</v>
      </c>
      <c r="H13" s="5">
        <v>73</v>
      </c>
      <c r="I13" s="6">
        <f t="shared" si="4"/>
        <v>175</v>
      </c>
      <c r="J13" s="7">
        <v>93</v>
      </c>
      <c r="K13" s="45">
        <v>101</v>
      </c>
      <c r="L13" s="6">
        <f t="shared" si="5"/>
        <v>194</v>
      </c>
      <c r="M13" s="12">
        <v>1</v>
      </c>
      <c r="N13" s="8">
        <v>0</v>
      </c>
      <c r="O13" s="5">
        <f t="shared" si="6"/>
        <v>1</v>
      </c>
      <c r="P13" s="7">
        <f t="shared" si="7"/>
        <v>196</v>
      </c>
      <c r="Q13" s="8">
        <f t="shared" si="8"/>
        <v>174</v>
      </c>
      <c r="R13" s="46">
        <f t="shared" si="9"/>
        <v>370</v>
      </c>
      <c r="S13" s="47">
        <f t="shared" si="0"/>
        <v>56.321839080459768</v>
      </c>
      <c r="T13" s="48">
        <f t="shared" si="1"/>
        <v>50</v>
      </c>
      <c r="U13" s="49">
        <f t="shared" si="2"/>
        <v>53.160919540229891</v>
      </c>
    </row>
    <row r="14" spans="1:21" ht="15" customHeight="1" x14ac:dyDescent="0.2">
      <c r="A14" s="42" t="s">
        <v>98</v>
      </c>
      <c r="B14" s="43" t="s">
        <v>12</v>
      </c>
      <c r="C14" s="44" t="s">
        <v>178</v>
      </c>
      <c r="D14" s="7">
        <v>405</v>
      </c>
      <c r="E14" s="8">
        <v>366</v>
      </c>
      <c r="F14" s="6">
        <f t="shared" si="3"/>
        <v>771</v>
      </c>
      <c r="G14" s="4">
        <v>92</v>
      </c>
      <c r="H14" s="5">
        <v>73</v>
      </c>
      <c r="I14" s="6">
        <f t="shared" si="4"/>
        <v>165</v>
      </c>
      <c r="J14" s="7">
        <v>97</v>
      </c>
      <c r="K14" s="45">
        <v>97</v>
      </c>
      <c r="L14" s="6">
        <f t="shared" si="5"/>
        <v>194</v>
      </c>
      <c r="M14" s="12">
        <v>3</v>
      </c>
      <c r="N14" s="8">
        <v>1</v>
      </c>
      <c r="O14" s="5">
        <f t="shared" si="6"/>
        <v>4</v>
      </c>
      <c r="P14" s="7">
        <f t="shared" si="7"/>
        <v>192</v>
      </c>
      <c r="Q14" s="8">
        <f t="shared" si="8"/>
        <v>171</v>
      </c>
      <c r="R14" s="46">
        <f t="shared" si="9"/>
        <v>363</v>
      </c>
      <c r="S14" s="47">
        <f t="shared" si="0"/>
        <v>47.407407407407412</v>
      </c>
      <c r="T14" s="48">
        <f t="shared" si="1"/>
        <v>46.721311475409841</v>
      </c>
      <c r="U14" s="49">
        <f t="shared" si="2"/>
        <v>47.081712062256805</v>
      </c>
    </row>
    <row r="15" spans="1:21" ht="15" customHeight="1" x14ac:dyDescent="0.2">
      <c r="A15" s="42" t="s">
        <v>99</v>
      </c>
      <c r="B15" s="43" t="s">
        <v>13</v>
      </c>
      <c r="C15" s="44" t="s">
        <v>243</v>
      </c>
      <c r="D15" s="7">
        <v>754</v>
      </c>
      <c r="E15" s="8">
        <v>730</v>
      </c>
      <c r="F15" s="6">
        <f t="shared" si="3"/>
        <v>1484</v>
      </c>
      <c r="G15" s="4">
        <v>196</v>
      </c>
      <c r="H15" s="5">
        <v>171</v>
      </c>
      <c r="I15" s="6">
        <f t="shared" si="4"/>
        <v>367</v>
      </c>
      <c r="J15" s="7">
        <v>204</v>
      </c>
      <c r="K15" s="45">
        <v>212</v>
      </c>
      <c r="L15" s="6">
        <f t="shared" si="5"/>
        <v>416</v>
      </c>
      <c r="M15" s="12">
        <v>2</v>
      </c>
      <c r="N15" s="8">
        <v>1</v>
      </c>
      <c r="O15" s="5">
        <f t="shared" si="6"/>
        <v>3</v>
      </c>
      <c r="P15" s="7">
        <f t="shared" si="7"/>
        <v>402</v>
      </c>
      <c r="Q15" s="8">
        <f t="shared" si="8"/>
        <v>384</v>
      </c>
      <c r="R15" s="46">
        <f t="shared" si="9"/>
        <v>786</v>
      </c>
      <c r="S15" s="47">
        <f t="shared" si="0"/>
        <v>53.315649867374006</v>
      </c>
      <c r="T15" s="48">
        <f t="shared" si="1"/>
        <v>52.602739726027394</v>
      </c>
      <c r="U15" s="49">
        <f t="shared" si="2"/>
        <v>52.96495956873315</v>
      </c>
    </row>
    <row r="16" spans="1:21" ht="15" customHeight="1" x14ac:dyDescent="0.2">
      <c r="A16" s="42" t="s">
        <v>100</v>
      </c>
      <c r="B16" s="43" t="s">
        <v>14</v>
      </c>
      <c r="C16" s="44" t="s">
        <v>179</v>
      </c>
      <c r="D16" s="7">
        <v>451</v>
      </c>
      <c r="E16" s="8">
        <v>429</v>
      </c>
      <c r="F16" s="6">
        <f t="shared" si="3"/>
        <v>880</v>
      </c>
      <c r="G16" s="4">
        <v>137</v>
      </c>
      <c r="H16" s="5">
        <v>99</v>
      </c>
      <c r="I16" s="6">
        <f t="shared" si="4"/>
        <v>236</v>
      </c>
      <c r="J16" s="7">
        <v>99</v>
      </c>
      <c r="K16" s="45">
        <v>101</v>
      </c>
      <c r="L16" s="6">
        <f t="shared" si="5"/>
        <v>200</v>
      </c>
      <c r="M16" s="12">
        <v>1</v>
      </c>
      <c r="N16" s="8">
        <v>0</v>
      </c>
      <c r="O16" s="5">
        <f t="shared" si="6"/>
        <v>1</v>
      </c>
      <c r="P16" s="7">
        <f t="shared" si="7"/>
        <v>237</v>
      </c>
      <c r="Q16" s="8">
        <f t="shared" si="8"/>
        <v>200</v>
      </c>
      <c r="R16" s="46">
        <f t="shared" si="9"/>
        <v>437</v>
      </c>
      <c r="S16" s="47">
        <f t="shared" si="0"/>
        <v>52.549889135254993</v>
      </c>
      <c r="T16" s="48">
        <f t="shared" si="1"/>
        <v>46.620046620046615</v>
      </c>
      <c r="U16" s="49">
        <f t="shared" si="2"/>
        <v>49.659090909090907</v>
      </c>
    </row>
    <row r="17" spans="1:21" ht="15" customHeight="1" x14ac:dyDescent="0.2">
      <c r="A17" s="42" t="s">
        <v>101</v>
      </c>
      <c r="B17" s="43" t="s">
        <v>15</v>
      </c>
      <c r="C17" s="44" t="s">
        <v>237</v>
      </c>
      <c r="D17" s="7">
        <v>355</v>
      </c>
      <c r="E17" s="8">
        <v>373</v>
      </c>
      <c r="F17" s="6">
        <f t="shared" si="3"/>
        <v>728</v>
      </c>
      <c r="G17" s="4">
        <v>104</v>
      </c>
      <c r="H17" s="5">
        <v>89</v>
      </c>
      <c r="I17" s="6">
        <f t="shared" si="4"/>
        <v>193</v>
      </c>
      <c r="J17" s="7">
        <v>74</v>
      </c>
      <c r="K17" s="45">
        <v>84</v>
      </c>
      <c r="L17" s="6">
        <f t="shared" si="5"/>
        <v>158</v>
      </c>
      <c r="M17" s="12">
        <v>1</v>
      </c>
      <c r="N17" s="8">
        <v>1</v>
      </c>
      <c r="O17" s="5">
        <f t="shared" si="6"/>
        <v>2</v>
      </c>
      <c r="P17" s="7">
        <f t="shared" si="7"/>
        <v>179</v>
      </c>
      <c r="Q17" s="8">
        <f t="shared" si="8"/>
        <v>174</v>
      </c>
      <c r="R17" s="46">
        <f t="shared" si="9"/>
        <v>353</v>
      </c>
      <c r="S17" s="47">
        <f t="shared" si="0"/>
        <v>50.422535211267608</v>
      </c>
      <c r="T17" s="48">
        <f t="shared" si="1"/>
        <v>46.648793565683647</v>
      </c>
      <c r="U17" s="49">
        <f t="shared" si="2"/>
        <v>48.489010989010985</v>
      </c>
    </row>
    <row r="18" spans="1:21" ht="15" customHeight="1" x14ac:dyDescent="0.2">
      <c r="A18" s="42" t="s">
        <v>102</v>
      </c>
      <c r="B18" s="43" t="s">
        <v>16</v>
      </c>
      <c r="C18" s="44" t="s">
        <v>248</v>
      </c>
      <c r="D18" s="7">
        <v>280</v>
      </c>
      <c r="E18" s="8">
        <v>307</v>
      </c>
      <c r="F18" s="6">
        <f t="shared" si="3"/>
        <v>587</v>
      </c>
      <c r="G18" s="9">
        <v>70</v>
      </c>
      <c r="H18" s="10">
        <v>62</v>
      </c>
      <c r="I18" s="6">
        <f t="shared" si="4"/>
        <v>132</v>
      </c>
      <c r="J18" s="7">
        <v>86</v>
      </c>
      <c r="K18" s="45">
        <v>97</v>
      </c>
      <c r="L18" s="6">
        <f t="shared" si="5"/>
        <v>183</v>
      </c>
      <c r="M18" s="12">
        <v>0</v>
      </c>
      <c r="N18" s="8">
        <v>1</v>
      </c>
      <c r="O18" s="5">
        <f t="shared" si="6"/>
        <v>1</v>
      </c>
      <c r="P18" s="7">
        <f t="shared" si="7"/>
        <v>156</v>
      </c>
      <c r="Q18" s="8">
        <f t="shared" si="8"/>
        <v>160</v>
      </c>
      <c r="R18" s="46">
        <f t="shared" si="9"/>
        <v>316</v>
      </c>
      <c r="S18" s="47">
        <f t="shared" si="0"/>
        <v>55.714285714285715</v>
      </c>
      <c r="T18" s="48">
        <f t="shared" si="1"/>
        <v>52.11726384364821</v>
      </c>
      <c r="U18" s="49">
        <f t="shared" si="2"/>
        <v>53.833049403747864</v>
      </c>
    </row>
    <row r="19" spans="1:21" ht="15" customHeight="1" x14ac:dyDescent="0.2">
      <c r="A19" s="50"/>
      <c r="B19" s="51" t="s">
        <v>77</v>
      </c>
      <c r="C19" s="52"/>
      <c r="D19" s="53">
        <f t="shared" ref="D19:K19" si="10">SUM(D3:D18)</f>
        <v>6996</v>
      </c>
      <c r="E19" s="54">
        <f t="shared" si="10"/>
        <v>7057</v>
      </c>
      <c r="F19" s="55">
        <f>SUM(F3:F18)</f>
        <v>14053</v>
      </c>
      <c r="G19" s="53">
        <f>SUM(G3:G18)</f>
        <v>1973</v>
      </c>
      <c r="H19" s="54">
        <f>SUM(H3:H18)</f>
        <v>1617</v>
      </c>
      <c r="I19" s="55">
        <f>SUM(I3:I18)</f>
        <v>3590</v>
      </c>
      <c r="J19" s="53">
        <f t="shared" si="10"/>
        <v>1890</v>
      </c>
      <c r="K19" s="56">
        <f t="shared" si="10"/>
        <v>1973</v>
      </c>
      <c r="L19" s="55">
        <f t="shared" ref="L19" si="11">SUM(L3:L18)</f>
        <v>3863</v>
      </c>
      <c r="M19" s="57">
        <f t="shared" ref="M19" si="12">SUM(M3:M18)</f>
        <v>20</v>
      </c>
      <c r="N19" s="54">
        <f t="shared" ref="N19" si="13">SUM(N3:N18)</f>
        <v>17</v>
      </c>
      <c r="O19" s="55">
        <f>SUM(O3:O18)</f>
        <v>37</v>
      </c>
      <c r="P19" s="53">
        <f t="shared" si="7"/>
        <v>3883</v>
      </c>
      <c r="Q19" s="54">
        <f t="shared" si="8"/>
        <v>3607</v>
      </c>
      <c r="R19" s="55">
        <f t="shared" si="9"/>
        <v>7490</v>
      </c>
      <c r="S19" s="58">
        <f t="shared" si="0"/>
        <v>55.503144654088054</v>
      </c>
      <c r="T19" s="59">
        <f t="shared" si="1"/>
        <v>51.112370695763076</v>
      </c>
      <c r="U19" s="60">
        <f t="shared" si="2"/>
        <v>53.298228136340995</v>
      </c>
    </row>
    <row r="20" spans="1:21" ht="15" customHeight="1" x14ac:dyDescent="0.2">
      <c r="A20" s="42" t="s">
        <v>103</v>
      </c>
      <c r="B20" s="43" t="s">
        <v>17</v>
      </c>
      <c r="C20" s="44" t="s">
        <v>180</v>
      </c>
      <c r="D20" s="7">
        <v>4327</v>
      </c>
      <c r="E20" s="8">
        <v>4058</v>
      </c>
      <c r="F20" s="6">
        <f t="shared" si="3"/>
        <v>8385</v>
      </c>
      <c r="G20" s="4">
        <v>1197</v>
      </c>
      <c r="H20" s="5">
        <v>1044</v>
      </c>
      <c r="I20" s="6">
        <f>SUM(G20:H20)</f>
        <v>2241</v>
      </c>
      <c r="J20" s="7">
        <v>1168</v>
      </c>
      <c r="K20" s="45">
        <v>1167</v>
      </c>
      <c r="L20" s="6">
        <f>SUM(J20:K20)</f>
        <v>2335</v>
      </c>
      <c r="M20" s="12">
        <v>10</v>
      </c>
      <c r="N20" s="8">
        <v>10</v>
      </c>
      <c r="O20" s="5">
        <f>SUM(M20:N20)</f>
        <v>20</v>
      </c>
      <c r="P20" s="7">
        <f t="shared" ref="P20:Q24" si="14">G20+J20+M20</f>
        <v>2375</v>
      </c>
      <c r="Q20" s="8">
        <f t="shared" si="14"/>
        <v>2221</v>
      </c>
      <c r="R20" s="46">
        <f t="shared" si="9"/>
        <v>4596</v>
      </c>
      <c r="S20" s="47">
        <f t="shared" ref="S20:T24" si="15">P20/D20*100</f>
        <v>54.88791310376704</v>
      </c>
      <c r="T20" s="48">
        <f t="shared" si="15"/>
        <v>54.73139477575161</v>
      </c>
      <c r="U20" s="49">
        <f t="shared" si="2"/>
        <v>54.812164579606439</v>
      </c>
    </row>
    <row r="21" spans="1:21" ht="15" customHeight="1" x14ac:dyDescent="0.2">
      <c r="A21" s="42" t="s">
        <v>104</v>
      </c>
      <c r="B21" s="43" t="s">
        <v>18</v>
      </c>
      <c r="C21" s="44" t="s">
        <v>181</v>
      </c>
      <c r="D21" s="7">
        <v>1383</v>
      </c>
      <c r="E21" s="8">
        <v>1510</v>
      </c>
      <c r="F21" s="6">
        <f t="shared" si="3"/>
        <v>2893</v>
      </c>
      <c r="G21" s="4">
        <v>386</v>
      </c>
      <c r="H21" s="5">
        <v>377</v>
      </c>
      <c r="I21" s="6">
        <f t="shared" ref="I21:I32" si="16">SUM(G21:H21)</f>
        <v>763</v>
      </c>
      <c r="J21" s="7">
        <v>361</v>
      </c>
      <c r="K21" s="45">
        <v>386</v>
      </c>
      <c r="L21" s="6">
        <f t="shared" ref="L21:L24" si="17">SUM(J21:K21)</f>
        <v>747</v>
      </c>
      <c r="M21" s="12">
        <v>1</v>
      </c>
      <c r="N21" s="8">
        <v>3</v>
      </c>
      <c r="O21" s="5">
        <f>SUM(M21:N21)</f>
        <v>4</v>
      </c>
      <c r="P21" s="7">
        <f t="shared" si="14"/>
        <v>748</v>
      </c>
      <c r="Q21" s="8">
        <f t="shared" si="14"/>
        <v>766</v>
      </c>
      <c r="R21" s="46">
        <f t="shared" si="9"/>
        <v>1514</v>
      </c>
      <c r="S21" s="47">
        <f t="shared" si="15"/>
        <v>54.08532176428055</v>
      </c>
      <c r="T21" s="48">
        <f t="shared" si="15"/>
        <v>50.728476821192046</v>
      </c>
      <c r="U21" s="49">
        <f t="shared" si="2"/>
        <v>52.333218112685799</v>
      </c>
    </row>
    <row r="22" spans="1:21" ht="15" customHeight="1" x14ac:dyDescent="0.2">
      <c r="A22" s="42" t="s">
        <v>105</v>
      </c>
      <c r="B22" s="43" t="s">
        <v>19</v>
      </c>
      <c r="C22" s="44" t="s">
        <v>182</v>
      </c>
      <c r="D22" s="7">
        <v>978</v>
      </c>
      <c r="E22" s="8">
        <v>984</v>
      </c>
      <c r="F22" s="6">
        <f t="shared" si="3"/>
        <v>1962</v>
      </c>
      <c r="G22" s="4">
        <v>304</v>
      </c>
      <c r="H22" s="5">
        <v>248</v>
      </c>
      <c r="I22" s="6">
        <f t="shared" si="16"/>
        <v>552</v>
      </c>
      <c r="J22" s="7">
        <v>247</v>
      </c>
      <c r="K22" s="45">
        <v>272</v>
      </c>
      <c r="L22" s="6">
        <f t="shared" si="17"/>
        <v>519</v>
      </c>
      <c r="M22" s="12">
        <v>1</v>
      </c>
      <c r="N22" s="8">
        <v>1</v>
      </c>
      <c r="O22" s="5">
        <f>SUM(M22:N22)</f>
        <v>2</v>
      </c>
      <c r="P22" s="7">
        <f t="shared" si="14"/>
        <v>552</v>
      </c>
      <c r="Q22" s="8">
        <f t="shared" si="14"/>
        <v>521</v>
      </c>
      <c r="R22" s="46">
        <f t="shared" si="9"/>
        <v>1073</v>
      </c>
      <c r="S22" s="47">
        <f t="shared" si="15"/>
        <v>56.441717791411037</v>
      </c>
      <c r="T22" s="48">
        <f t="shared" si="15"/>
        <v>52.947154471544714</v>
      </c>
      <c r="U22" s="49">
        <f t="shared" si="2"/>
        <v>54.689092762487256</v>
      </c>
    </row>
    <row r="23" spans="1:21" ht="15" customHeight="1" x14ac:dyDescent="0.2">
      <c r="A23" s="42" t="s">
        <v>106</v>
      </c>
      <c r="B23" s="43" t="s">
        <v>20</v>
      </c>
      <c r="C23" s="44" t="s">
        <v>183</v>
      </c>
      <c r="D23" s="7">
        <v>837</v>
      </c>
      <c r="E23" s="8">
        <v>898</v>
      </c>
      <c r="F23" s="6">
        <f t="shared" si="3"/>
        <v>1735</v>
      </c>
      <c r="G23" s="4">
        <v>287</v>
      </c>
      <c r="H23" s="5">
        <v>281</v>
      </c>
      <c r="I23" s="6">
        <f t="shared" si="16"/>
        <v>568</v>
      </c>
      <c r="J23" s="7">
        <v>149</v>
      </c>
      <c r="K23" s="45">
        <v>165</v>
      </c>
      <c r="L23" s="6">
        <f t="shared" si="17"/>
        <v>314</v>
      </c>
      <c r="M23" s="12">
        <v>1</v>
      </c>
      <c r="N23" s="8">
        <v>1</v>
      </c>
      <c r="O23" s="5">
        <f>SUM(M23:N23)</f>
        <v>2</v>
      </c>
      <c r="P23" s="7">
        <f t="shared" si="14"/>
        <v>437</v>
      </c>
      <c r="Q23" s="8">
        <f t="shared" si="14"/>
        <v>447</v>
      </c>
      <c r="R23" s="46">
        <f t="shared" si="9"/>
        <v>884</v>
      </c>
      <c r="S23" s="47">
        <f t="shared" si="15"/>
        <v>52.210274790919954</v>
      </c>
      <c r="T23" s="48">
        <f t="shared" si="15"/>
        <v>49.777282850779507</v>
      </c>
      <c r="U23" s="49">
        <f t="shared" si="2"/>
        <v>50.951008645533136</v>
      </c>
    </row>
    <row r="24" spans="1:21" ht="15" customHeight="1" x14ac:dyDescent="0.2">
      <c r="A24" s="42" t="s">
        <v>107</v>
      </c>
      <c r="B24" s="43" t="s">
        <v>21</v>
      </c>
      <c r="C24" s="44" t="s">
        <v>184</v>
      </c>
      <c r="D24" s="7">
        <v>773</v>
      </c>
      <c r="E24" s="8">
        <v>785</v>
      </c>
      <c r="F24" s="6">
        <f t="shared" si="3"/>
        <v>1558</v>
      </c>
      <c r="G24" s="9">
        <v>249</v>
      </c>
      <c r="H24" s="10">
        <v>214</v>
      </c>
      <c r="I24" s="11">
        <f t="shared" si="16"/>
        <v>463</v>
      </c>
      <c r="J24" s="7">
        <v>148</v>
      </c>
      <c r="K24" s="45">
        <v>177</v>
      </c>
      <c r="L24" s="6">
        <f t="shared" si="17"/>
        <v>325</v>
      </c>
      <c r="M24" s="12">
        <v>0</v>
      </c>
      <c r="N24" s="8">
        <v>1</v>
      </c>
      <c r="O24" s="5">
        <f>SUM(M24:N24)</f>
        <v>1</v>
      </c>
      <c r="P24" s="7">
        <f t="shared" si="14"/>
        <v>397</v>
      </c>
      <c r="Q24" s="8">
        <f t="shared" si="14"/>
        <v>392</v>
      </c>
      <c r="R24" s="46">
        <f t="shared" si="9"/>
        <v>789</v>
      </c>
      <c r="S24" s="47">
        <f t="shared" si="15"/>
        <v>51.358344113842172</v>
      </c>
      <c r="T24" s="48">
        <f t="shared" si="15"/>
        <v>49.93630573248408</v>
      </c>
      <c r="U24" s="49">
        <f t="shared" si="2"/>
        <v>50.641848523748401</v>
      </c>
    </row>
    <row r="25" spans="1:21" ht="15" customHeight="1" x14ac:dyDescent="0.2">
      <c r="A25" s="50"/>
      <c r="B25" s="51" t="s">
        <v>78</v>
      </c>
      <c r="C25" s="52"/>
      <c r="D25" s="53">
        <f>SUM(D20:D24)</f>
        <v>8298</v>
      </c>
      <c r="E25" s="54">
        <f>SUM(E20:E24)</f>
        <v>8235</v>
      </c>
      <c r="F25" s="55">
        <f t="shared" ref="F25:K25" si="18">SUM(F20:F24)</f>
        <v>16533</v>
      </c>
      <c r="G25" s="53">
        <f t="shared" si="18"/>
        <v>2423</v>
      </c>
      <c r="H25" s="54">
        <f t="shared" si="18"/>
        <v>2164</v>
      </c>
      <c r="I25" s="55">
        <f t="shared" si="18"/>
        <v>4587</v>
      </c>
      <c r="J25" s="53">
        <f t="shared" si="18"/>
        <v>2073</v>
      </c>
      <c r="K25" s="56">
        <f t="shared" si="18"/>
        <v>2167</v>
      </c>
      <c r="L25" s="55">
        <f t="shared" ref="L25" si="19">SUM(L20:L24)</f>
        <v>4240</v>
      </c>
      <c r="M25" s="57">
        <f>SUM(M20:M24)</f>
        <v>13</v>
      </c>
      <c r="N25" s="54">
        <f>SUM(N20:N24)</f>
        <v>16</v>
      </c>
      <c r="O25" s="55">
        <f>SUM(O20:O24)</f>
        <v>29</v>
      </c>
      <c r="P25" s="53">
        <f t="shared" si="7"/>
        <v>4509</v>
      </c>
      <c r="Q25" s="54">
        <f t="shared" si="8"/>
        <v>4347</v>
      </c>
      <c r="R25" s="55">
        <f t="shared" si="9"/>
        <v>8856</v>
      </c>
      <c r="S25" s="58">
        <f t="shared" si="0"/>
        <v>54.338394793926248</v>
      </c>
      <c r="T25" s="59">
        <f t="shared" si="1"/>
        <v>52.786885245901637</v>
      </c>
      <c r="U25" s="60">
        <f t="shared" si="2"/>
        <v>53.565596080566138</v>
      </c>
    </row>
    <row r="26" spans="1:21" ht="15" customHeight="1" x14ac:dyDescent="0.2">
      <c r="A26" s="42" t="s">
        <v>108</v>
      </c>
      <c r="B26" s="43" t="s">
        <v>22</v>
      </c>
      <c r="C26" s="44" t="s">
        <v>185</v>
      </c>
      <c r="D26" s="7">
        <v>389</v>
      </c>
      <c r="E26" s="8">
        <v>391</v>
      </c>
      <c r="F26" s="6">
        <f t="shared" si="3"/>
        <v>780</v>
      </c>
      <c r="G26" s="4">
        <v>104</v>
      </c>
      <c r="H26" s="5">
        <v>89</v>
      </c>
      <c r="I26" s="11">
        <f t="shared" si="16"/>
        <v>193</v>
      </c>
      <c r="J26" s="7">
        <v>97</v>
      </c>
      <c r="K26" s="45">
        <v>91</v>
      </c>
      <c r="L26" s="6">
        <f t="shared" ref="L26:L32" si="20">SUM(J26:K26)</f>
        <v>188</v>
      </c>
      <c r="M26" s="12">
        <v>0</v>
      </c>
      <c r="N26" s="8">
        <v>0</v>
      </c>
      <c r="O26" s="5">
        <f t="shared" ref="O26:O32" si="21">SUM(M26:N26)</f>
        <v>0</v>
      </c>
      <c r="P26" s="7">
        <f t="shared" si="7"/>
        <v>201</v>
      </c>
      <c r="Q26" s="8">
        <f t="shared" si="8"/>
        <v>180</v>
      </c>
      <c r="R26" s="46">
        <f t="shared" si="9"/>
        <v>381</v>
      </c>
      <c r="S26" s="47">
        <f t="shared" si="0"/>
        <v>51.670951156812336</v>
      </c>
      <c r="T26" s="48">
        <f t="shared" si="1"/>
        <v>46.035805626598467</v>
      </c>
      <c r="U26" s="49">
        <f t="shared" si="2"/>
        <v>48.846153846153847</v>
      </c>
    </row>
    <row r="27" spans="1:21" ht="15" customHeight="1" x14ac:dyDescent="0.2">
      <c r="A27" s="42" t="s">
        <v>109</v>
      </c>
      <c r="B27" s="43" t="s">
        <v>23</v>
      </c>
      <c r="C27" s="44" t="s">
        <v>186</v>
      </c>
      <c r="D27" s="7">
        <v>1212</v>
      </c>
      <c r="E27" s="8">
        <v>1194</v>
      </c>
      <c r="F27" s="6">
        <f t="shared" si="3"/>
        <v>2406</v>
      </c>
      <c r="G27" s="4">
        <v>325</v>
      </c>
      <c r="H27" s="5">
        <v>284</v>
      </c>
      <c r="I27" s="11">
        <f t="shared" si="16"/>
        <v>609</v>
      </c>
      <c r="J27" s="7">
        <v>241</v>
      </c>
      <c r="K27" s="45">
        <v>235</v>
      </c>
      <c r="L27" s="6">
        <f t="shared" si="20"/>
        <v>476</v>
      </c>
      <c r="M27" s="12">
        <v>4</v>
      </c>
      <c r="N27" s="8">
        <v>2</v>
      </c>
      <c r="O27" s="5">
        <f t="shared" si="21"/>
        <v>6</v>
      </c>
      <c r="P27" s="7">
        <f t="shared" si="7"/>
        <v>570</v>
      </c>
      <c r="Q27" s="8">
        <f t="shared" si="8"/>
        <v>521</v>
      </c>
      <c r="R27" s="46">
        <f t="shared" si="9"/>
        <v>1091</v>
      </c>
      <c r="S27" s="47">
        <f t="shared" si="0"/>
        <v>47.029702970297024</v>
      </c>
      <c r="T27" s="48">
        <f t="shared" si="1"/>
        <v>43.634840871021773</v>
      </c>
      <c r="U27" s="49">
        <f t="shared" si="2"/>
        <v>45.344970906068163</v>
      </c>
    </row>
    <row r="28" spans="1:21" ht="15" customHeight="1" x14ac:dyDescent="0.2">
      <c r="A28" s="42" t="s">
        <v>110</v>
      </c>
      <c r="B28" s="43" t="s">
        <v>24</v>
      </c>
      <c r="C28" s="44" t="s">
        <v>238</v>
      </c>
      <c r="D28" s="7">
        <v>1781</v>
      </c>
      <c r="E28" s="8">
        <v>1817</v>
      </c>
      <c r="F28" s="6">
        <f t="shared" si="3"/>
        <v>3598</v>
      </c>
      <c r="G28" s="4">
        <v>532</v>
      </c>
      <c r="H28" s="5">
        <v>517</v>
      </c>
      <c r="I28" s="11">
        <f t="shared" si="16"/>
        <v>1049</v>
      </c>
      <c r="J28" s="7">
        <v>521</v>
      </c>
      <c r="K28" s="45">
        <v>528</v>
      </c>
      <c r="L28" s="6">
        <f t="shared" si="20"/>
        <v>1049</v>
      </c>
      <c r="M28" s="12">
        <v>3</v>
      </c>
      <c r="N28" s="8">
        <v>2</v>
      </c>
      <c r="O28" s="5">
        <f t="shared" si="21"/>
        <v>5</v>
      </c>
      <c r="P28" s="7">
        <f t="shared" si="7"/>
        <v>1056</v>
      </c>
      <c r="Q28" s="8">
        <f t="shared" si="8"/>
        <v>1047</v>
      </c>
      <c r="R28" s="46">
        <f t="shared" si="9"/>
        <v>2103</v>
      </c>
      <c r="S28" s="47">
        <f t="shared" si="0"/>
        <v>59.292532285233015</v>
      </c>
      <c r="T28" s="48">
        <f t="shared" si="1"/>
        <v>57.622454595487071</v>
      </c>
      <c r="U28" s="49">
        <f t="shared" si="2"/>
        <v>58.44913841022791</v>
      </c>
    </row>
    <row r="29" spans="1:21" ht="15" customHeight="1" x14ac:dyDescent="0.2">
      <c r="A29" s="42" t="s">
        <v>111</v>
      </c>
      <c r="B29" s="43" t="s">
        <v>25</v>
      </c>
      <c r="C29" s="44" t="s">
        <v>187</v>
      </c>
      <c r="D29" s="7">
        <v>907</v>
      </c>
      <c r="E29" s="8">
        <v>900</v>
      </c>
      <c r="F29" s="6">
        <f t="shared" si="3"/>
        <v>1807</v>
      </c>
      <c r="G29" s="4">
        <v>282</v>
      </c>
      <c r="H29" s="5">
        <v>230</v>
      </c>
      <c r="I29" s="11">
        <f t="shared" si="16"/>
        <v>512</v>
      </c>
      <c r="J29" s="7">
        <v>167</v>
      </c>
      <c r="K29" s="45">
        <v>166</v>
      </c>
      <c r="L29" s="6">
        <f t="shared" si="20"/>
        <v>333</v>
      </c>
      <c r="M29" s="12">
        <v>2</v>
      </c>
      <c r="N29" s="8">
        <v>4</v>
      </c>
      <c r="O29" s="5">
        <f t="shared" si="21"/>
        <v>6</v>
      </c>
      <c r="P29" s="7">
        <f t="shared" si="7"/>
        <v>451</v>
      </c>
      <c r="Q29" s="8">
        <f t="shared" si="8"/>
        <v>400</v>
      </c>
      <c r="R29" s="46">
        <f t="shared" si="9"/>
        <v>851</v>
      </c>
      <c r="S29" s="47">
        <f t="shared" si="0"/>
        <v>49.72436604189636</v>
      </c>
      <c r="T29" s="48">
        <f t="shared" si="1"/>
        <v>44.444444444444443</v>
      </c>
      <c r="U29" s="49">
        <f t="shared" si="2"/>
        <v>47.094631986718319</v>
      </c>
    </row>
    <row r="30" spans="1:21" ht="15" customHeight="1" x14ac:dyDescent="0.2">
      <c r="A30" s="42" t="s">
        <v>112</v>
      </c>
      <c r="B30" s="43" t="s">
        <v>26</v>
      </c>
      <c r="C30" s="44" t="s">
        <v>188</v>
      </c>
      <c r="D30" s="7">
        <v>344</v>
      </c>
      <c r="E30" s="8">
        <v>348</v>
      </c>
      <c r="F30" s="6">
        <f t="shared" si="3"/>
        <v>692</v>
      </c>
      <c r="G30" s="4">
        <v>98</v>
      </c>
      <c r="H30" s="5">
        <v>93</v>
      </c>
      <c r="I30" s="11">
        <f t="shared" si="16"/>
        <v>191</v>
      </c>
      <c r="J30" s="7">
        <v>70</v>
      </c>
      <c r="K30" s="45">
        <v>76</v>
      </c>
      <c r="L30" s="6">
        <f t="shared" si="20"/>
        <v>146</v>
      </c>
      <c r="M30" s="12">
        <v>0</v>
      </c>
      <c r="N30" s="8">
        <v>0</v>
      </c>
      <c r="O30" s="5">
        <f t="shared" si="21"/>
        <v>0</v>
      </c>
      <c r="P30" s="7">
        <f t="shared" si="7"/>
        <v>168</v>
      </c>
      <c r="Q30" s="8">
        <f t="shared" si="8"/>
        <v>169</v>
      </c>
      <c r="R30" s="46">
        <f t="shared" si="9"/>
        <v>337</v>
      </c>
      <c r="S30" s="47">
        <f t="shared" si="0"/>
        <v>48.837209302325576</v>
      </c>
      <c r="T30" s="48">
        <f t="shared" si="1"/>
        <v>48.563218390804593</v>
      </c>
      <c r="U30" s="49">
        <f t="shared" si="2"/>
        <v>48.699421965317917</v>
      </c>
    </row>
    <row r="31" spans="1:21" ht="15" customHeight="1" x14ac:dyDescent="0.2">
      <c r="A31" s="42" t="s">
        <v>113</v>
      </c>
      <c r="B31" s="43" t="s">
        <v>27</v>
      </c>
      <c r="C31" s="44" t="s">
        <v>189</v>
      </c>
      <c r="D31" s="7">
        <v>793</v>
      </c>
      <c r="E31" s="8">
        <v>795</v>
      </c>
      <c r="F31" s="6">
        <f t="shared" si="3"/>
        <v>1588</v>
      </c>
      <c r="G31" s="4">
        <v>230</v>
      </c>
      <c r="H31" s="5">
        <v>213</v>
      </c>
      <c r="I31" s="11">
        <f t="shared" si="16"/>
        <v>443</v>
      </c>
      <c r="J31" s="7">
        <v>194</v>
      </c>
      <c r="K31" s="45">
        <v>196</v>
      </c>
      <c r="L31" s="6">
        <f t="shared" si="20"/>
        <v>390</v>
      </c>
      <c r="M31" s="12">
        <v>3</v>
      </c>
      <c r="N31" s="8">
        <v>3</v>
      </c>
      <c r="O31" s="5">
        <f t="shared" si="21"/>
        <v>6</v>
      </c>
      <c r="P31" s="7">
        <f t="shared" si="7"/>
        <v>427</v>
      </c>
      <c r="Q31" s="8">
        <f t="shared" si="8"/>
        <v>412</v>
      </c>
      <c r="R31" s="46">
        <f t="shared" si="9"/>
        <v>839</v>
      </c>
      <c r="S31" s="47">
        <f t="shared" si="0"/>
        <v>53.846153846153847</v>
      </c>
      <c r="T31" s="48">
        <f t="shared" si="1"/>
        <v>51.823899371069182</v>
      </c>
      <c r="U31" s="49">
        <f t="shared" si="2"/>
        <v>52.833753148614612</v>
      </c>
    </row>
    <row r="32" spans="1:21" ht="15" customHeight="1" x14ac:dyDescent="0.2">
      <c r="A32" s="42" t="s">
        <v>114</v>
      </c>
      <c r="B32" s="43" t="s">
        <v>28</v>
      </c>
      <c r="C32" s="44" t="s">
        <v>190</v>
      </c>
      <c r="D32" s="7">
        <v>2637</v>
      </c>
      <c r="E32" s="8">
        <v>2609</v>
      </c>
      <c r="F32" s="6">
        <f t="shared" si="3"/>
        <v>5246</v>
      </c>
      <c r="G32" s="4">
        <v>846</v>
      </c>
      <c r="H32" s="5">
        <v>767</v>
      </c>
      <c r="I32" s="11">
        <f t="shared" si="16"/>
        <v>1613</v>
      </c>
      <c r="J32" s="7">
        <v>747</v>
      </c>
      <c r="K32" s="45">
        <v>793</v>
      </c>
      <c r="L32" s="6">
        <f t="shared" si="20"/>
        <v>1540</v>
      </c>
      <c r="M32" s="12">
        <v>5</v>
      </c>
      <c r="N32" s="8">
        <v>1</v>
      </c>
      <c r="O32" s="5">
        <f t="shared" si="21"/>
        <v>6</v>
      </c>
      <c r="P32" s="7">
        <f t="shared" si="7"/>
        <v>1598</v>
      </c>
      <c r="Q32" s="8">
        <f t="shared" si="8"/>
        <v>1561</v>
      </c>
      <c r="R32" s="46">
        <f t="shared" si="9"/>
        <v>3159</v>
      </c>
      <c r="S32" s="47">
        <f t="shared" si="0"/>
        <v>60.599165718619638</v>
      </c>
      <c r="T32" s="48">
        <f t="shared" si="1"/>
        <v>59.831353008815633</v>
      </c>
      <c r="U32" s="49">
        <f t="shared" si="2"/>
        <v>60.217308425467017</v>
      </c>
    </row>
    <row r="33" spans="1:21" ht="15" customHeight="1" x14ac:dyDescent="0.2">
      <c r="A33" s="50"/>
      <c r="B33" s="51" t="s">
        <v>79</v>
      </c>
      <c r="C33" s="52"/>
      <c r="D33" s="53">
        <f>SUM(D26:D32)</f>
        <v>8063</v>
      </c>
      <c r="E33" s="54">
        <f t="shared" ref="E33:K33" si="22">SUM(E26:E32)</f>
        <v>8054</v>
      </c>
      <c r="F33" s="55">
        <f t="shared" si="22"/>
        <v>16117</v>
      </c>
      <c r="G33" s="53">
        <f t="shared" si="22"/>
        <v>2417</v>
      </c>
      <c r="H33" s="54">
        <f t="shared" si="22"/>
        <v>2193</v>
      </c>
      <c r="I33" s="55">
        <f t="shared" si="22"/>
        <v>4610</v>
      </c>
      <c r="J33" s="53">
        <f t="shared" si="22"/>
        <v>2037</v>
      </c>
      <c r="K33" s="56">
        <f t="shared" si="22"/>
        <v>2085</v>
      </c>
      <c r="L33" s="55">
        <f t="shared" ref="L33" si="23">SUM(L26:L32)</f>
        <v>4122</v>
      </c>
      <c r="M33" s="57">
        <f>SUM(M26:M32)</f>
        <v>17</v>
      </c>
      <c r="N33" s="54">
        <f t="shared" ref="N33" si="24">SUM(N26:N32)</f>
        <v>12</v>
      </c>
      <c r="O33" s="55">
        <f>SUM(O26:O32)</f>
        <v>29</v>
      </c>
      <c r="P33" s="53">
        <f t="shared" si="7"/>
        <v>4471</v>
      </c>
      <c r="Q33" s="54">
        <f t="shared" si="8"/>
        <v>4290</v>
      </c>
      <c r="R33" s="55">
        <f t="shared" si="9"/>
        <v>8761</v>
      </c>
      <c r="S33" s="58">
        <f t="shared" si="0"/>
        <v>55.450824755053951</v>
      </c>
      <c r="T33" s="59">
        <f t="shared" si="1"/>
        <v>53.265458157437294</v>
      </c>
      <c r="U33" s="60">
        <f t="shared" si="2"/>
        <v>54.358751628715019</v>
      </c>
    </row>
    <row r="34" spans="1:21" ht="15" customHeight="1" x14ac:dyDescent="0.2">
      <c r="A34" s="42" t="s">
        <v>115</v>
      </c>
      <c r="B34" s="43" t="s">
        <v>29</v>
      </c>
      <c r="C34" s="44" t="s">
        <v>249</v>
      </c>
      <c r="D34" s="7">
        <v>3523</v>
      </c>
      <c r="E34" s="8">
        <v>3611</v>
      </c>
      <c r="F34" s="6">
        <f>SUM(D34:E34)</f>
        <v>7134</v>
      </c>
      <c r="G34" s="4">
        <v>898</v>
      </c>
      <c r="H34" s="5">
        <v>911</v>
      </c>
      <c r="I34" s="6">
        <f>SUM(G34:H34)</f>
        <v>1809</v>
      </c>
      <c r="J34" s="7">
        <v>1021</v>
      </c>
      <c r="K34" s="45">
        <v>1116</v>
      </c>
      <c r="L34" s="6">
        <f>SUM(J34:K34)</f>
        <v>2137</v>
      </c>
      <c r="M34" s="12">
        <v>7</v>
      </c>
      <c r="N34" s="8">
        <v>10</v>
      </c>
      <c r="O34" s="5">
        <f>SUM(M34:N34)</f>
        <v>17</v>
      </c>
      <c r="P34" s="7">
        <f t="shared" si="7"/>
        <v>1926</v>
      </c>
      <c r="Q34" s="8">
        <f t="shared" si="8"/>
        <v>2037</v>
      </c>
      <c r="R34" s="46">
        <f t="shared" si="9"/>
        <v>3963</v>
      </c>
      <c r="S34" s="47">
        <f t="shared" si="0"/>
        <v>54.669315923928473</v>
      </c>
      <c r="T34" s="48">
        <f t="shared" si="1"/>
        <v>56.41096649127666</v>
      </c>
      <c r="U34" s="49">
        <f t="shared" si="2"/>
        <v>55.550883095037854</v>
      </c>
    </row>
    <row r="35" spans="1:21" ht="15" customHeight="1" x14ac:dyDescent="0.2">
      <c r="A35" s="42" t="s">
        <v>116</v>
      </c>
      <c r="B35" s="43" t="s">
        <v>30</v>
      </c>
      <c r="C35" s="44" t="s">
        <v>191</v>
      </c>
      <c r="D35" s="7">
        <v>906</v>
      </c>
      <c r="E35" s="8">
        <v>895</v>
      </c>
      <c r="F35" s="6">
        <f t="shared" ref="F35:F57" si="25">SUM(D35:E35)</f>
        <v>1801</v>
      </c>
      <c r="G35" s="4">
        <v>270</v>
      </c>
      <c r="H35" s="5">
        <v>246</v>
      </c>
      <c r="I35" s="6">
        <f t="shared" ref="I35:I57" si="26">SUM(G35:H35)</f>
        <v>516</v>
      </c>
      <c r="J35" s="7">
        <v>224</v>
      </c>
      <c r="K35" s="45">
        <v>240</v>
      </c>
      <c r="L35" s="6">
        <f t="shared" ref="L35:L57" si="27">SUM(J35:K35)</f>
        <v>464</v>
      </c>
      <c r="M35" s="12">
        <v>2</v>
      </c>
      <c r="N35" s="8">
        <v>1</v>
      </c>
      <c r="O35" s="5">
        <f t="shared" ref="O35:O57" si="28">SUM(M35:N35)</f>
        <v>3</v>
      </c>
      <c r="P35" s="7">
        <f t="shared" si="7"/>
        <v>496</v>
      </c>
      <c r="Q35" s="8">
        <f t="shared" si="8"/>
        <v>487</v>
      </c>
      <c r="R35" s="46">
        <f t="shared" si="9"/>
        <v>983</v>
      </c>
      <c r="S35" s="47">
        <f t="shared" ref="S35:S67" si="29">P35/D35*100</f>
        <v>54.746136865342166</v>
      </c>
      <c r="T35" s="48">
        <f t="shared" ref="T35:T67" si="30">Q35/E35*100</f>
        <v>54.413407821229058</v>
      </c>
      <c r="U35" s="49">
        <f t="shared" ref="U35:U67" si="31">R35/F35*100</f>
        <v>54.580788450860631</v>
      </c>
    </row>
    <row r="36" spans="1:21" ht="15" customHeight="1" x14ac:dyDescent="0.2">
      <c r="A36" s="42" t="s">
        <v>117</v>
      </c>
      <c r="B36" s="43" t="s">
        <v>31</v>
      </c>
      <c r="C36" s="44" t="s">
        <v>192</v>
      </c>
      <c r="D36" s="7">
        <v>2107</v>
      </c>
      <c r="E36" s="8">
        <v>1970</v>
      </c>
      <c r="F36" s="6">
        <f t="shared" si="25"/>
        <v>4077</v>
      </c>
      <c r="G36" s="4">
        <v>532</v>
      </c>
      <c r="H36" s="5">
        <v>470</v>
      </c>
      <c r="I36" s="6">
        <f t="shared" si="26"/>
        <v>1002</v>
      </c>
      <c r="J36" s="7">
        <v>550</v>
      </c>
      <c r="K36" s="45">
        <v>551</v>
      </c>
      <c r="L36" s="6">
        <f t="shared" si="27"/>
        <v>1101</v>
      </c>
      <c r="M36" s="12">
        <v>5</v>
      </c>
      <c r="N36" s="8">
        <v>9</v>
      </c>
      <c r="O36" s="5">
        <f t="shared" si="28"/>
        <v>14</v>
      </c>
      <c r="P36" s="7">
        <f t="shared" si="7"/>
        <v>1087</v>
      </c>
      <c r="Q36" s="8">
        <f t="shared" si="8"/>
        <v>1030</v>
      </c>
      <c r="R36" s="46">
        <f t="shared" si="9"/>
        <v>2117</v>
      </c>
      <c r="S36" s="47">
        <f t="shared" si="29"/>
        <v>51.589938300901764</v>
      </c>
      <c r="T36" s="48">
        <f t="shared" si="30"/>
        <v>52.284263959390863</v>
      </c>
      <c r="U36" s="49">
        <f t="shared" si="31"/>
        <v>51.925435369143983</v>
      </c>
    </row>
    <row r="37" spans="1:21" ht="15" customHeight="1" x14ac:dyDescent="0.2">
      <c r="A37" s="42" t="s">
        <v>118</v>
      </c>
      <c r="B37" s="43" t="s">
        <v>32</v>
      </c>
      <c r="C37" s="44" t="s">
        <v>193</v>
      </c>
      <c r="D37" s="7">
        <v>743</v>
      </c>
      <c r="E37" s="8">
        <v>747</v>
      </c>
      <c r="F37" s="6">
        <f t="shared" si="25"/>
        <v>1490</v>
      </c>
      <c r="G37" s="4">
        <v>303</v>
      </c>
      <c r="H37" s="5">
        <v>244</v>
      </c>
      <c r="I37" s="6">
        <f t="shared" si="26"/>
        <v>547</v>
      </c>
      <c r="J37" s="7">
        <v>162</v>
      </c>
      <c r="K37" s="45">
        <v>196</v>
      </c>
      <c r="L37" s="6">
        <f t="shared" si="27"/>
        <v>358</v>
      </c>
      <c r="M37" s="12">
        <v>4</v>
      </c>
      <c r="N37" s="8">
        <v>3</v>
      </c>
      <c r="O37" s="5">
        <f t="shared" si="28"/>
        <v>7</v>
      </c>
      <c r="P37" s="7">
        <f t="shared" si="7"/>
        <v>469</v>
      </c>
      <c r="Q37" s="8">
        <f t="shared" si="8"/>
        <v>443</v>
      </c>
      <c r="R37" s="46">
        <f t="shared" si="9"/>
        <v>912</v>
      </c>
      <c r="S37" s="47">
        <f t="shared" si="29"/>
        <v>63.122476446837148</v>
      </c>
      <c r="T37" s="48">
        <f t="shared" si="30"/>
        <v>59.303882195448466</v>
      </c>
      <c r="U37" s="49">
        <f t="shared" si="31"/>
        <v>61.208053691275168</v>
      </c>
    </row>
    <row r="38" spans="1:21" ht="15" customHeight="1" x14ac:dyDescent="0.2">
      <c r="A38" s="42" t="s">
        <v>119</v>
      </c>
      <c r="B38" s="43" t="s">
        <v>33</v>
      </c>
      <c r="C38" s="44" t="s">
        <v>194</v>
      </c>
      <c r="D38" s="7">
        <v>540</v>
      </c>
      <c r="E38" s="8">
        <v>550</v>
      </c>
      <c r="F38" s="6">
        <f t="shared" si="25"/>
        <v>1090</v>
      </c>
      <c r="G38" s="4">
        <v>145</v>
      </c>
      <c r="H38" s="5">
        <v>137</v>
      </c>
      <c r="I38" s="6">
        <f t="shared" si="26"/>
        <v>282</v>
      </c>
      <c r="J38" s="7">
        <v>141</v>
      </c>
      <c r="K38" s="45">
        <v>144</v>
      </c>
      <c r="L38" s="6">
        <f t="shared" si="27"/>
        <v>285</v>
      </c>
      <c r="M38" s="12">
        <v>1</v>
      </c>
      <c r="N38" s="8">
        <v>0</v>
      </c>
      <c r="O38" s="5">
        <f t="shared" si="28"/>
        <v>1</v>
      </c>
      <c r="P38" s="7">
        <f t="shared" si="7"/>
        <v>287</v>
      </c>
      <c r="Q38" s="8">
        <f t="shared" si="8"/>
        <v>281</v>
      </c>
      <c r="R38" s="46">
        <f t="shared" si="9"/>
        <v>568</v>
      </c>
      <c r="S38" s="47">
        <f t="shared" si="29"/>
        <v>53.148148148148145</v>
      </c>
      <c r="T38" s="48">
        <f t="shared" si="30"/>
        <v>51.090909090909086</v>
      </c>
      <c r="U38" s="49">
        <f t="shared" si="31"/>
        <v>52.11009174311927</v>
      </c>
    </row>
    <row r="39" spans="1:21" ht="15" customHeight="1" x14ac:dyDescent="0.2">
      <c r="A39" s="42" t="s">
        <v>120</v>
      </c>
      <c r="B39" s="43" t="s">
        <v>34</v>
      </c>
      <c r="C39" s="44" t="s">
        <v>195</v>
      </c>
      <c r="D39" s="7">
        <v>420</v>
      </c>
      <c r="E39" s="8">
        <v>400</v>
      </c>
      <c r="F39" s="6">
        <f t="shared" si="25"/>
        <v>820</v>
      </c>
      <c r="G39" s="4">
        <v>121</v>
      </c>
      <c r="H39" s="5">
        <v>104</v>
      </c>
      <c r="I39" s="6">
        <f t="shared" si="26"/>
        <v>225</v>
      </c>
      <c r="J39" s="7">
        <v>75</v>
      </c>
      <c r="K39" s="45">
        <v>82</v>
      </c>
      <c r="L39" s="6">
        <f t="shared" si="27"/>
        <v>157</v>
      </c>
      <c r="M39" s="12">
        <v>3</v>
      </c>
      <c r="N39" s="8">
        <v>2</v>
      </c>
      <c r="O39" s="5">
        <f t="shared" si="28"/>
        <v>5</v>
      </c>
      <c r="P39" s="7">
        <f t="shared" si="7"/>
        <v>199</v>
      </c>
      <c r="Q39" s="8">
        <f t="shared" si="8"/>
        <v>188</v>
      </c>
      <c r="R39" s="46">
        <f t="shared" si="9"/>
        <v>387</v>
      </c>
      <c r="S39" s="47">
        <f t="shared" si="29"/>
        <v>47.38095238095238</v>
      </c>
      <c r="T39" s="48">
        <f t="shared" si="30"/>
        <v>47</v>
      </c>
      <c r="U39" s="49">
        <f t="shared" si="31"/>
        <v>47.195121951219512</v>
      </c>
    </row>
    <row r="40" spans="1:21" ht="15" customHeight="1" x14ac:dyDescent="0.2">
      <c r="A40" s="42" t="s">
        <v>121</v>
      </c>
      <c r="B40" s="43" t="s">
        <v>35</v>
      </c>
      <c r="C40" s="44" t="s">
        <v>196</v>
      </c>
      <c r="D40" s="7">
        <v>358</v>
      </c>
      <c r="E40" s="8">
        <v>372</v>
      </c>
      <c r="F40" s="6">
        <f t="shared" si="25"/>
        <v>730</v>
      </c>
      <c r="G40" s="4">
        <v>129</v>
      </c>
      <c r="H40" s="5">
        <v>109</v>
      </c>
      <c r="I40" s="6">
        <f t="shared" si="26"/>
        <v>238</v>
      </c>
      <c r="J40" s="7">
        <v>62</v>
      </c>
      <c r="K40" s="45">
        <v>59</v>
      </c>
      <c r="L40" s="6">
        <f t="shared" si="27"/>
        <v>121</v>
      </c>
      <c r="M40" s="12">
        <v>2</v>
      </c>
      <c r="N40" s="8">
        <v>1</v>
      </c>
      <c r="O40" s="5">
        <f t="shared" si="28"/>
        <v>3</v>
      </c>
      <c r="P40" s="7">
        <f t="shared" si="7"/>
        <v>193</v>
      </c>
      <c r="Q40" s="8">
        <f t="shared" si="8"/>
        <v>169</v>
      </c>
      <c r="R40" s="46">
        <f t="shared" si="9"/>
        <v>362</v>
      </c>
      <c r="S40" s="47">
        <f t="shared" si="29"/>
        <v>53.910614525139664</v>
      </c>
      <c r="T40" s="48">
        <f t="shared" si="30"/>
        <v>45.43010752688172</v>
      </c>
      <c r="U40" s="49">
        <f t="shared" si="31"/>
        <v>49.589041095890416</v>
      </c>
    </row>
    <row r="41" spans="1:21" ht="15" customHeight="1" x14ac:dyDescent="0.2">
      <c r="A41" s="42" t="s">
        <v>122</v>
      </c>
      <c r="B41" s="43" t="s">
        <v>36</v>
      </c>
      <c r="C41" s="44" t="s">
        <v>197</v>
      </c>
      <c r="D41" s="7">
        <v>1743</v>
      </c>
      <c r="E41" s="8">
        <v>1759</v>
      </c>
      <c r="F41" s="6">
        <f t="shared" si="25"/>
        <v>3502</v>
      </c>
      <c r="G41" s="4">
        <v>520</v>
      </c>
      <c r="H41" s="5">
        <v>491</v>
      </c>
      <c r="I41" s="6">
        <f t="shared" si="26"/>
        <v>1011</v>
      </c>
      <c r="J41" s="7">
        <v>485</v>
      </c>
      <c r="K41" s="45">
        <v>496</v>
      </c>
      <c r="L41" s="6">
        <f t="shared" si="27"/>
        <v>981</v>
      </c>
      <c r="M41" s="12">
        <v>4</v>
      </c>
      <c r="N41" s="8">
        <v>3</v>
      </c>
      <c r="O41" s="5">
        <f t="shared" si="28"/>
        <v>7</v>
      </c>
      <c r="P41" s="7">
        <f t="shared" si="7"/>
        <v>1009</v>
      </c>
      <c r="Q41" s="8">
        <f t="shared" si="8"/>
        <v>990</v>
      </c>
      <c r="R41" s="46">
        <f t="shared" si="9"/>
        <v>1999</v>
      </c>
      <c r="S41" s="47">
        <f t="shared" si="29"/>
        <v>57.888697647733792</v>
      </c>
      <c r="T41" s="48">
        <f t="shared" si="30"/>
        <v>56.28197839681637</v>
      </c>
      <c r="U41" s="49">
        <f t="shared" si="31"/>
        <v>57.081667618503715</v>
      </c>
    </row>
    <row r="42" spans="1:21" ht="15" customHeight="1" x14ac:dyDescent="0.2">
      <c r="A42" s="42" t="s">
        <v>123</v>
      </c>
      <c r="B42" s="43" t="s">
        <v>37</v>
      </c>
      <c r="C42" s="44" t="s">
        <v>246</v>
      </c>
      <c r="D42" s="7">
        <v>2424</v>
      </c>
      <c r="E42" s="8">
        <v>2453</v>
      </c>
      <c r="F42" s="6">
        <f t="shared" si="25"/>
        <v>4877</v>
      </c>
      <c r="G42" s="4">
        <v>872</v>
      </c>
      <c r="H42" s="5">
        <v>843</v>
      </c>
      <c r="I42" s="6">
        <f t="shared" si="26"/>
        <v>1715</v>
      </c>
      <c r="J42" s="7">
        <v>712</v>
      </c>
      <c r="K42" s="45">
        <v>740</v>
      </c>
      <c r="L42" s="6">
        <f t="shared" si="27"/>
        <v>1452</v>
      </c>
      <c r="M42" s="12">
        <v>3</v>
      </c>
      <c r="N42" s="8">
        <v>10</v>
      </c>
      <c r="O42" s="5">
        <f t="shared" si="28"/>
        <v>13</v>
      </c>
      <c r="P42" s="7">
        <f t="shared" si="7"/>
        <v>1587</v>
      </c>
      <c r="Q42" s="8">
        <f t="shared" si="8"/>
        <v>1593</v>
      </c>
      <c r="R42" s="46">
        <f t="shared" si="9"/>
        <v>3180</v>
      </c>
      <c r="S42" s="47">
        <f t="shared" si="29"/>
        <v>65.470297029702976</v>
      </c>
      <c r="T42" s="48">
        <f t="shared" si="30"/>
        <v>64.940888707704843</v>
      </c>
      <c r="U42" s="49">
        <f t="shared" si="31"/>
        <v>65.204018864055769</v>
      </c>
    </row>
    <row r="43" spans="1:21" ht="15" customHeight="1" x14ac:dyDescent="0.2">
      <c r="A43" s="42" t="s">
        <v>124</v>
      </c>
      <c r="B43" s="43" t="s">
        <v>38</v>
      </c>
      <c r="C43" s="44" t="s">
        <v>198</v>
      </c>
      <c r="D43" s="7">
        <v>490</v>
      </c>
      <c r="E43" s="8">
        <v>507</v>
      </c>
      <c r="F43" s="6">
        <f t="shared" si="25"/>
        <v>997</v>
      </c>
      <c r="G43" s="4">
        <v>141</v>
      </c>
      <c r="H43" s="5">
        <v>129</v>
      </c>
      <c r="I43" s="6">
        <f t="shared" si="26"/>
        <v>270</v>
      </c>
      <c r="J43" s="7">
        <v>142</v>
      </c>
      <c r="K43" s="45">
        <v>172</v>
      </c>
      <c r="L43" s="6">
        <f t="shared" si="27"/>
        <v>314</v>
      </c>
      <c r="M43" s="12">
        <v>1</v>
      </c>
      <c r="N43" s="8">
        <v>4</v>
      </c>
      <c r="O43" s="5">
        <f t="shared" si="28"/>
        <v>5</v>
      </c>
      <c r="P43" s="7">
        <f t="shared" si="7"/>
        <v>284</v>
      </c>
      <c r="Q43" s="8">
        <f t="shared" si="8"/>
        <v>305</v>
      </c>
      <c r="R43" s="46">
        <f t="shared" si="9"/>
        <v>589</v>
      </c>
      <c r="S43" s="47">
        <f t="shared" si="29"/>
        <v>57.959183673469383</v>
      </c>
      <c r="T43" s="48">
        <f t="shared" si="30"/>
        <v>60.157790927021694</v>
      </c>
      <c r="U43" s="49">
        <f t="shared" si="31"/>
        <v>59.077231695085253</v>
      </c>
    </row>
    <row r="44" spans="1:21" ht="15" customHeight="1" x14ac:dyDescent="0.2">
      <c r="A44" s="42" t="s">
        <v>125</v>
      </c>
      <c r="B44" s="43" t="s">
        <v>39</v>
      </c>
      <c r="C44" s="44" t="s">
        <v>247</v>
      </c>
      <c r="D44" s="7">
        <v>1926</v>
      </c>
      <c r="E44" s="8">
        <v>1869</v>
      </c>
      <c r="F44" s="6">
        <f t="shared" si="25"/>
        <v>3795</v>
      </c>
      <c r="G44" s="4">
        <v>738</v>
      </c>
      <c r="H44" s="5">
        <v>650</v>
      </c>
      <c r="I44" s="6">
        <f t="shared" si="26"/>
        <v>1388</v>
      </c>
      <c r="J44" s="7">
        <v>551</v>
      </c>
      <c r="K44" s="45">
        <v>569</v>
      </c>
      <c r="L44" s="6">
        <f t="shared" si="27"/>
        <v>1120</v>
      </c>
      <c r="M44" s="12">
        <v>10</v>
      </c>
      <c r="N44" s="8">
        <v>9</v>
      </c>
      <c r="O44" s="5">
        <f t="shared" si="28"/>
        <v>19</v>
      </c>
      <c r="P44" s="7">
        <f t="shared" si="7"/>
        <v>1299</v>
      </c>
      <c r="Q44" s="8">
        <f t="shared" si="8"/>
        <v>1228</v>
      </c>
      <c r="R44" s="46">
        <f t="shared" si="9"/>
        <v>2527</v>
      </c>
      <c r="S44" s="47">
        <f t="shared" si="29"/>
        <v>67.445482866043619</v>
      </c>
      <c r="T44" s="48">
        <f t="shared" si="30"/>
        <v>65.703584804708399</v>
      </c>
      <c r="U44" s="49">
        <f t="shared" si="31"/>
        <v>66.587615283267453</v>
      </c>
    </row>
    <row r="45" spans="1:21" ht="15" customHeight="1" x14ac:dyDescent="0.2">
      <c r="A45" s="42" t="s">
        <v>126</v>
      </c>
      <c r="B45" s="43" t="s">
        <v>40</v>
      </c>
      <c r="C45" s="44" t="s">
        <v>199</v>
      </c>
      <c r="D45" s="7">
        <v>814</v>
      </c>
      <c r="E45" s="8">
        <v>832</v>
      </c>
      <c r="F45" s="6">
        <f t="shared" si="25"/>
        <v>1646</v>
      </c>
      <c r="G45" s="4">
        <v>246</v>
      </c>
      <c r="H45" s="5">
        <v>229</v>
      </c>
      <c r="I45" s="6">
        <f t="shared" si="26"/>
        <v>475</v>
      </c>
      <c r="J45" s="7">
        <v>225</v>
      </c>
      <c r="K45" s="45">
        <v>233</v>
      </c>
      <c r="L45" s="6">
        <f t="shared" si="27"/>
        <v>458</v>
      </c>
      <c r="M45" s="12">
        <v>4</v>
      </c>
      <c r="N45" s="8">
        <v>6</v>
      </c>
      <c r="O45" s="5">
        <f t="shared" si="28"/>
        <v>10</v>
      </c>
      <c r="P45" s="7">
        <f t="shared" si="7"/>
        <v>475</v>
      </c>
      <c r="Q45" s="8">
        <f t="shared" si="8"/>
        <v>468</v>
      </c>
      <c r="R45" s="46">
        <f t="shared" si="9"/>
        <v>943</v>
      </c>
      <c r="S45" s="47">
        <f t="shared" si="29"/>
        <v>58.353808353808354</v>
      </c>
      <c r="T45" s="48">
        <f t="shared" si="30"/>
        <v>56.25</v>
      </c>
      <c r="U45" s="49">
        <f t="shared" si="31"/>
        <v>57.290400972053469</v>
      </c>
    </row>
    <row r="46" spans="1:21" ht="15" customHeight="1" x14ac:dyDescent="0.2">
      <c r="A46" s="42" t="s">
        <v>127</v>
      </c>
      <c r="B46" s="43" t="s">
        <v>41</v>
      </c>
      <c r="C46" s="44" t="s">
        <v>200</v>
      </c>
      <c r="D46" s="7">
        <v>3721</v>
      </c>
      <c r="E46" s="8">
        <v>3687</v>
      </c>
      <c r="F46" s="6">
        <f t="shared" si="25"/>
        <v>7408</v>
      </c>
      <c r="G46" s="4">
        <v>1165</v>
      </c>
      <c r="H46" s="5">
        <v>1044</v>
      </c>
      <c r="I46" s="6">
        <f t="shared" si="26"/>
        <v>2209</v>
      </c>
      <c r="J46" s="7">
        <v>1453</v>
      </c>
      <c r="K46" s="45">
        <v>1487</v>
      </c>
      <c r="L46" s="6">
        <f t="shared" si="27"/>
        <v>2940</v>
      </c>
      <c r="M46" s="12">
        <v>7</v>
      </c>
      <c r="N46" s="8">
        <v>10</v>
      </c>
      <c r="O46" s="5">
        <f t="shared" si="28"/>
        <v>17</v>
      </c>
      <c r="P46" s="7">
        <f t="shared" si="7"/>
        <v>2625</v>
      </c>
      <c r="Q46" s="8">
        <f t="shared" si="8"/>
        <v>2541</v>
      </c>
      <c r="R46" s="46">
        <f t="shared" si="9"/>
        <v>5166</v>
      </c>
      <c r="S46" s="47">
        <f t="shared" si="29"/>
        <v>70.545552270894916</v>
      </c>
      <c r="T46" s="48">
        <f t="shared" si="30"/>
        <v>68.917819365337678</v>
      </c>
      <c r="U46" s="49">
        <f t="shared" si="31"/>
        <v>69.735421166306693</v>
      </c>
    </row>
    <row r="47" spans="1:21" ht="15" customHeight="1" x14ac:dyDescent="0.2">
      <c r="A47" s="42" t="s">
        <v>128</v>
      </c>
      <c r="B47" s="43" t="s">
        <v>42</v>
      </c>
      <c r="C47" s="44" t="s">
        <v>250</v>
      </c>
      <c r="D47" s="7">
        <v>3807</v>
      </c>
      <c r="E47" s="8">
        <v>2792</v>
      </c>
      <c r="F47" s="6">
        <f t="shared" si="25"/>
        <v>6599</v>
      </c>
      <c r="G47" s="4">
        <v>1279</v>
      </c>
      <c r="H47" s="5">
        <v>913</v>
      </c>
      <c r="I47" s="6">
        <f t="shared" si="26"/>
        <v>2192</v>
      </c>
      <c r="J47" s="7">
        <v>1000</v>
      </c>
      <c r="K47" s="45">
        <v>845</v>
      </c>
      <c r="L47" s="6">
        <f t="shared" si="27"/>
        <v>1845</v>
      </c>
      <c r="M47" s="12">
        <v>19</v>
      </c>
      <c r="N47" s="8">
        <v>16</v>
      </c>
      <c r="O47" s="5">
        <f t="shared" si="28"/>
        <v>35</v>
      </c>
      <c r="P47" s="7">
        <f t="shared" si="7"/>
        <v>2298</v>
      </c>
      <c r="Q47" s="8">
        <f t="shared" si="8"/>
        <v>1774</v>
      </c>
      <c r="R47" s="46">
        <f t="shared" si="9"/>
        <v>4072</v>
      </c>
      <c r="S47" s="47">
        <f t="shared" si="29"/>
        <v>60.362490149724188</v>
      </c>
      <c r="T47" s="48">
        <f t="shared" si="30"/>
        <v>63.53868194842407</v>
      </c>
      <c r="U47" s="49">
        <f t="shared" si="31"/>
        <v>61.70631913926352</v>
      </c>
    </row>
    <row r="48" spans="1:21" ht="15" customHeight="1" x14ac:dyDescent="0.2">
      <c r="A48" s="42" t="s">
        <v>129</v>
      </c>
      <c r="B48" s="43" t="s">
        <v>43</v>
      </c>
      <c r="C48" s="44" t="s">
        <v>201</v>
      </c>
      <c r="D48" s="7">
        <v>935</v>
      </c>
      <c r="E48" s="8">
        <v>879</v>
      </c>
      <c r="F48" s="6">
        <f t="shared" si="25"/>
        <v>1814</v>
      </c>
      <c r="G48" s="4">
        <v>310</v>
      </c>
      <c r="H48" s="5">
        <v>274</v>
      </c>
      <c r="I48" s="6">
        <f t="shared" si="26"/>
        <v>584</v>
      </c>
      <c r="J48" s="7">
        <v>244</v>
      </c>
      <c r="K48" s="45">
        <v>210</v>
      </c>
      <c r="L48" s="6">
        <f t="shared" si="27"/>
        <v>454</v>
      </c>
      <c r="M48" s="12">
        <v>1</v>
      </c>
      <c r="N48" s="8">
        <v>3</v>
      </c>
      <c r="O48" s="5">
        <f t="shared" si="28"/>
        <v>4</v>
      </c>
      <c r="P48" s="7">
        <f t="shared" si="7"/>
        <v>555</v>
      </c>
      <c r="Q48" s="8">
        <f t="shared" si="8"/>
        <v>487</v>
      </c>
      <c r="R48" s="46">
        <f t="shared" si="9"/>
        <v>1042</v>
      </c>
      <c r="S48" s="47">
        <f t="shared" si="29"/>
        <v>59.358288770053477</v>
      </c>
      <c r="T48" s="48">
        <f t="shared" si="30"/>
        <v>55.403868031854373</v>
      </c>
      <c r="U48" s="49">
        <f t="shared" si="31"/>
        <v>57.44211686879823</v>
      </c>
    </row>
    <row r="49" spans="1:21" ht="15" customHeight="1" x14ac:dyDescent="0.2">
      <c r="A49" s="42" t="s">
        <v>130</v>
      </c>
      <c r="B49" s="43" t="s">
        <v>44</v>
      </c>
      <c r="C49" s="44" t="s">
        <v>202</v>
      </c>
      <c r="D49" s="7">
        <v>1918</v>
      </c>
      <c r="E49" s="8">
        <v>1873</v>
      </c>
      <c r="F49" s="6">
        <f t="shared" si="25"/>
        <v>3791</v>
      </c>
      <c r="G49" s="4">
        <v>656</v>
      </c>
      <c r="H49" s="5">
        <v>575</v>
      </c>
      <c r="I49" s="6">
        <f t="shared" si="26"/>
        <v>1231</v>
      </c>
      <c r="J49" s="7">
        <v>502</v>
      </c>
      <c r="K49" s="45">
        <v>521</v>
      </c>
      <c r="L49" s="6">
        <f t="shared" si="27"/>
        <v>1023</v>
      </c>
      <c r="M49" s="12">
        <v>2</v>
      </c>
      <c r="N49" s="8">
        <v>6</v>
      </c>
      <c r="O49" s="5">
        <f t="shared" si="28"/>
        <v>8</v>
      </c>
      <c r="P49" s="7">
        <f t="shared" si="7"/>
        <v>1160</v>
      </c>
      <c r="Q49" s="8">
        <f t="shared" si="8"/>
        <v>1102</v>
      </c>
      <c r="R49" s="46">
        <f t="shared" si="9"/>
        <v>2262</v>
      </c>
      <c r="S49" s="47">
        <f t="shared" si="29"/>
        <v>60.479666319082384</v>
      </c>
      <c r="T49" s="48">
        <f t="shared" si="30"/>
        <v>58.836091831286708</v>
      </c>
      <c r="U49" s="49">
        <f t="shared" si="31"/>
        <v>59.667633869691372</v>
      </c>
    </row>
    <row r="50" spans="1:21" ht="15" customHeight="1" x14ac:dyDescent="0.2">
      <c r="A50" s="42" t="s">
        <v>131</v>
      </c>
      <c r="B50" s="43" t="s">
        <v>45</v>
      </c>
      <c r="C50" s="44" t="s">
        <v>203</v>
      </c>
      <c r="D50" s="7">
        <v>1730</v>
      </c>
      <c r="E50" s="8">
        <v>1614</v>
      </c>
      <c r="F50" s="6">
        <f t="shared" si="25"/>
        <v>3344</v>
      </c>
      <c r="G50" s="4">
        <v>668</v>
      </c>
      <c r="H50" s="5">
        <v>576</v>
      </c>
      <c r="I50" s="6">
        <f t="shared" si="26"/>
        <v>1244</v>
      </c>
      <c r="J50" s="7">
        <v>431</v>
      </c>
      <c r="K50" s="45">
        <v>459</v>
      </c>
      <c r="L50" s="6">
        <f t="shared" si="27"/>
        <v>890</v>
      </c>
      <c r="M50" s="12">
        <v>3</v>
      </c>
      <c r="N50" s="8">
        <v>6</v>
      </c>
      <c r="O50" s="5">
        <f t="shared" si="28"/>
        <v>9</v>
      </c>
      <c r="P50" s="7">
        <f t="shared" si="7"/>
        <v>1102</v>
      </c>
      <c r="Q50" s="8">
        <f t="shared" si="8"/>
        <v>1041</v>
      </c>
      <c r="R50" s="46">
        <f t="shared" si="9"/>
        <v>2143</v>
      </c>
      <c r="S50" s="47">
        <f t="shared" si="29"/>
        <v>63.699421965317917</v>
      </c>
      <c r="T50" s="48">
        <f t="shared" si="30"/>
        <v>64.498141263940525</v>
      </c>
      <c r="U50" s="49">
        <f t="shared" si="31"/>
        <v>64.084928229665067</v>
      </c>
    </row>
    <row r="51" spans="1:21" ht="15" customHeight="1" x14ac:dyDescent="0.2">
      <c r="A51" s="42" t="s">
        <v>132</v>
      </c>
      <c r="B51" s="43" t="s">
        <v>46</v>
      </c>
      <c r="C51" s="44" t="s">
        <v>251</v>
      </c>
      <c r="D51" s="7">
        <v>1760</v>
      </c>
      <c r="E51" s="8">
        <v>1803</v>
      </c>
      <c r="F51" s="6">
        <f t="shared" si="25"/>
        <v>3563</v>
      </c>
      <c r="G51" s="4">
        <v>489</v>
      </c>
      <c r="H51" s="5">
        <v>400</v>
      </c>
      <c r="I51" s="6">
        <f t="shared" si="26"/>
        <v>889</v>
      </c>
      <c r="J51" s="7">
        <v>529</v>
      </c>
      <c r="K51" s="45">
        <v>635</v>
      </c>
      <c r="L51" s="6">
        <f t="shared" si="27"/>
        <v>1164</v>
      </c>
      <c r="M51" s="12">
        <v>1</v>
      </c>
      <c r="N51" s="8">
        <v>10</v>
      </c>
      <c r="O51" s="5">
        <f t="shared" si="28"/>
        <v>11</v>
      </c>
      <c r="P51" s="7">
        <f t="shared" si="7"/>
        <v>1019</v>
      </c>
      <c r="Q51" s="8">
        <f t="shared" si="8"/>
        <v>1045</v>
      </c>
      <c r="R51" s="46">
        <f t="shared" si="9"/>
        <v>2064</v>
      </c>
      <c r="S51" s="47">
        <f t="shared" si="29"/>
        <v>57.897727272727273</v>
      </c>
      <c r="T51" s="48">
        <f t="shared" si="30"/>
        <v>57.958957293399891</v>
      </c>
      <c r="U51" s="49">
        <f t="shared" si="31"/>
        <v>57.928711759753014</v>
      </c>
    </row>
    <row r="52" spans="1:21" ht="15" customHeight="1" x14ac:dyDescent="0.2">
      <c r="A52" s="42" t="s">
        <v>133</v>
      </c>
      <c r="B52" s="43" t="s">
        <v>47</v>
      </c>
      <c r="C52" s="44" t="s">
        <v>204</v>
      </c>
      <c r="D52" s="7">
        <v>1042</v>
      </c>
      <c r="E52" s="8">
        <v>1019</v>
      </c>
      <c r="F52" s="6">
        <f t="shared" si="25"/>
        <v>2061</v>
      </c>
      <c r="G52" s="4">
        <v>275</v>
      </c>
      <c r="H52" s="5">
        <v>253</v>
      </c>
      <c r="I52" s="6">
        <f t="shared" si="26"/>
        <v>528</v>
      </c>
      <c r="J52" s="7">
        <v>249</v>
      </c>
      <c r="K52" s="45">
        <v>232</v>
      </c>
      <c r="L52" s="6">
        <f t="shared" si="27"/>
        <v>481</v>
      </c>
      <c r="M52" s="12">
        <v>2</v>
      </c>
      <c r="N52" s="8">
        <v>8</v>
      </c>
      <c r="O52" s="5">
        <f t="shared" si="28"/>
        <v>10</v>
      </c>
      <c r="P52" s="7">
        <f t="shared" si="7"/>
        <v>526</v>
      </c>
      <c r="Q52" s="8">
        <f t="shared" si="8"/>
        <v>493</v>
      </c>
      <c r="R52" s="46">
        <f t="shared" si="9"/>
        <v>1019</v>
      </c>
      <c r="S52" s="47">
        <f t="shared" si="29"/>
        <v>50.479846449136275</v>
      </c>
      <c r="T52" s="48">
        <f t="shared" si="30"/>
        <v>48.380765456329733</v>
      </c>
      <c r="U52" s="49">
        <f t="shared" si="31"/>
        <v>49.442018437651626</v>
      </c>
    </row>
    <row r="53" spans="1:21" ht="15" customHeight="1" x14ac:dyDescent="0.2">
      <c r="A53" s="42" t="s">
        <v>134</v>
      </c>
      <c r="B53" s="43" t="s">
        <v>48</v>
      </c>
      <c r="C53" s="44" t="s">
        <v>205</v>
      </c>
      <c r="D53" s="7">
        <v>3805</v>
      </c>
      <c r="E53" s="8">
        <v>3768</v>
      </c>
      <c r="F53" s="6">
        <f t="shared" si="25"/>
        <v>7573</v>
      </c>
      <c r="G53" s="4">
        <v>1429</v>
      </c>
      <c r="H53" s="5">
        <v>1342</v>
      </c>
      <c r="I53" s="6">
        <f t="shared" si="26"/>
        <v>2771</v>
      </c>
      <c r="J53" s="7">
        <v>1105</v>
      </c>
      <c r="K53" s="45">
        <v>1191</v>
      </c>
      <c r="L53" s="6">
        <f t="shared" si="27"/>
        <v>2296</v>
      </c>
      <c r="M53" s="12">
        <v>15</v>
      </c>
      <c r="N53" s="8">
        <v>11</v>
      </c>
      <c r="O53" s="5">
        <f t="shared" si="28"/>
        <v>26</v>
      </c>
      <c r="P53" s="7">
        <f t="shared" si="7"/>
        <v>2549</v>
      </c>
      <c r="Q53" s="8">
        <f t="shared" si="8"/>
        <v>2544</v>
      </c>
      <c r="R53" s="46">
        <f t="shared" si="9"/>
        <v>5093</v>
      </c>
      <c r="S53" s="47">
        <f t="shared" si="29"/>
        <v>66.990801576872542</v>
      </c>
      <c r="T53" s="48">
        <f t="shared" si="30"/>
        <v>67.515923566878982</v>
      </c>
      <c r="U53" s="49">
        <f t="shared" si="31"/>
        <v>67.252079757031552</v>
      </c>
    </row>
    <row r="54" spans="1:21" ht="15" customHeight="1" x14ac:dyDescent="0.2">
      <c r="A54" s="42" t="s">
        <v>135</v>
      </c>
      <c r="B54" s="43" t="s">
        <v>49</v>
      </c>
      <c r="C54" s="44" t="s">
        <v>206</v>
      </c>
      <c r="D54" s="7">
        <v>1399</v>
      </c>
      <c r="E54" s="8">
        <v>1411</v>
      </c>
      <c r="F54" s="6">
        <f t="shared" si="25"/>
        <v>2810</v>
      </c>
      <c r="G54" s="4">
        <v>495</v>
      </c>
      <c r="H54" s="5">
        <v>468</v>
      </c>
      <c r="I54" s="6">
        <f t="shared" si="26"/>
        <v>963</v>
      </c>
      <c r="J54" s="7">
        <v>506</v>
      </c>
      <c r="K54" s="45">
        <v>542</v>
      </c>
      <c r="L54" s="6">
        <f t="shared" si="27"/>
        <v>1048</v>
      </c>
      <c r="M54" s="12">
        <v>1</v>
      </c>
      <c r="N54" s="8">
        <v>3</v>
      </c>
      <c r="O54" s="5">
        <f t="shared" si="28"/>
        <v>4</v>
      </c>
      <c r="P54" s="7">
        <f t="shared" si="7"/>
        <v>1002</v>
      </c>
      <c r="Q54" s="8">
        <f t="shared" si="8"/>
        <v>1013</v>
      </c>
      <c r="R54" s="46">
        <f t="shared" si="9"/>
        <v>2015</v>
      </c>
      <c r="S54" s="47">
        <f t="shared" si="29"/>
        <v>71.622587562544666</v>
      </c>
      <c r="T54" s="48">
        <f t="shared" si="30"/>
        <v>71.793054571226079</v>
      </c>
      <c r="U54" s="49">
        <f t="shared" si="31"/>
        <v>71.708185053380774</v>
      </c>
    </row>
    <row r="55" spans="1:21" ht="15" customHeight="1" x14ac:dyDescent="0.2">
      <c r="A55" s="42" t="s">
        <v>136</v>
      </c>
      <c r="B55" s="43" t="s">
        <v>50</v>
      </c>
      <c r="C55" s="44" t="s">
        <v>207</v>
      </c>
      <c r="D55" s="7">
        <v>3379</v>
      </c>
      <c r="E55" s="8">
        <v>3266</v>
      </c>
      <c r="F55" s="6">
        <f t="shared" si="25"/>
        <v>6645</v>
      </c>
      <c r="G55" s="9">
        <v>1203</v>
      </c>
      <c r="H55" s="10">
        <v>1026</v>
      </c>
      <c r="I55" s="11">
        <f t="shared" si="26"/>
        <v>2229</v>
      </c>
      <c r="J55" s="7">
        <v>1018</v>
      </c>
      <c r="K55" s="45">
        <v>1058</v>
      </c>
      <c r="L55" s="6">
        <f t="shared" si="27"/>
        <v>2076</v>
      </c>
      <c r="M55" s="12">
        <v>8</v>
      </c>
      <c r="N55" s="8">
        <v>8</v>
      </c>
      <c r="O55" s="5">
        <f t="shared" si="28"/>
        <v>16</v>
      </c>
      <c r="P55" s="7">
        <f t="shared" si="7"/>
        <v>2229</v>
      </c>
      <c r="Q55" s="8">
        <f t="shared" si="8"/>
        <v>2092</v>
      </c>
      <c r="R55" s="46">
        <f t="shared" si="9"/>
        <v>4321</v>
      </c>
      <c r="S55" s="47">
        <f t="shared" si="29"/>
        <v>65.966262207753772</v>
      </c>
      <c r="T55" s="48">
        <f t="shared" si="30"/>
        <v>64.053888548683403</v>
      </c>
      <c r="U55" s="49">
        <f t="shared" si="31"/>
        <v>65.026335590669675</v>
      </c>
    </row>
    <row r="56" spans="1:21" ht="15" customHeight="1" x14ac:dyDescent="0.2">
      <c r="A56" s="42" t="s">
        <v>137</v>
      </c>
      <c r="B56" s="43" t="s">
        <v>51</v>
      </c>
      <c r="C56" s="44" t="s">
        <v>239</v>
      </c>
      <c r="D56" s="7">
        <v>3823</v>
      </c>
      <c r="E56" s="8">
        <v>3543</v>
      </c>
      <c r="F56" s="6">
        <f t="shared" si="25"/>
        <v>7366</v>
      </c>
      <c r="G56" s="9">
        <v>1321</v>
      </c>
      <c r="H56" s="10">
        <v>1222</v>
      </c>
      <c r="I56" s="11">
        <f t="shared" si="26"/>
        <v>2543</v>
      </c>
      <c r="J56" s="7">
        <v>1093</v>
      </c>
      <c r="K56" s="45">
        <v>1050</v>
      </c>
      <c r="L56" s="6">
        <f t="shared" si="27"/>
        <v>2143</v>
      </c>
      <c r="M56" s="12">
        <v>4</v>
      </c>
      <c r="N56" s="8">
        <v>4</v>
      </c>
      <c r="O56" s="5">
        <f t="shared" si="28"/>
        <v>8</v>
      </c>
      <c r="P56" s="7">
        <f t="shared" ref="P56" si="32">G56+J56+M56</f>
        <v>2418</v>
      </c>
      <c r="Q56" s="8">
        <f t="shared" ref="Q56" si="33">H56+K56+N56</f>
        <v>2276</v>
      </c>
      <c r="R56" s="46">
        <f t="shared" ref="R56" si="34">SUM(P56:Q56)</f>
        <v>4694</v>
      </c>
      <c r="S56" s="47">
        <f t="shared" ref="S56:S57" si="35">P56/D56*100</f>
        <v>63.248757520272036</v>
      </c>
      <c r="T56" s="48">
        <f t="shared" ref="T56:T57" si="36">Q56/E56*100</f>
        <v>64.239345187694042</v>
      </c>
      <c r="U56" s="49">
        <f t="shared" ref="U56:U57" si="37">R56/F56*100</f>
        <v>63.725224002172141</v>
      </c>
    </row>
    <row r="57" spans="1:21" ht="15" customHeight="1" x14ac:dyDescent="0.2">
      <c r="A57" s="42" t="s">
        <v>242</v>
      </c>
      <c r="B57" s="43" t="s">
        <v>240</v>
      </c>
      <c r="C57" s="44" t="s">
        <v>241</v>
      </c>
      <c r="D57" s="7">
        <v>1383</v>
      </c>
      <c r="E57" s="8">
        <v>1343</v>
      </c>
      <c r="F57" s="6">
        <f t="shared" si="25"/>
        <v>2726</v>
      </c>
      <c r="G57" s="9">
        <v>550</v>
      </c>
      <c r="H57" s="10">
        <v>548</v>
      </c>
      <c r="I57" s="11">
        <f t="shared" si="26"/>
        <v>1098</v>
      </c>
      <c r="J57" s="7">
        <v>314</v>
      </c>
      <c r="K57" s="45">
        <v>275</v>
      </c>
      <c r="L57" s="6">
        <f t="shared" si="27"/>
        <v>589</v>
      </c>
      <c r="M57" s="12">
        <v>3</v>
      </c>
      <c r="N57" s="8">
        <v>1</v>
      </c>
      <c r="O57" s="5">
        <f t="shared" si="28"/>
        <v>4</v>
      </c>
      <c r="P57" s="7">
        <f t="shared" si="7"/>
        <v>867</v>
      </c>
      <c r="Q57" s="8">
        <f t="shared" si="8"/>
        <v>824</v>
      </c>
      <c r="R57" s="46">
        <f t="shared" si="9"/>
        <v>1691</v>
      </c>
      <c r="S57" s="47">
        <f t="shared" si="35"/>
        <v>62.689804772234268</v>
      </c>
      <c r="T57" s="48">
        <f t="shared" si="36"/>
        <v>61.355174981384963</v>
      </c>
      <c r="U57" s="49">
        <f t="shared" si="37"/>
        <v>62.03228173147469</v>
      </c>
    </row>
    <row r="58" spans="1:21" ht="15" customHeight="1" x14ac:dyDescent="0.2">
      <c r="A58" s="50"/>
      <c r="B58" s="51" t="s">
        <v>80</v>
      </c>
      <c r="C58" s="52"/>
      <c r="D58" s="53">
        <f>SUM(D34:D57)</f>
        <v>44696</v>
      </c>
      <c r="E58" s="54">
        <f t="shared" ref="E58:K58" si="38">SUM(E34:E57)</f>
        <v>42963</v>
      </c>
      <c r="F58" s="55">
        <f t="shared" si="38"/>
        <v>87659</v>
      </c>
      <c r="G58" s="53">
        <f t="shared" si="38"/>
        <v>14755</v>
      </c>
      <c r="H58" s="54">
        <f t="shared" si="38"/>
        <v>13204</v>
      </c>
      <c r="I58" s="55">
        <f t="shared" si="38"/>
        <v>27959</v>
      </c>
      <c r="J58" s="53">
        <f t="shared" si="38"/>
        <v>12794</v>
      </c>
      <c r="K58" s="56">
        <f t="shared" si="38"/>
        <v>13103</v>
      </c>
      <c r="L58" s="55">
        <f t="shared" ref="L58:O58" si="39">SUM(L34:L57)</f>
        <v>25897</v>
      </c>
      <c r="M58" s="57">
        <f>SUM(M34:M57)</f>
        <v>112</v>
      </c>
      <c r="N58" s="54">
        <f t="shared" ref="N58" si="40">SUM(N34:N57)</f>
        <v>144</v>
      </c>
      <c r="O58" s="55">
        <f t="shared" si="39"/>
        <v>256</v>
      </c>
      <c r="P58" s="53">
        <f t="shared" si="7"/>
        <v>27661</v>
      </c>
      <c r="Q58" s="54">
        <f t="shared" si="8"/>
        <v>26451</v>
      </c>
      <c r="R58" s="55">
        <f t="shared" si="9"/>
        <v>54112</v>
      </c>
      <c r="S58" s="58">
        <f t="shared" si="29"/>
        <v>61.886969751208163</v>
      </c>
      <c r="T58" s="59">
        <f t="shared" si="30"/>
        <v>61.566929683681302</v>
      </c>
      <c r="U58" s="60">
        <f t="shared" si="31"/>
        <v>61.730113279868583</v>
      </c>
    </row>
    <row r="59" spans="1:21" ht="15" customHeight="1" x14ac:dyDescent="0.2">
      <c r="A59" s="42" t="s">
        <v>138</v>
      </c>
      <c r="B59" s="43" t="s">
        <v>52</v>
      </c>
      <c r="C59" s="44" t="s">
        <v>208</v>
      </c>
      <c r="D59" s="7">
        <v>1700</v>
      </c>
      <c r="E59" s="8">
        <v>1849</v>
      </c>
      <c r="F59" s="46">
        <f>SUM(D59:E59)</f>
        <v>3549</v>
      </c>
      <c r="G59" s="4">
        <v>564</v>
      </c>
      <c r="H59" s="5">
        <v>530</v>
      </c>
      <c r="I59" s="6">
        <f>SUM(G59:H59)</f>
        <v>1094</v>
      </c>
      <c r="J59" s="7">
        <v>444</v>
      </c>
      <c r="K59" s="45">
        <v>472</v>
      </c>
      <c r="L59" s="6">
        <f>SUM(J59:K59)</f>
        <v>916</v>
      </c>
      <c r="M59" s="12">
        <v>1</v>
      </c>
      <c r="N59" s="8">
        <v>7</v>
      </c>
      <c r="O59" s="5">
        <f>SUM(M59:N59)</f>
        <v>8</v>
      </c>
      <c r="P59" s="7">
        <f t="shared" si="7"/>
        <v>1009</v>
      </c>
      <c r="Q59" s="8">
        <f t="shared" si="8"/>
        <v>1009</v>
      </c>
      <c r="R59" s="46">
        <f t="shared" si="9"/>
        <v>2018</v>
      </c>
      <c r="S59" s="47">
        <f t="shared" si="29"/>
        <v>59.352941176470587</v>
      </c>
      <c r="T59" s="48">
        <f t="shared" si="30"/>
        <v>54.570037858301788</v>
      </c>
      <c r="U59" s="49">
        <f t="shared" si="31"/>
        <v>56.861087630318394</v>
      </c>
    </row>
    <row r="60" spans="1:21" ht="15" customHeight="1" x14ac:dyDescent="0.2">
      <c r="A60" s="42" t="s">
        <v>139</v>
      </c>
      <c r="B60" s="43" t="s">
        <v>53</v>
      </c>
      <c r="C60" s="44" t="s">
        <v>209</v>
      </c>
      <c r="D60" s="7">
        <v>147</v>
      </c>
      <c r="E60" s="8">
        <v>165</v>
      </c>
      <c r="F60" s="46">
        <f>SUM(D60:E60)</f>
        <v>312</v>
      </c>
      <c r="G60" s="4">
        <v>46</v>
      </c>
      <c r="H60" s="5">
        <v>52</v>
      </c>
      <c r="I60" s="6">
        <f t="shared" ref="I60:I74" si="41">SUM(G60:H60)</f>
        <v>98</v>
      </c>
      <c r="J60" s="7">
        <v>49</v>
      </c>
      <c r="K60" s="45">
        <v>52</v>
      </c>
      <c r="L60" s="6">
        <f t="shared" ref="L60:L73" si="42">SUM(J60:K60)</f>
        <v>101</v>
      </c>
      <c r="M60" s="12">
        <v>3</v>
      </c>
      <c r="N60" s="8">
        <v>9</v>
      </c>
      <c r="O60" s="5">
        <f t="shared" ref="O60:O74" si="43">SUM(M60:N60)</f>
        <v>12</v>
      </c>
      <c r="P60" s="7">
        <f t="shared" si="7"/>
        <v>98</v>
      </c>
      <c r="Q60" s="8">
        <f t="shared" si="8"/>
        <v>113</v>
      </c>
      <c r="R60" s="46">
        <f t="shared" si="9"/>
        <v>211</v>
      </c>
      <c r="S60" s="47">
        <f t="shared" si="29"/>
        <v>66.666666666666657</v>
      </c>
      <c r="T60" s="48">
        <f t="shared" si="30"/>
        <v>68.484848484848484</v>
      </c>
      <c r="U60" s="49">
        <f t="shared" si="31"/>
        <v>67.628205128205138</v>
      </c>
    </row>
    <row r="61" spans="1:21" ht="15" customHeight="1" x14ac:dyDescent="0.2">
      <c r="A61" s="42" t="s">
        <v>140</v>
      </c>
      <c r="B61" s="43" t="s">
        <v>54</v>
      </c>
      <c r="C61" s="44" t="s">
        <v>210</v>
      </c>
      <c r="D61" s="7">
        <v>1458</v>
      </c>
      <c r="E61" s="8">
        <v>1441</v>
      </c>
      <c r="F61" s="46">
        <f t="shared" ref="F61:F74" si="44">SUM(D61:E61)</f>
        <v>2899</v>
      </c>
      <c r="G61" s="4">
        <v>511</v>
      </c>
      <c r="H61" s="5">
        <v>441</v>
      </c>
      <c r="I61" s="6">
        <f t="shared" si="41"/>
        <v>952</v>
      </c>
      <c r="J61" s="7">
        <v>396</v>
      </c>
      <c r="K61" s="45">
        <v>439</v>
      </c>
      <c r="L61" s="6">
        <f t="shared" si="42"/>
        <v>835</v>
      </c>
      <c r="M61" s="12">
        <v>1</v>
      </c>
      <c r="N61" s="8">
        <v>3</v>
      </c>
      <c r="O61" s="5">
        <f t="shared" si="43"/>
        <v>4</v>
      </c>
      <c r="P61" s="7">
        <f t="shared" si="7"/>
        <v>908</v>
      </c>
      <c r="Q61" s="8">
        <f t="shared" si="8"/>
        <v>883</v>
      </c>
      <c r="R61" s="46">
        <f t="shared" si="9"/>
        <v>1791</v>
      </c>
      <c r="S61" s="47">
        <f t="shared" si="29"/>
        <v>62.277091906721537</v>
      </c>
      <c r="T61" s="48">
        <f t="shared" si="30"/>
        <v>61.276891047883417</v>
      </c>
      <c r="U61" s="49">
        <f t="shared" si="31"/>
        <v>61.779924111762675</v>
      </c>
    </row>
    <row r="62" spans="1:21" ht="15" customHeight="1" x14ac:dyDescent="0.2">
      <c r="A62" s="42" t="s">
        <v>141</v>
      </c>
      <c r="B62" s="43" t="s">
        <v>55</v>
      </c>
      <c r="C62" s="44" t="s">
        <v>211</v>
      </c>
      <c r="D62" s="7">
        <v>747</v>
      </c>
      <c r="E62" s="8">
        <v>713</v>
      </c>
      <c r="F62" s="46">
        <f t="shared" si="44"/>
        <v>1460</v>
      </c>
      <c r="G62" s="4">
        <v>248</v>
      </c>
      <c r="H62" s="5">
        <v>250</v>
      </c>
      <c r="I62" s="6">
        <f t="shared" si="41"/>
        <v>498</v>
      </c>
      <c r="J62" s="7">
        <v>187</v>
      </c>
      <c r="K62" s="45">
        <v>192</v>
      </c>
      <c r="L62" s="6">
        <f t="shared" si="42"/>
        <v>379</v>
      </c>
      <c r="M62" s="12">
        <v>1</v>
      </c>
      <c r="N62" s="8">
        <v>2</v>
      </c>
      <c r="O62" s="5">
        <f t="shared" si="43"/>
        <v>3</v>
      </c>
      <c r="P62" s="7">
        <f t="shared" si="7"/>
        <v>436</v>
      </c>
      <c r="Q62" s="8">
        <f t="shared" si="8"/>
        <v>444</v>
      </c>
      <c r="R62" s="46">
        <f t="shared" si="9"/>
        <v>880</v>
      </c>
      <c r="S62" s="47">
        <f t="shared" si="29"/>
        <v>58.366800535475235</v>
      </c>
      <c r="T62" s="48">
        <f t="shared" si="30"/>
        <v>62.272089761570825</v>
      </c>
      <c r="U62" s="49">
        <f t="shared" si="31"/>
        <v>60.273972602739725</v>
      </c>
    </row>
    <row r="63" spans="1:21" ht="15" customHeight="1" x14ac:dyDescent="0.2">
      <c r="A63" s="42" t="s">
        <v>142</v>
      </c>
      <c r="B63" s="43" t="s">
        <v>56</v>
      </c>
      <c r="C63" s="44" t="s">
        <v>212</v>
      </c>
      <c r="D63" s="7">
        <v>763</v>
      </c>
      <c r="E63" s="8">
        <v>843</v>
      </c>
      <c r="F63" s="46">
        <f t="shared" si="44"/>
        <v>1606</v>
      </c>
      <c r="G63" s="4">
        <v>339</v>
      </c>
      <c r="H63" s="5">
        <v>353</v>
      </c>
      <c r="I63" s="6">
        <f t="shared" si="41"/>
        <v>692</v>
      </c>
      <c r="J63" s="7">
        <v>149</v>
      </c>
      <c r="K63" s="45">
        <v>162</v>
      </c>
      <c r="L63" s="6">
        <f t="shared" si="42"/>
        <v>311</v>
      </c>
      <c r="M63" s="12">
        <v>2</v>
      </c>
      <c r="N63" s="8">
        <v>2</v>
      </c>
      <c r="O63" s="5">
        <f t="shared" si="43"/>
        <v>4</v>
      </c>
      <c r="P63" s="7">
        <f t="shared" si="7"/>
        <v>490</v>
      </c>
      <c r="Q63" s="8">
        <f t="shared" si="8"/>
        <v>517</v>
      </c>
      <c r="R63" s="46">
        <f t="shared" si="9"/>
        <v>1007</v>
      </c>
      <c r="S63" s="47">
        <f t="shared" si="29"/>
        <v>64.22018348623854</v>
      </c>
      <c r="T63" s="48">
        <f t="shared" si="30"/>
        <v>61.328588374851719</v>
      </c>
      <c r="U63" s="49">
        <f t="shared" si="31"/>
        <v>62.702366127023659</v>
      </c>
    </row>
    <row r="64" spans="1:21" ht="15" customHeight="1" x14ac:dyDescent="0.2">
      <c r="A64" s="42" t="s">
        <v>143</v>
      </c>
      <c r="B64" s="43" t="s">
        <v>57</v>
      </c>
      <c r="C64" s="44" t="s">
        <v>213</v>
      </c>
      <c r="D64" s="7">
        <v>1956</v>
      </c>
      <c r="E64" s="8">
        <v>1900</v>
      </c>
      <c r="F64" s="46">
        <f t="shared" si="44"/>
        <v>3856</v>
      </c>
      <c r="G64" s="4">
        <v>617</v>
      </c>
      <c r="H64" s="5">
        <v>534</v>
      </c>
      <c r="I64" s="6">
        <f t="shared" si="41"/>
        <v>1151</v>
      </c>
      <c r="J64" s="7">
        <v>585</v>
      </c>
      <c r="K64" s="45">
        <v>666</v>
      </c>
      <c r="L64" s="6">
        <f t="shared" si="42"/>
        <v>1251</v>
      </c>
      <c r="M64" s="12">
        <v>8</v>
      </c>
      <c r="N64" s="8">
        <v>6</v>
      </c>
      <c r="O64" s="5">
        <f t="shared" si="43"/>
        <v>14</v>
      </c>
      <c r="P64" s="7">
        <f t="shared" si="7"/>
        <v>1210</v>
      </c>
      <c r="Q64" s="8">
        <f t="shared" si="8"/>
        <v>1206</v>
      </c>
      <c r="R64" s="46">
        <f t="shared" si="9"/>
        <v>2416</v>
      </c>
      <c r="S64" s="47">
        <f t="shared" si="29"/>
        <v>61.860940695296527</v>
      </c>
      <c r="T64" s="48">
        <f t="shared" si="30"/>
        <v>63.473684210526315</v>
      </c>
      <c r="U64" s="49">
        <f t="shared" si="31"/>
        <v>62.655601659751035</v>
      </c>
    </row>
    <row r="65" spans="1:21" ht="15" customHeight="1" x14ac:dyDescent="0.2">
      <c r="A65" s="42" t="s">
        <v>144</v>
      </c>
      <c r="B65" s="43" t="s">
        <v>58</v>
      </c>
      <c r="C65" s="44" t="s">
        <v>214</v>
      </c>
      <c r="D65" s="7">
        <v>1562</v>
      </c>
      <c r="E65" s="8">
        <v>1710</v>
      </c>
      <c r="F65" s="46">
        <f t="shared" si="44"/>
        <v>3272</v>
      </c>
      <c r="G65" s="4">
        <v>679</v>
      </c>
      <c r="H65" s="5">
        <v>683</v>
      </c>
      <c r="I65" s="6">
        <f t="shared" si="41"/>
        <v>1362</v>
      </c>
      <c r="J65" s="7">
        <v>402</v>
      </c>
      <c r="K65" s="45">
        <v>470</v>
      </c>
      <c r="L65" s="6">
        <f t="shared" si="42"/>
        <v>872</v>
      </c>
      <c r="M65" s="12">
        <v>5</v>
      </c>
      <c r="N65" s="8">
        <v>6</v>
      </c>
      <c r="O65" s="5">
        <f t="shared" si="43"/>
        <v>11</v>
      </c>
      <c r="P65" s="7">
        <f t="shared" si="7"/>
        <v>1086</v>
      </c>
      <c r="Q65" s="8">
        <f t="shared" si="8"/>
        <v>1159</v>
      </c>
      <c r="R65" s="46">
        <f t="shared" si="9"/>
        <v>2245</v>
      </c>
      <c r="S65" s="47">
        <f t="shared" si="29"/>
        <v>69.526248399487827</v>
      </c>
      <c r="T65" s="48">
        <f t="shared" si="30"/>
        <v>67.777777777777786</v>
      </c>
      <c r="U65" s="49">
        <f t="shared" si="31"/>
        <v>68.612469437652805</v>
      </c>
    </row>
    <row r="66" spans="1:21" ht="15" customHeight="1" x14ac:dyDescent="0.2">
      <c r="A66" s="42" t="s">
        <v>145</v>
      </c>
      <c r="B66" s="43" t="s">
        <v>59</v>
      </c>
      <c r="C66" s="44" t="s">
        <v>215</v>
      </c>
      <c r="D66" s="7">
        <v>946</v>
      </c>
      <c r="E66" s="8">
        <v>1017</v>
      </c>
      <c r="F66" s="46">
        <f t="shared" si="44"/>
        <v>1963</v>
      </c>
      <c r="G66" s="4">
        <v>459</v>
      </c>
      <c r="H66" s="5">
        <v>462</v>
      </c>
      <c r="I66" s="6">
        <f t="shared" si="41"/>
        <v>921</v>
      </c>
      <c r="J66" s="7">
        <v>199</v>
      </c>
      <c r="K66" s="45">
        <v>234</v>
      </c>
      <c r="L66" s="6">
        <f t="shared" si="42"/>
        <v>433</v>
      </c>
      <c r="M66" s="12">
        <v>4</v>
      </c>
      <c r="N66" s="8">
        <v>3</v>
      </c>
      <c r="O66" s="5">
        <f t="shared" si="43"/>
        <v>7</v>
      </c>
      <c r="P66" s="7">
        <f t="shared" si="7"/>
        <v>662</v>
      </c>
      <c r="Q66" s="8">
        <f t="shared" si="8"/>
        <v>699</v>
      </c>
      <c r="R66" s="46">
        <f t="shared" si="9"/>
        <v>1361</v>
      </c>
      <c r="S66" s="47">
        <f t="shared" si="29"/>
        <v>69.978858350951384</v>
      </c>
      <c r="T66" s="48">
        <f t="shared" si="30"/>
        <v>68.731563421828909</v>
      </c>
      <c r="U66" s="49">
        <f t="shared" si="31"/>
        <v>69.332654100866023</v>
      </c>
    </row>
    <row r="67" spans="1:21" ht="15" customHeight="1" x14ac:dyDescent="0.2">
      <c r="A67" s="42" t="s">
        <v>146</v>
      </c>
      <c r="B67" s="43" t="s">
        <v>60</v>
      </c>
      <c r="C67" s="44" t="s">
        <v>216</v>
      </c>
      <c r="D67" s="7">
        <v>4451</v>
      </c>
      <c r="E67" s="8">
        <v>4433</v>
      </c>
      <c r="F67" s="46">
        <f t="shared" si="44"/>
        <v>8884</v>
      </c>
      <c r="G67" s="4">
        <v>1402</v>
      </c>
      <c r="H67" s="5">
        <v>1319</v>
      </c>
      <c r="I67" s="6">
        <f t="shared" si="41"/>
        <v>2721</v>
      </c>
      <c r="J67" s="7">
        <v>1776</v>
      </c>
      <c r="K67" s="45">
        <v>1809</v>
      </c>
      <c r="L67" s="6">
        <f t="shared" si="42"/>
        <v>3585</v>
      </c>
      <c r="M67" s="12">
        <v>17</v>
      </c>
      <c r="N67" s="8">
        <v>12</v>
      </c>
      <c r="O67" s="5">
        <f t="shared" si="43"/>
        <v>29</v>
      </c>
      <c r="P67" s="7">
        <f t="shared" si="7"/>
        <v>3195</v>
      </c>
      <c r="Q67" s="8">
        <f t="shared" si="8"/>
        <v>3140</v>
      </c>
      <c r="R67" s="46">
        <f t="shared" si="9"/>
        <v>6335</v>
      </c>
      <c r="S67" s="47">
        <f t="shared" si="29"/>
        <v>71.781622107391598</v>
      </c>
      <c r="T67" s="48">
        <f t="shared" si="30"/>
        <v>70.832393413038574</v>
      </c>
      <c r="U67" s="49">
        <f t="shared" si="31"/>
        <v>71.307969383160739</v>
      </c>
    </row>
    <row r="68" spans="1:21" ht="15" customHeight="1" x14ac:dyDescent="0.2">
      <c r="A68" s="42" t="s">
        <v>147</v>
      </c>
      <c r="B68" s="43" t="s">
        <v>61</v>
      </c>
      <c r="C68" s="44" t="s">
        <v>217</v>
      </c>
      <c r="D68" s="7">
        <v>1512</v>
      </c>
      <c r="E68" s="8">
        <v>1644</v>
      </c>
      <c r="F68" s="46">
        <f t="shared" si="44"/>
        <v>3156</v>
      </c>
      <c r="G68" s="4">
        <v>452</v>
      </c>
      <c r="H68" s="5">
        <v>390</v>
      </c>
      <c r="I68" s="6">
        <f t="shared" si="41"/>
        <v>842</v>
      </c>
      <c r="J68" s="7">
        <v>673</v>
      </c>
      <c r="K68" s="45">
        <v>763</v>
      </c>
      <c r="L68" s="6">
        <f t="shared" si="42"/>
        <v>1436</v>
      </c>
      <c r="M68" s="12">
        <v>12</v>
      </c>
      <c r="N68" s="8">
        <v>9</v>
      </c>
      <c r="O68" s="5">
        <f t="shared" si="43"/>
        <v>21</v>
      </c>
      <c r="P68" s="7">
        <f t="shared" si="7"/>
        <v>1137</v>
      </c>
      <c r="Q68" s="8">
        <f t="shared" si="8"/>
        <v>1162</v>
      </c>
      <c r="R68" s="46">
        <f t="shared" si="9"/>
        <v>2299</v>
      </c>
      <c r="S68" s="47">
        <f t="shared" ref="S68:S84" si="45">P68/D68*100</f>
        <v>75.198412698412696</v>
      </c>
      <c r="T68" s="48">
        <f t="shared" ref="T68:U87" si="46">Q68/E68*100</f>
        <v>70.681265206812654</v>
      </c>
      <c r="U68" s="49">
        <f t="shared" ref="U68:U86" si="47">R68/F68*100</f>
        <v>72.845373891001259</v>
      </c>
    </row>
    <row r="69" spans="1:21" ht="15" customHeight="1" x14ac:dyDescent="0.2">
      <c r="A69" s="42" t="s">
        <v>148</v>
      </c>
      <c r="B69" s="43" t="s">
        <v>62</v>
      </c>
      <c r="C69" s="44" t="s">
        <v>218</v>
      </c>
      <c r="D69" s="7">
        <v>1185</v>
      </c>
      <c r="E69" s="8">
        <v>1016</v>
      </c>
      <c r="F69" s="46">
        <f t="shared" si="44"/>
        <v>2201</v>
      </c>
      <c r="G69" s="4">
        <v>433</v>
      </c>
      <c r="H69" s="5">
        <v>358</v>
      </c>
      <c r="I69" s="6">
        <f t="shared" si="41"/>
        <v>791</v>
      </c>
      <c r="J69" s="7">
        <v>386</v>
      </c>
      <c r="K69" s="45">
        <v>356</v>
      </c>
      <c r="L69" s="6">
        <f t="shared" si="42"/>
        <v>742</v>
      </c>
      <c r="M69" s="12">
        <v>10</v>
      </c>
      <c r="N69" s="8">
        <v>5</v>
      </c>
      <c r="O69" s="5">
        <f t="shared" si="43"/>
        <v>15</v>
      </c>
      <c r="P69" s="7">
        <f t="shared" ref="P69:Q84" si="48">G69+J69+M69</f>
        <v>829</v>
      </c>
      <c r="Q69" s="8">
        <f t="shared" si="48"/>
        <v>719</v>
      </c>
      <c r="R69" s="46">
        <f t="shared" ref="R69:R86" si="49">SUM(P69:Q69)</f>
        <v>1548</v>
      </c>
      <c r="S69" s="47">
        <f t="shared" si="45"/>
        <v>69.957805907172997</v>
      </c>
      <c r="T69" s="48">
        <f t="shared" si="46"/>
        <v>70.767716535433067</v>
      </c>
      <c r="U69" s="49">
        <f t="shared" si="47"/>
        <v>70.331667423898224</v>
      </c>
    </row>
    <row r="70" spans="1:21" ht="15" customHeight="1" x14ac:dyDescent="0.2">
      <c r="A70" s="42" t="s">
        <v>149</v>
      </c>
      <c r="B70" s="43" t="s">
        <v>63</v>
      </c>
      <c r="C70" s="44" t="s">
        <v>219</v>
      </c>
      <c r="D70" s="7">
        <v>2230</v>
      </c>
      <c r="E70" s="8">
        <v>1548</v>
      </c>
      <c r="F70" s="46">
        <f t="shared" si="44"/>
        <v>3778</v>
      </c>
      <c r="G70" s="4">
        <v>675</v>
      </c>
      <c r="H70" s="5">
        <v>405</v>
      </c>
      <c r="I70" s="6">
        <f t="shared" si="41"/>
        <v>1080</v>
      </c>
      <c r="J70" s="7">
        <v>535</v>
      </c>
      <c r="K70" s="45">
        <v>437</v>
      </c>
      <c r="L70" s="6">
        <f t="shared" si="42"/>
        <v>972</v>
      </c>
      <c r="M70" s="12">
        <v>8</v>
      </c>
      <c r="N70" s="8">
        <v>10</v>
      </c>
      <c r="O70" s="5">
        <f t="shared" si="43"/>
        <v>18</v>
      </c>
      <c r="P70" s="7">
        <f t="shared" si="48"/>
        <v>1218</v>
      </c>
      <c r="Q70" s="8">
        <f t="shared" si="48"/>
        <v>852</v>
      </c>
      <c r="R70" s="46">
        <f t="shared" si="49"/>
        <v>2070</v>
      </c>
      <c r="S70" s="47">
        <f t="shared" si="45"/>
        <v>54.618834080717491</v>
      </c>
      <c r="T70" s="48">
        <f t="shared" si="46"/>
        <v>55.038759689922479</v>
      </c>
      <c r="U70" s="49">
        <f t="shared" si="47"/>
        <v>54.790894653255698</v>
      </c>
    </row>
    <row r="71" spans="1:21" ht="15" customHeight="1" x14ac:dyDescent="0.2">
      <c r="A71" s="42" t="s">
        <v>150</v>
      </c>
      <c r="B71" s="43" t="s">
        <v>64</v>
      </c>
      <c r="C71" s="44" t="s">
        <v>220</v>
      </c>
      <c r="D71" s="7">
        <v>1463</v>
      </c>
      <c r="E71" s="8">
        <v>1290</v>
      </c>
      <c r="F71" s="46">
        <f t="shared" si="44"/>
        <v>2753</v>
      </c>
      <c r="G71" s="4">
        <v>512</v>
      </c>
      <c r="H71" s="5">
        <v>382</v>
      </c>
      <c r="I71" s="6">
        <f t="shared" si="41"/>
        <v>894</v>
      </c>
      <c r="J71" s="7">
        <v>382</v>
      </c>
      <c r="K71" s="45">
        <v>388</v>
      </c>
      <c r="L71" s="6">
        <f t="shared" si="42"/>
        <v>770</v>
      </c>
      <c r="M71" s="12">
        <v>4</v>
      </c>
      <c r="N71" s="8">
        <v>5</v>
      </c>
      <c r="O71" s="5">
        <f t="shared" si="43"/>
        <v>9</v>
      </c>
      <c r="P71" s="7">
        <f t="shared" si="48"/>
        <v>898</v>
      </c>
      <c r="Q71" s="8">
        <f t="shared" si="48"/>
        <v>775</v>
      </c>
      <c r="R71" s="46">
        <f t="shared" si="49"/>
        <v>1673</v>
      </c>
      <c r="S71" s="47">
        <f t="shared" si="45"/>
        <v>61.380724538619283</v>
      </c>
      <c r="T71" s="48">
        <f t="shared" si="46"/>
        <v>60.077519379844958</v>
      </c>
      <c r="U71" s="49">
        <f t="shared" si="47"/>
        <v>60.77006901561932</v>
      </c>
    </row>
    <row r="72" spans="1:21" ht="15" customHeight="1" x14ac:dyDescent="0.2">
      <c r="A72" s="42" t="s">
        <v>151</v>
      </c>
      <c r="B72" s="43" t="s">
        <v>65</v>
      </c>
      <c r="C72" s="44" t="s">
        <v>221</v>
      </c>
      <c r="D72" s="7">
        <v>906</v>
      </c>
      <c r="E72" s="8">
        <v>920</v>
      </c>
      <c r="F72" s="46">
        <f t="shared" si="44"/>
        <v>1826</v>
      </c>
      <c r="G72" s="4">
        <v>294</v>
      </c>
      <c r="H72" s="5">
        <v>263</v>
      </c>
      <c r="I72" s="6">
        <f t="shared" si="41"/>
        <v>557</v>
      </c>
      <c r="J72" s="7">
        <v>254</v>
      </c>
      <c r="K72" s="45">
        <v>274</v>
      </c>
      <c r="L72" s="6">
        <f t="shared" si="42"/>
        <v>528</v>
      </c>
      <c r="M72" s="12">
        <v>1</v>
      </c>
      <c r="N72" s="8">
        <v>2</v>
      </c>
      <c r="O72" s="5">
        <f t="shared" si="43"/>
        <v>3</v>
      </c>
      <c r="P72" s="7">
        <f t="shared" si="48"/>
        <v>549</v>
      </c>
      <c r="Q72" s="8">
        <f t="shared" si="48"/>
        <v>539</v>
      </c>
      <c r="R72" s="46">
        <f t="shared" si="49"/>
        <v>1088</v>
      </c>
      <c r="S72" s="47">
        <f t="shared" si="45"/>
        <v>60.596026490066222</v>
      </c>
      <c r="T72" s="48">
        <f t="shared" si="46"/>
        <v>58.586956521739133</v>
      </c>
      <c r="U72" s="49">
        <f t="shared" si="47"/>
        <v>59.583789704271631</v>
      </c>
    </row>
    <row r="73" spans="1:21" ht="15" customHeight="1" x14ac:dyDescent="0.2">
      <c r="A73" s="42" t="s">
        <v>152</v>
      </c>
      <c r="B73" s="43" t="s">
        <v>66</v>
      </c>
      <c r="C73" s="44" t="s">
        <v>222</v>
      </c>
      <c r="D73" s="7">
        <v>1156</v>
      </c>
      <c r="E73" s="8">
        <v>1167</v>
      </c>
      <c r="F73" s="46">
        <f t="shared" si="44"/>
        <v>2323</v>
      </c>
      <c r="G73" s="4">
        <v>332</v>
      </c>
      <c r="H73" s="5">
        <v>291</v>
      </c>
      <c r="I73" s="6">
        <f t="shared" si="41"/>
        <v>623</v>
      </c>
      <c r="J73" s="7">
        <v>386</v>
      </c>
      <c r="K73" s="45">
        <v>393</v>
      </c>
      <c r="L73" s="6">
        <f t="shared" si="42"/>
        <v>779</v>
      </c>
      <c r="M73" s="12">
        <v>2</v>
      </c>
      <c r="N73" s="8">
        <v>0</v>
      </c>
      <c r="O73" s="5">
        <f t="shared" si="43"/>
        <v>2</v>
      </c>
      <c r="P73" s="7">
        <f t="shared" si="48"/>
        <v>720</v>
      </c>
      <c r="Q73" s="8">
        <f t="shared" si="48"/>
        <v>684</v>
      </c>
      <c r="R73" s="46">
        <f t="shared" si="49"/>
        <v>1404</v>
      </c>
      <c r="S73" s="47">
        <f t="shared" si="45"/>
        <v>62.283737024221452</v>
      </c>
      <c r="T73" s="48">
        <f t="shared" si="46"/>
        <v>58.611825192802058</v>
      </c>
      <c r="U73" s="49">
        <f t="shared" si="47"/>
        <v>60.439087386999567</v>
      </c>
    </row>
    <row r="74" spans="1:21" ht="15" customHeight="1" x14ac:dyDescent="0.2">
      <c r="A74" s="42" t="s">
        <v>153</v>
      </c>
      <c r="B74" s="43" t="s">
        <v>67</v>
      </c>
      <c r="C74" s="44" t="s">
        <v>223</v>
      </c>
      <c r="D74" s="7">
        <v>1197</v>
      </c>
      <c r="E74" s="8">
        <v>1186</v>
      </c>
      <c r="F74" s="46">
        <f t="shared" si="44"/>
        <v>2383</v>
      </c>
      <c r="G74" s="4">
        <v>325</v>
      </c>
      <c r="H74" s="5">
        <v>345</v>
      </c>
      <c r="I74" s="6">
        <f t="shared" si="41"/>
        <v>670</v>
      </c>
      <c r="J74" s="7">
        <v>399</v>
      </c>
      <c r="K74" s="45">
        <v>404</v>
      </c>
      <c r="L74" s="6">
        <f>SUM(J74:K74)</f>
        <v>803</v>
      </c>
      <c r="M74" s="12">
        <v>3</v>
      </c>
      <c r="N74" s="8">
        <v>3</v>
      </c>
      <c r="O74" s="5">
        <f t="shared" si="43"/>
        <v>6</v>
      </c>
      <c r="P74" s="7">
        <f t="shared" si="48"/>
        <v>727</v>
      </c>
      <c r="Q74" s="8">
        <f t="shared" si="48"/>
        <v>752</v>
      </c>
      <c r="R74" s="46">
        <f t="shared" si="49"/>
        <v>1479</v>
      </c>
      <c r="S74" s="47">
        <f t="shared" si="45"/>
        <v>60.735171261487054</v>
      </c>
      <c r="T74" s="48">
        <f t="shared" si="46"/>
        <v>63.406408094435072</v>
      </c>
      <c r="U74" s="49">
        <f t="shared" si="47"/>
        <v>62.064624422996232</v>
      </c>
    </row>
    <row r="75" spans="1:21" ht="15" customHeight="1" x14ac:dyDescent="0.2">
      <c r="A75" s="50"/>
      <c r="B75" s="51" t="s">
        <v>82</v>
      </c>
      <c r="C75" s="52"/>
      <c r="D75" s="53">
        <f>SUM(D59:D74)</f>
        <v>23379</v>
      </c>
      <c r="E75" s="54">
        <f t="shared" ref="E75:K75" si="50">SUM(E59:E74)</f>
        <v>22842</v>
      </c>
      <c r="F75" s="55">
        <f t="shared" si="50"/>
        <v>46221</v>
      </c>
      <c r="G75" s="53">
        <f t="shared" si="50"/>
        <v>7888</v>
      </c>
      <c r="H75" s="54">
        <f t="shared" si="50"/>
        <v>7058</v>
      </c>
      <c r="I75" s="55">
        <f t="shared" si="50"/>
        <v>14946</v>
      </c>
      <c r="J75" s="53">
        <f t="shared" si="50"/>
        <v>7202</v>
      </c>
      <c r="K75" s="56">
        <f t="shared" si="50"/>
        <v>7511</v>
      </c>
      <c r="L75" s="55">
        <f t="shared" ref="L75:O75" si="51">SUM(L59:L74)</f>
        <v>14713</v>
      </c>
      <c r="M75" s="57">
        <f>SUM(M59:M74)</f>
        <v>82</v>
      </c>
      <c r="N75" s="54">
        <f t="shared" ref="N75" si="52">SUM(N59:N74)</f>
        <v>84</v>
      </c>
      <c r="O75" s="55">
        <f t="shared" si="51"/>
        <v>166</v>
      </c>
      <c r="P75" s="53">
        <f t="shared" si="48"/>
        <v>15172</v>
      </c>
      <c r="Q75" s="54">
        <f t="shared" si="48"/>
        <v>14653</v>
      </c>
      <c r="R75" s="55">
        <f t="shared" si="49"/>
        <v>29825</v>
      </c>
      <c r="S75" s="58">
        <f t="shared" si="45"/>
        <v>64.895846700029949</v>
      </c>
      <c r="T75" s="59">
        <f t="shared" si="46"/>
        <v>64.149373960248667</v>
      </c>
      <c r="U75" s="60">
        <f t="shared" si="47"/>
        <v>64.526946625992508</v>
      </c>
    </row>
    <row r="76" spans="1:21" ht="15" customHeight="1" x14ac:dyDescent="0.2">
      <c r="A76" s="42" t="s">
        <v>154</v>
      </c>
      <c r="B76" s="43" t="s">
        <v>68</v>
      </c>
      <c r="C76" s="44" t="s">
        <v>252</v>
      </c>
      <c r="D76" s="7">
        <v>1291</v>
      </c>
      <c r="E76" s="8">
        <v>1409</v>
      </c>
      <c r="F76" s="61">
        <f>SUM(D76:E76)</f>
        <v>2700</v>
      </c>
      <c r="G76" s="4">
        <v>389</v>
      </c>
      <c r="H76" s="5">
        <v>373</v>
      </c>
      <c r="I76" s="6">
        <f>SUM(G76:H76)</f>
        <v>762</v>
      </c>
      <c r="J76" s="7">
        <v>393</v>
      </c>
      <c r="K76" s="45">
        <v>431</v>
      </c>
      <c r="L76" s="6">
        <f>SUM(J76:K76)</f>
        <v>824</v>
      </c>
      <c r="M76" s="12">
        <v>8</v>
      </c>
      <c r="N76" s="8">
        <v>8</v>
      </c>
      <c r="O76" s="5">
        <f>SUM(M76:N76)</f>
        <v>16</v>
      </c>
      <c r="P76" s="7">
        <f t="shared" si="48"/>
        <v>790</v>
      </c>
      <c r="Q76" s="8">
        <f t="shared" si="48"/>
        <v>812</v>
      </c>
      <c r="R76" s="46">
        <f t="shared" si="49"/>
        <v>1602</v>
      </c>
      <c r="S76" s="47">
        <f>P76/D76*100</f>
        <v>61.192873741285823</v>
      </c>
      <c r="T76" s="48">
        <f t="shared" si="46"/>
        <v>57.629524485450681</v>
      </c>
      <c r="U76" s="49">
        <f t="shared" si="47"/>
        <v>59.333333333333336</v>
      </c>
    </row>
    <row r="77" spans="1:21" ht="15" customHeight="1" x14ac:dyDescent="0.2">
      <c r="A77" s="42" t="s">
        <v>155</v>
      </c>
      <c r="B77" s="43" t="s">
        <v>69</v>
      </c>
      <c r="C77" s="44" t="s">
        <v>224</v>
      </c>
      <c r="D77" s="7">
        <v>1674</v>
      </c>
      <c r="E77" s="8">
        <v>1692</v>
      </c>
      <c r="F77" s="61">
        <f t="shared" ref="F77:F83" si="53">SUM(D77:E77)</f>
        <v>3366</v>
      </c>
      <c r="G77" s="4">
        <v>468</v>
      </c>
      <c r="H77" s="5">
        <v>402</v>
      </c>
      <c r="I77" s="6">
        <f t="shared" ref="I77:I83" si="54">SUM(G77:H77)</f>
        <v>870</v>
      </c>
      <c r="J77" s="7">
        <v>404</v>
      </c>
      <c r="K77" s="45">
        <v>443</v>
      </c>
      <c r="L77" s="6">
        <f t="shared" ref="L77:L83" si="55">SUM(J77:K77)</f>
        <v>847</v>
      </c>
      <c r="M77" s="12">
        <v>7</v>
      </c>
      <c r="N77" s="8">
        <v>4</v>
      </c>
      <c r="O77" s="5">
        <f t="shared" ref="O77:O83" si="56">SUM(M77:N77)</f>
        <v>11</v>
      </c>
      <c r="P77" s="7">
        <f t="shared" si="48"/>
        <v>879</v>
      </c>
      <c r="Q77" s="8">
        <f t="shared" si="48"/>
        <v>849</v>
      </c>
      <c r="R77" s="46">
        <f t="shared" si="49"/>
        <v>1728</v>
      </c>
      <c r="S77" s="47">
        <f t="shared" si="45"/>
        <v>52.508960573476706</v>
      </c>
      <c r="T77" s="48">
        <f t="shared" si="46"/>
        <v>50.177304964539005</v>
      </c>
      <c r="U77" s="49">
        <f t="shared" si="47"/>
        <v>51.336898395721931</v>
      </c>
    </row>
    <row r="78" spans="1:21" ht="15" customHeight="1" x14ac:dyDescent="0.2">
      <c r="A78" s="42" t="s">
        <v>156</v>
      </c>
      <c r="B78" s="43" t="s">
        <v>70</v>
      </c>
      <c r="C78" s="44" t="s">
        <v>225</v>
      </c>
      <c r="D78" s="7">
        <v>1062</v>
      </c>
      <c r="E78" s="8">
        <v>1086</v>
      </c>
      <c r="F78" s="61">
        <f t="shared" si="53"/>
        <v>2148</v>
      </c>
      <c r="G78" s="4">
        <v>323</v>
      </c>
      <c r="H78" s="5">
        <v>269</v>
      </c>
      <c r="I78" s="6">
        <f t="shared" si="54"/>
        <v>592</v>
      </c>
      <c r="J78" s="7">
        <v>237</v>
      </c>
      <c r="K78" s="45">
        <v>270</v>
      </c>
      <c r="L78" s="6">
        <f t="shared" si="55"/>
        <v>507</v>
      </c>
      <c r="M78" s="12">
        <v>0</v>
      </c>
      <c r="N78" s="8">
        <v>3</v>
      </c>
      <c r="O78" s="5">
        <f t="shared" si="56"/>
        <v>3</v>
      </c>
      <c r="P78" s="7">
        <f t="shared" si="48"/>
        <v>560</v>
      </c>
      <c r="Q78" s="8">
        <f t="shared" si="48"/>
        <v>542</v>
      </c>
      <c r="R78" s="46">
        <f t="shared" si="49"/>
        <v>1102</v>
      </c>
      <c r="S78" s="47">
        <f t="shared" si="45"/>
        <v>52.730696798493405</v>
      </c>
      <c r="T78" s="48">
        <f t="shared" si="46"/>
        <v>49.907918968692449</v>
      </c>
      <c r="U78" s="49">
        <f t="shared" si="47"/>
        <v>51.303538175046562</v>
      </c>
    </row>
    <row r="79" spans="1:21" ht="15" customHeight="1" x14ac:dyDescent="0.2">
      <c r="A79" s="42" t="s">
        <v>157</v>
      </c>
      <c r="B79" s="43" t="s">
        <v>71</v>
      </c>
      <c r="C79" s="44" t="s">
        <v>226</v>
      </c>
      <c r="D79" s="7">
        <v>817</v>
      </c>
      <c r="E79" s="8">
        <v>812</v>
      </c>
      <c r="F79" s="61">
        <f t="shared" si="53"/>
        <v>1629</v>
      </c>
      <c r="G79" s="4">
        <v>250</v>
      </c>
      <c r="H79" s="5">
        <v>235</v>
      </c>
      <c r="I79" s="6">
        <f t="shared" si="54"/>
        <v>485</v>
      </c>
      <c r="J79" s="7">
        <v>191</v>
      </c>
      <c r="K79" s="45">
        <v>187</v>
      </c>
      <c r="L79" s="6">
        <f t="shared" si="55"/>
        <v>378</v>
      </c>
      <c r="M79" s="12">
        <v>0</v>
      </c>
      <c r="N79" s="8">
        <v>0</v>
      </c>
      <c r="O79" s="5">
        <f t="shared" si="56"/>
        <v>0</v>
      </c>
      <c r="P79" s="7">
        <f t="shared" si="48"/>
        <v>441</v>
      </c>
      <c r="Q79" s="8">
        <f t="shared" si="48"/>
        <v>422</v>
      </c>
      <c r="R79" s="46">
        <f t="shared" si="49"/>
        <v>863</v>
      </c>
      <c r="S79" s="47">
        <f t="shared" si="45"/>
        <v>53.977968176254585</v>
      </c>
      <c r="T79" s="48">
        <f t="shared" si="46"/>
        <v>51.970443349753694</v>
      </c>
      <c r="U79" s="49">
        <f t="shared" si="47"/>
        <v>52.977286678944132</v>
      </c>
    </row>
    <row r="80" spans="1:21" ht="15" customHeight="1" x14ac:dyDescent="0.2">
      <c r="A80" s="42" t="s">
        <v>158</v>
      </c>
      <c r="B80" s="43" t="s">
        <v>72</v>
      </c>
      <c r="C80" s="44" t="s">
        <v>227</v>
      </c>
      <c r="D80" s="7">
        <v>1295</v>
      </c>
      <c r="E80" s="8">
        <v>1316</v>
      </c>
      <c r="F80" s="61">
        <f t="shared" si="53"/>
        <v>2611</v>
      </c>
      <c r="G80" s="4">
        <v>426</v>
      </c>
      <c r="H80" s="5">
        <v>366</v>
      </c>
      <c r="I80" s="6">
        <f t="shared" si="54"/>
        <v>792</v>
      </c>
      <c r="J80" s="7">
        <v>297</v>
      </c>
      <c r="K80" s="45">
        <v>319</v>
      </c>
      <c r="L80" s="6">
        <f t="shared" si="55"/>
        <v>616</v>
      </c>
      <c r="M80" s="12">
        <v>4</v>
      </c>
      <c r="N80" s="8">
        <v>1</v>
      </c>
      <c r="O80" s="5">
        <f t="shared" si="56"/>
        <v>5</v>
      </c>
      <c r="P80" s="7">
        <f t="shared" si="48"/>
        <v>727</v>
      </c>
      <c r="Q80" s="8">
        <f t="shared" si="48"/>
        <v>686</v>
      </c>
      <c r="R80" s="46">
        <f t="shared" si="49"/>
        <v>1413</v>
      </c>
      <c r="S80" s="47">
        <f t="shared" si="45"/>
        <v>56.138996138996141</v>
      </c>
      <c r="T80" s="48">
        <f t="shared" si="46"/>
        <v>52.12765957446809</v>
      </c>
      <c r="U80" s="49">
        <f t="shared" si="47"/>
        <v>54.117196476445805</v>
      </c>
    </row>
    <row r="81" spans="1:21" ht="15" customHeight="1" x14ac:dyDescent="0.2">
      <c r="A81" s="42" t="s">
        <v>159</v>
      </c>
      <c r="B81" s="43" t="s">
        <v>73</v>
      </c>
      <c r="C81" s="44" t="s">
        <v>228</v>
      </c>
      <c r="D81" s="7">
        <v>1129</v>
      </c>
      <c r="E81" s="8">
        <v>1219</v>
      </c>
      <c r="F81" s="61">
        <f t="shared" si="53"/>
        <v>2348</v>
      </c>
      <c r="G81" s="4">
        <v>426</v>
      </c>
      <c r="H81" s="5">
        <v>409</v>
      </c>
      <c r="I81" s="6">
        <f t="shared" si="54"/>
        <v>835</v>
      </c>
      <c r="J81" s="7">
        <v>272</v>
      </c>
      <c r="K81" s="45">
        <v>299</v>
      </c>
      <c r="L81" s="6">
        <f t="shared" si="55"/>
        <v>571</v>
      </c>
      <c r="M81" s="12">
        <v>6</v>
      </c>
      <c r="N81" s="8">
        <v>4</v>
      </c>
      <c r="O81" s="5">
        <f t="shared" si="56"/>
        <v>10</v>
      </c>
      <c r="P81" s="7">
        <f t="shared" si="48"/>
        <v>704</v>
      </c>
      <c r="Q81" s="8">
        <f t="shared" si="48"/>
        <v>712</v>
      </c>
      <c r="R81" s="46">
        <f t="shared" si="49"/>
        <v>1416</v>
      </c>
      <c r="S81" s="47">
        <f t="shared" si="45"/>
        <v>62.356067316209028</v>
      </c>
      <c r="T81" s="48">
        <f t="shared" si="46"/>
        <v>58.408531583264967</v>
      </c>
      <c r="U81" s="49">
        <f t="shared" si="47"/>
        <v>60.306643952299829</v>
      </c>
    </row>
    <row r="82" spans="1:21" ht="15" customHeight="1" x14ac:dyDescent="0.2">
      <c r="A82" s="42" t="s">
        <v>160</v>
      </c>
      <c r="B82" s="43" t="s">
        <v>74</v>
      </c>
      <c r="C82" s="44" t="s">
        <v>229</v>
      </c>
      <c r="D82" s="7">
        <v>1267</v>
      </c>
      <c r="E82" s="8">
        <v>1266</v>
      </c>
      <c r="F82" s="61">
        <f t="shared" si="53"/>
        <v>2533</v>
      </c>
      <c r="G82" s="4">
        <v>421</v>
      </c>
      <c r="H82" s="5">
        <v>368</v>
      </c>
      <c r="I82" s="6">
        <f t="shared" si="54"/>
        <v>789</v>
      </c>
      <c r="J82" s="7">
        <v>287</v>
      </c>
      <c r="K82" s="45">
        <v>321</v>
      </c>
      <c r="L82" s="6">
        <f t="shared" si="55"/>
        <v>608</v>
      </c>
      <c r="M82" s="12">
        <v>4</v>
      </c>
      <c r="N82" s="8">
        <v>1</v>
      </c>
      <c r="O82" s="5">
        <f t="shared" si="56"/>
        <v>5</v>
      </c>
      <c r="P82" s="7">
        <f t="shared" si="48"/>
        <v>712</v>
      </c>
      <c r="Q82" s="8">
        <f t="shared" si="48"/>
        <v>690</v>
      </c>
      <c r="R82" s="46">
        <f t="shared" si="49"/>
        <v>1402</v>
      </c>
      <c r="S82" s="47">
        <f t="shared" si="45"/>
        <v>56.195737963693759</v>
      </c>
      <c r="T82" s="48">
        <f t="shared" si="46"/>
        <v>54.502369668246445</v>
      </c>
      <c r="U82" s="49">
        <f t="shared" si="47"/>
        <v>55.349388077378606</v>
      </c>
    </row>
    <row r="83" spans="1:21" ht="15" customHeight="1" x14ac:dyDescent="0.2">
      <c r="A83" s="42" t="s">
        <v>161</v>
      </c>
      <c r="B83" s="43" t="s">
        <v>75</v>
      </c>
      <c r="C83" s="44" t="s">
        <v>230</v>
      </c>
      <c r="D83" s="7">
        <v>1179</v>
      </c>
      <c r="E83" s="8">
        <v>1193</v>
      </c>
      <c r="F83" s="61">
        <f t="shared" si="53"/>
        <v>2372</v>
      </c>
      <c r="G83" s="4">
        <v>346</v>
      </c>
      <c r="H83" s="5">
        <v>306</v>
      </c>
      <c r="I83" s="6">
        <f t="shared" si="54"/>
        <v>652</v>
      </c>
      <c r="J83" s="7">
        <v>289</v>
      </c>
      <c r="K83" s="45">
        <v>344</v>
      </c>
      <c r="L83" s="6">
        <f t="shared" si="55"/>
        <v>633</v>
      </c>
      <c r="M83" s="12">
        <v>2</v>
      </c>
      <c r="N83" s="8">
        <v>2</v>
      </c>
      <c r="O83" s="5">
        <f t="shared" si="56"/>
        <v>4</v>
      </c>
      <c r="P83" s="7">
        <f t="shared" si="48"/>
        <v>637</v>
      </c>
      <c r="Q83" s="8">
        <f t="shared" si="48"/>
        <v>652</v>
      </c>
      <c r="R83" s="46">
        <f t="shared" si="49"/>
        <v>1289</v>
      </c>
      <c r="S83" s="47">
        <f t="shared" si="45"/>
        <v>54.028837998303644</v>
      </c>
      <c r="T83" s="48">
        <f t="shared" si="46"/>
        <v>54.652137468566643</v>
      </c>
      <c r="U83" s="49">
        <f t="shared" si="47"/>
        <v>54.342327150084316</v>
      </c>
    </row>
    <row r="84" spans="1:21" ht="15" customHeight="1" thickBot="1" x14ac:dyDescent="0.25">
      <c r="A84" s="62"/>
      <c r="B84" s="63" t="s">
        <v>81</v>
      </c>
      <c r="C84" s="64"/>
      <c r="D84" s="65">
        <f>SUM(D76:D83)</f>
        <v>9714</v>
      </c>
      <c r="E84" s="66">
        <f t="shared" ref="E84:H84" si="57">SUM(E76:E83)</f>
        <v>9993</v>
      </c>
      <c r="F84" s="67">
        <f t="shared" si="57"/>
        <v>19707</v>
      </c>
      <c r="G84" s="65">
        <f t="shared" si="57"/>
        <v>3049</v>
      </c>
      <c r="H84" s="66">
        <f t="shared" si="57"/>
        <v>2728</v>
      </c>
      <c r="I84" s="67">
        <f>SUM(I76:I83)</f>
        <v>5777</v>
      </c>
      <c r="J84" s="65">
        <f t="shared" ref="J84:K84" si="58">SUM(J76:J83)</f>
        <v>2370</v>
      </c>
      <c r="K84" s="68">
        <f t="shared" si="58"/>
        <v>2614</v>
      </c>
      <c r="L84" s="67">
        <f t="shared" ref="L84:O84" si="59">SUM(L76:L83)</f>
        <v>4984</v>
      </c>
      <c r="M84" s="69">
        <f>SUM(M76:M83)</f>
        <v>31</v>
      </c>
      <c r="N84" s="66">
        <f t="shared" ref="N84" si="60">SUM(N76:N83)</f>
        <v>23</v>
      </c>
      <c r="O84" s="67">
        <f t="shared" si="59"/>
        <v>54</v>
      </c>
      <c r="P84" s="70">
        <f t="shared" si="48"/>
        <v>5450</v>
      </c>
      <c r="Q84" s="71">
        <f t="shared" si="48"/>
        <v>5365</v>
      </c>
      <c r="R84" s="67">
        <f t="shared" si="49"/>
        <v>10815</v>
      </c>
      <c r="S84" s="72">
        <f t="shared" si="45"/>
        <v>56.104591311509168</v>
      </c>
      <c r="T84" s="73">
        <f t="shared" si="46"/>
        <v>53.687581306914844</v>
      </c>
      <c r="U84" s="74">
        <f t="shared" si="47"/>
        <v>54.878977013244025</v>
      </c>
    </row>
    <row r="85" spans="1:21" ht="15" customHeight="1" thickBot="1" x14ac:dyDescent="0.25">
      <c r="A85" s="75"/>
      <c r="B85" s="76" t="s">
        <v>234</v>
      </c>
      <c r="C85" s="77"/>
      <c r="D85" s="78">
        <f>SUM(D84,D75,D58,D33,D25,D19)</f>
        <v>101146</v>
      </c>
      <c r="E85" s="79">
        <f t="shared" ref="E85" si="61">SUM(E84,E75,E58,E33,E25,E19)</f>
        <v>99144</v>
      </c>
      <c r="F85" s="80">
        <f>SUM(F84,F75,F58,F33,F25,F19)</f>
        <v>200290</v>
      </c>
      <c r="G85" s="78">
        <f t="shared" ref="G85:R85" si="62">SUM(G84,G75,G58,G33,G25,G19)</f>
        <v>32505</v>
      </c>
      <c r="H85" s="79">
        <f t="shared" si="62"/>
        <v>28964</v>
      </c>
      <c r="I85" s="80">
        <f t="shared" si="62"/>
        <v>61469</v>
      </c>
      <c r="J85" s="78">
        <f t="shared" si="62"/>
        <v>28366</v>
      </c>
      <c r="K85" s="81">
        <f t="shared" si="62"/>
        <v>29453</v>
      </c>
      <c r="L85" s="80">
        <f t="shared" si="62"/>
        <v>57819</v>
      </c>
      <c r="M85" s="82">
        <f>SUM(M84,M75,M58,M33,M25,M19)</f>
        <v>275</v>
      </c>
      <c r="N85" s="79">
        <f>SUM(N84,N75,N58,N33,N25,N19)</f>
        <v>296</v>
      </c>
      <c r="O85" s="80">
        <f>SUM(O84,O75,O58,O33,O25,O19)</f>
        <v>571</v>
      </c>
      <c r="P85" s="78">
        <f t="shared" si="62"/>
        <v>61146</v>
      </c>
      <c r="Q85" s="79">
        <f t="shared" si="62"/>
        <v>58713</v>
      </c>
      <c r="R85" s="80">
        <f t="shared" si="62"/>
        <v>119859</v>
      </c>
      <c r="S85" s="83">
        <f>P85/D85*100</f>
        <v>60.453206256302771</v>
      </c>
      <c r="T85" s="84">
        <f t="shared" si="46"/>
        <v>59.219922536916002</v>
      </c>
      <c r="U85" s="85">
        <f>R85/F85*100</f>
        <v>59.842728044335715</v>
      </c>
    </row>
    <row r="86" spans="1:21" ht="15" customHeight="1" thickBot="1" x14ac:dyDescent="0.25">
      <c r="A86" s="86"/>
      <c r="B86" s="87" t="s">
        <v>231</v>
      </c>
      <c r="C86" s="88"/>
      <c r="D86" s="89">
        <v>132</v>
      </c>
      <c r="E86" s="90">
        <v>160</v>
      </c>
      <c r="F86" s="61">
        <f t="shared" ref="F86" si="63">SUM(D86:E86)</f>
        <v>292</v>
      </c>
      <c r="G86" s="91" t="s">
        <v>232</v>
      </c>
      <c r="H86" s="92" t="s">
        <v>232</v>
      </c>
      <c r="I86" s="93" t="s">
        <v>232</v>
      </c>
      <c r="J86" s="91" t="s">
        <v>232</v>
      </c>
      <c r="K86" s="94" t="s">
        <v>232</v>
      </c>
      <c r="L86" s="93" t="s">
        <v>232</v>
      </c>
      <c r="M86" s="95" t="s">
        <v>232</v>
      </c>
      <c r="N86" s="92" t="s">
        <v>233</v>
      </c>
      <c r="O86" s="93" t="s">
        <v>232</v>
      </c>
      <c r="P86" s="96">
        <v>45</v>
      </c>
      <c r="Q86" s="97">
        <v>36</v>
      </c>
      <c r="R86" s="98">
        <f t="shared" si="49"/>
        <v>81</v>
      </c>
      <c r="S86" s="47">
        <f>P86/D86*100</f>
        <v>34.090909090909086</v>
      </c>
      <c r="T86" s="48">
        <f t="shared" si="46"/>
        <v>22.5</v>
      </c>
      <c r="U86" s="49">
        <f t="shared" si="47"/>
        <v>27.739726027397261</v>
      </c>
    </row>
    <row r="87" spans="1:21" ht="15" customHeight="1" thickBot="1" x14ac:dyDescent="0.25">
      <c r="A87" s="99"/>
      <c r="B87" s="100" t="s">
        <v>76</v>
      </c>
      <c r="C87" s="101"/>
      <c r="D87" s="102">
        <f t="shared" ref="D87:R87" si="64">SUM(D84,D75,D58,D33,D25,D19,D86)</f>
        <v>101278</v>
      </c>
      <c r="E87" s="103">
        <f t="shared" si="64"/>
        <v>99304</v>
      </c>
      <c r="F87" s="104">
        <f t="shared" si="64"/>
        <v>200582</v>
      </c>
      <c r="G87" s="102">
        <f t="shared" si="64"/>
        <v>32505</v>
      </c>
      <c r="H87" s="103">
        <f t="shared" si="64"/>
        <v>28964</v>
      </c>
      <c r="I87" s="104">
        <f t="shared" si="64"/>
        <v>61469</v>
      </c>
      <c r="J87" s="102">
        <f t="shared" si="64"/>
        <v>28366</v>
      </c>
      <c r="K87" s="104">
        <f t="shared" si="64"/>
        <v>29453</v>
      </c>
      <c r="L87" s="105">
        <f t="shared" si="64"/>
        <v>57819</v>
      </c>
      <c r="M87" s="106">
        <f t="shared" si="64"/>
        <v>275</v>
      </c>
      <c r="N87" s="103">
        <f t="shared" si="64"/>
        <v>296</v>
      </c>
      <c r="O87" s="104">
        <f t="shared" si="64"/>
        <v>571</v>
      </c>
      <c r="P87" s="102">
        <f t="shared" si="64"/>
        <v>61191</v>
      </c>
      <c r="Q87" s="103">
        <f t="shared" si="64"/>
        <v>58749</v>
      </c>
      <c r="R87" s="104">
        <f t="shared" si="64"/>
        <v>119940</v>
      </c>
      <c r="S87" s="107">
        <f>P87/D87*100</f>
        <v>60.418847133632184</v>
      </c>
      <c r="T87" s="108">
        <f t="shared" si="46"/>
        <v>59.160758881817458</v>
      </c>
      <c r="U87" s="109">
        <f t="shared" si="46"/>
        <v>59.795993658453895</v>
      </c>
    </row>
  </sheetData>
  <mergeCells count="18">
    <mergeCell ref="B86:C86"/>
    <mergeCell ref="B87:C87"/>
    <mergeCell ref="B85:C85"/>
    <mergeCell ref="B84:C84"/>
    <mergeCell ref="B19:C19"/>
    <mergeCell ref="B25:C25"/>
    <mergeCell ref="B33:C33"/>
    <mergeCell ref="B58:C58"/>
    <mergeCell ref="B75:C75"/>
    <mergeCell ref="A1:A2"/>
    <mergeCell ref="B1:B2"/>
    <mergeCell ref="D1:F1"/>
    <mergeCell ref="S1:U1"/>
    <mergeCell ref="P1:R1"/>
    <mergeCell ref="M1:O1"/>
    <mergeCell ref="J1:L1"/>
    <mergeCell ref="G1:I1"/>
    <mergeCell ref="C1:C2"/>
  </mergeCells>
  <phoneticPr fontId="18"/>
  <pageMargins left="0.6692913385826772" right="0.31496062992125984" top="0.55118110236220474" bottom="0.27559055118110237" header="0.27559055118110237" footer="0.19685039370078741"/>
  <pageSetup paperSize="8" orientation="landscape" r:id="rId1"/>
  <headerFooter>
    <oddHeader>&amp;L令和７年（2025年）参議院議員通常選挙　選挙区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7"/>
  <sheetViews>
    <sheetView view="pageBreakPreview" zoomScale="80" zoomScaleNormal="80" zoomScaleSheetLayoutView="80" workbookViewId="0">
      <selection activeCell="C15" sqref="C15"/>
    </sheetView>
  </sheetViews>
  <sheetFormatPr defaultRowHeight="14.15" customHeight="1" x14ac:dyDescent="0.2"/>
  <cols>
    <col min="1" max="1" width="5.6328125" style="110" customWidth="1"/>
    <col min="2" max="2" width="10.453125" style="111" customWidth="1"/>
    <col min="3" max="3" width="19.7265625" style="111" customWidth="1"/>
    <col min="4" max="21" width="9.08984375" style="41" customWidth="1"/>
    <col min="22" max="16384" width="8.7265625" style="41"/>
  </cols>
  <sheetData>
    <row r="1" spans="1:21" s="20" customFormat="1" ht="15" customHeight="1" x14ac:dyDescent="0.2">
      <c r="A1" s="13" t="s">
        <v>83</v>
      </c>
      <c r="B1" s="13" t="s">
        <v>0</v>
      </c>
      <c r="C1" s="14" t="s">
        <v>168</v>
      </c>
      <c r="D1" s="13" t="s">
        <v>166</v>
      </c>
      <c r="E1" s="15"/>
      <c r="F1" s="15"/>
      <c r="G1" s="13" t="s">
        <v>163</v>
      </c>
      <c r="H1" s="15"/>
      <c r="I1" s="16"/>
      <c r="J1" s="13" t="s">
        <v>162</v>
      </c>
      <c r="K1" s="15"/>
      <c r="L1" s="16"/>
      <c r="M1" s="17" t="s">
        <v>164</v>
      </c>
      <c r="N1" s="18"/>
      <c r="O1" s="19"/>
      <c r="P1" s="17" t="s">
        <v>165</v>
      </c>
      <c r="Q1" s="18"/>
      <c r="R1" s="19"/>
      <c r="S1" s="17" t="s">
        <v>167</v>
      </c>
      <c r="T1" s="18"/>
      <c r="U1" s="19"/>
    </row>
    <row r="2" spans="1:21" s="20" customFormat="1" ht="15" customHeight="1" thickBot="1" x14ac:dyDescent="0.25">
      <c r="A2" s="21"/>
      <c r="B2" s="21"/>
      <c r="C2" s="22"/>
      <c r="D2" s="23" t="s">
        <v>84</v>
      </c>
      <c r="E2" s="24" t="s">
        <v>85</v>
      </c>
      <c r="F2" s="25" t="s">
        <v>86</v>
      </c>
      <c r="G2" s="23" t="s">
        <v>84</v>
      </c>
      <c r="H2" s="24" t="s">
        <v>85</v>
      </c>
      <c r="I2" s="26" t="s">
        <v>86</v>
      </c>
      <c r="J2" s="23" t="s">
        <v>84</v>
      </c>
      <c r="K2" s="24" t="s">
        <v>85</v>
      </c>
      <c r="L2" s="26" t="s">
        <v>86</v>
      </c>
      <c r="M2" s="23" t="s">
        <v>84</v>
      </c>
      <c r="N2" s="24" t="s">
        <v>85</v>
      </c>
      <c r="O2" s="26" t="s">
        <v>86</v>
      </c>
      <c r="P2" s="23" t="s">
        <v>84</v>
      </c>
      <c r="Q2" s="24" t="s">
        <v>85</v>
      </c>
      <c r="R2" s="26" t="s">
        <v>86</v>
      </c>
      <c r="S2" s="23" t="s">
        <v>84</v>
      </c>
      <c r="T2" s="24" t="s">
        <v>85</v>
      </c>
      <c r="U2" s="26" t="s">
        <v>86</v>
      </c>
    </row>
    <row r="3" spans="1:21" ht="15" customHeight="1" x14ac:dyDescent="0.2">
      <c r="A3" s="30" t="s">
        <v>87</v>
      </c>
      <c r="B3" s="31" t="s">
        <v>1</v>
      </c>
      <c r="C3" s="32" t="s">
        <v>169</v>
      </c>
      <c r="D3" s="1">
        <v>1009</v>
      </c>
      <c r="E3" s="2">
        <v>1057</v>
      </c>
      <c r="F3" s="3">
        <f>SUM(D3:E3)</f>
        <v>2066</v>
      </c>
      <c r="G3" s="4">
        <v>314</v>
      </c>
      <c r="H3" s="5">
        <v>271</v>
      </c>
      <c r="I3" s="6">
        <f>SUM(G3:H3)</f>
        <v>585</v>
      </c>
      <c r="J3" s="36">
        <v>252</v>
      </c>
      <c r="K3" s="35">
        <v>255</v>
      </c>
      <c r="L3" s="5">
        <f>SUM(J3:K3)</f>
        <v>507</v>
      </c>
      <c r="M3" s="36">
        <v>1</v>
      </c>
      <c r="N3" s="35">
        <v>6</v>
      </c>
      <c r="O3" s="5">
        <f>SUM(M3:N3)</f>
        <v>7</v>
      </c>
      <c r="P3" s="36">
        <f>G3+J3+M3</f>
        <v>567</v>
      </c>
      <c r="Q3" s="35">
        <f>H3+K3+N3</f>
        <v>532</v>
      </c>
      <c r="R3" s="37">
        <f>SUM(P3:Q3)</f>
        <v>1099</v>
      </c>
      <c r="S3" s="38">
        <f t="shared" ref="S3:U34" si="0">P3/D3*100</f>
        <v>56.194251734390491</v>
      </c>
      <c r="T3" s="39">
        <f t="shared" si="0"/>
        <v>50.331125827814574</v>
      </c>
      <c r="U3" s="40">
        <f t="shared" si="0"/>
        <v>53.1945788964182</v>
      </c>
    </row>
    <row r="4" spans="1:21" ht="15" customHeight="1" x14ac:dyDescent="0.2">
      <c r="A4" s="42" t="s">
        <v>88</v>
      </c>
      <c r="B4" s="43" t="s">
        <v>2</v>
      </c>
      <c r="C4" s="44" t="s">
        <v>170</v>
      </c>
      <c r="D4" s="7">
        <v>780</v>
      </c>
      <c r="E4" s="8">
        <v>745</v>
      </c>
      <c r="F4" s="6">
        <f t="shared" ref="F4:F18" si="1">SUM(D4:E4)</f>
        <v>1525</v>
      </c>
      <c r="G4" s="4">
        <v>246</v>
      </c>
      <c r="H4" s="5">
        <v>208</v>
      </c>
      <c r="I4" s="6">
        <f t="shared" ref="I4:I18" si="2">SUM(G4:H4)</f>
        <v>454</v>
      </c>
      <c r="J4" s="7">
        <v>191</v>
      </c>
      <c r="K4" s="8">
        <v>143</v>
      </c>
      <c r="L4" s="5">
        <f t="shared" ref="L4:L18" si="3">SUM(J4:K4)</f>
        <v>334</v>
      </c>
      <c r="M4" s="7">
        <v>2</v>
      </c>
      <c r="N4" s="8">
        <v>0</v>
      </c>
      <c r="O4" s="5">
        <f t="shared" ref="O4:O18" si="4">SUM(M4:N4)</f>
        <v>2</v>
      </c>
      <c r="P4" s="7">
        <f t="shared" ref="P4:Q68" si="5">G4+J4+M4</f>
        <v>439</v>
      </c>
      <c r="Q4" s="8">
        <f t="shared" si="5"/>
        <v>351</v>
      </c>
      <c r="R4" s="46">
        <f t="shared" ref="R4:R68" si="6">SUM(P4:Q4)</f>
        <v>790</v>
      </c>
      <c r="S4" s="47">
        <f t="shared" si="0"/>
        <v>56.282051282051285</v>
      </c>
      <c r="T4" s="48">
        <f t="shared" si="0"/>
        <v>47.114093959731548</v>
      </c>
      <c r="U4" s="49">
        <f t="shared" si="0"/>
        <v>51.803278688524593</v>
      </c>
    </row>
    <row r="5" spans="1:21" ht="15" customHeight="1" x14ac:dyDescent="0.2">
      <c r="A5" s="42" t="s">
        <v>89</v>
      </c>
      <c r="B5" s="43" t="s">
        <v>3</v>
      </c>
      <c r="C5" s="44" t="s">
        <v>171</v>
      </c>
      <c r="D5" s="7">
        <v>813</v>
      </c>
      <c r="E5" s="8">
        <v>832</v>
      </c>
      <c r="F5" s="6">
        <f t="shared" si="1"/>
        <v>1645</v>
      </c>
      <c r="G5" s="4">
        <v>250</v>
      </c>
      <c r="H5" s="5">
        <v>200</v>
      </c>
      <c r="I5" s="6">
        <f t="shared" si="2"/>
        <v>450</v>
      </c>
      <c r="J5" s="7">
        <v>229</v>
      </c>
      <c r="K5" s="8">
        <v>231</v>
      </c>
      <c r="L5" s="5">
        <f t="shared" si="3"/>
        <v>460</v>
      </c>
      <c r="M5" s="7">
        <v>3</v>
      </c>
      <c r="N5" s="8">
        <v>3</v>
      </c>
      <c r="O5" s="5">
        <f t="shared" si="4"/>
        <v>6</v>
      </c>
      <c r="P5" s="7">
        <f t="shared" si="5"/>
        <v>482</v>
      </c>
      <c r="Q5" s="8">
        <f t="shared" si="5"/>
        <v>434</v>
      </c>
      <c r="R5" s="46">
        <f t="shared" si="6"/>
        <v>916</v>
      </c>
      <c r="S5" s="47">
        <f t="shared" si="0"/>
        <v>59.286592865928654</v>
      </c>
      <c r="T5" s="48">
        <f t="shared" si="0"/>
        <v>52.16346153846154</v>
      </c>
      <c r="U5" s="49">
        <f t="shared" si="0"/>
        <v>55.683890577507597</v>
      </c>
    </row>
    <row r="6" spans="1:21" ht="15" customHeight="1" x14ac:dyDescent="0.2">
      <c r="A6" s="42" t="s">
        <v>90</v>
      </c>
      <c r="B6" s="43" t="s">
        <v>4</v>
      </c>
      <c r="C6" s="44" t="s">
        <v>172</v>
      </c>
      <c r="D6" s="7">
        <v>249</v>
      </c>
      <c r="E6" s="8">
        <v>246</v>
      </c>
      <c r="F6" s="6">
        <f t="shared" si="1"/>
        <v>495</v>
      </c>
      <c r="G6" s="4">
        <v>68</v>
      </c>
      <c r="H6" s="5">
        <v>67</v>
      </c>
      <c r="I6" s="6">
        <f t="shared" si="2"/>
        <v>135</v>
      </c>
      <c r="J6" s="7">
        <v>72</v>
      </c>
      <c r="K6" s="8">
        <v>74</v>
      </c>
      <c r="L6" s="5">
        <f t="shared" si="3"/>
        <v>146</v>
      </c>
      <c r="M6" s="7">
        <v>0</v>
      </c>
      <c r="N6" s="8">
        <v>1</v>
      </c>
      <c r="O6" s="5">
        <f t="shared" si="4"/>
        <v>1</v>
      </c>
      <c r="P6" s="7">
        <f t="shared" si="5"/>
        <v>140</v>
      </c>
      <c r="Q6" s="8">
        <f t="shared" si="5"/>
        <v>142</v>
      </c>
      <c r="R6" s="46">
        <f t="shared" si="6"/>
        <v>282</v>
      </c>
      <c r="S6" s="47">
        <f t="shared" si="0"/>
        <v>56.224899598393577</v>
      </c>
      <c r="T6" s="48">
        <f t="shared" si="0"/>
        <v>57.72357723577236</v>
      </c>
      <c r="U6" s="49">
        <f t="shared" si="0"/>
        <v>56.969696969696969</v>
      </c>
    </row>
    <row r="7" spans="1:21" ht="15" customHeight="1" x14ac:dyDescent="0.2">
      <c r="A7" s="42" t="s">
        <v>91</v>
      </c>
      <c r="B7" s="43" t="s">
        <v>5</v>
      </c>
      <c r="C7" s="44" t="s">
        <v>173</v>
      </c>
      <c r="D7" s="7">
        <v>247</v>
      </c>
      <c r="E7" s="8">
        <v>266</v>
      </c>
      <c r="F7" s="6">
        <f t="shared" si="1"/>
        <v>513</v>
      </c>
      <c r="G7" s="4">
        <v>54</v>
      </c>
      <c r="H7" s="5">
        <v>64</v>
      </c>
      <c r="I7" s="6">
        <f t="shared" si="2"/>
        <v>118</v>
      </c>
      <c r="J7" s="7">
        <v>82</v>
      </c>
      <c r="K7" s="8">
        <v>84</v>
      </c>
      <c r="L7" s="5">
        <f t="shared" si="3"/>
        <v>166</v>
      </c>
      <c r="M7" s="7">
        <v>1</v>
      </c>
      <c r="N7" s="8">
        <v>0</v>
      </c>
      <c r="O7" s="5">
        <f t="shared" si="4"/>
        <v>1</v>
      </c>
      <c r="P7" s="7">
        <f t="shared" si="5"/>
        <v>137</v>
      </c>
      <c r="Q7" s="8">
        <f t="shared" si="5"/>
        <v>148</v>
      </c>
      <c r="R7" s="46">
        <f t="shared" si="6"/>
        <v>285</v>
      </c>
      <c r="S7" s="47">
        <f t="shared" si="0"/>
        <v>55.465587044534416</v>
      </c>
      <c r="T7" s="48">
        <f t="shared" si="0"/>
        <v>55.639097744360896</v>
      </c>
      <c r="U7" s="49">
        <f t="shared" si="0"/>
        <v>55.555555555555557</v>
      </c>
    </row>
    <row r="8" spans="1:21" ht="15" customHeight="1" x14ac:dyDescent="0.2">
      <c r="A8" s="42" t="s">
        <v>92</v>
      </c>
      <c r="B8" s="43" t="s">
        <v>6</v>
      </c>
      <c r="C8" s="44" t="s">
        <v>174</v>
      </c>
      <c r="D8" s="7">
        <v>231</v>
      </c>
      <c r="E8" s="8">
        <v>245</v>
      </c>
      <c r="F8" s="6">
        <f t="shared" si="1"/>
        <v>476</v>
      </c>
      <c r="G8" s="4">
        <v>56</v>
      </c>
      <c r="H8" s="5">
        <v>45</v>
      </c>
      <c r="I8" s="6">
        <f t="shared" si="2"/>
        <v>101</v>
      </c>
      <c r="J8" s="7">
        <v>86</v>
      </c>
      <c r="K8" s="8">
        <v>78</v>
      </c>
      <c r="L8" s="5">
        <f t="shared" si="3"/>
        <v>164</v>
      </c>
      <c r="M8" s="7">
        <v>1</v>
      </c>
      <c r="N8" s="8">
        <v>0</v>
      </c>
      <c r="O8" s="5">
        <f t="shared" si="4"/>
        <v>1</v>
      </c>
      <c r="P8" s="7">
        <f t="shared" si="5"/>
        <v>143</v>
      </c>
      <c r="Q8" s="8">
        <f t="shared" si="5"/>
        <v>123</v>
      </c>
      <c r="R8" s="46">
        <f t="shared" si="6"/>
        <v>266</v>
      </c>
      <c r="S8" s="47">
        <f t="shared" si="0"/>
        <v>61.904761904761905</v>
      </c>
      <c r="T8" s="48">
        <f t="shared" si="0"/>
        <v>50.204081632653065</v>
      </c>
      <c r="U8" s="49">
        <f t="shared" si="0"/>
        <v>55.882352941176471</v>
      </c>
    </row>
    <row r="9" spans="1:21" ht="15" customHeight="1" x14ac:dyDescent="0.2">
      <c r="A9" s="42" t="s">
        <v>93</v>
      </c>
      <c r="B9" s="43" t="s">
        <v>7</v>
      </c>
      <c r="C9" s="44" t="s">
        <v>175</v>
      </c>
      <c r="D9" s="7">
        <v>183</v>
      </c>
      <c r="E9" s="8">
        <v>162</v>
      </c>
      <c r="F9" s="6">
        <f t="shared" si="1"/>
        <v>345</v>
      </c>
      <c r="G9" s="4">
        <v>50</v>
      </c>
      <c r="H9" s="5">
        <v>22</v>
      </c>
      <c r="I9" s="6">
        <f t="shared" si="2"/>
        <v>72</v>
      </c>
      <c r="J9" s="7">
        <v>42</v>
      </c>
      <c r="K9" s="8">
        <v>58</v>
      </c>
      <c r="L9" s="5">
        <f t="shared" si="3"/>
        <v>100</v>
      </c>
      <c r="M9" s="7">
        <v>1</v>
      </c>
      <c r="N9" s="8">
        <v>0</v>
      </c>
      <c r="O9" s="5">
        <f t="shared" si="4"/>
        <v>1</v>
      </c>
      <c r="P9" s="7">
        <f t="shared" si="5"/>
        <v>93</v>
      </c>
      <c r="Q9" s="8">
        <f t="shared" si="5"/>
        <v>80</v>
      </c>
      <c r="R9" s="46">
        <f t="shared" si="6"/>
        <v>173</v>
      </c>
      <c r="S9" s="47">
        <f t="shared" si="0"/>
        <v>50.819672131147541</v>
      </c>
      <c r="T9" s="48">
        <f t="shared" si="0"/>
        <v>49.382716049382715</v>
      </c>
      <c r="U9" s="49">
        <f t="shared" si="0"/>
        <v>50.14492753623189</v>
      </c>
    </row>
    <row r="10" spans="1:21" ht="15" customHeight="1" x14ac:dyDescent="0.2">
      <c r="A10" s="42" t="s">
        <v>94</v>
      </c>
      <c r="B10" s="43" t="s">
        <v>8</v>
      </c>
      <c r="C10" s="44" t="s">
        <v>235</v>
      </c>
      <c r="D10" s="7">
        <v>166</v>
      </c>
      <c r="E10" s="8">
        <v>191</v>
      </c>
      <c r="F10" s="6">
        <f t="shared" si="1"/>
        <v>357</v>
      </c>
      <c r="G10" s="4">
        <v>41</v>
      </c>
      <c r="H10" s="5">
        <v>27</v>
      </c>
      <c r="I10" s="6">
        <f t="shared" si="2"/>
        <v>68</v>
      </c>
      <c r="J10" s="7">
        <v>63</v>
      </c>
      <c r="K10" s="8">
        <v>88</v>
      </c>
      <c r="L10" s="5">
        <f t="shared" si="3"/>
        <v>151</v>
      </c>
      <c r="M10" s="7">
        <v>0</v>
      </c>
      <c r="N10" s="8">
        <v>0</v>
      </c>
      <c r="O10" s="5">
        <f t="shared" si="4"/>
        <v>0</v>
      </c>
      <c r="P10" s="7">
        <f t="shared" si="5"/>
        <v>104</v>
      </c>
      <c r="Q10" s="8">
        <f t="shared" si="5"/>
        <v>115</v>
      </c>
      <c r="R10" s="46">
        <f t="shared" si="6"/>
        <v>219</v>
      </c>
      <c r="S10" s="47">
        <f t="shared" si="0"/>
        <v>62.650602409638559</v>
      </c>
      <c r="T10" s="48">
        <f t="shared" si="0"/>
        <v>60.209424083769633</v>
      </c>
      <c r="U10" s="49">
        <f t="shared" si="0"/>
        <v>61.344537815126053</v>
      </c>
    </row>
    <row r="11" spans="1:21" ht="15" customHeight="1" x14ac:dyDescent="0.2">
      <c r="A11" s="42" t="s">
        <v>95</v>
      </c>
      <c r="B11" s="43" t="s">
        <v>9</v>
      </c>
      <c r="C11" s="44" t="s">
        <v>176</v>
      </c>
      <c r="D11" s="7">
        <v>266</v>
      </c>
      <c r="E11" s="8">
        <v>285</v>
      </c>
      <c r="F11" s="6">
        <f t="shared" si="1"/>
        <v>551</v>
      </c>
      <c r="G11" s="4">
        <v>73</v>
      </c>
      <c r="H11" s="5">
        <v>68</v>
      </c>
      <c r="I11" s="6">
        <f t="shared" si="2"/>
        <v>141</v>
      </c>
      <c r="J11" s="7">
        <v>74</v>
      </c>
      <c r="K11" s="8">
        <v>95</v>
      </c>
      <c r="L11" s="5">
        <f t="shared" si="3"/>
        <v>169</v>
      </c>
      <c r="M11" s="7">
        <v>4</v>
      </c>
      <c r="N11" s="8">
        <v>0</v>
      </c>
      <c r="O11" s="5">
        <f t="shared" si="4"/>
        <v>4</v>
      </c>
      <c r="P11" s="7">
        <f t="shared" si="5"/>
        <v>151</v>
      </c>
      <c r="Q11" s="8">
        <f t="shared" si="5"/>
        <v>163</v>
      </c>
      <c r="R11" s="46">
        <f t="shared" si="6"/>
        <v>314</v>
      </c>
      <c r="S11" s="47">
        <f t="shared" si="0"/>
        <v>56.766917293233085</v>
      </c>
      <c r="T11" s="48">
        <f t="shared" si="0"/>
        <v>57.192982456140349</v>
      </c>
      <c r="U11" s="49">
        <f t="shared" si="0"/>
        <v>56.987295825771319</v>
      </c>
    </row>
    <row r="12" spans="1:21" ht="15" customHeight="1" x14ac:dyDescent="0.2">
      <c r="A12" s="42" t="s">
        <v>96</v>
      </c>
      <c r="B12" s="43" t="s">
        <v>10</v>
      </c>
      <c r="C12" s="44" t="s">
        <v>236</v>
      </c>
      <c r="D12" s="7">
        <v>459</v>
      </c>
      <c r="E12" s="8">
        <v>475</v>
      </c>
      <c r="F12" s="6">
        <f t="shared" si="1"/>
        <v>934</v>
      </c>
      <c r="G12" s="4">
        <v>120</v>
      </c>
      <c r="H12" s="5">
        <v>78</v>
      </c>
      <c r="I12" s="6">
        <f t="shared" si="2"/>
        <v>198</v>
      </c>
      <c r="J12" s="7">
        <v>146</v>
      </c>
      <c r="K12" s="8">
        <v>175</v>
      </c>
      <c r="L12" s="5">
        <f t="shared" si="3"/>
        <v>321</v>
      </c>
      <c r="M12" s="7">
        <v>0</v>
      </c>
      <c r="N12" s="8">
        <v>3</v>
      </c>
      <c r="O12" s="5">
        <f t="shared" si="4"/>
        <v>3</v>
      </c>
      <c r="P12" s="7">
        <f t="shared" si="5"/>
        <v>266</v>
      </c>
      <c r="Q12" s="8">
        <f t="shared" si="5"/>
        <v>256</v>
      </c>
      <c r="R12" s="46">
        <f t="shared" si="6"/>
        <v>522</v>
      </c>
      <c r="S12" s="47">
        <f t="shared" si="0"/>
        <v>57.952069716775597</v>
      </c>
      <c r="T12" s="48">
        <f t="shared" si="0"/>
        <v>53.89473684210526</v>
      </c>
      <c r="U12" s="49">
        <f t="shared" si="0"/>
        <v>55.888650963597428</v>
      </c>
    </row>
    <row r="13" spans="1:21" ht="15" customHeight="1" x14ac:dyDescent="0.2">
      <c r="A13" s="42" t="s">
        <v>97</v>
      </c>
      <c r="B13" s="43" t="s">
        <v>11</v>
      </c>
      <c r="C13" s="44" t="s">
        <v>177</v>
      </c>
      <c r="D13" s="7">
        <v>348</v>
      </c>
      <c r="E13" s="8">
        <v>348</v>
      </c>
      <c r="F13" s="6">
        <f t="shared" si="1"/>
        <v>696</v>
      </c>
      <c r="G13" s="4">
        <v>102</v>
      </c>
      <c r="H13" s="5">
        <v>73</v>
      </c>
      <c r="I13" s="6">
        <f t="shared" si="2"/>
        <v>175</v>
      </c>
      <c r="J13" s="7">
        <v>93</v>
      </c>
      <c r="K13" s="8">
        <v>101</v>
      </c>
      <c r="L13" s="5">
        <f t="shared" si="3"/>
        <v>194</v>
      </c>
      <c r="M13" s="7">
        <v>1</v>
      </c>
      <c r="N13" s="8">
        <v>0</v>
      </c>
      <c r="O13" s="5">
        <f t="shared" si="4"/>
        <v>1</v>
      </c>
      <c r="P13" s="7">
        <f t="shared" si="5"/>
        <v>196</v>
      </c>
      <c r="Q13" s="8">
        <f t="shared" si="5"/>
        <v>174</v>
      </c>
      <c r="R13" s="46">
        <f t="shared" si="6"/>
        <v>370</v>
      </c>
      <c r="S13" s="47">
        <f t="shared" si="0"/>
        <v>56.321839080459768</v>
      </c>
      <c r="T13" s="48">
        <f t="shared" si="0"/>
        <v>50</v>
      </c>
      <c r="U13" s="49">
        <f t="shared" si="0"/>
        <v>53.160919540229891</v>
      </c>
    </row>
    <row r="14" spans="1:21" ht="15" customHeight="1" x14ac:dyDescent="0.2">
      <c r="A14" s="42" t="s">
        <v>98</v>
      </c>
      <c r="B14" s="43" t="s">
        <v>12</v>
      </c>
      <c r="C14" s="44" t="s">
        <v>178</v>
      </c>
      <c r="D14" s="7">
        <v>405</v>
      </c>
      <c r="E14" s="8">
        <v>366</v>
      </c>
      <c r="F14" s="6">
        <f t="shared" si="1"/>
        <v>771</v>
      </c>
      <c r="G14" s="4">
        <v>92</v>
      </c>
      <c r="H14" s="5">
        <v>73</v>
      </c>
      <c r="I14" s="6">
        <f t="shared" si="2"/>
        <v>165</v>
      </c>
      <c r="J14" s="7">
        <v>97</v>
      </c>
      <c r="K14" s="8">
        <v>97</v>
      </c>
      <c r="L14" s="5">
        <f t="shared" si="3"/>
        <v>194</v>
      </c>
      <c r="M14" s="7">
        <v>3</v>
      </c>
      <c r="N14" s="8">
        <v>1</v>
      </c>
      <c r="O14" s="5">
        <f t="shared" si="4"/>
        <v>4</v>
      </c>
      <c r="P14" s="7">
        <f t="shared" si="5"/>
        <v>192</v>
      </c>
      <c r="Q14" s="8">
        <f t="shared" si="5"/>
        <v>171</v>
      </c>
      <c r="R14" s="46">
        <f t="shared" si="6"/>
        <v>363</v>
      </c>
      <c r="S14" s="47">
        <f t="shared" si="0"/>
        <v>47.407407407407412</v>
      </c>
      <c r="T14" s="48">
        <f t="shared" si="0"/>
        <v>46.721311475409841</v>
      </c>
      <c r="U14" s="49">
        <f t="shared" si="0"/>
        <v>47.081712062256805</v>
      </c>
    </row>
    <row r="15" spans="1:21" ht="15" customHeight="1" x14ac:dyDescent="0.2">
      <c r="A15" s="42" t="s">
        <v>99</v>
      </c>
      <c r="B15" s="43" t="s">
        <v>13</v>
      </c>
      <c r="C15" s="44" t="s">
        <v>243</v>
      </c>
      <c r="D15" s="7">
        <v>754</v>
      </c>
      <c r="E15" s="8">
        <v>730</v>
      </c>
      <c r="F15" s="6">
        <f t="shared" si="1"/>
        <v>1484</v>
      </c>
      <c r="G15" s="4">
        <v>196</v>
      </c>
      <c r="H15" s="5">
        <v>171</v>
      </c>
      <c r="I15" s="6">
        <f t="shared" si="2"/>
        <v>367</v>
      </c>
      <c r="J15" s="7">
        <v>204</v>
      </c>
      <c r="K15" s="8">
        <v>212</v>
      </c>
      <c r="L15" s="5">
        <f t="shared" si="3"/>
        <v>416</v>
      </c>
      <c r="M15" s="7">
        <v>2</v>
      </c>
      <c r="N15" s="8">
        <v>1</v>
      </c>
      <c r="O15" s="5">
        <f t="shared" si="4"/>
        <v>3</v>
      </c>
      <c r="P15" s="7">
        <f t="shared" si="5"/>
        <v>402</v>
      </c>
      <c r="Q15" s="8">
        <f t="shared" si="5"/>
        <v>384</v>
      </c>
      <c r="R15" s="46">
        <f t="shared" si="6"/>
        <v>786</v>
      </c>
      <c r="S15" s="47">
        <f t="shared" si="0"/>
        <v>53.315649867374006</v>
      </c>
      <c r="T15" s="48">
        <f t="shared" si="0"/>
        <v>52.602739726027394</v>
      </c>
      <c r="U15" s="49">
        <f t="shared" si="0"/>
        <v>52.96495956873315</v>
      </c>
    </row>
    <row r="16" spans="1:21" ht="15" customHeight="1" x14ac:dyDescent="0.2">
      <c r="A16" s="42" t="s">
        <v>100</v>
      </c>
      <c r="B16" s="43" t="s">
        <v>14</v>
      </c>
      <c r="C16" s="44" t="s">
        <v>179</v>
      </c>
      <c r="D16" s="7">
        <v>451</v>
      </c>
      <c r="E16" s="8">
        <v>429</v>
      </c>
      <c r="F16" s="6">
        <f t="shared" si="1"/>
        <v>880</v>
      </c>
      <c r="G16" s="4">
        <v>137</v>
      </c>
      <c r="H16" s="5">
        <v>99</v>
      </c>
      <c r="I16" s="6">
        <f t="shared" si="2"/>
        <v>236</v>
      </c>
      <c r="J16" s="7">
        <v>99</v>
      </c>
      <c r="K16" s="8">
        <v>101</v>
      </c>
      <c r="L16" s="5">
        <f t="shared" si="3"/>
        <v>200</v>
      </c>
      <c r="M16" s="7">
        <v>1</v>
      </c>
      <c r="N16" s="8">
        <v>0</v>
      </c>
      <c r="O16" s="5">
        <f t="shared" si="4"/>
        <v>1</v>
      </c>
      <c r="P16" s="7">
        <f t="shared" si="5"/>
        <v>237</v>
      </c>
      <c r="Q16" s="8">
        <f t="shared" si="5"/>
        <v>200</v>
      </c>
      <c r="R16" s="46">
        <f t="shared" si="6"/>
        <v>437</v>
      </c>
      <c r="S16" s="47">
        <f t="shared" si="0"/>
        <v>52.549889135254993</v>
      </c>
      <c r="T16" s="48">
        <f t="shared" si="0"/>
        <v>46.620046620046615</v>
      </c>
      <c r="U16" s="49">
        <f t="shared" si="0"/>
        <v>49.659090909090907</v>
      </c>
    </row>
    <row r="17" spans="1:21" ht="15" customHeight="1" x14ac:dyDescent="0.2">
      <c r="A17" s="42" t="s">
        <v>101</v>
      </c>
      <c r="B17" s="43" t="s">
        <v>15</v>
      </c>
      <c r="C17" s="44" t="s">
        <v>237</v>
      </c>
      <c r="D17" s="7">
        <v>355</v>
      </c>
      <c r="E17" s="8">
        <v>373</v>
      </c>
      <c r="F17" s="6">
        <f t="shared" si="1"/>
        <v>728</v>
      </c>
      <c r="G17" s="4">
        <v>104</v>
      </c>
      <c r="H17" s="5">
        <v>89</v>
      </c>
      <c r="I17" s="6">
        <f t="shared" si="2"/>
        <v>193</v>
      </c>
      <c r="J17" s="7">
        <v>74</v>
      </c>
      <c r="K17" s="8">
        <v>84</v>
      </c>
      <c r="L17" s="5">
        <f t="shared" si="3"/>
        <v>158</v>
      </c>
      <c r="M17" s="7">
        <v>1</v>
      </c>
      <c r="N17" s="8">
        <v>1</v>
      </c>
      <c r="O17" s="5">
        <f t="shared" si="4"/>
        <v>2</v>
      </c>
      <c r="P17" s="7">
        <f t="shared" si="5"/>
        <v>179</v>
      </c>
      <c r="Q17" s="8">
        <f t="shared" si="5"/>
        <v>174</v>
      </c>
      <c r="R17" s="46">
        <f t="shared" si="6"/>
        <v>353</v>
      </c>
      <c r="S17" s="47">
        <f t="shared" si="0"/>
        <v>50.422535211267608</v>
      </c>
      <c r="T17" s="48">
        <f t="shared" si="0"/>
        <v>46.648793565683647</v>
      </c>
      <c r="U17" s="49">
        <f t="shared" si="0"/>
        <v>48.489010989010985</v>
      </c>
    </row>
    <row r="18" spans="1:21" ht="15" customHeight="1" x14ac:dyDescent="0.2">
      <c r="A18" s="42" t="s">
        <v>102</v>
      </c>
      <c r="B18" s="43" t="s">
        <v>16</v>
      </c>
      <c r="C18" s="44" t="s">
        <v>248</v>
      </c>
      <c r="D18" s="7">
        <v>280</v>
      </c>
      <c r="E18" s="8">
        <v>307</v>
      </c>
      <c r="F18" s="6">
        <f t="shared" si="1"/>
        <v>587</v>
      </c>
      <c r="G18" s="9">
        <v>70</v>
      </c>
      <c r="H18" s="10">
        <v>62</v>
      </c>
      <c r="I18" s="6">
        <f t="shared" si="2"/>
        <v>132</v>
      </c>
      <c r="J18" s="7">
        <v>86</v>
      </c>
      <c r="K18" s="8">
        <v>97</v>
      </c>
      <c r="L18" s="5">
        <f t="shared" si="3"/>
        <v>183</v>
      </c>
      <c r="M18" s="7">
        <v>0</v>
      </c>
      <c r="N18" s="8">
        <v>1</v>
      </c>
      <c r="O18" s="5">
        <f t="shared" si="4"/>
        <v>1</v>
      </c>
      <c r="P18" s="7">
        <f t="shared" si="5"/>
        <v>156</v>
      </c>
      <c r="Q18" s="8">
        <f t="shared" si="5"/>
        <v>160</v>
      </c>
      <c r="R18" s="46">
        <f t="shared" si="6"/>
        <v>316</v>
      </c>
      <c r="S18" s="47">
        <f t="shared" si="0"/>
        <v>55.714285714285715</v>
      </c>
      <c r="T18" s="48">
        <f t="shared" si="0"/>
        <v>52.11726384364821</v>
      </c>
      <c r="U18" s="49">
        <f t="shared" si="0"/>
        <v>53.833049403747864</v>
      </c>
    </row>
    <row r="19" spans="1:21" ht="15" customHeight="1" x14ac:dyDescent="0.2">
      <c r="A19" s="50"/>
      <c r="B19" s="51" t="s">
        <v>77</v>
      </c>
      <c r="C19" s="52"/>
      <c r="D19" s="53">
        <f t="shared" ref="D19:E19" si="7">SUM(D3:D18)</f>
        <v>6996</v>
      </c>
      <c r="E19" s="54">
        <f t="shared" si="7"/>
        <v>7057</v>
      </c>
      <c r="F19" s="55">
        <f>SUM(F3:F18)</f>
        <v>14053</v>
      </c>
      <c r="G19" s="53">
        <f>SUM(G3:G18)</f>
        <v>1973</v>
      </c>
      <c r="H19" s="54">
        <f>SUM(H3:H18)</f>
        <v>1617</v>
      </c>
      <c r="I19" s="55">
        <f>SUM(I3:I18)</f>
        <v>3590</v>
      </c>
      <c r="J19" s="53">
        <f t="shared" ref="J19:O19" si="8">SUM(J3:J18)</f>
        <v>1890</v>
      </c>
      <c r="K19" s="54">
        <f t="shared" si="8"/>
        <v>1973</v>
      </c>
      <c r="L19" s="55">
        <f t="shared" si="8"/>
        <v>3863</v>
      </c>
      <c r="M19" s="53">
        <f t="shared" si="8"/>
        <v>21</v>
      </c>
      <c r="N19" s="54">
        <f t="shared" si="8"/>
        <v>17</v>
      </c>
      <c r="O19" s="55">
        <f t="shared" si="8"/>
        <v>38</v>
      </c>
      <c r="P19" s="53">
        <f t="shared" si="5"/>
        <v>3884</v>
      </c>
      <c r="Q19" s="54">
        <f t="shared" si="5"/>
        <v>3607</v>
      </c>
      <c r="R19" s="55">
        <f t="shared" si="6"/>
        <v>7491</v>
      </c>
      <c r="S19" s="58">
        <f t="shared" si="0"/>
        <v>55.517438536306464</v>
      </c>
      <c r="T19" s="59">
        <f t="shared" si="0"/>
        <v>51.112370695763076</v>
      </c>
      <c r="U19" s="60">
        <f t="shared" si="0"/>
        <v>53.305344054650249</v>
      </c>
    </row>
    <row r="20" spans="1:21" ht="15" customHeight="1" x14ac:dyDescent="0.2">
      <c r="A20" s="42" t="s">
        <v>103</v>
      </c>
      <c r="B20" s="43" t="s">
        <v>17</v>
      </c>
      <c r="C20" s="44" t="s">
        <v>180</v>
      </c>
      <c r="D20" s="7">
        <v>4327</v>
      </c>
      <c r="E20" s="8">
        <v>4058</v>
      </c>
      <c r="F20" s="6">
        <f>SUM(D20:E20)</f>
        <v>8385</v>
      </c>
      <c r="G20" s="4">
        <v>1197</v>
      </c>
      <c r="H20" s="5">
        <v>1044</v>
      </c>
      <c r="I20" s="6">
        <f>SUM(G20:H20)</f>
        <v>2241</v>
      </c>
      <c r="J20" s="7">
        <v>1168</v>
      </c>
      <c r="K20" s="8">
        <v>1167</v>
      </c>
      <c r="L20" s="5">
        <f>SUM(J20:K20)</f>
        <v>2335</v>
      </c>
      <c r="M20" s="7">
        <v>10</v>
      </c>
      <c r="N20" s="8">
        <v>10</v>
      </c>
      <c r="O20" s="5">
        <f>SUM(M20:N20)</f>
        <v>20</v>
      </c>
      <c r="P20" s="7">
        <f t="shared" si="5"/>
        <v>2375</v>
      </c>
      <c r="Q20" s="8">
        <f t="shared" si="5"/>
        <v>2221</v>
      </c>
      <c r="R20" s="46">
        <f t="shared" si="6"/>
        <v>4596</v>
      </c>
      <c r="S20" s="47">
        <f t="shared" si="0"/>
        <v>54.88791310376704</v>
      </c>
      <c r="T20" s="48">
        <f t="shared" si="0"/>
        <v>54.73139477575161</v>
      </c>
      <c r="U20" s="49">
        <f t="shared" si="0"/>
        <v>54.812164579606439</v>
      </c>
    </row>
    <row r="21" spans="1:21" ht="15" customHeight="1" x14ac:dyDescent="0.2">
      <c r="A21" s="42" t="s">
        <v>104</v>
      </c>
      <c r="B21" s="43" t="s">
        <v>18</v>
      </c>
      <c r="C21" s="44" t="s">
        <v>181</v>
      </c>
      <c r="D21" s="7">
        <v>1383</v>
      </c>
      <c r="E21" s="8">
        <v>1510</v>
      </c>
      <c r="F21" s="6">
        <f>SUM(D21:E21)</f>
        <v>2893</v>
      </c>
      <c r="G21" s="4">
        <v>386</v>
      </c>
      <c r="H21" s="5">
        <v>377</v>
      </c>
      <c r="I21" s="6">
        <f t="shared" ref="I21:I24" si="9">SUM(G21:H21)</f>
        <v>763</v>
      </c>
      <c r="J21" s="7">
        <v>361</v>
      </c>
      <c r="K21" s="8">
        <v>386</v>
      </c>
      <c r="L21" s="5">
        <f t="shared" ref="L21:L24" si="10">SUM(J21:K21)</f>
        <v>747</v>
      </c>
      <c r="M21" s="7">
        <v>1</v>
      </c>
      <c r="N21" s="8">
        <v>3</v>
      </c>
      <c r="O21" s="5">
        <f>SUM(M21:N21)</f>
        <v>4</v>
      </c>
      <c r="P21" s="7">
        <f t="shared" si="5"/>
        <v>748</v>
      </c>
      <c r="Q21" s="8">
        <f t="shared" si="5"/>
        <v>766</v>
      </c>
      <c r="R21" s="46">
        <f t="shared" si="6"/>
        <v>1514</v>
      </c>
      <c r="S21" s="47">
        <f t="shared" si="0"/>
        <v>54.08532176428055</v>
      </c>
      <c r="T21" s="48">
        <f t="shared" si="0"/>
        <v>50.728476821192046</v>
      </c>
      <c r="U21" s="49">
        <f t="shared" si="0"/>
        <v>52.333218112685799</v>
      </c>
    </row>
    <row r="22" spans="1:21" ht="15" customHeight="1" x14ac:dyDescent="0.2">
      <c r="A22" s="42" t="s">
        <v>105</v>
      </c>
      <c r="B22" s="43" t="s">
        <v>19</v>
      </c>
      <c r="C22" s="44" t="s">
        <v>182</v>
      </c>
      <c r="D22" s="7">
        <v>978</v>
      </c>
      <c r="E22" s="8">
        <v>984</v>
      </c>
      <c r="F22" s="6">
        <f>SUM(D22:E22)</f>
        <v>1962</v>
      </c>
      <c r="G22" s="4">
        <v>304</v>
      </c>
      <c r="H22" s="5">
        <v>248</v>
      </c>
      <c r="I22" s="6">
        <f t="shared" si="9"/>
        <v>552</v>
      </c>
      <c r="J22" s="7">
        <v>247</v>
      </c>
      <c r="K22" s="8">
        <v>272</v>
      </c>
      <c r="L22" s="5">
        <f t="shared" si="10"/>
        <v>519</v>
      </c>
      <c r="M22" s="7">
        <v>1</v>
      </c>
      <c r="N22" s="8">
        <v>1</v>
      </c>
      <c r="O22" s="5">
        <f>SUM(M22:N22)</f>
        <v>2</v>
      </c>
      <c r="P22" s="7">
        <f t="shared" si="5"/>
        <v>552</v>
      </c>
      <c r="Q22" s="8">
        <f t="shared" si="5"/>
        <v>521</v>
      </c>
      <c r="R22" s="46">
        <f t="shared" si="6"/>
        <v>1073</v>
      </c>
      <c r="S22" s="47">
        <f t="shared" si="0"/>
        <v>56.441717791411037</v>
      </c>
      <c r="T22" s="48">
        <f t="shared" si="0"/>
        <v>52.947154471544714</v>
      </c>
      <c r="U22" s="49">
        <f t="shared" si="0"/>
        <v>54.689092762487256</v>
      </c>
    </row>
    <row r="23" spans="1:21" ht="15" customHeight="1" x14ac:dyDescent="0.2">
      <c r="A23" s="42" t="s">
        <v>106</v>
      </c>
      <c r="B23" s="43" t="s">
        <v>20</v>
      </c>
      <c r="C23" s="44" t="s">
        <v>183</v>
      </c>
      <c r="D23" s="7">
        <v>837</v>
      </c>
      <c r="E23" s="8">
        <v>898</v>
      </c>
      <c r="F23" s="6">
        <f>SUM(D23:E23)</f>
        <v>1735</v>
      </c>
      <c r="G23" s="4">
        <v>287</v>
      </c>
      <c r="H23" s="5">
        <v>281</v>
      </c>
      <c r="I23" s="6">
        <f t="shared" si="9"/>
        <v>568</v>
      </c>
      <c r="J23" s="7">
        <v>149</v>
      </c>
      <c r="K23" s="8">
        <v>165</v>
      </c>
      <c r="L23" s="5">
        <f t="shared" si="10"/>
        <v>314</v>
      </c>
      <c r="M23" s="7">
        <v>1</v>
      </c>
      <c r="N23" s="8">
        <v>1</v>
      </c>
      <c r="O23" s="5">
        <f>SUM(M23:N23)</f>
        <v>2</v>
      </c>
      <c r="P23" s="7">
        <f t="shared" si="5"/>
        <v>437</v>
      </c>
      <c r="Q23" s="8">
        <f t="shared" si="5"/>
        <v>447</v>
      </c>
      <c r="R23" s="46">
        <f t="shared" si="6"/>
        <v>884</v>
      </c>
      <c r="S23" s="47">
        <f t="shared" si="0"/>
        <v>52.210274790919954</v>
      </c>
      <c r="T23" s="48">
        <f t="shared" si="0"/>
        <v>49.777282850779507</v>
      </c>
      <c r="U23" s="49">
        <f t="shared" si="0"/>
        <v>50.951008645533136</v>
      </c>
    </row>
    <row r="24" spans="1:21" ht="15" customHeight="1" x14ac:dyDescent="0.2">
      <c r="A24" s="42" t="s">
        <v>107</v>
      </c>
      <c r="B24" s="43" t="s">
        <v>21</v>
      </c>
      <c r="C24" s="44" t="s">
        <v>184</v>
      </c>
      <c r="D24" s="7">
        <v>773</v>
      </c>
      <c r="E24" s="8">
        <v>785</v>
      </c>
      <c r="F24" s="6">
        <f>SUM(D24:E24)</f>
        <v>1558</v>
      </c>
      <c r="G24" s="9">
        <v>249</v>
      </c>
      <c r="H24" s="10">
        <v>214</v>
      </c>
      <c r="I24" s="11">
        <f t="shared" si="9"/>
        <v>463</v>
      </c>
      <c r="J24" s="7">
        <v>148</v>
      </c>
      <c r="K24" s="8">
        <v>177</v>
      </c>
      <c r="L24" s="5">
        <f t="shared" si="10"/>
        <v>325</v>
      </c>
      <c r="M24" s="7">
        <v>0</v>
      </c>
      <c r="N24" s="8">
        <v>1</v>
      </c>
      <c r="O24" s="5">
        <f>SUM(M24:N24)</f>
        <v>1</v>
      </c>
      <c r="P24" s="7">
        <f t="shared" si="5"/>
        <v>397</v>
      </c>
      <c r="Q24" s="8">
        <f t="shared" si="5"/>
        <v>392</v>
      </c>
      <c r="R24" s="46">
        <f t="shared" si="6"/>
        <v>789</v>
      </c>
      <c r="S24" s="47">
        <f t="shared" si="0"/>
        <v>51.358344113842172</v>
      </c>
      <c r="T24" s="48">
        <f t="shared" si="0"/>
        <v>49.93630573248408</v>
      </c>
      <c r="U24" s="49">
        <f t="shared" si="0"/>
        <v>50.641848523748401</v>
      </c>
    </row>
    <row r="25" spans="1:21" ht="15" customHeight="1" x14ac:dyDescent="0.2">
      <c r="A25" s="50"/>
      <c r="B25" s="51" t="s">
        <v>78</v>
      </c>
      <c r="C25" s="52"/>
      <c r="D25" s="53">
        <f>SUM(D20:D24)</f>
        <v>8298</v>
      </c>
      <c r="E25" s="54">
        <f>SUM(E20:E24)</f>
        <v>8235</v>
      </c>
      <c r="F25" s="55">
        <f t="shared" ref="F25" si="11">SUM(F20:F24)</f>
        <v>16533</v>
      </c>
      <c r="G25" s="53">
        <f t="shared" ref="G25:O25" si="12">SUM(G20:G24)</f>
        <v>2423</v>
      </c>
      <c r="H25" s="54">
        <f t="shared" si="12"/>
        <v>2164</v>
      </c>
      <c r="I25" s="55">
        <f t="shared" si="12"/>
        <v>4587</v>
      </c>
      <c r="J25" s="53">
        <f t="shared" si="12"/>
        <v>2073</v>
      </c>
      <c r="K25" s="54">
        <f t="shared" si="12"/>
        <v>2167</v>
      </c>
      <c r="L25" s="55">
        <f t="shared" si="12"/>
        <v>4240</v>
      </c>
      <c r="M25" s="53">
        <f t="shared" ref="M25:N25" si="13">SUM(M20:M24)</f>
        <v>13</v>
      </c>
      <c r="N25" s="54">
        <f t="shared" si="13"/>
        <v>16</v>
      </c>
      <c r="O25" s="55">
        <f t="shared" si="12"/>
        <v>29</v>
      </c>
      <c r="P25" s="53">
        <f t="shared" si="5"/>
        <v>4509</v>
      </c>
      <c r="Q25" s="54">
        <f t="shared" si="5"/>
        <v>4347</v>
      </c>
      <c r="R25" s="55">
        <f t="shared" si="6"/>
        <v>8856</v>
      </c>
      <c r="S25" s="58">
        <f t="shared" si="0"/>
        <v>54.338394793926248</v>
      </c>
      <c r="T25" s="59">
        <f t="shared" si="0"/>
        <v>52.786885245901637</v>
      </c>
      <c r="U25" s="60">
        <f t="shared" si="0"/>
        <v>53.565596080566138</v>
      </c>
    </row>
    <row r="26" spans="1:21" ht="15" customHeight="1" x14ac:dyDescent="0.2">
      <c r="A26" s="42" t="s">
        <v>108</v>
      </c>
      <c r="B26" s="43" t="s">
        <v>22</v>
      </c>
      <c r="C26" s="44" t="s">
        <v>185</v>
      </c>
      <c r="D26" s="7">
        <v>389</v>
      </c>
      <c r="E26" s="8">
        <v>391</v>
      </c>
      <c r="F26" s="6">
        <f t="shared" ref="F26:F32" si="14">SUM(D26:E26)</f>
        <v>780</v>
      </c>
      <c r="G26" s="4">
        <v>104</v>
      </c>
      <c r="H26" s="5">
        <v>89</v>
      </c>
      <c r="I26" s="6">
        <f t="shared" ref="I26:I32" si="15">SUM(G26:H26)</f>
        <v>193</v>
      </c>
      <c r="J26" s="7">
        <v>97</v>
      </c>
      <c r="K26" s="8">
        <v>91</v>
      </c>
      <c r="L26" s="5">
        <f t="shared" ref="L26:L32" si="16">SUM(J26:K26)</f>
        <v>188</v>
      </c>
      <c r="M26" s="7">
        <v>0</v>
      </c>
      <c r="N26" s="8">
        <v>0</v>
      </c>
      <c r="O26" s="61">
        <f t="shared" ref="O26:O32" si="17">SUM(M26:N26)</f>
        <v>0</v>
      </c>
      <c r="P26" s="7">
        <f t="shared" si="5"/>
        <v>201</v>
      </c>
      <c r="Q26" s="8">
        <f t="shared" si="5"/>
        <v>180</v>
      </c>
      <c r="R26" s="46">
        <f t="shared" si="6"/>
        <v>381</v>
      </c>
      <c r="S26" s="47">
        <f t="shared" si="0"/>
        <v>51.670951156812336</v>
      </c>
      <c r="T26" s="48">
        <f t="shared" si="0"/>
        <v>46.035805626598467</v>
      </c>
      <c r="U26" s="49">
        <f t="shared" si="0"/>
        <v>48.846153846153847</v>
      </c>
    </row>
    <row r="27" spans="1:21" ht="15" customHeight="1" x14ac:dyDescent="0.2">
      <c r="A27" s="42" t="s">
        <v>109</v>
      </c>
      <c r="B27" s="43" t="s">
        <v>23</v>
      </c>
      <c r="C27" s="44" t="s">
        <v>186</v>
      </c>
      <c r="D27" s="7">
        <v>1212</v>
      </c>
      <c r="E27" s="8">
        <v>1194</v>
      </c>
      <c r="F27" s="6">
        <f t="shared" si="14"/>
        <v>2406</v>
      </c>
      <c r="G27" s="4">
        <v>325</v>
      </c>
      <c r="H27" s="5">
        <v>284</v>
      </c>
      <c r="I27" s="6">
        <f t="shared" si="15"/>
        <v>609</v>
      </c>
      <c r="J27" s="7">
        <v>241</v>
      </c>
      <c r="K27" s="8">
        <v>235</v>
      </c>
      <c r="L27" s="5">
        <f t="shared" si="16"/>
        <v>476</v>
      </c>
      <c r="M27" s="7">
        <v>4</v>
      </c>
      <c r="N27" s="8">
        <v>2</v>
      </c>
      <c r="O27" s="61">
        <f t="shared" si="17"/>
        <v>6</v>
      </c>
      <c r="P27" s="7">
        <f t="shared" si="5"/>
        <v>570</v>
      </c>
      <c r="Q27" s="8">
        <f t="shared" si="5"/>
        <v>521</v>
      </c>
      <c r="R27" s="46">
        <f t="shared" si="6"/>
        <v>1091</v>
      </c>
      <c r="S27" s="47">
        <f t="shared" si="0"/>
        <v>47.029702970297024</v>
      </c>
      <c r="T27" s="48">
        <f t="shared" si="0"/>
        <v>43.634840871021773</v>
      </c>
      <c r="U27" s="49">
        <f t="shared" si="0"/>
        <v>45.344970906068163</v>
      </c>
    </row>
    <row r="28" spans="1:21" ht="15" customHeight="1" x14ac:dyDescent="0.2">
      <c r="A28" s="42" t="s">
        <v>110</v>
      </c>
      <c r="B28" s="43" t="s">
        <v>24</v>
      </c>
      <c r="C28" s="44" t="s">
        <v>238</v>
      </c>
      <c r="D28" s="7">
        <v>1781</v>
      </c>
      <c r="E28" s="8">
        <v>1817</v>
      </c>
      <c r="F28" s="6">
        <f t="shared" si="14"/>
        <v>3598</v>
      </c>
      <c r="G28" s="4">
        <v>532</v>
      </c>
      <c r="H28" s="5">
        <v>517</v>
      </c>
      <c r="I28" s="6">
        <f t="shared" si="15"/>
        <v>1049</v>
      </c>
      <c r="J28" s="7">
        <v>521</v>
      </c>
      <c r="K28" s="8">
        <v>528</v>
      </c>
      <c r="L28" s="5">
        <f t="shared" si="16"/>
        <v>1049</v>
      </c>
      <c r="M28" s="7">
        <v>3</v>
      </c>
      <c r="N28" s="8">
        <v>2</v>
      </c>
      <c r="O28" s="61">
        <f t="shared" si="17"/>
        <v>5</v>
      </c>
      <c r="P28" s="7">
        <f t="shared" si="5"/>
        <v>1056</v>
      </c>
      <c r="Q28" s="8">
        <f t="shared" si="5"/>
        <v>1047</v>
      </c>
      <c r="R28" s="46">
        <f t="shared" si="6"/>
        <v>2103</v>
      </c>
      <c r="S28" s="47">
        <f t="shared" si="0"/>
        <v>59.292532285233015</v>
      </c>
      <c r="T28" s="48">
        <f t="shared" si="0"/>
        <v>57.622454595487071</v>
      </c>
      <c r="U28" s="49">
        <f t="shared" si="0"/>
        <v>58.44913841022791</v>
      </c>
    </row>
    <row r="29" spans="1:21" ht="15" customHeight="1" x14ac:dyDescent="0.2">
      <c r="A29" s="42" t="s">
        <v>111</v>
      </c>
      <c r="B29" s="43" t="s">
        <v>25</v>
      </c>
      <c r="C29" s="44" t="s">
        <v>187</v>
      </c>
      <c r="D29" s="7">
        <v>907</v>
      </c>
      <c r="E29" s="8">
        <v>900</v>
      </c>
      <c r="F29" s="6">
        <f t="shared" si="14"/>
        <v>1807</v>
      </c>
      <c r="G29" s="4">
        <v>282</v>
      </c>
      <c r="H29" s="5">
        <v>230</v>
      </c>
      <c r="I29" s="6">
        <f t="shared" si="15"/>
        <v>512</v>
      </c>
      <c r="J29" s="7">
        <v>167</v>
      </c>
      <c r="K29" s="8">
        <v>166</v>
      </c>
      <c r="L29" s="5">
        <f t="shared" si="16"/>
        <v>333</v>
      </c>
      <c r="M29" s="7">
        <v>2</v>
      </c>
      <c r="N29" s="8">
        <v>4</v>
      </c>
      <c r="O29" s="61">
        <f t="shared" si="17"/>
        <v>6</v>
      </c>
      <c r="P29" s="7">
        <f t="shared" si="5"/>
        <v>451</v>
      </c>
      <c r="Q29" s="8">
        <f t="shared" si="5"/>
        <v>400</v>
      </c>
      <c r="R29" s="46">
        <f t="shared" si="6"/>
        <v>851</v>
      </c>
      <c r="S29" s="47">
        <f t="shared" si="0"/>
        <v>49.72436604189636</v>
      </c>
      <c r="T29" s="48">
        <f t="shared" si="0"/>
        <v>44.444444444444443</v>
      </c>
      <c r="U29" s="49">
        <f t="shared" si="0"/>
        <v>47.094631986718319</v>
      </c>
    </row>
    <row r="30" spans="1:21" ht="15" customHeight="1" x14ac:dyDescent="0.2">
      <c r="A30" s="42" t="s">
        <v>112</v>
      </c>
      <c r="B30" s="43" t="s">
        <v>26</v>
      </c>
      <c r="C30" s="44" t="s">
        <v>188</v>
      </c>
      <c r="D30" s="7">
        <v>344</v>
      </c>
      <c r="E30" s="8">
        <v>348</v>
      </c>
      <c r="F30" s="6">
        <f t="shared" si="14"/>
        <v>692</v>
      </c>
      <c r="G30" s="4">
        <v>98</v>
      </c>
      <c r="H30" s="5">
        <v>93</v>
      </c>
      <c r="I30" s="6">
        <f t="shared" si="15"/>
        <v>191</v>
      </c>
      <c r="J30" s="7">
        <v>70</v>
      </c>
      <c r="K30" s="8">
        <v>76</v>
      </c>
      <c r="L30" s="5">
        <f t="shared" si="16"/>
        <v>146</v>
      </c>
      <c r="M30" s="7">
        <v>0</v>
      </c>
      <c r="N30" s="8">
        <v>0</v>
      </c>
      <c r="O30" s="61">
        <f t="shared" si="17"/>
        <v>0</v>
      </c>
      <c r="P30" s="7">
        <f t="shared" si="5"/>
        <v>168</v>
      </c>
      <c r="Q30" s="8">
        <f t="shared" si="5"/>
        <v>169</v>
      </c>
      <c r="R30" s="46">
        <f t="shared" si="6"/>
        <v>337</v>
      </c>
      <c r="S30" s="47">
        <f t="shared" si="0"/>
        <v>48.837209302325576</v>
      </c>
      <c r="T30" s="48">
        <f t="shared" si="0"/>
        <v>48.563218390804593</v>
      </c>
      <c r="U30" s="49">
        <f t="shared" si="0"/>
        <v>48.699421965317917</v>
      </c>
    </row>
    <row r="31" spans="1:21" ht="15" customHeight="1" x14ac:dyDescent="0.2">
      <c r="A31" s="42" t="s">
        <v>113</v>
      </c>
      <c r="B31" s="43" t="s">
        <v>27</v>
      </c>
      <c r="C31" s="44" t="s">
        <v>189</v>
      </c>
      <c r="D31" s="7">
        <v>793</v>
      </c>
      <c r="E31" s="8">
        <v>795</v>
      </c>
      <c r="F31" s="6">
        <f t="shared" si="14"/>
        <v>1588</v>
      </c>
      <c r="G31" s="4">
        <v>230</v>
      </c>
      <c r="H31" s="5">
        <v>213</v>
      </c>
      <c r="I31" s="6">
        <f t="shared" si="15"/>
        <v>443</v>
      </c>
      <c r="J31" s="7">
        <v>194</v>
      </c>
      <c r="K31" s="8">
        <v>196</v>
      </c>
      <c r="L31" s="5">
        <f t="shared" si="16"/>
        <v>390</v>
      </c>
      <c r="M31" s="7">
        <v>3</v>
      </c>
      <c r="N31" s="8">
        <v>3</v>
      </c>
      <c r="O31" s="61">
        <f t="shared" si="17"/>
        <v>6</v>
      </c>
      <c r="P31" s="7">
        <f t="shared" si="5"/>
        <v>427</v>
      </c>
      <c r="Q31" s="8">
        <f t="shared" si="5"/>
        <v>412</v>
      </c>
      <c r="R31" s="46">
        <f t="shared" si="6"/>
        <v>839</v>
      </c>
      <c r="S31" s="47">
        <f t="shared" si="0"/>
        <v>53.846153846153847</v>
      </c>
      <c r="T31" s="48">
        <f t="shared" si="0"/>
        <v>51.823899371069182</v>
      </c>
      <c r="U31" s="49">
        <f t="shared" si="0"/>
        <v>52.833753148614612</v>
      </c>
    </row>
    <row r="32" spans="1:21" ht="15" customHeight="1" x14ac:dyDescent="0.2">
      <c r="A32" s="42" t="s">
        <v>114</v>
      </c>
      <c r="B32" s="43" t="s">
        <v>28</v>
      </c>
      <c r="C32" s="44" t="s">
        <v>190</v>
      </c>
      <c r="D32" s="7">
        <v>2637</v>
      </c>
      <c r="E32" s="8">
        <v>2609</v>
      </c>
      <c r="F32" s="6">
        <f t="shared" si="14"/>
        <v>5246</v>
      </c>
      <c r="G32" s="4">
        <v>846</v>
      </c>
      <c r="H32" s="5">
        <v>767</v>
      </c>
      <c r="I32" s="6">
        <f t="shared" si="15"/>
        <v>1613</v>
      </c>
      <c r="J32" s="7">
        <v>747</v>
      </c>
      <c r="K32" s="8">
        <v>793</v>
      </c>
      <c r="L32" s="5">
        <f t="shared" si="16"/>
        <v>1540</v>
      </c>
      <c r="M32" s="7">
        <v>5</v>
      </c>
      <c r="N32" s="8">
        <v>1</v>
      </c>
      <c r="O32" s="61">
        <f t="shared" si="17"/>
        <v>6</v>
      </c>
      <c r="P32" s="7">
        <f t="shared" si="5"/>
        <v>1598</v>
      </c>
      <c r="Q32" s="8">
        <f t="shared" si="5"/>
        <v>1561</v>
      </c>
      <c r="R32" s="46">
        <f t="shared" si="6"/>
        <v>3159</v>
      </c>
      <c r="S32" s="47">
        <f t="shared" si="0"/>
        <v>60.599165718619638</v>
      </c>
      <c r="T32" s="48">
        <f t="shared" si="0"/>
        <v>59.831353008815633</v>
      </c>
      <c r="U32" s="49">
        <f t="shared" si="0"/>
        <v>60.217308425467017</v>
      </c>
    </row>
    <row r="33" spans="1:21" ht="15" customHeight="1" x14ac:dyDescent="0.2">
      <c r="A33" s="50"/>
      <c r="B33" s="51" t="s">
        <v>79</v>
      </c>
      <c r="C33" s="52"/>
      <c r="D33" s="53">
        <f>SUM(D26:D32)</f>
        <v>8063</v>
      </c>
      <c r="E33" s="54">
        <f t="shared" ref="E33:F33" si="18">SUM(E26:E32)</f>
        <v>8054</v>
      </c>
      <c r="F33" s="55">
        <f t="shared" si="18"/>
        <v>16117</v>
      </c>
      <c r="G33" s="53">
        <f t="shared" ref="G33:O33" si="19">SUM(G26:G32)</f>
        <v>2417</v>
      </c>
      <c r="H33" s="54">
        <f t="shared" si="19"/>
        <v>2193</v>
      </c>
      <c r="I33" s="55">
        <f t="shared" si="19"/>
        <v>4610</v>
      </c>
      <c r="J33" s="53">
        <f t="shared" si="19"/>
        <v>2037</v>
      </c>
      <c r="K33" s="54">
        <f t="shared" si="19"/>
        <v>2085</v>
      </c>
      <c r="L33" s="55">
        <f t="shared" si="19"/>
        <v>4122</v>
      </c>
      <c r="M33" s="53">
        <f t="shared" ref="M33:N33" si="20">SUM(M26:M32)</f>
        <v>17</v>
      </c>
      <c r="N33" s="54">
        <f t="shared" si="20"/>
        <v>12</v>
      </c>
      <c r="O33" s="55">
        <f t="shared" si="19"/>
        <v>29</v>
      </c>
      <c r="P33" s="53">
        <f t="shared" si="5"/>
        <v>4471</v>
      </c>
      <c r="Q33" s="54">
        <f t="shared" si="5"/>
        <v>4290</v>
      </c>
      <c r="R33" s="55">
        <f t="shared" si="6"/>
        <v>8761</v>
      </c>
      <c r="S33" s="58">
        <f t="shared" si="0"/>
        <v>55.450824755053951</v>
      </c>
      <c r="T33" s="59">
        <f t="shared" si="0"/>
        <v>53.265458157437294</v>
      </c>
      <c r="U33" s="60">
        <f t="shared" si="0"/>
        <v>54.358751628715019</v>
      </c>
    </row>
    <row r="34" spans="1:21" ht="15" customHeight="1" x14ac:dyDescent="0.2">
      <c r="A34" s="42" t="s">
        <v>115</v>
      </c>
      <c r="B34" s="43" t="s">
        <v>29</v>
      </c>
      <c r="C34" s="44" t="s">
        <v>249</v>
      </c>
      <c r="D34" s="7">
        <v>3523</v>
      </c>
      <c r="E34" s="8">
        <v>3611</v>
      </c>
      <c r="F34" s="6">
        <f>SUM(D34:E34)</f>
        <v>7134</v>
      </c>
      <c r="G34" s="4">
        <v>898</v>
      </c>
      <c r="H34" s="5">
        <v>911</v>
      </c>
      <c r="I34" s="6">
        <f>SUM(G34:H34)</f>
        <v>1809</v>
      </c>
      <c r="J34" s="7">
        <v>1021</v>
      </c>
      <c r="K34" s="8">
        <v>1116</v>
      </c>
      <c r="L34" s="5">
        <f>SUM(J34:K34)</f>
        <v>2137</v>
      </c>
      <c r="M34" s="7">
        <v>7</v>
      </c>
      <c r="N34" s="8">
        <v>10</v>
      </c>
      <c r="O34" s="5">
        <f>SUM(M34:N34)</f>
        <v>17</v>
      </c>
      <c r="P34" s="7">
        <f t="shared" si="5"/>
        <v>1926</v>
      </c>
      <c r="Q34" s="8">
        <f t="shared" si="5"/>
        <v>2037</v>
      </c>
      <c r="R34" s="46">
        <f t="shared" si="6"/>
        <v>3963</v>
      </c>
      <c r="S34" s="47">
        <f t="shared" si="0"/>
        <v>54.669315923928473</v>
      </c>
      <c r="T34" s="48">
        <f t="shared" si="0"/>
        <v>56.41096649127666</v>
      </c>
      <c r="U34" s="49">
        <f t="shared" si="0"/>
        <v>55.550883095037854</v>
      </c>
    </row>
    <row r="35" spans="1:21" ht="15" customHeight="1" x14ac:dyDescent="0.2">
      <c r="A35" s="42" t="s">
        <v>116</v>
      </c>
      <c r="B35" s="43" t="s">
        <v>30</v>
      </c>
      <c r="C35" s="44" t="s">
        <v>191</v>
      </c>
      <c r="D35" s="7">
        <v>906</v>
      </c>
      <c r="E35" s="8">
        <v>895</v>
      </c>
      <c r="F35" s="6">
        <f t="shared" ref="F35:F57" si="21">SUM(D35:E35)</f>
        <v>1801</v>
      </c>
      <c r="G35" s="4">
        <v>270</v>
      </c>
      <c r="H35" s="5">
        <v>246</v>
      </c>
      <c r="I35" s="6">
        <f t="shared" ref="I35:I57" si="22">SUM(G35:H35)</f>
        <v>516</v>
      </c>
      <c r="J35" s="7">
        <v>224</v>
      </c>
      <c r="K35" s="8">
        <v>240</v>
      </c>
      <c r="L35" s="5">
        <f t="shared" ref="L35:L57" si="23">SUM(J35:K35)</f>
        <v>464</v>
      </c>
      <c r="M35" s="7">
        <v>2</v>
      </c>
      <c r="N35" s="8">
        <v>1</v>
      </c>
      <c r="O35" s="5">
        <f t="shared" ref="O35:O57" si="24">SUM(M35:N35)</f>
        <v>3</v>
      </c>
      <c r="P35" s="7">
        <f t="shared" si="5"/>
        <v>496</v>
      </c>
      <c r="Q35" s="8">
        <f t="shared" si="5"/>
        <v>487</v>
      </c>
      <c r="R35" s="46">
        <f t="shared" si="6"/>
        <v>983</v>
      </c>
      <c r="S35" s="47">
        <f t="shared" ref="S35:U67" si="25">P35/D35*100</f>
        <v>54.746136865342166</v>
      </c>
      <c r="T35" s="48">
        <f t="shared" si="25"/>
        <v>54.413407821229058</v>
      </c>
      <c r="U35" s="49">
        <f t="shared" si="25"/>
        <v>54.580788450860631</v>
      </c>
    </row>
    <row r="36" spans="1:21" ht="15" customHeight="1" x14ac:dyDescent="0.2">
      <c r="A36" s="42" t="s">
        <v>117</v>
      </c>
      <c r="B36" s="43" t="s">
        <v>31</v>
      </c>
      <c r="C36" s="44" t="s">
        <v>192</v>
      </c>
      <c r="D36" s="7">
        <v>2107</v>
      </c>
      <c r="E36" s="8">
        <v>1970</v>
      </c>
      <c r="F36" s="6">
        <f t="shared" si="21"/>
        <v>4077</v>
      </c>
      <c r="G36" s="4">
        <v>532</v>
      </c>
      <c r="H36" s="5">
        <v>470</v>
      </c>
      <c r="I36" s="6">
        <f t="shared" si="22"/>
        <v>1002</v>
      </c>
      <c r="J36" s="7">
        <v>551</v>
      </c>
      <c r="K36" s="8">
        <v>552</v>
      </c>
      <c r="L36" s="5">
        <f t="shared" si="23"/>
        <v>1103</v>
      </c>
      <c r="M36" s="7">
        <v>5</v>
      </c>
      <c r="N36" s="8">
        <v>9</v>
      </c>
      <c r="O36" s="5">
        <f t="shared" si="24"/>
        <v>14</v>
      </c>
      <c r="P36" s="7">
        <f t="shared" si="5"/>
        <v>1088</v>
      </c>
      <c r="Q36" s="8">
        <f t="shared" si="5"/>
        <v>1031</v>
      </c>
      <c r="R36" s="46">
        <f t="shared" si="6"/>
        <v>2119</v>
      </c>
      <c r="S36" s="47">
        <f t="shared" si="25"/>
        <v>51.637399145704798</v>
      </c>
      <c r="T36" s="48">
        <f t="shared" si="25"/>
        <v>52.335025380710661</v>
      </c>
      <c r="U36" s="49">
        <f t="shared" si="25"/>
        <v>51.974491047338731</v>
      </c>
    </row>
    <row r="37" spans="1:21" ht="15" customHeight="1" x14ac:dyDescent="0.2">
      <c r="A37" s="42" t="s">
        <v>118</v>
      </c>
      <c r="B37" s="43" t="s">
        <v>32</v>
      </c>
      <c r="C37" s="44" t="s">
        <v>193</v>
      </c>
      <c r="D37" s="7">
        <v>743</v>
      </c>
      <c r="E37" s="8">
        <v>747</v>
      </c>
      <c r="F37" s="6">
        <f t="shared" si="21"/>
        <v>1490</v>
      </c>
      <c r="G37" s="4">
        <v>303</v>
      </c>
      <c r="H37" s="5">
        <v>244</v>
      </c>
      <c r="I37" s="6">
        <f t="shared" si="22"/>
        <v>547</v>
      </c>
      <c r="J37" s="7">
        <v>162</v>
      </c>
      <c r="K37" s="8">
        <v>196</v>
      </c>
      <c r="L37" s="5">
        <f t="shared" si="23"/>
        <v>358</v>
      </c>
      <c r="M37" s="7">
        <v>4</v>
      </c>
      <c r="N37" s="8">
        <v>3</v>
      </c>
      <c r="O37" s="5">
        <f t="shared" si="24"/>
        <v>7</v>
      </c>
      <c r="P37" s="7">
        <f t="shared" si="5"/>
        <v>469</v>
      </c>
      <c r="Q37" s="8">
        <f t="shared" si="5"/>
        <v>443</v>
      </c>
      <c r="R37" s="46">
        <f t="shared" si="6"/>
        <v>912</v>
      </c>
      <c r="S37" s="47">
        <f t="shared" si="25"/>
        <v>63.122476446837148</v>
      </c>
      <c r="T37" s="48">
        <f t="shared" si="25"/>
        <v>59.303882195448466</v>
      </c>
      <c r="U37" s="49">
        <f t="shared" si="25"/>
        <v>61.208053691275168</v>
      </c>
    </row>
    <row r="38" spans="1:21" ht="15" customHeight="1" x14ac:dyDescent="0.2">
      <c r="A38" s="42" t="s">
        <v>119</v>
      </c>
      <c r="B38" s="43" t="s">
        <v>33</v>
      </c>
      <c r="C38" s="44" t="s">
        <v>194</v>
      </c>
      <c r="D38" s="7">
        <v>540</v>
      </c>
      <c r="E38" s="8">
        <v>550</v>
      </c>
      <c r="F38" s="6">
        <f t="shared" si="21"/>
        <v>1090</v>
      </c>
      <c r="G38" s="4">
        <v>145</v>
      </c>
      <c r="H38" s="5">
        <v>137</v>
      </c>
      <c r="I38" s="6">
        <f t="shared" si="22"/>
        <v>282</v>
      </c>
      <c r="J38" s="7">
        <v>141</v>
      </c>
      <c r="K38" s="8">
        <v>144</v>
      </c>
      <c r="L38" s="5">
        <f t="shared" si="23"/>
        <v>285</v>
      </c>
      <c r="M38" s="7">
        <v>1</v>
      </c>
      <c r="N38" s="8">
        <v>0</v>
      </c>
      <c r="O38" s="5">
        <f t="shared" si="24"/>
        <v>1</v>
      </c>
      <c r="P38" s="7">
        <f t="shared" si="5"/>
        <v>287</v>
      </c>
      <c r="Q38" s="8">
        <f t="shared" si="5"/>
        <v>281</v>
      </c>
      <c r="R38" s="46">
        <f t="shared" si="6"/>
        <v>568</v>
      </c>
      <c r="S38" s="47">
        <f t="shared" si="25"/>
        <v>53.148148148148145</v>
      </c>
      <c r="T38" s="48">
        <f t="shared" si="25"/>
        <v>51.090909090909086</v>
      </c>
      <c r="U38" s="49">
        <f t="shared" si="25"/>
        <v>52.11009174311927</v>
      </c>
    </row>
    <row r="39" spans="1:21" ht="15" customHeight="1" x14ac:dyDescent="0.2">
      <c r="A39" s="42" t="s">
        <v>120</v>
      </c>
      <c r="B39" s="43" t="s">
        <v>34</v>
      </c>
      <c r="C39" s="44" t="s">
        <v>195</v>
      </c>
      <c r="D39" s="7">
        <v>420</v>
      </c>
      <c r="E39" s="8">
        <v>400</v>
      </c>
      <c r="F39" s="6">
        <f t="shared" si="21"/>
        <v>820</v>
      </c>
      <c r="G39" s="4">
        <v>121</v>
      </c>
      <c r="H39" s="5">
        <v>104</v>
      </c>
      <c r="I39" s="6">
        <f t="shared" si="22"/>
        <v>225</v>
      </c>
      <c r="J39" s="7">
        <v>75</v>
      </c>
      <c r="K39" s="8">
        <v>82</v>
      </c>
      <c r="L39" s="5">
        <f t="shared" si="23"/>
        <v>157</v>
      </c>
      <c r="M39" s="7">
        <v>3</v>
      </c>
      <c r="N39" s="8">
        <v>2</v>
      </c>
      <c r="O39" s="5">
        <f t="shared" si="24"/>
        <v>5</v>
      </c>
      <c r="P39" s="7">
        <f t="shared" si="5"/>
        <v>199</v>
      </c>
      <c r="Q39" s="8">
        <f t="shared" si="5"/>
        <v>188</v>
      </c>
      <c r="R39" s="46">
        <f t="shared" si="6"/>
        <v>387</v>
      </c>
      <c r="S39" s="47">
        <f t="shared" si="25"/>
        <v>47.38095238095238</v>
      </c>
      <c r="T39" s="48">
        <f t="shared" si="25"/>
        <v>47</v>
      </c>
      <c r="U39" s="49">
        <f t="shared" si="25"/>
        <v>47.195121951219512</v>
      </c>
    </row>
    <row r="40" spans="1:21" ht="15" customHeight="1" x14ac:dyDescent="0.2">
      <c r="A40" s="42" t="s">
        <v>121</v>
      </c>
      <c r="B40" s="43" t="s">
        <v>35</v>
      </c>
      <c r="C40" s="44" t="s">
        <v>196</v>
      </c>
      <c r="D40" s="7">
        <v>358</v>
      </c>
      <c r="E40" s="8">
        <v>372</v>
      </c>
      <c r="F40" s="6">
        <f t="shared" si="21"/>
        <v>730</v>
      </c>
      <c r="G40" s="4">
        <v>129</v>
      </c>
      <c r="H40" s="5">
        <v>109</v>
      </c>
      <c r="I40" s="6">
        <f t="shared" si="22"/>
        <v>238</v>
      </c>
      <c r="J40" s="7">
        <v>62</v>
      </c>
      <c r="K40" s="8">
        <v>59</v>
      </c>
      <c r="L40" s="5">
        <f t="shared" si="23"/>
        <v>121</v>
      </c>
      <c r="M40" s="7">
        <v>2</v>
      </c>
      <c r="N40" s="8">
        <v>1</v>
      </c>
      <c r="O40" s="5">
        <f t="shared" si="24"/>
        <v>3</v>
      </c>
      <c r="P40" s="7">
        <f t="shared" si="5"/>
        <v>193</v>
      </c>
      <c r="Q40" s="8">
        <f t="shared" si="5"/>
        <v>169</v>
      </c>
      <c r="R40" s="46">
        <f t="shared" si="6"/>
        <v>362</v>
      </c>
      <c r="S40" s="47">
        <f t="shared" si="25"/>
        <v>53.910614525139664</v>
      </c>
      <c r="T40" s="48">
        <f t="shared" si="25"/>
        <v>45.43010752688172</v>
      </c>
      <c r="U40" s="49">
        <f t="shared" si="25"/>
        <v>49.589041095890416</v>
      </c>
    </row>
    <row r="41" spans="1:21" ht="15" customHeight="1" x14ac:dyDescent="0.2">
      <c r="A41" s="42" t="s">
        <v>122</v>
      </c>
      <c r="B41" s="43" t="s">
        <v>36</v>
      </c>
      <c r="C41" s="44" t="s">
        <v>197</v>
      </c>
      <c r="D41" s="7">
        <v>1743</v>
      </c>
      <c r="E41" s="8">
        <v>1759</v>
      </c>
      <c r="F41" s="6">
        <f t="shared" si="21"/>
        <v>3502</v>
      </c>
      <c r="G41" s="4">
        <v>520</v>
      </c>
      <c r="H41" s="5">
        <v>491</v>
      </c>
      <c r="I41" s="6">
        <f t="shared" si="22"/>
        <v>1011</v>
      </c>
      <c r="J41" s="7">
        <v>485</v>
      </c>
      <c r="K41" s="8">
        <v>496</v>
      </c>
      <c r="L41" s="5">
        <f t="shared" si="23"/>
        <v>981</v>
      </c>
      <c r="M41" s="7">
        <v>4</v>
      </c>
      <c r="N41" s="8">
        <v>3</v>
      </c>
      <c r="O41" s="5">
        <f t="shared" si="24"/>
        <v>7</v>
      </c>
      <c r="P41" s="7">
        <f t="shared" si="5"/>
        <v>1009</v>
      </c>
      <c r="Q41" s="8">
        <f t="shared" si="5"/>
        <v>990</v>
      </c>
      <c r="R41" s="46">
        <f t="shared" si="6"/>
        <v>1999</v>
      </c>
      <c r="S41" s="47">
        <f t="shared" si="25"/>
        <v>57.888697647733792</v>
      </c>
      <c r="T41" s="48">
        <f t="shared" si="25"/>
        <v>56.28197839681637</v>
      </c>
      <c r="U41" s="49">
        <f t="shared" si="25"/>
        <v>57.081667618503715</v>
      </c>
    </row>
    <row r="42" spans="1:21" ht="15" customHeight="1" x14ac:dyDescent="0.2">
      <c r="A42" s="42" t="s">
        <v>123</v>
      </c>
      <c r="B42" s="43" t="s">
        <v>37</v>
      </c>
      <c r="C42" s="44" t="s">
        <v>244</v>
      </c>
      <c r="D42" s="7">
        <v>2424</v>
      </c>
      <c r="E42" s="8">
        <v>2453</v>
      </c>
      <c r="F42" s="6">
        <f t="shared" si="21"/>
        <v>4877</v>
      </c>
      <c r="G42" s="4">
        <v>872</v>
      </c>
      <c r="H42" s="5">
        <v>843</v>
      </c>
      <c r="I42" s="6">
        <f t="shared" si="22"/>
        <v>1715</v>
      </c>
      <c r="J42" s="7">
        <v>712</v>
      </c>
      <c r="K42" s="8">
        <v>740</v>
      </c>
      <c r="L42" s="5">
        <f t="shared" si="23"/>
        <v>1452</v>
      </c>
      <c r="M42" s="7">
        <v>3</v>
      </c>
      <c r="N42" s="8">
        <v>10</v>
      </c>
      <c r="O42" s="5">
        <f t="shared" si="24"/>
        <v>13</v>
      </c>
      <c r="P42" s="7">
        <f t="shared" si="5"/>
        <v>1587</v>
      </c>
      <c r="Q42" s="8">
        <f t="shared" si="5"/>
        <v>1593</v>
      </c>
      <c r="R42" s="46">
        <f t="shared" si="6"/>
        <v>3180</v>
      </c>
      <c r="S42" s="47">
        <f t="shared" si="25"/>
        <v>65.470297029702976</v>
      </c>
      <c r="T42" s="48">
        <f t="shared" si="25"/>
        <v>64.940888707704843</v>
      </c>
      <c r="U42" s="49">
        <f t="shared" si="25"/>
        <v>65.204018864055769</v>
      </c>
    </row>
    <row r="43" spans="1:21" ht="15" customHeight="1" x14ac:dyDescent="0.2">
      <c r="A43" s="42" t="s">
        <v>124</v>
      </c>
      <c r="B43" s="43" t="s">
        <v>38</v>
      </c>
      <c r="C43" s="44" t="s">
        <v>198</v>
      </c>
      <c r="D43" s="7">
        <v>490</v>
      </c>
      <c r="E43" s="8">
        <v>507</v>
      </c>
      <c r="F43" s="6">
        <f t="shared" si="21"/>
        <v>997</v>
      </c>
      <c r="G43" s="4">
        <v>142</v>
      </c>
      <c r="H43" s="5">
        <v>129</v>
      </c>
      <c r="I43" s="6">
        <f t="shared" si="22"/>
        <v>271</v>
      </c>
      <c r="J43" s="7">
        <v>142</v>
      </c>
      <c r="K43" s="8">
        <v>172</v>
      </c>
      <c r="L43" s="5">
        <f t="shared" si="23"/>
        <v>314</v>
      </c>
      <c r="M43" s="7">
        <v>1</v>
      </c>
      <c r="N43" s="8">
        <v>4</v>
      </c>
      <c r="O43" s="5">
        <f t="shared" si="24"/>
        <v>5</v>
      </c>
      <c r="P43" s="7">
        <f t="shared" si="5"/>
        <v>285</v>
      </c>
      <c r="Q43" s="8">
        <f t="shared" si="5"/>
        <v>305</v>
      </c>
      <c r="R43" s="46">
        <f t="shared" si="6"/>
        <v>590</v>
      </c>
      <c r="S43" s="47">
        <f t="shared" si="25"/>
        <v>58.163265306122447</v>
      </c>
      <c r="T43" s="48">
        <f t="shared" si="25"/>
        <v>60.157790927021694</v>
      </c>
      <c r="U43" s="49">
        <f t="shared" si="25"/>
        <v>59.17753259779338</v>
      </c>
    </row>
    <row r="44" spans="1:21" ht="15" customHeight="1" x14ac:dyDescent="0.2">
      <c r="A44" s="42" t="s">
        <v>125</v>
      </c>
      <c r="B44" s="43" t="s">
        <v>39</v>
      </c>
      <c r="C44" s="44" t="s">
        <v>245</v>
      </c>
      <c r="D44" s="7">
        <v>1926</v>
      </c>
      <c r="E44" s="8">
        <v>1869</v>
      </c>
      <c r="F44" s="6">
        <f t="shared" si="21"/>
        <v>3795</v>
      </c>
      <c r="G44" s="4">
        <v>738</v>
      </c>
      <c r="H44" s="5">
        <v>650</v>
      </c>
      <c r="I44" s="6">
        <f t="shared" si="22"/>
        <v>1388</v>
      </c>
      <c r="J44" s="7">
        <v>551</v>
      </c>
      <c r="K44" s="8">
        <v>569</v>
      </c>
      <c r="L44" s="5">
        <f t="shared" si="23"/>
        <v>1120</v>
      </c>
      <c r="M44" s="7">
        <v>10</v>
      </c>
      <c r="N44" s="8">
        <v>9</v>
      </c>
      <c r="O44" s="5">
        <f t="shared" si="24"/>
        <v>19</v>
      </c>
      <c r="P44" s="7">
        <f t="shared" si="5"/>
        <v>1299</v>
      </c>
      <c r="Q44" s="8">
        <f t="shared" si="5"/>
        <v>1228</v>
      </c>
      <c r="R44" s="46">
        <f t="shared" si="6"/>
        <v>2527</v>
      </c>
      <c r="S44" s="47">
        <f t="shared" si="25"/>
        <v>67.445482866043619</v>
      </c>
      <c r="T44" s="48">
        <f t="shared" si="25"/>
        <v>65.703584804708399</v>
      </c>
      <c r="U44" s="49">
        <f t="shared" si="25"/>
        <v>66.587615283267453</v>
      </c>
    </row>
    <row r="45" spans="1:21" ht="15" customHeight="1" x14ac:dyDescent="0.2">
      <c r="A45" s="42" t="s">
        <v>126</v>
      </c>
      <c r="B45" s="43" t="s">
        <v>40</v>
      </c>
      <c r="C45" s="44" t="s">
        <v>199</v>
      </c>
      <c r="D45" s="7">
        <v>814</v>
      </c>
      <c r="E45" s="8">
        <v>832</v>
      </c>
      <c r="F45" s="6">
        <f t="shared" si="21"/>
        <v>1646</v>
      </c>
      <c r="G45" s="4">
        <v>246</v>
      </c>
      <c r="H45" s="5">
        <v>229</v>
      </c>
      <c r="I45" s="6">
        <f t="shared" si="22"/>
        <v>475</v>
      </c>
      <c r="J45" s="7">
        <v>225</v>
      </c>
      <c r="K45" s="8">
        <v>233</v>
      </c>
      <c r="L45" s="5">
        <f t="shared" si="23"/>
        <v>458</v>
      </c>
      <c r="M45" s="7">
        <v>4</v>
      </c>
      <c r="N45" s="8">
        <v>6</v>
      </c>
      <c r="O45" s="5">
        <f t="shared" si="24"/>
        <v>10</v>
      </c>
      <c r="P45" s="7">
        <f t="shared" si="5"/>
        <v>475</v>
      </c>
      <c r="Q45" s="8">
        <f t="shared" si="5"/>
        <v>468</v>
      </c>
      <c r="R45" s="46">
        <f t="shared" si="6"/>
        <v>943</v>
      </c>
      <c r="S45" s="47">
        <f t="shared" si="25"/>
        <v>58.353808353808354</v>
      </c>
      <c r="T45" s="48">
        <f t="shared" si="25"/>
        <v>56.25</v>
      </c>
      <c r="U45" s="49">
        <f t="shared" si="25"/>
        <v>57.290400972053469</v>
      </c>
    </row>
    <row r="46" spans="1:21" ht="15" customHeight="1" x14ac:dyDescent="0.2">
      <c r="A46" s="42" t="s">
        <v>127</v>
      </c>
      <c r="B46" s="43" t="s">
        <v>41</v>
      </c>
      <c r="C46" s="44" t="s">
        <v>200</v>
      </c>
      <c r="D46" s="7">
        <v>3721</v>
      </c>
      <c r="E46" s="8">
        <v>3687</v>
      </c>
      <c r="F46" s="6">
        <f t="shared" si="21"/>
        <v>7408</v>
      </c>
      <c r="G46" s="4">
        <v>1165</v>
      </c>
      <c r="H46" s="5">
        <v>1044</v>
      </c>
      <c r="I46" s="6">
        <f t="shared" si="22"/>
        <v>2209</v>
      </c>
      <c r="J46" s="7">
        <v>1453</v>
      </c>
      <c r="K46" s="8">
        <v>1487</v>
      </c>
      <c r="L46" s="5">
        <f t="shared" si="23"/>
        <v>2940</v>
      </c>
      <c r="M46" s="7">
        <v>7</v>
      </c>
      <c r="N46" s="8">
        <v>10</v>
      </c>
      <c r="O46" s="5">
        <f t="shared" si="24"/>
        <v>17</v>
      </c>
      <c r="P46" s="7">
        <f t="shared" si="5"/>
        <v>2625</v>
      </c>
      <c r="Q46" s="8">
        <f t="shared" si="5"/>
        <v>2541</v>
      </c>
      <c r="R46" s="46">
        <f t="shared" si="6"/>
        <v>5166</v>
      </c>
      <c r="S46" s="47">
        <f t="shared" si="25"/>
        <v>70.545552270894916</v>
      </c>
      <c r="T46" s="48">
        <f t="shared" si="25"/>
        <v>68.917819365337678</v>
      </c>
      <c r="U46" s="49">
        <f t="shared" si="25"/>
        <v>69.735421166306693</v>
      </c>
    </row>
    <row r="47" spans="1:21" ht="15" customHeight="1" x14ac:dyDescent="0.2">
      <c r="A47" s="42" t="s">
        <v>128</v>
      </c>
      <c r="B47" s="43" t="s">
        <v>42</v>
      </c>
      <c r="C47" s="44" t="s">
        <v>253</v>
      </c>
      <c r="D47" s="7">
        <v>3807</v>
      </c>
      <c r="E47" s="8">
        <v>2792</v>
      </c>
      <c r="F47" s="6">
        <f t="shared" si="21"/>
        <v>6599</v>
      </c>
      <c r="G47" s="4">
        <v>1279</v>
      </c>
      <c r="H47" s="5">
        <v>913</v>
      </c>
      <c r="I47" s="6">
        <f t="shared" si="22"/>
        <v>2192</v>
      </c>
      <c r="J47" s="7">
        <v>1000</v>
      </c>
      <c r="K47" s="8">
        <v>845</v>
      </c>
      <c r="L47" s="5">
        <f t="shared" si="23"/>
        <v>1845</v>
      </c>
      <c r="M47" s="7">
        <v>19</v>
      </c>
      <c r="N47" s="8">
        <v>16</v>
      </c>
      <c r="O47" s="5">
        <f t="shared" si="24"/>
        <v>35</v>
      </c>
      <c r="P47" s="7">
        <f t="shared" si="5"/>
        <v>2298</v>
      </c>
      <c r="Q47" s="8">
        <f t="shared" si="5"/>
        <v>1774</v>
      </c>
      <c r="R47" s="46">
        <f t="shared" si="6"/>
        <v>4072</v>
      </c>
      <c r="S47" s="47">
        <f t="shared" si="25"/>
        <v>60.362490149724188</v>
      </c>
      <c r="T47" s="48">
        <f t="shared" si="25"/>
        <v>63.53868194842407</v>
      </c>
      <c r="U47" s="49">
        <f t="shared" si="25"/>
        <v>61.70631913926352</v>
      </c>
    </row>
    <row r="48" spans="1:21" ht="15" customHeight="1" x14ac:dyDescent="0.2">
      <c r="A48" s="42" t="s">
        <v>129</v>
      </c>
      <c r="B48" s="43" t="s">
        <v>43</v>
      </c>
      <c r="C48" s="44" t="s">
        <v>201</v>
      </c>
      <c r="D48" s="7">
        <v>935</v>
      </c>
      <c r="E48" s="8">
        <v>879</v>
      </c>
      <c r="F48" s="6">
        <f t="shared" si="21"/>
        <v>1814</v>
      </c>
      <c r="G48" s="4">
        <v>310</v>
      </c>
      <c r="H48" s="5">
        <v>274</v>
      </c>
      <c r="I48" s="6">
        <f t="shared" si="22"/>
        <v>584</v>
      </c>
      <c r="J48" s="7">
        <v>244</v>
      </c>
      <c r="K48" s="8">
        <v>210</v>
      </c>
      <c r="L48" s="5">
        <f t="shared" si="23"/>
        <v>454</v>
      </c>
      <c r="M48" s="7">
        <v>1</v>
      </c>
      <c r="N48" s="8">
        <v>3</v>
      </c>
      <c r="O48" s="5">
        <f t="shared" si="24"/>
        <v>4</v>
      </c>
      <c r="P48" s="7">
        <f t="shared" si="5"/>
        <v>555</v>
      </c>
      <c r="Q48" s="8">
        <f t="shared" si="5"/>
        <v>487</v>
      </c>
      <c r="R48" s="46">
        <f t="shared" si="6"/>
        <v>1042</v>
      </c>
      <c r="S48" s="47">
        <f t="shared" si="25"/>
        <v>59.358288770053477</v>
      </c>
      <c r="T48" s="48">
        <f t="shared" si="25"/>
        <v>55.403868031854373</v>
      </c>
      <c r="U48" s="49">
        <f t="shared" si="25"/>
        <v>57.44211686879823</v>
      </c>
    </row>
    <row r="49" spans="1:21" ht="15" customHeight="1" x14ac:dyDescent="0.2">
      <c r="A49" s="42" t="s">
        <v>130</v>
      </c>
      <c r="B49" s="43" t="s">
        <v>44</v>
      </c>
      <c r="C49" s="44" t="s">
        <v>202</v>
      </c>
      <c r="D49" s="7">
        <v>1918</v>
      </c>
      <c r="E49" s="8">
        <v>1873</v>
      </c>
      <c r="F49" s="6">
        <f t="shared" si="21"/>
        <v>3791</v>
      </c>
      <c r="G49" s="4">
        <v>656</v>
      </c>
      <c r="H49" s="5">
        <v>575</v>
      </c>
      <c r="I49" s="6">
        <f t="shared" si="22"/>
        <v>1231</v>
      </c>
      <c r="J49" s="7">
        <v>502</v>
      </c>
      <c r="K49" s="8">
        <v>521</v>
      </c>
      <c r="L49" s="5">
        <f t="shared" si="23"/>
        <v>1023</v>
      </c>
      <c r="M49" s="7">
        <v>2</v>
      </c>
      <c r="N49" s="8">
        <v>6</v>
      </c>
      <c r="O49" s="5">
        <f t="shared" si="24"/>
        <v>8</v>
      </c>
      <c r="P49" s="7">
        <f t="shared" si="5"/>
        <v>1160</v>
      </c>
      <c r="Q49" s="8">
        <f t="shared" si="5"/>
        <v>1102</v>
      </c>
      <c r="R49" s="46">
        <f t="shared" si="6"/>
        <v>2262</v>
      </c>
      <c r="S49" s="47">
        <f t="shared" si="25"/>
        <v>60.479666319082384</v>
      </c>
      <c r="T49" s="48">
        <f t="shared" si="25"/>
        <v>58.836091831286708</v>
      </c>
      <c r="U49" s="49">
        <f t="shared" si="25"/>
        <v>59.667633869691372</v>
      </c>
    </row>
    <row r="50" spans="1:21" ht="15" customHeight="1" x14ac:dyDescent="0.2">
      <c r="A50" s="42" t="s">
        <v>131</v>
      </c>
      <c r="B50" s="43" t="s">
        <v>45</v>
      </c>
      <c r="C50" s="44" t="s">
        <v>203</v>
      </c>
      <c r="D50" s="7">
        <v>1730</v>
      </c>
      <c r="E50" s="8">
        <v>1614</v>
      </c>
      <c r="F50" s="6">
        <f t="shared" si="21"/>
        <v>3344</v>
      </c>
      <c r="G50" s="4">
        <v>668</v>
      </c>
      <c r="H50" s="5">
        <v>576</v>
      </c>
      <c r="I50" s="6">
        <f t="shared" si="22"/>
        <v>1244</v>
      </c>
      <c r="J50" s="7">
        <v>432</v>
      </c>
      <c r="K50" s="8">
        <v>459</v>
      </c>
      <c r="L50" s="5">
        <f t="shared" si="23"/>
        <v>891</v>
      </c>
      <c r="M50" s="7">
        <v>3</v>
      </c>
      <c r="N50" s="8">
        <v>6</v>
      </c>
      <c r="O50" s="5">
        <f t="shared" si="24"/>
        <v>9</v>
      </c>
      <c r="P50" s="7">
        <f t="shared" si="5"/>
        <v>1103</v>
      </c>
      <c r="Q50" s="8">
        <f t="shared" si="5"/>
        <v>1041</v>
      </c>
      <c r="R50" s="46">
        <f t="shared" si="6"/>
        <v>2144</v>
      </c>
      <c r="S50" s="47">
        <f t="shared" si="25"/>
        <v>63.75722543352601</v>
      </c>
      <c r="T50" s="48">
        <f t="shared" si="25"/>
        <v>64.498141263940525</v>
      </c>
      <c r="U50" s="49">
        <f t="shared" si="25"/>
        <v>64.114832535885171</v>
      </c>
    </row>
    <row r="51" spans="1:21" ht="15" customHeight="1" x14ac:dyDescent="0.2">
      <c r="A51" s="42" t="s">
        <v>132</v>
      </c>
      <c r="B51" s="43" t="s">
        <v>46</v>
      </c>
      <c r="C51" s="44" t="s">
        <v>251</v>
      </c>
      <c r="D51" s="7">
        <v>1760</v>
      </c>
      <c r="E51" s="8">
        <v>1803</v>
      </c>
      <c r="F51" s="6">
        <f t="shared" si="21"/>
        <v>3563</v>
      </c>
      <c r="G51" s="4">
        <v>489</v>
      </c>
      <c r="H51" s="5">
        <v>400</v>
      </c>
      <c r="I51" s="6">
        <f t="shared" si="22"/>
        <v>889</v>
      </c>
      <c r="J51" s="7">
        <v>529</v>
      </c>
      <c r="K51" s="8">
        <v>635</v>
      </c>
      <c r="L51" s="5">
        <f t="shared" si="23"/>
        <v>1164</v>
      </c>
      <c r="M51" s="7">
        <v>1</v>
      </c>
      <c r="N51" s="8">
        <v>10</v>
      </c>
      <c r="O51" s="5">
        <f t="shared" si="24"/>
        <v>11</v>
      </c>
      <c r="P51" s="7">
        <f t="shared" si="5"/>
        <v>1019</v>
      </c>
      <c r="Q51" s="8">
        <f t="shared" si="5"/>
        <v>1045</v>
      </c>
      <c r="R51" s="46">
        <f t="shared" si="6"/>
        <v>2064</v>
      </c>
      <c r="S51" s="47">
        <f t="shared" si="25"/>
        <v>57.897727272727273</v>
      </c>
      <c r="T51" s="48">
        <f t="shared" si="25"/>
        <v>57.958957293399891</v>
      </c>
      <c r="U51" s="49">
        <f t="shared" si="25"/>
        <v>57.928711759753014</v>
      </c>
    </row>
    <row r="52" spans="1:21" ht="15" customHeight="1" x14ac:dyDescent="0.2">
      <c r="A52" s="42" t="s">
        <v>133</v>
      </c>
      <c r="B52" s="43" t="s">
        <v>47</v>
      </c>
      <c r="C52" s="44" t="s">
        <v>204</v>
      </c>
      <c r="D52" s="7">
        <v>1042</v>
      </c>
      <c r="E52" s="8">
        <v>1019</v>
      </c>
      <c r="F52" s="6">
        <f t="shared" si="21"/>
        <v>2061</v>
      </c>
      <c r="G52" s="4">
        <v>275</v>
      </c>
      <c r="H52" s="5">
        <v>253</v>
      </c>
      <c r="I52" s="6">
        <f t="shared" si="22"/>
        <v>528</v>
      </c>
      <c r="J52" s="7">
        <v>249</v>
      </c>
      <c r="K52" s="8">
        <v>232</v>
      </c>
      <c r="L52" s="5">
        <f t="shared" si="23"/>
        <v>481</v>
      </c>
      <c r="M52" s="7">
        <v>2</v>
      </c>
      <c r="N52" s="8">
        <v>8</v>
      </c>
      <c r="O52" s="5">
        <f t="shared" si="24"/>
        <v>10</v>
      </c>
      <c r="P52" s="7">
        <f t="shared" si="5"/>
        <v>526</v>
      </c>
      <c r="Q52" s="8">
        <f t="shared" si="5"/>
        <v>493</v>
      </c>
      <c r="R52" s="46">
        <f t="shared" si="6"/>
        <v>1019</v>
      </c>
      <c r="S52" s="47">
        <f t="shared" si="25"/>
        <v>50.479846449136275</v>
      </c>
      <c r="T52" s="48">
        <f t="shared" si="25"/>
        <v>48.380765456329733</v>
      </c>
      <c r="U52" s="49">
        <f t="shared" si="25"/>
        <v>49.442018437651626</v>
      </c>
    </row>
    <row r="53" spans="1:21" ht="15" customHeight="1" x14ac:dyDescent="0.2">
      <c r="A53" s="42" t="s">
        <v>134</v>
      </c>
      <c r="B53" s="43" t="s">
        <v>48</v>
      </c>
      <c r="C53" s="44" t="s">
        <v>205</v>
      </c>
      <c r="D53" s="7">
        <v>3805</v>
      </c>
      <c r="E53" s="8">
        <v>3768</v>
      </c>
      <c r="F53" s="6">
        <f t="shared" si="21"/>
        <v>7573</v>
      </c>
      <c r="G53" s="4">
        <v>1429</v>
      </c>
      <c r="H53" s="5">
        <v>1342</v>
      </c>
      <c r="I53" s="6">
        <f t="shared" si="22"/>
        <v>2771</v>
      </c>
      <c r="J53" s="7">
        <v>1105</v>
      </c>
      <c r="K53" s="8">
        <v>1191</v>
      </c>
      <c r="L53" s="5">
        <f t="shared" si="23"/>
        <v>2296</v>
      </c>
      <c r="M53" s="7">
        <v>15</v>
      </c>
      <c r="N53" s="8">
        <v>11</v>
      </c>
      <c r="O53" s="5">
        <f t="shared" si="24"/>
        <v>26</v>
      </c>
      <c r="P53" s="7">
        <f t="shared" si="5"/>
        <v>2549</v>
      </c>
      <c r="Q53" s="8">
        <f t="shared" si="5"/>
        <v>2544</v>
      </c>
      <c r="R53" s="46">
        <f t="shared" si="6"/>
        <v>5093</v>
      </c>
      <c r="S53" s="47">
        <f t="shared" si="25"/>
        <v>66.990801576872542</v>
      </c>
      <c r="T53" s="48">
        <f t="shared" si="25"/>
        <v>67.515923566878982</v>
      </c>
      <c r="U53" s="49">
        <f t="shared" si="25"/>
        <v>67.252079757031552</v>
      </c>
    </row>
    <row r="54" spans="1:21" ht="15" customHeight="1" x14ac:dyDescent="0.2">
      <c r="A54" s="42" t="s">
        <v>135</v>
      </c>
      <c r="B54" s="43" t="s">
        <v>49</v>
      </c>
      <c r="C54" s="44" t="s">
        <v>206</v>
      </c>
      <c r="D54" s="7">
        <v>1399</v>
      </c>
      <c r="E54" s="8">
        <v>1411</v>
      </c>
      <c r="F54" s="6">
        <f t="shared" si="21"/>
        <v>2810</v>
      </c>
      <c r="G54" s="4">
        <v>495</v>
      </c>
      <c r="H54" s="5">
        <v>468</v>
      </c>
      <c r="I54" s="6">
        <f t="shared" si="22"/>
        <v>963</v>
      </c>
      <c r="J54" s="7">
        <v>506</v>
      </c>
      <c r="K54" s="8">
        <v>542</v>
      </c>
      <c r="L54" s="5">
        <f t="shared" si="23"/>
        <v>1048</v>
      </c>
      <c r="M54" s="7">
        <v>1</v>
      </c>
      <c r="N54" s="8">
        <v>3</v>
      </c>
      <c r="O54" s="5">
        <f t="shared" si="24"/>
        <v>4</v>
      </c>
      <c r="P54" s="7">
        <f t="shared" si="5"/>
        <v>1002</v>
      </c>
      <c r="Q54" s="8">
        <f t="shared" si="5"/>
        <v>1013</v>
      </c>
      <c r="R54" s="46">
        <f t="shared" si="6"/>
        <v>2015</v>
      </c>
      <c r="S54" s="47">
        <f t="shared" si="25"/>
        <v>71.622587562544666</v>
      </c>
      <c r="T54" s="48">
        <f t="shared" si="25"/>
        <v>71.793054571226079</v>
      </c>
      <c r="U54" s="49">
        <f t="shared" si="25"/>
        <v>71.708185053380774</v>
      </c>
    </row>
    <row r="55" spans="1:21" ht="15" customHeight="1" x14ac:dyDescent="0.2">
      <c r="A55" s="42" t="s">
        <v>136</v>
      </c>
      <c r="B55" s="43" t="s">
        <v>50</v>
      </c>
      <c r="C55" s="44" t="s">
        <v>207</v>
      </c>
      <c r="D55" s="7">
        <v>3379</v>
      </c>
      <c r="E55" s="8">
        <v>3266</v>
      </c>
      <c r="F55" s="6">
        <f t="shared" si="21"/>
        <v>6645</v>
      </c>
      <c r="G55" s="9">
        <v>1203</v>
      </c>
      <c r="H55" s="10">
        <v>1026</v>
      </c>
      <c r="I55" s="11">
        <f t="shared" si="22"/>
        <v>2229</v>
      </c>
      <c r="J55" s="7">
        <v>1018</v>
      </c>
      <c r="K55" s="8">
        <v>1058</v>
      </c>
      <c r="L55" s="5">
        <f t="shared" si="23"/>
        <v>2076</v>
      </c>
      <c r="M55" s="7">
        <v>8</v>
      </c>
      <c r="N55" s="8">
        <v>8</v>
      </c>
      <c r="O55" s="5">
        <f t="shared" si="24"/>
        <v>16</v>
      </c>
      <c r="P55" s="7">
        <f t="shared" si="5"/>
        <v>2229</v>
      </c>
      <c r="Q55" s="8">
        <f t="shared" si="5"/>
        <v>2092</v>
      </c>
      <c r="R55" s="46">
        <f t="shared" si="6"/>
        <v>4321</v>
      </c>
      <c r="S55" s="47">
        <f t="shared" si="25"/>
        <v>65.966262207753772</v>
      </c>
      <c r="T55" s="48">
        <f t="shared" si="25"/>
        <v>64.053888548683403</v>
      </c>
      <c r="U55" s="49">
        <f t="shared" si="25"/>
        <v>65.026335590669675</v>
      </c>
    </row>
    <row r="56" spans="1:21" ht="15" customHeight="1" x14ac:dyDescent="0.2">
      <c r="A56" s="42" t="s">
        <v>137</v>
      </c>
      <c r="B56" s="43" t="s">
        <v>51</v>
      </c>
      <c r="C56" s="44" t="s">
        <v>239</v>
      </c>
      <c r="D56" s="7">
        <v>3823</v>
      </c>
      <c r="E56" s="8">
        <v>3543</v>
      </c>
      <c r="F56" s="6">
        <f t="shared" si="21"/>
        <v>7366</v>
      </c>
      <c r="G56" s="9">
        <v>1321</v>
      </c>
      <c r="H56" s="10">
        <v>1222</v>
      </c>
      <c r="I56" s="11">
        <f t="shared" si="22"/>
        <v>2543</v>
      </c>
      <c r="J56" s="7">
        <v>1093</v>
      </c>
      <c r="K56" s="8">
        <v>1050</v>
      </c>
      <c r="L56" s="5">
        <f t="shared" si="23"/>
        <v>2143</v>
      </c>
      <c r="M56" s="7">
        <v>4</v>
      </c>
      <c r="N56" s="8">
        <v>4</v>
      </c>
      <c r="O56" s="5">
        <f t="shared" si="24"/>
        <v>8</v>
      </c>
      <c r="P56" s="7">
        <f t="shared" ref="P56:P57" si="26">G56+J56+M56</f>
        <v>2418</v>
      </c>
      <c r="Q56" s="8">
        <f t="shared" ref="Q56:Q57" si="27">H56+K56+N56</f>
        <v>2276</v>
      </c>
      <c r="R56" s="46">
        <f t="shared" si="6"/>
        <v>4694</v>
      </c>
      <c r="S56" s="47">
        <f t="shared" ref="S56:S57" si="28">P56/D56*100</f>
        <v>63.248757520272036</v>
      </c>
      <c r="T56" s="48">
        <f t="shared" ref="T56:T57" si="29">Q56/E56*100</f>
        <v>64.239345187694042</v>
      </c>
      <c r="U56" s="49">
        <f t="shared" ref="U56:U57" si="30">R56/F56*100</f>
        <v>63.725224002172141</v>
      </c>
    </row>
    <row r="57" spans="1:21" ht="15" customHeight="1" x14ac:dyDescent="0.2">
      <c r="A57" s="42" t="s">
        <v>137</v>
      </c>
      <c r="B57" s="43" t="s">
        <v>240</v>
      </c>
      <c r="C57" s="44" t="s">
        <v>241</v>
      </c>
      <c r="D57" s="7">
        <v>1383</v>
      </c>
      <c r="E57" s="8">
        <v>1343</v>
      </c>
      <c r="F57" s="6">
        <f t="shared" si="21"/>
        <v>2726</v>
      </c>
      <c r="G57" s="9">
        <v>550</v>
      </c>
      <c r="H57" s="10">
        <v>548</v>
      </c>
      <c r="I57" s="11">
        <f t="shared" si="22"/>
        <v>1098</v>
      </c>
      <c r="J57" s="7">
        <v>314</v>
      </c>
      <c r="K57" s="8">
        <v>275</v>
      </c>
      <c r="L57" s="5">
        <f t="shared" si="23"/>
        <v>589</v>
      </c>
      <c r="M57" s="7">
        <v>3</v>
      </c>
      <c r="N57" s="8">
        <v>1</v>
      </c>
      <c r="O57" s="5">
        <f t="shared" si="24"/>
        <v>4</v>
      </c>
      <c r="P57" s="7">
        <f t="shared" si="26"/>
        <v>867</v>
      </c>
      <c r="Q57" s="8">
        <f t="shared" si="27"/>
        <v>824</v>
      </c>
      <c r="R57" s="46">
        <f t="shared" si="6"/>
        <v>1691</v>
      </c>
      <c r="S57" s="47">
        <f t="shared" si="28"/>
        <v>62.689804772234268</v>
      </c>
      <c r="T57" s="48">
        <f t="shared" si="29"/>
        <v>61.355174981384963</v>
      </c>
      <c r="U57" s="49">
        <f t="shared" si="30"/>
        <v>62.03228173147469</v>
      </c>
    </row>
    <row r="58" spans="1:21" ht="15" customHeight="1" x14ac:dyDescent="0.2">
      <c r="A58" s="50"/>
      <c r="B58" s="51" t="s">
        <v>80</v>
      </c>
      <c r="C58" s="52"/>
      <c r="D58" s="53">
        <f t="shared" ref="D58:O58" si="31">SUM(D34:D57)</f>
        <v>44696</v>
      </c>
      <c r="E58" s="54">
        <f t="shared" si="31"/>
        <v>42963</v>
      </c>
      <c r="F58" s="55">
        <f t="shared" si="31"/>
        <v>87659</v>
      </c>
      <c r="G58" s="53">
        <f t="shared" si="31"/>
        <v>14756</v>
      </c>
      <c r="H58" s="54">
        <f t="shared" si="31"/>
        <v>13204</v>
      </c>
      <c r="I58" s="55">
        <f t="shared" si="31"/>
        <v>27960</v>
      </c>
      <c r="J58" s="53">
        <f t="shared" si="31"/>
        <v>12796</v>
      </c>
      <c r="K58" s="54">
        <f t="shared" si="31"/>
        <v>13104</v>
      </c>
      <c r="L58" s="55">
        <f t="shared" si="31"/>
        <v>25900</v>
      </c>
      <c r="M58" s="53">
        <f t="shared" si="31"/>
        <v>112</v>
      </c>
      <c r="N58" s="54">
        <f t="shared" si="31"/>
        <v>144</v>
      </c>
      <c r="O58" s="55">
        <f t="shared" si="31"/>
        <v>256</v>
      </c>
      <c r="P58" s="53">
        <f t="shared" si="5"/>
        <v>27664</v>
      </c>
      <c r="Q58" s="54">
        <f t="shared" si="5"/>
        <v>26452</v>
      </c>
      <c r="R58" s="55">
        <f t="shared" si="6"/>
        <v>54116</v>
      </c>
      <c r="S58" s="58">
        <f t="shared" si="25"/>
        <v>61.893681761231434</v>
      </c>
      <c r="T58" s="59">
        <f t="shared" si="25"/>
        <v>61.56925726788166</v>
      </c>
      <c r="U58" s="60">
        <f t="shared" si="25"/>
        <v>61.734676416568746</v>
      </c>
    </row>
    <row r="59" spans="1:21" ht="15" customHeight="1" x14ac:dyDescent="0.2">
      <c r="A59" s="42" t="s">
        <v>138</v>
      </c>
      <c r="B59" s="43" t="s">
        <v>52</v>
      </c>
      <c r="C59" s="44" t="s">
        <v>208</v>
      </c>
      <c r="D59" s="7">
        <v>1700</v>
      </c>
      <c r="E59" s="8">
        <v>1849</v>
      </c>
      <c r="F59" s="46">
        <f>SUM(D59:E59)</f>
        <v>3549</v>
      </c>
      <c r="G59" s="4">
        <v>564</v>
      </c>
      <c r="H59" s="5">
        <v>530</v>
      </c>
      <c r="I59" s="6">
        <f>SUM(G59:H59)</f>
        <v>1094</v>
      </c>
      <c r="J59" s="7">
        <v>444</v>
      </c>
      <c r="K59" s="8">
        <v>472</v>
      </c>
      <c r="L59" s="5">
        <f>SUM(J59:K59)</f>
        <v>916</v>
      </c>
      <c r="M59" s="7">
        <v>1</v>
      </c>
      <c r="N59" s="8">
        <v>7</v>
      </c>
      <c r="O59" s="5">
        <f>SUM(M59:N59)</f>
        <v>8</v>
      </c>
      <c r="P59" s="7">
        <f t="shared" si="5"/>
        <v>1009</v>
      </c>
      <c r="Q59" s="8">
        <f t="shared" si="5"/>
        <v>1009</v>
      </c>
      <c r="R59" s="46">
        <f t="shared" si="6"/>
        <v>2018</v>
      </c>
      <c r="S59" s="47">
        <f t="shared" si="25"/>
        <v>59.352941176470587</v>
      </c>
      <c r="T59" s="48">
        <f t="shared" si="25"/>
        <v>54.570037858301788</v>
      </c>
      <c r="U59" s="49">
        <f t="shared" si="25"/>
        <v>56.861087630318394</v>
      </c>
    </row>
    <row r="60" spans="1:21" ht="15" customHeight="1" x14ac:dyDescent="0.2">
      <c r="A60" s="42" t="s">
        <v>139</v>
      </c>
      <c r="B60" s="43" t="s">
        <v>53</v>
      </c>
      <c r="C60" s="44" t="s">
        <v>209</v>
      </c>
      <c r="D60" s="7">
        <v>147</v>
      </c>
      <c r="E60" s="8">
        <v>165</v>
      </c>
      <c r="F60" s="46">
        <f>SUM(D60:E60)</f>
        <v>312</v>
      </c>
      <c r="G60" s="4">
        <v>46</v>
      </c>
      <c r="H60" s="5">
        <v>52</v>
      </c>
      <c r="I60" s="6">
        <f t="shared" ref="I60:I74" si="32">SUM(G60:H60)</f>
        <v>98</v>
      </c>
      <c r="J60" s="7">
        <v>49</v>
      </c>
      <c r="K60" s="8">
        <v>52</v>
      </c>
      <c r="L60" s="5">
        <f t="shared" ref="L60:L73" si="33">SUM(J60:K60)</f>
        <v>101</v>
      </c>
      <c r="M60" s="7">
        <v>3</v>
      </c>
      <c r="N60" s="8">
        <v>9</v>
      </c>
      <c r="O60" s="5">
        <f t="shared" ref="O60:O74" si="34">SUM(M60:N60)</f>
        <v>12</v>
      </c>
      <c r="P60" s="7">
        <f t="shared" si="5"/>
        <v>98</v>
      </c>
      <c r="Q60" s="8">
        <f t="shared" si="5"/>
        <v>113</v>
      </c>
      <c r="R60" s="46">
        <f t="shared" si="6"/>
        <v>211</v>
      </c>
      <c r="S60" s="47">
        <f t="shared" si="25"/>
        <v>66.666666666666657</v>
      </c>
      <c r="T60" s="48">
        <f t="shared" si="25"/>
        <v>68.484848484848484</v>
      </c>
      <c r="U60" s="49">
        <f t="shared" si="25"/>
        <v>67.628205128205138</v>
      </c>
    </row>
    <row r="61" spans="1:21" ht="15" customHeight="1" x14ac:dyDescent="0.2">
      <c r="A61" s="42" t="s">
        <v>140</v>
      </c>
      <c r="B61" s="43" t="s">
        <v>54</v>
      </c>
      <c r="C61" s="44" t="s">
        <v>210</v>
      </c>
      <c r="D61" s="7">
        <v>1458</v>
      </c>
      <c r="E61" s="8">
        <v>1441</v>
      </c>
      <c r="F61" s="46">
        <f t="shared" ref="F61:F74" si="35">SUM(D61:E61)</f>
        <v>2899</v>
      </c>
      <c r="G61" s="4">
        <v>511</v>
      </c>
      <c r="H61" s="5">
        <v>441</v>
      </c>
      <c r="I61" s="6">
        <f t="shared" si="32"/>
        <v>952</v>
      </c>
      <c r="J61" s="7">
        <v>396</v>
      </c>
      <c r="K61" s="8">
        <v>439</v>
      </c>
      <c r="L61" s="5">
        <f t="shared" si="33"/>
        <v>835</v>
      </c>
      <c r="M61" s="7">
        <v>1</v>
      </c>
      <c r="N61" s="8">
        <v>3</v>
      </c>
      <c r="O61" s="5">
        <f t="shared" si="34"/>
        <v>4</v>
      </c>
      <c r="P61" s="7">
        <f t="shared" si="5"/>
        <v>908</v>
      </c>
      <c r="Q61" s="8">
        <f t="shared" si="5"/>
        <v>883</v>
      </c>
      <c r="R61" s="46">
        <f t="shared" si="6"/>
        <v>1791</v>
      </c>
      <c r="S61" s="47">
        <f t="shared" si="25"/>
        <v>62.277091906721537</v>
      </c>
      <c r="T61" s="48">
        <f t="shared" si="25"/>
        <v>61.276891047883417</v>
      </c>
      <c r="U61" s="49">
        <f t="shared" si="25"/>
        <v>61.779924111762675</v>
      </c>
    </row>
    <row r="62" spans="1:21" ht="15" customHeight="1" x14ac:dyDescent="0.2">
      <c r="A62" s="42" t="s">
        <v>141</v>
      </c>
      <c r="B62" s="43" t="s">
        <v>55</v>
      </c>
      <c r="C62" s="44" t="s">
        <v>211</v>
      </c>
      <c r="D62" s="7">
        <v>747</v>
      </c>
      <c r="E62" s="8">
        <v>713</v>
      </c>
      <c r="F62" s="46">
        <f t="shared" si="35"/>
        <v>1460</v>
      </c>
      <c r="G62" s="4">
        <v>248</v>
      </c>
      <c r="H62" s="5">
        <v>250</v>
      </c>
      <c r="I62" s="6">
        <f t="shared" si="32"/>
        <v>498</v>
      </c>
      <c r="J62" s="7">
        <v>187</v>
      </c>
      <c r="K62" s="8">
        <v>192</v>
      </c>
      <c r="L62" s="5">
        <f t="shared" si="33"/>
        <v>379</v>
      </c>
      <c r="M62" s="7">
        <v>1</v>
      </c>
      <c r="N62" s="8">
        <v>2</v>
      </c>
      <c r="O62" s="5">
        <f t="shared" si="34"/>
        <v>3</v>
      </c>
      <c r="P62" s="7">
        <f t="shared" si="5"/>
        <v>436</v>
      </c>
      <c r="Q62" s="8">
        <f t="shared" si="5"/>
        <v>444</v>
      </c>
      <c r="R62" s="46">
        <f t="shared" si="6"/>
        <v>880</v>
      </c>
      <c r="S62" s="47">
        <f t="shared" si="25"/>
        <v>58.366800535475235</v>
      </c>
      <c r="T62" s="48">
        <f t="shared" si="25"/>
        <v>62.272089761570825</v>
      </c>
      <c r="U62" s="49">
        <f t="shared" si="25"/>
        <v>60.273972602739725</v>
      </c>
    </row>
    <row r="63" spans="1:21" ht="15" customHeight="1" x14ac:dyDescent="0.2">
      <c r="A63" s="42" t="s">
        <v>142</v>
      </c>
      <c r="B63" s="43" t="s">
        <v>56</v>
      </c>
      <c r="C63" s="44" t="s">
        <v>212</v>
      </c>
      <c r="D63" s="7">
        <v>763</v>
      </c>
      <c r="E63" s="8">
        <v>843</v>
      </c>
      <c r="F63" s="46">
        <f t="shared" si="35"/>
        <v>1606</v>
      </c>
      <c r="G63" s="4">
        <v>339</v>
      </c>
      <c r="H63" s="5">
        <v>353</v>
      </c>
      <c r="I63" s="6">
        <f t="shared" si="32"/>
        <v>692</v>
      </c>
      <c r="J63" s="7">
        <v>149</v>
      </c>
      <c r="K63" s="8">
        <v>162</v>
      </c>
      <c r="L63" s="5">
        <f t="shared" si="33"/>
        <v>311</v>
      </c>
      <c r="M63" s="7">
        <v>2</v>
      </c>
      <c r="N63" s="8">
        <v>2</v>
      </c>
      <c r="O63" s="5">
        <f t="shared" si="34"/>
        <v>4</v>
      </c>
      <c r="P63" s="7">
        <f t="shared" si="5"/>
        <v>490</v>
      </c>
      <c r="Q63" s="8">
        <f t="shared" si="5"/>
        <v>517</v>
      </c>
      <c r="R63" s="46">
        <f t="shared" si="6"/>
        <v>1007</v>
      </c>
      <c r="S63" s="47">
        <f t="shared" si="25"/>
        <v>64.22018348623854</v>
      </c>
      <c r="T63" s="48">
        <f t="shared" si="25"/>
        <v>61.328588374851719</v>
      </c>
      <c r="U63" s="49">
        <f t="shared" si="25"/>
        <v>62.702366127023659</v>
      </c>
    </row>
    <row r="64" spans="1:21" ht="15" customHeight="1" x14ac:dyDescent="0.2">
      <c r="A64" s="42" t="s">
        <v>143</v>
      </c>
      <c r="B64" s="43" t="s">
        <v>57</v>
      </c>
      <c r="C64" s="44" t="s">
        <v>213</v>
      </c>
      <c r="D64" s="7">
        <v>1956</v>
      </c>
      <c r="E64" s="8">
        <v>1900</v>
      </c>
      <c r="F64" s="46">
        <f t="shared" si="35"/>
        <v>3856</v>
      </c>
      <c r="G64" s="4">
        <v>617</v>
      </c>
      <c r="H64" s="5">
        <v>534</v>
      </c>
      <c r="I64" s="6">
        <f t="shared" si="32"/>
        <v>1151</v>
      </c>
      <c r="J64" s="7">
        <v>585</v>
      </c>
      <c r="K64" s="8">
        <v>666</v>
      </c>
      <c r="L64" s="5">
        <f t="shared" si="33"/>
        <v>1251</v>
      </c>
      <c r="M64" s="7">
        <v>8</v>
      </c>
      <c r="N64" s="8">
        <v>6</v>
      </c>
      <c r="O64" s="5">
        <f t="shared" si="34"/>
        <v>14</v>
      </c>
      <c r="P64" s="7">
        <f t="shared" si="5"/>
        <v>1210</v>
      </c>
      <c r="Q64" s="8">
        <f t="shared" si="5"/>
        <v>1206</v>
      </c>
      <c r="R64" s="46">
        <f t="shared" si="6"/>
        <v>2416</v>
      </c>
      <c r="S64" s="47">
        <f t="shared" si="25"/>
        <v>61.860940695296527</v>
      </c>
      <c r="T64" s="48">
        <f t="shared" si="25"/>
        <v>63.473684210526315</v>
      </c>
      <c r="U64" s="49">
        <f t="shared" si="25"/>
        <v>62.655601659751035</v>
      </c>
    </row>
    <row r="65" spans="1:21" ht="15" customHeight="1" x14ac:dyDescent="0.2">
      <c r="A65" s="42" t="s">
        <v>144</v>
      </c>
      <c r="B65" s="43" t="s">
        <v>58</v>
      </c>
      <c r="C65" s="44" t="s">
        <v>214</v>
      </c>
      <c r="D65" s="7">
        <v>1562</v>
      </c>
      <c r="E65" s="8">
        <v>1710</v>
      </c>
      <c r="F65" s="46">
        <f t="shared" si="35"/>
        <v>3272</v>
      </c>
      <c r="G65" s="4">
        <v>679</v>
      </c>
      <c r="H65" s="5">
        <v>683</v>
      </c>
      <c r="I65" s="6">
        <f t="shared" si="32"/>
        <v>1362</v>
      </c>
      <c r="J65" s="7">
        <v>402</v>
      </c>
      <c r="K65" s="8">
        <v>470</v>
      </c>
      <c r="L65" s="5">
        <f t="shared" si="33"/>
        <v>872</v>
      </c>
      <c r="M65" s="7">
        <v>5</v>
      </c>
      <c r="N65" s="8">
        <v>6</v>
      </c>
      <c r="O65" s="5">
        <f t="shared" si="34"/>
        <v>11</v>
      </c>
      <c r="P65" s="7">
        <f t="shared" si="5"/>
        <v>1086</v>
      </c>
      <c r="Q65" s="8">
        <f t="shared" si="5"/>
        <v>1159</v>
      </c>
      <c r="R65" s="46">
        <f t="shared" si="6"/>
        <v>2245</v>
      </c>
      <c r="S65" s="47">
        <f t="shared" si="25"/>
        <v>69.526248399487827</v>
      </c>
      <c r="T65" s="48">
        <f t="shared" si="25"/>
        <v>67.777777777777786</v>
      </c>
      <c r="U65" s="49">
        <f t="shared" si="25"/>
        <v>68.612469437652805</v>
      </c>
    </row>
    <row r="66" spans="1:21" ht="15" customHeight="1" x14ac:dyDescent="0.2">
      <c r="A66" s="42" t="s">
        <v>145</v>
      </c>
      <c r="B66" s="43" t="s">
        <v>59</v>
      </c>
      <c r="C66" s="44" t="s">
        <v>215</v>
      </c>
      <c r="D66" s="7">
        <v>946</v>
      </c>
      <c r="E66" s="8">
        <v>1017</v>
      </c>
      <c r="F66" s="46">
        <f t="shared" si="35"/>
        <v>1963</v>
      </c>
      <c r="G66" s="4">
        <v>459</v>
      </c>
      <c r="H66" s="5">
        <v>462</v>
      </c>
      <c r="I66" s="6">
        <f t="shared" si="32"/>
        <v>921</v>
      </c>
      <c r="J66" s="7">
        <v>199</v>
      </c>
      <c r="K66" s="8">
        <v>234</v>
      </c>
      <c r="L66" s="5">
        <f t="shared" si="33"/>
        <v>433</v>
      </c>
      <c r="M66" s="7">
        <v>4</v>
      </c>
      <c r="N66" s="8">
        <v>3</v>
      </c>
      <c r="O66" s="5">
        <f t="shared" si="34"/>
        <v>7</v>
      </c>
      <c r="P66" s="7">
        <f t="shared" si="5"/>
        <v>662</v>
      </c>
      <c r="Q66" s="8">
        <f t="shared" si="5"/>
        <v>699</v>
      </c>
      <c r="R66" s="46">
        <f t="shared" si="6"/>
        <v>1361</v>
      </c>
      <c r="S66" s="47">
        <f t="shared" si="25"/>
        <v>69.978858350951384</v>
      </c>
      <c r="T66" s="48">
        <f t="shared" si="25"/>
        <v>68.731563421828909</v>
      </c>
      <c r="U66" s="49">
        <f t="shared" si="25"/>
        <v>69.332654100866023</v>
      </c>
    </row>
    <row r="67" spans="1:21" ht="15" customHeight="1" x14ac:dyDescent="0.2">
      <c r="A67" s="42" t="s">
        <v>146</v>
      </c>
      <c r="B67" s="43" t="s">
        <v>60</v>
      </c>
      <c r="C67" s="44" t="s">
        <v>216</v>
      </c>
      <c r="D67" s="7">
        <v>4451</v>
      </c>
      <c r="E67" s="8">
        <v>4433</v>
      </c>
      <c r="F67" s="46">
        <f t="shared" si="35"/>
        <v>8884</v>
      </c>
      <c r="G67" s="4">
        <v>1402</v>
      </c>
      <c r="H67" s="5">
        <v>1319</v>
      </c>
      <c r="I67" s="6">
        <f t="shared" si="32"/>
        <v>2721</v>
      </c>
      <c r="J67" s="7">
        <v>1776</v>
      </c>
      <c r="K67" s="8">
        <v>1809</v>
      </c>
      <c r="L67" s="5">
        <f t="shared" si="33"/>
        <v>3585</v>
      </c>
      <c r="M67" s="7">
        <v>17</v>
      </c>
      <c r="N67" s="8">
        <v>12</v>
      </c>
      <c r="O67" s="5">
        <f t="shared" si="34"/>
        <v>29</v>
      </c>
      <c r="P67" s="7">
        <f t="shared" si="5"/>
        <v>3195</v>
      </c>
      <c r="Q67" s="8">
        <f t="shared" si="5"/>
        <v>3140</v>
      </c>
      <c r="R67" s="46">
        <f t="shared" si="6"/>
        <v>6335</v>
      </c>
      <c r="S67" s="47">
        <f t="shared" si="25"/>
        <v>71.781622107391598</v>
      </c>
      <c r="T67" s="48">
        <f t="shared" si="25"/>
        <v>70.832393413038574</v>
      </c>
      <c r="U67" s="49">
        <f t="shared" si="25"/>
        <v>71.307969383160739</v>
      </c>
    </row>
    <row r="68" spans="1:21" ht="15" customHeight="1" x14ac:dyDescent="0.2">
      <c r="A68" s="42" t="s">
        <v>147</v>
      </c>
      <c r="B68" s="43" t="s">
        <v>61</v>
      </c>
      <c r="C68" s="44" t="s">
        <v>217</v>
      </c>
      <c r="D68" s="7">
        <v>1512</v>
      </c>
      <c r="E68" s="8">
        <v>1644</v>
      </c>
      <c r="F68" s="46">
        <f t="shared" si="35"/>
        <v>3156</v>
      </c>
      <c r="G68" s="4">
        <v>452</v>
      </c>
      <c r="H68" s="5">
        <v>390</v>
      </c>
      <c r="I68" s="6">
        <f t="shared" si="32"/>
        <v>842</v>
      </c>
      <c r="J68" s="7">
        <v>673</v>
      </c>
      <c r="K68" s="8">
        <v>763</v>
      </c>
      <c r="L68" s="5">
        <f t="shared" si="33"/>
        <v>1436</v>
      </c>
      <c r="M68" s="7">
        <v>12</v>
      </c>
      <c r="N68" s="8">
        <v>9</v>
      </c>
      <c r="O68" s="5">
        <f t="shared" si="34"/>
        <v>21</v>
      </c>
      <c r="P68" s="7">
        <f t="shared" si="5"/>
        <v>1137</v>
      </c>
      <c r="Q68" s="8">
        <f t="shared" si="5"/>
        <v>1162</v>
      </c>
      <c r="R68" s="46">
        <f t="shared" si="6"/>
        <v>2299</v>
      </c>
      <c r="S68" s="47">
        <f t="shared" ref="S68:U87" si="36">P68/D68*100</f>
        <v>75.198412698412696</v>
      </c>
      <c r="T68" s="48">
        <f t="shared" si="36"/>
        <v>70.681265206812654</v>
      </c>
      <c r="U68" s="49">
        <f t="shared" si="36"/>
        <v>72.845373891001259</v>
      </c>
    </row>
    <row r="69" spans="1:21" ht="15" customHeight="1" x14ac:dyDescent="0.2">
      <c r="A69" s="42" t="s">
        <v>148</v>
      </c>
      <c r="B69" s="43" t="s">
        <v>62</v>
      </c>
      <c r="C69" s="44" t="s">
        <v>218</v>
      </c>
      <c r="D69" s="7">
        <v>1185</v>
      </c>
      <c r="E69" s="8">
        <v>1016</v>
      </c>
      <c r="F69" s="46">
        <f t="shared" si="35"/>
        <v>2201</v>
      </c>
      <c r="G69" s="4">
        <v>433</v>
      </c>
      <c r="H69" s="5">
        <v>358</v>
      </c>
      <c r="I69" s="6">
        <f t="shared" si="32"/>
        <v>791</v>
      </c>
      <c r="J69" s="7">
        <v>386</v>
      </c>
      <c r="K69" s="8">
        <v>356</v>
      </c>
      <c r="L69" s="5">
        <f t="shared" si="33"/>
        <v>742</v>
      </c>
      <c r="M69" s="7">
        <v>10</v>
      </c>
      <c r="N69" s="8">
        <v>5</v>
      </c>
      <c r="O69" s="5">
        <f t="shared" si="34"/>
        <v>15</v>
      </c>
      <c r="P69" s="7">
        <f t="shared" ref="P69:Q84" si="37">G69+J69+M69</f>
        <v>829</v>
      </c>
      <c r="Q69" s="8">
        <f t="shared" si="37"/>
        <v>719</v>
      </c>
      <c r="R69" s="46">
        <f t="shared" ref="R69:R86" si="38">SUM(P69:Q69)</f>
        <v>1548</v>
      </c>
      <c r="S69" s="47">
        <f t="shared" si="36"/>
        <v>69.957805907172997</v>
      </c>
      <c r="T69" s="48">
        <f t="shared" si="36"/>
        <v>70.767716535433067</v>
      </c>
      <c r="U69" s="49">
        <f t="shared" si="36"/>
        <v>70.331667423898224</v>
      </c>
    </row>
    <row r="70" spans="1:21" ht="15" customHeight="1" x14ac:dyDescent="0.2">
      <c r="A70" s="42" t="s">
        <v>149</v>
      </c>
      <c r="B70" s="43" t="s">
        <v>63</v>
      </c>
      <c r="C70" s="44" t="s">
        <v>219</v>
      </c>
      <c r="D70" s="7">
        <v>2230</v>
      </c>
      <c r="E70" s="8">
        <v>1548</v>
      </c>
      <c r="F70" s="46">
        <f t="shared" si="35"/>
        <v>3778</v>
      </c>
      <c r="G70" s="4">
        <v>675</v>
      </c>
      <c r="H70" s="5">
        <v>405</v>
      </c>
      <c r="I70" s="6">
        <f t="shared" si="32"/>
        <v>1080</v>
      </c>
      <c r="J70" s="7">
        <v>535</v>
      </c>
      <c r="K70" s="8">
        <v>437</v>
      </c>
      <c r="L70" s="5">
        <f t="shared" si="33"/>
        <v>972</v>
      </c>
      <c r="M70" s="7">
        <v>8</v>
      </c>
      <c r="N70" s="8">
        <v>10</v>
      </c>
      <c r="O70" s="5">
        <f t="shared" si="34"/>
        <v>18</v>
      </c>
      <c r="P70" s="7">
        <f t="shared" si="37"/>
        <v>1218</v>
      </c>
      <c r="Q70" s="8">
        <f t="shared" si="37"/>
        <v>852</v>
      </c>
      <c r="R70" s="46">
        <f t="shared" si="38"/>
        <v>2070</v>
      </c>
      <c r="S70" s="47">
        <f t="shared" si="36"/>
        <v>54.618834080717491</v>
      </c>
      <c r="T70" s="48">
        <f t="shared" si="36"/>
        <v>55.038759689922479</v>
      </c>
      <c r="U70" s="49">
        <f t="shared" si="36"/>
        <v>54.790894653255698</v>
      </c>
    </row>
    <row r="71" spans="1:21" ht="15" customHeight="1" x14ac:dyDescent="0.2">
      <c r="A71" s="42" t="s">
        <v>150</v>
      </c>
      <c r="B71" s="43" t="s">
        <v>64</v>
      </c>
      <c r="C71" s="44" t="s">
        <v>220</v>
      </c>
      <c r="D71" s="7">
        <v>1463</v>
      </c>
      <c r="E71" s="8">
        <v>1290</v>
      </c>
      <c r="F71" s="46">
        <f t="shared" si="35"/>
        <v>2753</v>
      </c>
      <c r="G71" s="4">
        <v>512</v>
      </c>
      <c r="H71" s="5">
        <v>382</v>
      </c>
      <c r="I71" s="6">
        <f t="shared" si="32"/>
        <v>894</v>
      </c>
      <c r="J71" s="7">
        <v>382</v>
      </c>
      <c r="K71" s="8">
        <v>388</v>
      </c>
      <c r="L71" s="5">
        <f t="shared" si="33"/>
        <v>770</v>
      </c>
      <c r="M71" s="7">
        <v>4</v>
      </c>
      <c r="N71" s="8">
        <v>5</v>
      </c>
      <c r="O71" s="5">
        <f t="shared" si="34"/>
        <v>9</v>
      </c>
      <c r="P71" s="7">
        <f t="shared" si="37"/>
        <v>898</v>
      </c>
      <c r="Q71" s="8">
        <f t="shared" si="37"/>
        <v>775</v>
      </c>
      <c r="R71" s="46">
        <f t="shared" si="38"/>
        <v>1673</v>
      </c>
      <c r="S71" s="47">
        <f t="shared" si="36"/>
        <v>61.380724538619283</v>
      </c>
      <c r="T71" s="48">
        <f t="shared" si="36"/>
        <v>60.077519379844958</v>
      </c>
      <c r="U71" s="49">
        <f t="shared" si="36"/>
        <v>60.77006901561932</v>
      </c>
    </row>
    <row r="72" spans="1:21" ht="15" customHeight="1" x14ac:dyDescent="0.2">
      <c r="A72" s="42" t="s">
        <v>151</v>
      </c>
      <c r="B72" s="43" t="s">
        <v>65</v>
      </c>
      <c r="C72" s="44" t="s">
        <v>221</v>
      </c>
      <c r="D72" s="7">
        <v>906</v>
      </c>
      <c r="E72" s="8">
        <v>920</v>
      </c>
      <c r="F72" s="46">
        <f t="shared" si="35"/>
        <v>1826</v>
      </c>
      <c r="G72" s="4">
        <v>294</v>
      </c>
      <c r="H72" s="5">
        <v>263</v>
      </c>
      <c r="I72" s="6">
        <f t="shared" si="32"/>
        <v>557</v>
      </c>
      <c r="J72" s="7">
        <v>254</v>
      </c>
      <c r="K72" s="8">
        <v>274</v>
      </c>
      <c r="L72" s="5">
        <f t="shared" si="33"/>
        <v>528</v>
      </c>
      <c r="M72" s="7">
        <v>1</v>
      </c>
      <c r="N72" s="8">
        <v>2</v>
      </c>
      <c r="O72" s="5">
        <f t="shared" si="34"/>
        <v>3</v>
      </c>
      <c r="P72" s="7">
        <f t="shared" si="37"/>
        <v>549</v>
      </c>
      <c r="Q72" s="8">
        <f t="shared" si="37"/>
        <v>539</v>
      </c>
      <c r="R72" s="46">
        <f t="shared" si="38"/>
        <v>1088</v>
      </c>
      <c r="S72" s="47">
        <f t="shared" si="36"/>
        <v>60.596026490066222</v>
      </c>
      <c r="T72" s="48">
        <f t="shared" si="36"/>
        <v>58.586956521739133</v>
      </c>
      <c r="U72" s="49">
        <f t="shared" si="36"/>
        <v>59.583789704271631</v>
      </c>
    </row>
    <row r="73" spans="1:21" ht="15" customHeight="1" x14ac:dyDescent="0.2">
      <c r="A73" s="42" t="s">
        <v>152</v>
      </c>
      <c r="B73" s="43" t="s">
        <v>66</v>
      </c>
      <c r="C73" s="44" t="s">
        <v>222</v>
      </c>
      <c r="D73" s="7">
        <v>1156</v>
      </c>
      <c r="E73" s="8">
        <v>1167</v>
      </c>
      <c r="F73" s="46">
        <f t="shared" si="35"/>
        <v>2323</v>
      </c>
      <c r="G73" s="4">
        <v>332</v>
      </c>
      <c r="H73" s="5">
        <v>291</v>
      </c>
      <c r="I73" s="6">
        <f t="shared" si="32"/>
        <v>623</v>
      </c>
      <c r="J73" s="7">
        <v>386</v>
      </c>
      <c r="K73" s="8">
        <v>393</v>
      </c>
      <c r="L73" s="5">
        <f t="shared" si="33"/>
        <v>779</v>
      </c>
      <c r="M73" s="7">
        <v>2</v>
      </c>
      <c r="N73" s="8">
        <v>0</v>
      </c>
      <c r="O73" s="5">
        <f t="shared" si="34"/>
        <v>2</v>
      </c>
      <c r="P73" s="7">
        <f t="shared" si="37"/>
        <v>720</v>
      </c>
      <c r="Q73" s="8">
        <f t="shared" si="37"/>
        <v>684</v>
      </c>
      <c r="R73" s="46">
        <f t="shared" si="38"/>
        <v>1404</v>
      </c>
      <c r="S73" s="47">
        <f t="shared" si="36"/>
        <v>62.283737024221452</v>
      </c>
      <c r="T73" s="48">
        <f t="shared" si="36"/>
        <v>58.611825192802058</v>
      </c>
      <c r="U73" s="49">
        <f t="shared" si="36"/>
        <v>60.439087386999567</v>
      </c>
    </row>
    <row r="74" spans="1:21" ht="15" customHeight="1" x14ac:dyDescent="0.2">
      <c r="A74" s="42" t="s">
        <v>153</v>
      </c>
      <c r="B74" s="43" t="s">
        <v>67</v>
      </c>
      <c r="C74" s="44" t="s">
        <v>223</v>
      </c>
      <c r="D74" s="7">
        <v>1197</v>
      </c>
      <c r="E74" s="8">
        <v>1186</v>
      </c>
      <c r="F74" s="46">
        <f t="shared" si="35"/>
        <v>2383</v>
      </c>
      <c r="G74" s="4">
        <v>325</v>
      </c>
      <c r="H74" s="5">
        <v>345</v>
      </c>
      <c r="I74" s="6">
        <f t="shared" si="32"/>
        <v>670</v>
      </c>
      <c r="J74" s="7">
        <v>399</v>
      </c>
      <c r="K74" s="8">
        <v>404</v>
      </c>
      <c r="L74" s="5">
        <f>SUM(J74:K74)</f>
        <v>803</v>
      </c>
      <c r="M74" s="7">
        <v>3</v>
      </c>
      <c r="N74" s="8">
        <v>3</v>
      </c>
      <c r="O74" s="5">
        <f t="shared" si="34"/>
        <v>6</v>
      </c>
      <c r="P74" s="7">
        <f t="shared" si="37"/>
        <v>727</v>
      </c>
      <c r="Q74" s="8">
        <f t="shared" si="37"/>
        <v>752</v>
      </c>
      <c r="R74" s="46">
        <f t="shared" si="38"/>
        <v>1479</v>
      </c>
      <c r="S74" s="47">
        <f t="shared" si="36"/>
        <v>60.735171261487054</v>
      </c>
      <c r="T74" s="48">
        <f t="shared" si="36"/>
        <v>63.406408094435072</v>
      </c>
      <c r="U74" s="49">
        <f t="shared" si="36"/>
        <v>62.064624422996232</v>
      </c>
    </row>
    <row r="75" spans="1:21" ht="15" customHeight="1" x14ac:dyDescent="0.2">
      <c r="A75" s="50"/>
      <c r="B75" s="51" t="s">
        <v>82</v>
      </c>
      <c r="C75" s="52"/>
      <c r="D75" s="53">
        <f>SUM(D59:D74)</f>
        <v>23379</v>
      </c>
      <c r="E75" s="54">
        <f t="shared" ref="E75:F75" si="39">SUM(E59:E74)</f>
        <v>22842</v>
      </c>
      <c r="F75" s="55">
        <f t="shared" si="39"/>
        <v>46221</v>
      </c>
      <c r="G75" s="53">
        <f t="shared" ref="G75:O75" si="40">SUM(G59:G74)</f>
        <v>7888</v>
      </c>
      <c r="H75" s="54">
        <f t="shared" si="40"/>
        <v>7058</v>
      </c>
      <c r="I75" s="55">
        <f t="shared" si="40"/>
        <v>14946</v>
      </c>
      <c r="J75" s="53">
        <f t="shared" si="40"/>
        <v>7202</v>
      </c>
      <c r="K75" s="54">
        <f t="shared" si="40"/>
        <v>7511</v>
      </c>
      <c r="L75" s="55">
        <f t="shared" si="40"/>
        <v>14713</v>
      </c>
      <c r="M75" s="53">
        <f t="shared" ref="M75:N75" si="41">SUM(M59:M74)</f>
        <v>82</v>
      </c>
      <c r="N75" s="54">
        <f t="shared" si="41"/>
        <v>84</v>
      </c>
      <c r="O75" s="55">
        <f t="shared" si="40"/>
        <v>166</v>
      </c>
      <c r="P75" s="53">
        <f t="shared" si="37"/>
        <v>15172</v>
      </c>
      <c r="Q75" s="54">
        <f t="shared" si="37"/>
        <v>14653</v>
      </c>
      <c r="R75" s="55">
        <f t="shared" si="38"/>
        <v>29825</v>
      </c>
      <c r="S75" s="58">
        <f t="shared" si="36"/>
        <v>64.895846700029949</v>
      </c>
      <c r="T75" s="59">
        <f t="shared" si="36"/>
        <v>64.149373960248667</v>
      </c>
      <c r="U75" s="60">
        <f t="shared" si="36"/>
        <v>64.526946625992508</v>
      </c>
    </row>
    <row r="76" spans="1:21" ht="15" customHeight="1" x14ac:dyDescent="0.2">
      <c r="A76" s="42" t="s">
        <v>154</v>
      </c>
      <c r="B76" s="43" t="s">
        <v>68</v>
      </c>
      <c r="C76" s="44" t="s">
        <v>252</v>
      </c>
      <c r="D76" s="7">
        <v>1291</v>
      </c>
      <c r="E76" s="8">
        <v>1409</v>
      </c>
      <c r="F76" s="61">
        <f>SUM(D76:E76)</f>
        <v>2700</v>
      </c>
      <c r="G76" s="4">
        <v>389</v>
      </c>
      <c r="H76" s="5">
        <v>373</v>
      </c>
      <c r="I76" s="6">
        <f>SUM(G76:H76)</f>
        <v>762</v>
      </c>
      <c r="J76" s="7">
        <v>393</v>
      </c>
      <c r="K76" s="8">
        <v>431</v>
      </c>
      <c r="L76" s="5">
        <f>SUM(J76:K76)</f>
        <v>824</v>
      </c>
      <c r="M76" s="7">
        <v>8</v>
      </c>
      <c r="N76" s="8">
        <v>8</v>
      </c>
      <c r="O76" s="5">
        <f>SUM(M76:N76)</f>
        <v>16</v>
      </c>
      <c r="P76" s="7">
        <f t="shared" si="37"/>
        <v>790</v>
      </c>
      <c r="Q76" s="8">
        <f t="shared" si="37"/>
        <v>812</v>
      </c>
      <c r="R76" s="46">
        <f t="shared" si="38"/>
        <v>1602</v>
      </c>
      <c r="S76" s="47">
        <f>P76/D76*100</f>
        <v>61.192873741285823</v>
      </c>
      <c r="T76" s="48">
        <f t="shared" si="36"/>
        <v>57.629524485450681</v>
      </c>
      <c r="U76" s="49">
        <f t="shared" si="36"/>
        <v>59.333333333333336</v>
      </c>
    </row>
    <row r="77" spans="1:21" ht="15" customHeight="1" x14ac:dyDescent="0.2">
      <c r="A77" s="42" t="s">
        <v>155</v>
      </c>
      <c r="B77" s="43" t="s">
        <v>69</v>
      </c>
      <c r="C77" s="44" t="s">
        <v>224</v>
      </c>
      <c r="D77" s="7">
        <v>1674</v>
      </c>
      <c r="E77" s="8">
        <v>1692</v>
      </c>
      <c r="F77" s="61">
        <f t="shared" ref="F77:F83" si="42">SUM(D77:E77)</f>
        <v>3366</v>
      </c>
      <c r="G77" s="4">
        <v>468</v>
      </c>
      <c r="H77" s="5">
        <v>402</v>
      </c>
      <c r="I77" s="6">
        <f t="shared" ref="I77:I83" si="43">SUM(G77:H77)</f>
        <v>870</v>
      </c>
      <c r="J77" s="7">
        <v>404</v>
      </c>
      <c r="K77" s="8">
        <v>444</v>
      </c>
      <c r="L77" s="5">
        <f t="shared" ref="L77:L83" si="44">SUM(J77:K77)</f>
        <v>848</v>
      </c>
      <c r="M77" s="7">
        <v>7</v>
      </c>
      <c r="N77" s="8">
        <v>5</v>
      </c>
      <c r="O77" s="5">
        <f t="shared" ref="O77:O83" si="45">SUM(M77:N77)</f>
        <v>12</v>
      </c>
      <c r="P77" s="7">
        <f t="shared" si="37"/>
        <v>879</v>
      </c>
      <c r="Q77" s="8">
        <f t="shared" si="37"/>
        <v>851</v>
      </c>
      <c r="R77" s="46">
        <f t="shared" si="38"/>
        <v>1730</v>
      </c>
      <c r="S77" s="47">
        <f t="shared" si="36"/>
        <v>52.508960573476706</v>
      </c>
      <c r="T77" s="48">
        <f t="shared" si="36"/>
        <v>50.295508274231679</v>
      </c>
      <c r="U77" s="49">
        <f t="shared" si="36"/>
        <v>51.396316102198455</v>
      </c>
    </row>
    <row r="78" spans="1:21" ht="15" customHeight="1" x14ac:dyDescent="0.2">
      <c r="A78" s="42" t="s">
        <v>156</v>
      </c>
      <c r="B78" s="43" t="s">
        <v>70</v>
      </c>
      <c r="C78" s="44" t="s">
        <v>225</v>
      </c>
      <c r="D78" s="7">
        <v>1062</v>
      </c>
      <c r="E78" s="8">
        <v>1086</v>
      </c>
      <c r="F78" s="61">
        <f t="shared" si="42"/>
        <v>2148</v>
      </c>
      <c r="G78" s="4">
        <v>323</v>
      </c>
      <c r="H78" s="5">
        <v>269</v>
      </c>
      <c r="I78" s="6">
        <f t="shared" si="43"/>
        <v>592</v>
      </c>
      <c r="J78" s="7">
        <v>237</v>
      </c>
      <c r="K78" s="8">
        <v>270</v>
      </c>
      <c r="L78" s="5">
        <f t="shared" si="44"/>
        <v>507</v>
      </c>
      <c r="M78" s="7">
        <v>0</v>
      </c>
      <c r="N78" s="8">
        <v>3</v>
      </c>
      <c r="O78" s="5">
        <f t="shared" si="45"/>
        <v>3</v>
      </c>
      <c r="P78" s="7">
        <f t="shared" si="37"/>
        <v>560</v>
      </c>
      <c r="Q78" s="8">
        <f t="shared" si="37"/>
        <v>542</v>
      </c>
      <c r="R78" s="46">
        <f t="shared" si="38"/>
        <v>1102</v>
      </c>
      <c r="S78" s="47">
        <f t="shared" si="36"/>
        <v>52.730696798493405</v>
      </c>
      <c r="T78" s="48">
        <f t="shared" si="36"/>
        <v>49.907918968692449</v>
      </c>
      <c r="U78" s="49">
        <f t="shared" si="36"/>
        <v>51.303538175046562</v>
      </c>
    </row>
    <row r="79" spans="1:21" ht="15" customHeight="1" x14ac:dyDescent="0.2">
      <c r="A79" s="42" t="s">
        <v>157</v>
      </c>
      <c r="B79" s="43" t="s">
        <v>71</v>
      </c>
      <c r="C79" s="44" t="s">
        <v>226</v>
      </c>
      <c r="D79" s="7">
        <v>817</v>
      </c>
      <c r="E79" s="8">
        <v>812</v>
      </c>
      <c r="F79" s="61">
        <f t="shared" si="42"/>
        <v>1629</v>
      </c>
      <c r="G79" s="4">
        <v>250</v>
      </c>
      <c r="H79" s="5">
        <v>235</v>
      </c>
      <c r="I79" s="6">
        <f t="shared" si="43"/>
        <v>485</v>
      </c>
      <c r="J79" s="7">
        <v>191</v>
      </c>
      <c r="K79" s="8">
        <v>187</v>
      </c>
      <c r="L79" s="5">
        <f t="shared" si="44"/>
        <v>378</v>
      </c>
      <c r="M79" s="7">
        <v>0</v>
      </c>
      <c r="N79" s="8">
        <v>0</v>
      </c>
      <c r="O79" s="5">
        <f t="shared" si="45"/>
        <v>0</v>
      </c>
      <c r="P79" s="7">
        <f t="shared" si="37"/>
        <v>441</v>
      </c>
      <c r="Q79" s="8">
        <f t="shared" si="37"/>
        <v>422</v>
      </c>
      <c r="R79" s="46">
        <f t="shared" si="38"/>
        <v>863</v>
      </c>
      <c r="S79" s="47">
        <f t="shared" si="36"/>
        <v>53.977968176254585</v>
      </c>
      <c r="T79" s="48">
        <f t="shared" si="36"/>
        <v>51.970443349753694</v>
      </c>
      <c r="U79" s="49">
        <f t="shared" si="36"/>
        <v>52.977286678944132</v>
      </c>
    </row>
    <row r="80" spans="1:21" ht="15" customHeight="1" x14ac:dyDescent="0.2">
      <c r="A80" s="42" t="s">
        <v>158</v>
      </c>
      <c r="B80" s="43" t="s">
        <v>72</v>
      </c>
      <c r="C80" s="44" t="s">
        <v>227</v>
      </c>
      <c r="D80" s="7">
        <v>1295</v>
      </c>
      <c r="E80" s="8">
        <v>1316</v>
      </c>
      <c r="F80" s="61">
        <f t="shared" si="42"/>
        <v>2611</v>
      </c>
      <c r="G80" s="4">
        <v>426</v>
      </c>
      <c r="H80" s="5">
        <v>366</v>
      </c>
      <c r="I80" s="6">
        <f t="shared" si="43"/>
        <v>792</v>
      </c>
      <c r="J80" s="7">
        <v>297</v>
      </c>
      <c r="K80" s="8">
        <v>319</v>
      </c>
      <c r="L80" s="5">
        <f t="shared" si="44"/>
        <v>616</v>
      </c>
      <c r="M80" s="7">
        <v>4</v>
      </c>
      <c r="N80" s="8">
        <v>1</v>
      </c>
      <c r="O80" s="5">
        <f t="shared" si="45"/>
        <v>5</v>
      </c>
      <c r="P80" s="7">
        <f t="shared" si="37"/>
        <v>727</v>
      </c>
      <c r="Q80" s="8">
        <f t="shared" si="37"/>
        <v>686</v>
      </c>
      <c r="R80" s="46">
        <f t="shared" si="38"/>
        <v>1413</v>
      </c>
      <c r="S80" s="47">
        <f t="shared" si="36"/>
        <v>56.138996138996141</v>
      </c>
      <c r="T80" s="48">
        <f t="shared" si="36"/>
        <v>52.12765957446809</v>
      </c>
      <c r="U80" s="49">
        <f t="shared" si="36"/>
        <v>54.117196476445805</v>
      </c>
    </row>
    <row r="81" spans="1:21" ht="15" customHeight="1" x14ac:dyDescent="0.2">
      <c r="A81" s="42" t="s">
        <v>159</v>
      </c>
      <c r="B81" s="43" t="s">
        <v>73</v>
      </c>
      <c r="C81" s="44" t="s">
        <v>228</v>
      </c>
      <c r="D81" s="7">
        <v>1129</v>
      </c>
      <c r="E81" s="8">
        <v>1219</v>
      </c>
      <c r="F81" s="61">
        <f t="shared" si="42"/>
        <v>2348</v>
      </c>
      <c r="G81" s="4">
        <v>426</v>
      </c>
      <c r="H81" s="5">
        <v>409</v>
      </c>
      <c r="I81" s="6">
        <f t="shared" si="43"/>
        <v>835</v>
      </c>
      <c r="J81" s="7">
        <v>273</v>
      </c>
      <c r="K81" s="8">
        <v>299</v>
      </c>
      <c r="L81" s="5">
        <f t="shared" si="44"/>
        <v>572</v>
      </c>
      <c r="M81" s="7">
        <v>6</v>
      </c>
      <c r="N81" s="8">
        <v>4</v>
      </c>
      <c r="O81" s="5">
        <f t="shared" si="45"/>
        <v>10</v>
      </c>
      <c r="P81" s="7">
        <f t="shared" si="37"/>
        <v>705</v>
      </c>
      <c r="Q81" s="8">
        <f t="shared" si="37"/>
        <v>712</v>
      </c>
      <c r="R81" s="46">
        <f t="shared" si="38"/>
        <v>1417</v>
      </c>
      <c r="S81" s="47">
        <f t="shared" si="36"/>
        <v>62.444641275465017</v>
      </c>
      <c r="T81" s="48">
        <f t="shared" si="36"/>
        <v>58.408531583264967</v>
      </c>
      <c r="U81" s="49">
        <f t="shared" si="36"/>
        <v>60.349233390119252</v>
      </c>
    </row>
    <row r="82" spans="1:21" ht="15" customHeight="1" x14ac:dyDescent="0.2">
      <c r="A82" s="42" t="s">
        <v>160</v>
      </c>
      <c r="B82" s="43" t="s">
        <v>74</v>
      </c>
      <c r="C82" s="44" t="s">
        <v>229</v>
      </c>
      <c r="D82" s="7">
        <v>1267</v>
      </c>
      <c r="E82" s="8">
        <v>1266</v>
      </c>
      <c r="F82" s="61">
        <f t="shared" si="42"/>
        <v>2533</v>
      </c>
      <c r="G82" s="4">
        <v>421</v>
      </c>
      <c r="H82" s="5">
        <v>368</v>
      </c>
      <c r="I82" s="6">
        <f t="shared" si="43"/>
        <v>789</v>
      </c>
      <c r="J82" s="7">
        <v>287</v>
      </c>
      <c r="K82" s="8">
        <v>321</v>
      </c>
      <c r="L82" s="5">
        <f t="shared" si="44"/>
        <v>608</v>
      </c>
      <c r="M82" s="7">
        <v>4</v>
      </c>
      <c r="N82" s="8">
        <v>1</v>
      </c>
      <c r="O82" s="5">
        <f t="shared" si="45"/>
        <v>5</v>
      </c>
      <c r="P82" s="7">
        <f t="shared" si="37"/>
        <v>712</v>
      </c>
      <c r="Q82" s="8">
        <f t="shared" si="37"/>
        <v>690</v>
      </c>
      <c r="R82" s="46">
        <f t="shared" si="38"/>
        <v>1402</v>
      </c>
      <c r="S82" s="47">
        <f t="shared" si="36"/>
        <v>56.195737963693759</v>
      </c>
      <c r="T82" s="48">
        <f t="shared" si="36"/>
        <v>54.502369668246445</v>
      </c>
      <c r="U82" s="49">
        <f t="shared" si="36"/>
        <v>55.349388077378606</v>
      </c>
    </row>
    <row r="83" spans="1:21" ht="15" customHeight="1" x14ac:dyDescent="0.2">
      <c r="A83" s="42" t="s">
        <v>161</v>
      </c>
      <c r="B83" s="43" t="s">
        <v>75</v>
      </c>
      <c r="C83" s="44" t="s">
        <v>230</v>
      </c>
      <c r="D83" s="7">
        <v>1179</v>
      </c>
      <c r="E83" s="8">
        <v>1193</v>
      </c>
      <c r="F83" s="61">
        <f t="shared" si="42"/>
        <v>2372</v>
      </c>
      <c r="G83" s="4">
        <v>346</v>
      </c>
      <c r="H83" s="5">
        <v>306</v>
      </c>
      <c r="I83" s="6">
        <f t="shared" si="43"/>
        <v>652</v>
      </c>
      <c r="J83" s="7">
        <v>289</v>
      </c>
      <c r="K83" s="8">
        <v>344</v>
      </c>
      <c r="L83" s="5">
        <f t="shared" si="44"/>
        <v>633</v>
      </c>
      <c r="M83" s="7">
        <v>2</v>
      </c>
      <c r="N83" s="8">
        <v>2</v>
      </c>
      <c r="O83" s="5">
        <f t="shared" si="45"/>
        <v>4</v>
      </c>
      <c r="P83" s="7">
        <f t="shared" si="37"/>
        <v>637</v>
      </c>
      <c r="Q83" s="8">
        <f t="shared" si="37"/>
        <v>652</v>
      </c>
      <c r="R83" s="46">
        <f t="shared" si="38"/>
        <v>1289</v>
      </c>
      <c r="S83" s="47">
        <f t="shared" si="36"/>
        <v>54.028837998303644</v>
      </c>
      <c r="T83" s="48">
        <f t="shared" si="36"/>
        <v>54.652137468566643</v>
      </c>
      <c r="U83" s="49">
        <f t="shared" si="36"/>
        <v>54.342327150084316</v>
      </c>
    </row>
    <row r="84" spans="1:21" ht="15" customHeight="1" thickBot="1" x14ac:dyDescent="0.25">
      <c r="A84" s="62"/>
      <c r="B84" s="63" t="s">
        <v>81</v>
      </c>
      <c r="C84" s="64"/>
      <c r="D84" s="65">
        <f>SUM(D76:D83)</f>
        <v>9714</v>
      </c>
      <c r="E84" s="66">
        <f t="shared" ref="E84:F84" si="46">SUM(E76:E83)</f>
        <v>9993</v>
      </c>
      <c r="F84" s="67">
        <f t="shared" si="46"/>
        <v>19707</v>
      </c>
      <c r="G84" s="65">
        <f t="shared" ref="G84:H84" si="47">SUM(G76:G83)</f>
        <v>3049</v>
      </c>
      <c r="H84" s="66">
        <f t="shared" si="47"/>
        <v>2728</v>
      </c>
      <c r="I84" s="67">
        <f>SUM(I76:I83)</f>
        <v>5777</v>
      </c>
      <c r="J84" s="65">
        <f t="shared" ref="J84:O84" si="48">SUM(J76:J83)</f>
        <v>2371</v>
      </c>
      <c r="K84" s="66">
        <f t="shared" si="48"/>
        <v>2615</v>
      </c>
      <c r="L84" s="67">
        <f t="shared" si="48"/>
        <v>4986</v>
      </c>
      <c r="M84" s="65">
        <f>SUM(M76:M83)</f>
        <v>31</v>
      </c>
      <c r="N84" s="66">
        <f t="shared" ref="N84" si="49">SUM(N76:N83)</f>
        <v>24</v>
      </c>
      <c r="O84" s="67">
        <f t="shared" si="48"/>
        <v>55</v>
      </c>
      <c r="P84" s="70">
        <f>G84+J84+M84</f>
        <v>5451</v>
      </c>
      <c r="Q84" s="71">
        <f t="shared" si="37"/>
        <v>5367</v>
      </c>
      <c r="R84" s="112">
        <f t="shared" si="38"/>
        <v>10818</v>
      </c>
      <c r="S84" s="72">
        <f>P84/D84*100</f>
        <v>56.114885731933292</v>
      </c>
      <c r="T84" s="73">
        <f t="shared" si="36"/>
        <v>53.707595316721701</v>
      </c>
      <c r="U84" s="74">
        <f t="shared" si="36"/>
        <v>54.894200030446036</v>
      </c>
    </row>
    <row r="85" spans="1:21" ht="15" customHeight="1" thickBot="1" x14ac:dyDescent="0.25">
      <c r="A85" s="75"/>
      <c r="B85" s="76" t="s">
        <v>234</v>
      </c>
      <c r="C85" s="77"/>
      <c r="D85" s="78">
        <f t="shared" ref="D85:R85" si="50">SUM(D84,D75,D58,D33,D25,D19)</f>
        <v>101146</v>
      </c>
      <c r="E85" s="79">
        <f t="shared" si="50"/>
        <v>99144</v>
      </c>
      <c r="F85" s="80">
        <f t="shared" si="50"/>
        <v>200290</v>
      </c>
      <c r="G85" s="78">
        <f t="shared" si="50"/>
        <v>32506</v>
      </c>
      <c r="H85" s="79">
        <f t="shared" si="50"/>
        <v>28964</v>
      </c>
      <c r="I85" s="80">
        <f t="shared" si="50"/>
        <v>61470</v>
      </c>
      <c r="J85" s="78">
        <f t="shared" si="50"/>
        <v>28369</v>
      </c>
      <c r="K85" s="79">
        <f t="shared" si="50"/>
        <v>29455</v>
      </c>
      <c r="L85" s="80">
        <f t="shared" si="50"/>
        <v>57824</v>
      </c>
      <c r="M85" s="78">
        <f t="shared" si="50"/>
        <v>276</v>
      </c>
      <c r="N85" s="79">
        <f t="shared" si="50"/>
        <v>297</v>
      </c>
      <c r="O85" s="80">
        <f t="shared" si="50"/>
        <v>573</v>
      </c>
      <c r="P85" s="78">
        <f t="shared" si="50"/>
        <v>61151</v>
      </c>
      <c r="Q85" s="79">
        <f t="shared" si="50"/>
        <v>58716</v>
      </c>
      <c r="R85" s="80">
        <f t="shared" si="50"/>
        <v>119867</v>
      </c>
      <c r="S85" s="83">
        <f>P85/D85*100</f>
        <v>60.458149605520731</v>
      </c>
      <c r="T85" s="84">
        <f t="shared" si="36"/>
        <v>59.222948438634717</v>
      </c>
      <c r="U85" s="85">
        <f>R85/F85*100</f>
        <v>59.846722252733542</v>
      </c>
    </row>
    <row r="86" spans="1:21" ht="15" customHeight="1" thickBot="1" x14ac:dyDescent="0.25">
      <c r="A86" s="86"/>
      <c r="B86" s="87" t="s">
        <v>231</v>
      </c>
      <c r="C86" s="88"/>
      <c r="D86" s="89">
        <v>132</v>
      </c>
      <c r="E86" s="90">
        <v>160</v>
      </c>
      <c r="F86" s="61">
        <f>SUM(D86:E86)</f>
        <v>292</v>
      </c>
      <c r="G86" s="91" t="s">
        <v>232</v>
      </c>
      <c r="H86" s="92" t="s">
        <v>232</v>
      </c>
      <c r="I86" s="93" t="s">
        <v>232</v>
      </c>
      <c r="J86" s="91" t="s">
        <v>232</v>
      </c>
      <c r="K86" s="92" t="s">
        <v>232</v>
      </c>
      <c r="L86" s="93" t="s">
        <v>232</v>
      </c>
      <c r="M86" s="91" t="s">
        <v>232</v>
      </c>
      <c r="N86" s="92" t="s">
        <v>233</v>
      </c>
      <c r="O86" s="93" t="s">
        <v>232</v>
      </c>
      <c r="P86" s="96">
        <v>45</v>
      </c>
      <c r="Q86" s="97">
        <v>36</v>
      </c>
      <c r="R86" s="98">
        <f t="shared" si="38"/>
        <v>81</v>
      </c>
      <c r="S86" s="38">
        <f>P86/D86*100</f>
        <v>34.090909090909086</v>
      </c>
      <c r="T86" s="39">
        <f t="shared" ref="T86" si="51">Q86/E86*100</f>
        <v>22.5</v>
      </c>
      <c r="U86" s="40">
        <f t="shared" ref="U86" si="52">R86/F86*100</f>
        <v>27.739726027397261</v>
      </c>
    </row>
    <row r="87" spans="1:21" ht="15" customHeight="1" thickBot="1" x14ac:dyDescent="0.25">
      <c r="A87" s="99"/>
      <c r="B87" s="100" t="s">
        <v>76</v>
      </c>
      <c r="C87" s="101"/>
      <c r="D87" s="102">
        <f t="shared" ref="D87:R87" si="53">SUM(D84,D75,D58,D33,D25,D19,D86)</f>
        <v>101278</v>
      </c>
      <c r="E87" s="103">
        <f t="shared" si="53"/>
        <v>99304</v>
      </c>
      <c r="F87" s="104">
        <f t="shared" si="53"/>
        <v>200582</v>
      </c>
      <c r="G87" s="102">
        <f t="shared" si="53"/>
        <v>32506</v>
      </c>
      <c r="H87" s="103">
        <f t="shared" si="53"/>
        <v>28964</v>
      </c>
      <c r="I87" s="104">
        <f t="shared" si="53"/>
        <v>61470</v>
      </c>
      <c r="J87" s="102">
        <f t="shared" si="53"/>
        <v>28369</v>
      </c>
      <c r="K87" s="103">
        <f t="shared" si="53"/>
        <v>29455</v>
      </c>
      <c r="L87" s="104">
        <f t="shared" si="53"/>
        <v>57824</v>
      </c>
      <c r="M87" s="102">
        <f t="shared" si="53"/>
        <v>276</v>
      </c>
      <c r="N87" s="103">
        <f t="shared" si="53"/>
        <v>297</v>
      </c>
      <c r="O87" s="104">
        <f t="shared" si="53"/>
        <v>573</v>
      </c>
      <c r="P87" s="102">
        <f t="shared" si="53"/>
        <v>61196</v>
      </c>
      <c r="Q87" s="103">
        <f t="shared" si="53"/>
        <v>58752</v>
      </c>
      <c r="R87" s="104">
        <f t="shared" si="53"/>
        <v>119948</v>
      </c>
      <c r="S87" s="107">
        <f>P87/D87*100</f>
        <v>60.423784039969199</v>
      </c>
      <c r="T87" s="108">
        <f t="shared" si="36"/>
        <v>59.163779908160798</v>
      </c>
      <c r="U87" s="109">
        <f t="shared" si="36"/>
        <v>59.799982052228017</v>
      </c>
    </row>
  </sheetData>
  <mergeCells count="18">
    <mergeCell ref="B58:C58"/>
    <mergeCell ref="B75:C75"/>
    <mergeCell ref="B84:C84"/>
    <mergeCell ref="B87:C87"/>
    <mergeCell ref="M1:O1"/>
    <mergeCell ref="B86:C86"/>
    <mergeCell ref="B85:C85"/>
    <mergeCell ref="P1:R1"/>
    <mergeCell ref="S1:U1"/>
    <mergeCell ref="B19:C19"/>
    <mergeCell ref="B25:C25"/>
    <mergeCell ref="B33:C33"/>
    <mergeCell ref="J1:L1"/>
    <mergeCell ref="A1:A2"/>
    <mergeCell ref="B1:B2"/>
    <mergeCell ref="C1:C2"/>
    <mergeCell ref="D1:F1"/>
    <mergeCell ref="G1:I1"/>
  </mergeCells>
  <phoneticPr fontId="18"/>
  <pageMargins left="0.6692913385826772" right="0.31496062992125984" top="0.55118110236220474" bottom="0.27559055118110237" header="0.27559055118110237" footer="0.19685039370078741"/>
  <pageSetup paperSize="8" orientation="landscape" r:id="rId1"/>
  <headerFooter>
    <oddHeader>&amp;L令和7年（2025年）参議院議員通常選挙　比例代表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集計表(選挙区)</vt:lpstr>
      <vt:lpstr>集計表(比例代表)</vt:lpstr>
      <vt:lpstr>'集計表(選挙区)'!Print_Titles</vt:lpstr>
      <vt:lpstr>'集計表(比例代表)'!Print_Titles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2025-06-11T05:44:54Z</dcterms:created>
  <dcterms:modified xsi:type="dcterms:W3CDTF">2026-08-14T06:36:13Z</dcterms:modified>
</cp:coreProperties>
</file>