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364B0A32-D363-4A03-B907-771596B7EF03}" xr6:coauthVersionLast="36" xr6:coauthVersionMax="36" xr10:uidLastSave="{00000000-0000-0000-0000-000000000000}"/>
  <bookViews>
    <workbookView xWindow="240" yWindow="80" windowWidth="14940" windowHeight="8550" xr2:uid="{00000000-000D-0000-FFFF-FFFF00000000}"/>
  </bookViews>
  <sheets>
    <sheet name="総括" sheetId="1" r:id="rId1"/>
    <sheet name="筑波" sheetId="2" r:id="rId2"/>
    <sheet name="大穂・豊里" sheetId="3" r:id="rId3"/>
    <sheet name="谷田部" sheetId="4" r:id="rId4"/>
    <sheet name="桜" sheetId="5" r:id="rId5"/>
    <sheet name="茎崎" sheetId="8" r:id="rId6"/>
    <sheet name="当日時間別投票者数" sheetId="6" r:id="rId7"/>
    <sheet name="開票結果" sheetId="7" r:id="rId8"/>
  </sheets>
  <definedNames>
    <definedName name="_xlnm.Print_Area" localSheetId="3">谷田部!$A$1:$J$29</definedName>
    <definedName name="_xlnm.Print_Area" localSheetId="6">当日時間別投票者数!$A$1:$AH$49</definedName>
  </definedNames>
  <calcPr calcId="191029"/>
</workbook>
</file>

<file path=xl/calcChain.xml><?xml version="1.0" encoding="utf-8"?>
<calcChain xmlns="http://schemas.openxmlformats.org/spreadsheetml/2006/main">
  <c r="G14" i="7" l="1"/>
  <c r="G13" i="7"/>
  <c r="G12" i="7"/>
  <c r="G11" i="7"/>
  <c r="G10" i="7"/>
  <c r="G9" i="7"/>
  <c r="AG8" i="6"/>
  <c r="AE8" i="6"/>
  <c r="K8" i="6"/>
  <c r="M8" i="6"/>
  <c r="I13" i="8" l="1"/>
  <c r="J13" i="8"/>
  <c r="H13" i="8"/>
  <c r="J21" i="5"/>
  <c r="I21" i="5"/>
  <c r="H21" i="5"/>
  <c r="J28" i="4"/>
  <c r="I28" i="4"/>
  <c r="H28" i="4"/>
  <c r="J24" i="3"/>
  <c r="I24" i="3"/>
  <c r="H24" i="3"/>
  <c r="J10" i="3"/>
  <c r="I10" i="3"/>
  <c r="H10" i="3"/>
  <c r="J23" i="2"/>
  <c r="I23" i="2"/>
  <c r="H23" i="2"/>
  <c r="Z60" i="6" l="1"/>
  <c r="T60" i="6"/>
  <c r="N60" i="6"/>
  <c r="Z59" i="6"/>
  <c r="Z58" i="6"/>
  <c r="Z57" i="6"/>
  <c r="Z56" i="6"/>
  <c r="Z55" i="6"/>
  <c r="Z54" i="6"/>
  <c r="E17" i="7" l="1"/>
  <c r="F15" i="7" l="1"/>
  <c r="F14" i="7"/>
  <c r="E18" i="7"/>
  <c r="AH32" i="1" l="1"/>
  <c r="AT32" i="1"/>
  <c r="BA40" i="1"/>
  <c r="BA41" i="1"/>
  <c r="BA42" i="1"/>
  <c r="BA43" i="1"/>
  <c r="BA39" i="1"/>
  <c r="BA44" i="1" s="1"/>
  <c r="U44" i="1"/>
  <c r="AC44" i="1"/>
  <c r="AK44" i="1"/>
  <c r="AS44" i="1"/>
  <c r="M44" i="1"/>
  <c r="F28" i="4" l="1"/>
  <c r="E28" i="4"/>
  <c r="C28" i="4"/>
  <c r="B28" i="4"/>
  <c r="G27" i="4"/>
  <c r="H27" i="4"/>
  <c r="I27" i="4"/>
  <c r="D27" i="4"/>
  <c r="J27" i="4" l="1"/>
  <c r="D7" i="2" l="1"/>
  <c r="G7" i="2"/>
  <c r="H7" i="2"/>
  <c r="I7" i="2"/>
  <c r="D8" i="2"/>
  <c r="G8" i="2"/>
  <c r="H8" i="2"/>
  <c r="I8" i="2"/>
  <c r="D9" i="2"/>
  <c r="G9" i="2"/>
  <c r="H9" i="2"/>
  <c r="I9" i="2"/>
  <c r="D10" i="2"/>
  <c r="G10" i="2"/>
  <c r="H10" i="2"/>
  <c r="I10" i="2"/>
  <c r="D11" i="2"/>
  <c r="G11" i="2"/>
  <c r="H11" i="2"/>
  <c r="I11" i="2"/>
  <c r="D12" i="2"/>
  <c r="G12" i="2"/>
  <c r="H12" i="2"/>
  <c r="I12" i="2"/>
  <c r="D13" i="2"/>
  <c r="G13" i="2"/>
  <c r="H13" i="2"/>
  <c r="I13" i="2"/>
  <c r="D14" i="2"/>
  <c r="G14" i="2"/>
  <c r="H14" i="2"/>
  <c r="I14" i="2"/>
  <c r="D15" i="2"/>
  <c r="G15" i="2"/>
  <c r="H15" i="2"/>
  <c r="I15" i="2"/>
  <c r="D16" i="2"/>
  <c r="G16" i="2"/>
  <c r="H16" i="2"/>
  <c r="I16" i="2"/>
  <c r="D17" i="2"/>
  <c r="G17" i="2"/>
  <c r="H17" i="2"/>
  <c r="I17" i="2"/>
  <c r="D18" i="2"/>
  <c r="G18" i="2"/>
  <c r="H18" i="2"/>
  <c r="I18" i="2"/>
  <c r="D19" i="2"/>
  <c r="G19" i="2"/>
  <c r="H19" i="2"/>
  <c r="I19" i="2"/>
  <c r="D20" i="2"/>
  <c r="G20" i="2"/>
  <c r="H20" i="2"/>
  <c r="I20" i="2"/>
  <c r="D21" i="2"/>
  <c r="G21" i="2"/>
  <c r="H21" i="2"/>
  <c r="I21" i="2"/>
  <c r="D22" i="2"/>
  <c r="G22" i="2"/>
  <c r="H22" i="2"/>
  <c r="I22" i="2"/>
  <c r="B23" i="2"/>
  <c r="C23" i="2"/>
  <c r="E23" i="2"/>
  <c r="F23" i="2"/>
  <c r="J21" i="2" l="1"/>
  <c r="J20" i="2"/>
  <c r="G23" i="2"/>
  <c r="J22" i="2"/>
  <c r="J17" i="2"/>
  <c r="J15" i="2"/>
  <c r="J14" i="2"/>
  <c r="J13" i="2"/>
  <c r="J11" i="2"/>
  <c r="J10" i="2"/>
  <c r="J9" i="2"/>
  <c r="J8" i="2"/>
  <c r="J7" i="2"/>
  <c r="J16" i="2"/>
  <c r="J12" i="2"/>
  <c r="D23" i="2"/>
  <c r="J19" i="2"/>
  <c r="J18" i="2"/>
  <c r="I38" i="6"/>
  <c r="AO22" i="1" l="1"/>
  <c r="W22" i="1"/>
  <c r="F17" i="7" l="1"/>
  <c r="F18" i="7" s="1"/>
  <c r="E2" i="7" l="1"/>
  <c r="I25" i="4" l="1"/>
  <c r="H25" i="4"/>
  <c r="G25" i="4"/>
  <c r="D25" i="4"/>
  <c r="AE22" i="6"/>
  <c r="AE23" i="6"/>
  <c r="AE24" i="6"/>
  <c r="AE25" i="6"/>
  <c r="AE26" i="6"/>
  <c r="AE21" i="6"/>
  <c r="K35" i="6"/>
  <c r="M35" i="6"/>
  <c r="K36" i="6"/>
  <c r="M36" i="6"/>
  <c r="K37" i="6"/>
  <c r="M37" i="6"/>
  <c r="K38" i="6"/>
  <c r="M38" i="6"/>
  <c r="K39" i="6"/>
  <c r="M39" i="6"/>
  <c r="M34" i="6"/>
  <c r="K34" i="6"/>
  <c r="AC22" i="6"/>
  <c r="AC23" i="6"/>
  <c r="AC24" i="6"/>
  <c r="AC25" i="6"/>
  <c r="AC26" i="6"/>
  <c r="AC21" i="6"/>
  <c r="K22" i="6"/>
  <c r="M22" i="6"/>
  <c r="K23" i="6"/>
  <c r="M23" i="6"/>
  <c r="K24" i="6"/>
  <c r="M24" i="6"/>
  <c r="K25" i="6"/>
  <c r="M25" i="6"/>
  <c r="K26" i="6"/>
  <c r="M26" i="6"/>
  <c r="M21" i="6"/>
  <c r="K21" i="6"/>
  <c r="AC9" i="6"/>
  <c r="AE9" i="6"/>
  <c r="AC10" i="6"/>
  <c r="AE10" i="6"/>
  <c r="AC11" i="6"/>
  <c r="AE11" i="6"/>
  <c r="AC12" i="6"/>
  <c r="AE12" i="6"/>
  <c r="AC13" i="6"/>
  <c r="AE13" i="6"/>
  <c r="AC8" i="6"/>
  <c r="M9" i="6"/>
  <c r="M10" i="6"/>
  <c r="M11" i="6"/>
  <c r="M12" i="6"/>
  <c r="M13" i="6"/>
  <c r="K9" i="6"/>
  <c r="K10" i="6"/>
  <c r="K11" i="6"/>
  <c r="K12" i="6"/>
  <c r="K13" i="6"/>
  <c r="I16" i="4"/>
  <c r="H16" i="4"/>
  <c r="G16" i="4"/>
  <c r="D16" i="4"/>
  <c r="AO20" i="1"/>
  <c r="W20" i="1"/>
  <c r="AZ20" i="1"/>
  <c r="AU20" i="1"/>
  <c r="F10" i="3"/>
  <c r="F24" i="3"/>
  <c r="F21" i="5"/>
  <c r="F13" i="8"/>
  <c r="E10" i="3"/>
  <c r="E24" i="3"/>
  <c r="E21" i="5"/>
  <c r="E13" i="8"/>
  <c r="C10" i="3"/>
  <c r="C24" i="3"/>
  <c r="C21" i="5"/>
  <c r="C13" i="8"/>
  <c r="B10" i="3"/>
  <c r="B24" i="3"/>
  <c r="B21" i="5"/>
  <c r="B13" i="8"/>
  <c r="AO12" i="1"/>
  <c r="AO13" i="1"/>
  <c r="AO14" i="1"/>
  <c r="AO15" i="1"/>
  <c r="AO16" i="1"/>
  <c r="AO17" i="1"/>
  <c r="AO18" i="1"/>
  <c r="AO19" i="1"/>
  <c r="AI21" i="1"/>
  <c r="AC21" i="1"/>
  <c r="W12" i="1"/>
  <c r="W13" i="1"/>
  <c r="W14" i="1"/>
  <c r="W15" i="1"/>
  <c r="W16" i="1"/>
  <c r="W17" i="1"/>
  <c r="Q21" i="1"/>
  <c r="K21" i="1"/>
  <c r="BB4" i="1"/>
  <c r="BB3" i="1"/>
  <c r="D22" i="3"/>
  <c r="D23" i="3"/>
  <c r="D6" i="3"/>
  <c r="D7" i="3"/>
  <c r="D8" i="3"/>
  <c r="D9" i="3"/>
  <c r="BB5" i="1"/>
  <c r="AZ22" i="1"/>
  <c r="BE22" i="1"/>
  <c r="AZ13" i="1"/>
  <c r="AZ14" i="1"/>
  <c r="AZ15" i="1"/>
  <c r="AZ12" i="1"/>
  <c r="AU13" i="1"/>
  <c r="AU14" i="1"/>
  <c r="AU15" i="1"/>
  <c r="AU22" i="1"/>
  <c r="AU12" i="1"/>
  <c r="AL6" i="1"/>
  <c r="AZ16" i="1"/>
  <c r="AU16" i="1"/>
  <c r="AU17" i="1"/>
  <c r="AZ17" i="1"/>
  <c r="G19" i="3"/>
  <c r="G20" i="3"/>
  <c r="G21" i="3"/>
  <c r="G22" i="3"/>
  <c r="G23" i="3"/>
  <c r="H6" i="3"/>
  <c r="I6" i="3"/>
  <c r="G6" i="3"/>
  <c r="H7" i="3"/>
  <c r="I7" i="3"/>
  <c r="G7" i="3"/>
  <c r="H8" i="3"/>
  <c r="I8" i="3"/>
  <c r="G8" i="3"/>
  <c r="H9" i="3"/>
  <c r="I9" i="3"/>
  <c r="G9" i="3"/>
  <c r="G5" i="3"/>
  <c r="I5" i="3"/>
  <c r="D5" i="3"/>
  <c r="H5" i="3"/>
  <c r="G18" i="3"/>
  <c r="D18" i="3"/>
  <c r="D19" i="3"/>
  <c r="D20" i="3"/>
  <c r="D21" i="3"/>
  <c r="G17" i="3"/>
  <c r="D17" i="3"/>
  <c r="H18" i="3"/>
  <c r="I18" i="3"/>
  <c r="H19" i="3"/>
  <c r="I19" i="3"/>
  <c r="H20" i="3"/>
  <c r="I20" i="3"/>
  <c r="H21" i="3"/>
  <c r="I21" i="3"/>
  <c r="H22" i="3"/>
  <c r="I22" i="3"/>
  <c r="H23" i="3"/>
  <c r="I23" i="3"/>
  <c r="I17" i="3"/>
  <c r="H17" i="3"/>
  <c r="D11" i="4"/>
  <c r="D12" i="4"/>
  <c r="D13" i="4"/>
  <c r="D14" i="4"/>
  <c r="D15" i="4"/>
  <c r="D17" i="4"/>
  <c r="D18" i="4"/>
  <c r="D19" i="4"/>
  <c r="D20" i="4"/>
  <c r="D21" i="4"/>
  <c r="D22" i="4"/>
  <c r="D23" i="4"/>
  <c r="D24" i="4"/>
  <c r="D26" i="4"/>
  <c r="G5" i="4"/>
  <c r="D5" i="4"/>
  <c r="G6" i="4"/>
  <c r="D6" i="4"/>
  <c r="G7" i="4"/>
  <c r="D7" i="4"/>
  <c r="G8" i="4"/>
  <c r="D8" i="4"/>
  <c r="G9" i="4"/>
  <c r="D9" i="4"/>
  <c r="G10" i="4"/>
  <c r="D10" i="4"/>
  <c r="G11" i="4"/>
  <c r="G12" i="4"/>
  <c r="G13" i="4"/>
  <c r="G14" i="4"/>
  <c r="G15" i="4"/>
  <c r="G17" i="4"/>
  <c r="G18" i="4"/>
  <c r="J18" i="4" s="1"/>
  <c r="G19" i="4"/>
  <c r="G20" i="4"/>
  <c r="G21" i="4"/>
  <c r="G22" i="4"/>
  <c r="G23" i="4"/>
  <c r="G24" i="4"/>
  <c r="G26" i="4"/>
  <c r="I5" i="4"/>
  <c r="I6" i="4"/>
  <c r="I7" i="4"/>
  <c r="I8" i="4"/>
  <c r="I9" i="4"/>
  <c r="I10" i="4"/>
  <c r="I11" i="4"/>
  <c r="I12" i="4"/>
  <c r="I13" i="4"/>
  <c r="I14" i="4"/>
  <c r="I15" i="4"/>
  <c r="I17" i="4"/>
  <c r="I18" i="4"/>
  <c r="I19" i="4"/>
  <c r="I20" i="4"/>
  <c r="I21" i="4"/>
  <c r="I22" i="4"/>
  <c r="I23" i="4"/>
  <c r="I24" i="4"/>
  <c r="I26" i="4"/>
  <c r="I4" i="4"/>
  <c r="G4" i="4"/>
  <c r="D4" i="4"/>
  <c r="H5" i="4"/>
  <c r="H6" i="4"/>
  <c r="H7" i="4"/>
  <c r="H8" i="4"/>
  <c r="H9" i="4"/>
  <c r="H10" i="4"/>
  <c r="H11" i="4"/>
  <c r="H12" i="4"/>
  <c r="H13" i="4"/>
  <c r="H14" i="4"/>
  <c r="H15" i="4"/>
  <c r="H17" i="4"/>
  <c r="H18" i="4"/>
  <c r="H19" i="4"/>
  <c r="H20" i="4"/>
  <c r="H21" i="4"/>
  <c r="H22" i="4"/>
  <c r="H23" i="4"/>
  <c r="H24" i="4"/>
  <c r="H26" i="4"/>
  <c r="H4" i="4"/>
  <c r="G20" i="5"/>
  <c r="D20" i="5"/>
  <c r="I20" i="5"/>
  <c r="H20" i="5"/>
  <c r="G18" i="5"/>
  <c r="G19" i="5"/>
  <c r="G6" i="5"/>
  <c r="D6" i="5"/>
  <c r="G7" i="5"/>
  <c r="D7" i="5"/>
  <c r="G8" i="5"/>
  <c r="D8" i="5"/>
  <c r="G9" i="5"/>
  <c r="D9" i="5"/>
  <c r="G10" i="5"/>
  <c r="D10" i="5"/>
  <c r="G11" i="5"/>
  <c r="D11" i="5"/>
  <c r="G12" i="5"/>
  <c r="D12" i="5"/>
  <c r="G13" i="5"/>
  <c r="D13" i="5"/>
  <c r="G14" i="5"/>
  <c r="D14" i="5"/>
  <c r="G15" i="5"/>
  <c r="D15" i="5"/>
  <c r="G16" i="5"/>
  <c r="D16" i="5"/>
  <c r="G17" i="5"/>
  <c r="D17" i="5"/>
  <c r="D18" i="5"/>
  <c r="D19" i="5"/>
  <c r="I6" i="5"/>
  <c r="I7" i="5"/>
  <c r="I8" i="5"/>
  <c r="I9" i="5"/>
  <c r="I10" i="5"/>
  <c r="I11" i="5"/>
  <c r="I12" i="5"/>
  <c r="I13" i="5"/>
  <c r="I14" i="5"/>
  <c r="I15" i="5"/>
  <c r="I16" i="5"/>
  <c r="I17" i="5"/>
  <c r="I18" i="5"/>
  <c r="I19" i="5"/>
  <c r="H6" i="5"/>
  <c r="H7" i="5"/>
  <c r="H8" i="5"/>
  <c r="H9" i="5"/>
  <c r="H10" i="5"/>
  <c r="H11" i="5"/>
  <c r="H12" i="5"/>
  <c r="H13" i="5"/>
  <c r="H14" i="5"/>
  <c r="H15" i="5"/>
  <c r="H16" i="5"/>
  <c r="H17" i="5"/>
  <c r="H18" i="5"/>
  <c r="H19" i="5"/>
  <c r="I5" i="5"/>
  <c r="G5" i="5"/>
  <c r="D5" i="5"/>
  <c r="H5" i="5"/>
  <c r="G6" i="8"/>
  <c r="D6" i="8"/>
  <c r="G7" i="8"/>
  <c r="D7" i="8"/>
  <c r="G8" i="8"/>
  <c r="D8" i="8"/>
  <c r="G9" i="8"/>
  <c r="D9" i="8"/>
  <c r="G10" i="8"/>
  <c r="D10" i="8"/>
  <c r="G11" i="8"/>
  <c r="D11" i="8"/>
  <c r="G12" i="8"/>
  <c r="D12" i="8"/>
  <c r="I6" i="8"/>
  <c r="I7" i="8"/>
  <c r="I8" i="8"/>
  <c r="I9" i="8"/>
  <c r="I10" i="8"/>
  <c r="I11" i="8"/>
  <c r="I12" i="8"/>
  <c r="I5" i="8"/>
  <c r="G5" i="8"/>
  <c r="D5" i="8"/>
  <c r="H6" i="8"/>
  <c r="H7" i="8"/>
  <c r="H8" i="8"/>
  <c r="H9" i="8"/>
  <c r="H10" i="8"/>
  <c r="H11" i="8"/>
  <c r="H12" i="8"/>
  <c r="H5" i="8"/>
  <c r="O38" i="6"/>
  <c r="I35" i="6"/>
  <c r="I36" i="6"/>
  <c r="O36" i="6" s="1"/>
  <c r="I37" i="6"/>
  <c r="I39" i="6"/>
  <c r="E40" i="6"/>
  <c r="G40" i="6"/>
  <c r="I34" i="6"/>
  <c r="AA22" i="6"/>
  <c r="AA23" i="6"/>
  <c r="AG23" i="6" s="1"/>
  <c r="AA24" i="6"/>
  <c r="AA25" i="6"/>
  <c r="AA26" i="6"/>
  <c r="W27" i="6"/>
  <c r="Y27" i="6"/>
  <c r="AA21" i="6"/>
  <c r="I22" i="6"/>
  <c r="I23" i="6"/>
  <c r="O23" i="6" s="1"/>
  <c r="I24" i="6"/>
  <c r="I25" i="6"/>
  <c r="I26" i="6"/>
  <c r="E27" i="6"/>
  <c r="G27" i="6"/>
  <c r="I21" i="6"/>
  <c r="AA8" i="6"/>
  <c r="AA9" i="6"/>
  <c r="AG9" i="6" s="1"/>
  <c r="AA10" i="6"/>
  <c r="AG10" i="6" s="1"/>
  <c r="AA11" i="6"/>
  <c r="AG11" i="6" s="1"/>
  <c r="AA12" i="6"/>
  <c r="AG12" i="6" s="1"/>
  <c r="AA13" i="6"/>
  <c r="AG13" i="6" s="1"/>
  <c r="Y14" i="6"/>
  <c r="W14" i="6"/>
  <c r="I12" i="6"/>
  <c r="O12" i="6" s="1"/>
  <c r="E14" i="6"/>
  <c r="G14" i="6"/>
  <c r="I13" i="6"/>
  <c r="O13" i="6" s="1"/>
  <c r="I11" i="6"/>
  <c r="I10" i="6"/>
  <c r="O10" i="6" s="1"/>
  <c r="I9" i="6"/>
  <c r="I8" i="6"/>
  <c r="C32" i="7"/>
  <c r="D17" i="7"/>
  <c r="D18" i="7" s="1"/>
  <c r="C17" i="7"/>
  <c r="C18" i="7" s="1"/>
  <c r="B17" i="7"/>
  <c r="B18" i="7" s="1"/>
  <c r="AT6" i="1"/>
  <c r="J6" i="3" l="1"/>
  <c r="AA27" i="6"/>
  <c r="O9" i="6"/>
  <c r="G13" i="8"/>
  <c r="J22" i="4"/>
  <c r="J21" i="3"/>
  <c r="J19" i="3"/>
  <c r="J9" i="3"/>
  <c r="J8" i="3"/>
  <c r="G21" i="5"/>
  <c r="G28" i="4"/>
  <c r="D24" i="3"/>
  <c r="BB6" i="1"/>
  <c r="AC14" i="6"/>
  <c r="O25" i="6"/>
  <c r="AG25" i="6"/>
  <c r="J21" i="4"/>
  <c r="J17" i="4"/>
  <c r="J12" i="4"/>
  <c r="K14" i="6"/>
  <c r="K27" i="6"/>
  <c r="AC27" i="6"/>
  <c r="BE15" i="1"/>
  <c r="J11" i="8"/>
  <c r="D13" i="8"/>
  <c r="D10" i="3"/>
  <c r="J23" i="3"/>
  <c r="BE13" i="1"/>
  <c r="J24" i="4"/>
  <c r="J26" i="4"/>
  <c r="BE20" i="1"/>
  <c r="M14" i="6"/>
  <c r="AE14" i="6"/>
  <c r="M27" i="6"/>
  <c r="O24" i="6"/>
  <c r="AG24" i="6"/>
  <c r="M40" i="6"/>
  <c r="K40" i="6"/>
  <c r="O11" i="6"/>
  <c r="J13" i="4"/>
  <c r="J5" i="3"/>
  <c r="J23" i="4"/>
  <c r="J19" i="4"/>
  <c r="J14" i="4"/>
  <c r="J20" i="3"/>
  <c r="J5" i="8"/>
  <c r="J19" i="5"/>
  <c r="J20" i="5"/>
  <c r="J20" i="4"/>
  <c r="J15" i="4"/>
  <c r="J11" i="4"/>
  <c r="J9" i="4"/>
  <c r="J7" i="4"/>
  <c r="J5" i="4"/>
  <c r="J25" i="4"/>
  <c r="J18" i="3"/>
  <c r="BE14" i="1"/>
  <c r="AU21" i="1"/>
  <c r="O8" i="6"/>
  <c r="O21" i="6"/>
  <c r="AG21" i="6"/>
  <c r="O34" i="6"/>
  <c r="O37" i="6"/>
  <c r="J4" i="4"/>
  <c r="D28" i="4"/>
  <c r="J10" i="4"/>
  <c r="J8" i="4"/>
  <c r="J6" i="4"/>
  <c r="J22" i="3"/>
  <c r="BE16" i="1"/>
  <c r="BE12" i="1"/>
  <c r="D21" i="5"/>
  <c r="G24" i="3"/>
  <c r="O35" i="6"/>
  <c r="AE27" i="6"/>
  <c r="O26" i="6"/>
  <c r="O22" i="6"/>
  <c r="AG26" i="6"/>
  <c r="AG22" i="6"/>
  <c r="O39" i="6"/>
  <c r="J18" i="5"/>
  <c r="W21" i="1"/>
  <c r="I40" i="6"/>
  <c r="I27" i="6"/>
  <c r="AA14" i="6"/>
  <c r="I14" i="6"/>
  <c r="AZ21" i="1"/>
  <c r="BE17" i="1"/>
  <c r="J12" i="8"/>
  <c r="J10" i="8"/>
  <c r="J9" i="8"/>
  <c r="J8" i="8"/>
  <c r="J7" i="8"/>
  <c r="J6" i="8"/>
  <c r="J5" i="5"/>
  <c r="J17" i="5"/>
  <c r="J16" i="5"/>
  <c r="J15" i="5"/>
  <c r="J14" i="5"/>
  <c r="J13" i="5"/>
  <c r="J12" i="5"/>
  <c r="J11" i="5"/>
  <c r="J10" i="5"/>
  <c r="J9" i="5"/>
  <c r="J8" i="5"/>
  <c r="J7" i="5"/>
  <c r="J6" i="5"/>
  <c r="J17" i="3"/>
  <c r="J7" i="3"/>
  <c r="G10" i="3"/>
  <c r="AO21" i="1"/>
  <c r="J16" i="4"/>
  <c r="AG27" i="6" l="1"/>
  <c r="O27" i="6"/>
  <c r="O40" i="6"/>
  <c r="O14" i="6"/>
  <c r="AG14" i="6"/>
  <c r="BE21" i="1"/>
</calcChain>
</file>

<file path=xl/sharedStrings.xml><?xml version="1.0" encoding="utf-8"?>
<sst xmlns="http://schemas.openxmlformats.org/spreadsheetml/2006/main" count="408" uniqueCount="205">
  <si>
    <t>選挙執行日</t>
    <rPh sb="0" eb="2">
      <t>センキョ</t>
    </rPh>
    <rPh sb="2" eb="4">
      <t>シッコウ</t>
    </rPh>
    <rPh sb="4" eb="5">
      <t>ビ</t>
    </rPh>
    <phoneticPr fontId="2"/>
  </si>
  <si>
    <t>公示日</t>
    <rPh sb="0" eb="2">
      <t>コウジ</t>
    </rPh>
    <rPh sb="2" eb="3">
      <t>ビ</t>
    </rPh>
    <phoneticPr fontId="2"/>
  </si>
  <si>
    <t>立候補者数</t>
    <rPh sb="0" eb="4">
      <t>リッコウホシャ</t>
    </rPh>
    <rPh sb="4" eb="5">
      <t>スウ</t>
    </rPh>
    <phoneticPr fontId="2"/>
  </si>
  <si>
    <t>定数</t>
    <rPh sb="0" eb="2">
      <t>テイスウ</t>
    </rPh>
    <phoneticPr fontId="2"/>
  </si>
  <si>
    <t>選挙発生事由</t>
    <rPh sb="0" eb="2">
      <t>センキョ</t>
    </rPh>
    <rPh sb="2" eb="4">
      <t>ハッセイ</t>
    </rPh>
    <rPh sb="4" eb="6">
      <t>ジユウ</t>
    </rPh>
    <phoneticPr fontId="2"/>
  </si>
  <si>
    <t>投票者数</t>
    <rPh sb="0" eb="3">
      <t>トウヒョウシャ</t>
    </rPh>
    <rPh sb="3" eb="4">
      <t>スウ</t>
    </rPh>
    <phoneticPr fontId="2"/>
  </si>
  <si>
    <t>男</t>
    <rPh sb="0" eb="1">
      <t>オトコ</t>
    </rPh>
    <phoneticPr fontId="2"/>
  </si>
  <si>
    <t>女</t>
    <rPh sb="0" eb="1">
      <t>オンナ</t>
    </rPh>
    <phoneticPr fontId="2"/>
  </si>
  <si>
    <t>計</t>
    <rPh sb="0" eb="1">
      <t>ケイ</t>
    </rPh>
    <phoneticPr fontId="2"/>
  </si>
  <si>
    <t>筑波地区</t>
    <rPh sb="0" eb="2">
      <t>ツクバ</t>
    </rPh>
    <rPh sb="2" eb="4">
      <t>チク</t>
    </rPh>
    <phoneticPr fontId="2"/>
  </si>
  <si>
    <t>大穂地区</t>
    <rPh sb="0" eb="2">
      <t>オオホ</t>
    </rPh>
    <rPh sb="2" eb="4">
      <t>チク</t>
    </rPh>
    <phoneticPr fontId="2"/>
  </si>
  <si>
    <t>豊里地区</t>
    <rPh sb="0" eb="2">
      <t>トヨサト</t>
    </rPh>
    <rPh sb="2" eb="4">
      <t>チク</t>
    </rPh>
    <phoneticPr fontId="2"/>
  </si>
  <si>
    <t>谷田部地区</t>
    <rPh sb="0" eb="3">
      <t>ヤタベ</t>
    </rPh>
    <rPh sb="3" eb="5">
      <t>チク</t>
    </rPh>
    <phoneticPr fontId="2"/>
  </si>
  <si>
    <t>桜地区</t>
    <rPh sb="0" eb="1">
      <t>サクラ</t>
    </rPh>
    <rPh sb="1" eb="3">
      <t>チク</t>
    </rPh>
    <phoneticPr fontId="2"/>
  </si>
  <si>
    <t>つくば市・計</t>
    <rPh sb="3" eb="4">
      <t>シ</t>
    </rPh>
    <rPh sb="5" eb="6">
      <t>ケイ</t>
    </rPh>
    <phoneticPr fontId="2"/>
  </si>
  <si>
    <t>当日有権者数（人）</t>
    <rPh sb="0" eb="2">
      <t>トウジツ</t>
    </rPh>
    <rPh sb="2" eb="5">
      <t>ユウケンシャ</t>
    </rPh>
    <rPh sb="5" eb="6">
      <t>スウ</t>
    </rPh>
    <rPh sb="7" eb="8">
      <t>ニン</t>
    </rPh>
    <phoneticPr fontId="2"/>
  </si>
  <si>
    <t>投票者数（人）</t>
    <rPh sb="0" eb="3">
      <t>トウヒョウシャ</t>
    </rPh>
    <rPh sb="3" eb="4">
      <t>スウ</t>
    </rPh>
    <rPh sb="5" eb="6">
      <t>ニン</t>
    </rPh>
    <phoneticPr fontId="2"/>
  </si>
  <si>
    <t>投票率（％）</t>
    <rPh sb="0" eb="3">
      <t>トウヒョウリツ</t>
    </rPh>
    <phoneticPr fontId="2"/>
  </si>
  <si>
    <t>◎　候補者別得票数</t>
    <rPh sb="2" eb="5">
      <t>コウホシャ</t>
    </rPh>
    <rPh sb="5" eb="6">
      <t>ベツ</t>
    </rPh>
    <rPh sb="6" eb="9">
      <t>トクヒョウスウ</t>
    </rPh>
    <phoneticPr fontId="2"/>
  </si>
  <si>
    <t>性別</t>
    <rPh sb="0" eb="2">
      <t>セイベツ</t>
    </rPh>
    <phoneticPr fontId="2"/>
  </si>
  <si>
    <t>年齢</t>
    <rPh sb="0" eb="2">
      <t>ネンレイ</t>
    </rPh>
    <phoneticPr fontId="2"/>
  </si>
  <si>
    <t>所属党派</t>
    <rPh sb="0" eb="2">
      <t>ショゾク</t>
    </rPh>
    <rPh sb="2" eb="4">
      <t>トウハ</t>
    </rPh>
    <phoneticPr fontId="2"/>
  </si>
  <si>
    <t>つくば市</t>
    <rPh sb="3" eb="4">
      <t>シ</t>
    </rPh>
    <phoneticPr fontId="2"/>
  </si>
  <si>
    <t>自由民主党</t>
    <rPh sb="0" eb="2">
      <t>じゆう</t>
    </rPh>
    <rPh sb="2" eb="5">
      <t>みんしゅとう</t>
    </rPh>
    <phoneticPr fontId="2" type="Hiragana"/>
  </si>
  <si>
    <t>　　　　　項 目　　　　　　
地 区</t>
    <rPh sb="5" eb="6">
      <t>こう</t>
    </rPh>
    <rPh sb="7" eb="8">
      <t>め</t>
    </rPh>
    <rPh sb="15" eb="16">
      <t>ち</t>
    </rPh>
    <rPh sb="17" eb="18">
      <t>く</t>
    </rPh>
    <phoneticPr fontId="2" type="Hiragana"/>
  </si>
  <si>
    <t>新前
元別</t>
    <rPh sb="1" eb="2">
      <t>まえ</t>
    </rPh>
    <rPh sb="3" eb="4">
      <t>もと</t>
    </rPh>
    <rPh sb="4" eb="5">
      <t>べつ</t>
    </rPh>
    <phoneticPr fontId="2" type="Hiragana"/>
  </si>
  <si>
    <t>（ふりがな）
候補者氏名</t>
    <rPh sb="7" eb="10">
      <t>こうほしゃ</t>
    </rPh>
    <rPh sb="10" eb="12">
      <t>しめい</t>
    </rPh>
    <phoneticPr fontId="3" type="Hiragana" alignment="distributed"/>
  </si>
  <si>
    <t>当落</t>
    <rPh sb="0" eb="2">
      <t>とうらく</t>
    </rPh>
    <phoneticPr fontId="2" type="Hiragana"/>
  </si>
  <si>
    <t>合　　　　　　計</t>
    <rPh sb="0" eb="1">
      <t>ごう</t>
    </rPh>
    <rPh sb="7" eb="8">
      <t>けい</t>
    </rPh>
    <phoneticPr fontId="2" type="Hiragana"/>
  </si>
  <si>
    <t>〔筑波地区〕</t>
    <rPh sb="1" eb="3">
      <t>ツクバ</t>
    </rPh>
    <rPh sb="3" eb="5">
      <t>チク</t>
    </rPh>
    <phoneticPr fontId="2"/>
  </si>
  <si>
    <t>谷田部第１</t>
    <rPh sb="0" eb="3">
      <t>ヤタベ</t>
    </rPh>
    <rPh sb="3" eb="4">
      <t>ダイ</t>
    </rPh>
    <phoneticPr fontId="2"/>
  </si>
  <si>
    <t>◎　投票所別普通投票状況</t>
    <rPh sb="2" eb="5">
      <t>トウヒョウジョ</t>
    </rPh>
    <rPh sb="5" eb="6">
      <t>ベツ</t>
    </rPh>
    <rPh sb="6" eb="8">
      <t>フツウ</t>
    </rPh>
    <rPh sb="8" eb="10">
      <t>トウヒョウ</t>
    </rPh>
    <rPh sb="10" eb="12">
      <t>ジョウキョウ</t>
    </rPh>
    <phoneticPr fontId="2"/>
  </si>
  <si>
    <t>〔大穂地区〕</t>
    <rPh sb="1" eb="3">
      <t>オオホ</t>
    </rPh>
    <rPh sb="3" eb="5">
      <t>チク</t>
    </rPh>
    <phoneticPr fontId="2"/>
  </si>
  <si>
    <t>〔豊里地区〕</t>
    <rPh sb="1" eb="3">
      <t>トヨサト</t>
    </rPh>
    <rPh sb="3" eb="5">
      <t>チク</t>
    </rPh>
    <phoneticPr fontId="2"/>
  </si>
  <si>
    <t>〔谷田部地区〕</t>
    <rPh sb="1" eb="4">
      <t>ヤタベ</t>
    </rPh>
    <rPh sb="4" eb="6">
      <t>チク</t>
    </rPh>
    <phoneticPr fontId="2"/>
  </si>
  <si>
    <t>谷田部第２</t>
    <rPh sb="0" eb="3">
      <t>ヤタベ</t>
    </rPh>
    <rPh sb="3" eb="4">
      <t>ダイ</t>
    </rPh>
    <phoneticPr fontId="2"/>
  </si>
  <si>
    <t>谷田部第３</t>
    <rPh sb="0" eb="3">
      <t>ヤタベ</t>
    </rPh>
    <rPh sb="3" eb="4">
      <t>ダイ</t>
    </rPh>
    <phoneticPr fontId="2"/>
  </si>
  <si>
    <t>谷田部第４</t>
    <rPh sb="0" eb="3">
      <t>ヤタベ</t>
    </rPh>
    <rPh sb="3" eb="4">
      <t>ダイ</t>
    </rPh>
    <phoneticPr fontId="2"/>
  </si>
  <si>
    <t>東</t>
    <rPh sb="0" eb="1">
      <t>ヒガシ</t>
    </rPh>
    <phoneticPr fontId="2"/>
  </si>
  <si>
    <t>真 瀬 第 １</t>
    <rPh sb="0" eb="1">
      <t>マコト</t>
    </rPh>
    <rPh sb="2" eb="3">
      <t>セ</t>
    </rPh>
    <rPh sb="4" eb="5">
      <t>ダイ</t>
    </rPh>
    <phoneticPr fontId="2"/>
  </si>
  <si>
    <t>真 瀬 第 ２</t>
    <rPh sb="0" eb="1">
      <t>マコト</t>
    </rPh>
    <rPh sb="2" eb="3">
      <t>セ</t>
    </rPh>
    <rPh sb="4" eb="5">
      <t>ダイ</t>
    </rPh>
    <phoneticPr fontId="2"/>
  </si>
  <si>
    <t>真 瀬 第 ３</t>
    <rPh sb="0" eb="1">
      <t>マコト</t>
    </rPh>
    <rPh sb="2" eb="3">
      <t>セ</t>
    </rPh>
    <rPh sb="4" eb="5">
      <t>ダイ</t>
    </rPh>
    <phoneticPr fontId="2"/>
  </si>
  <si>
    <t>島 名 第 １</t>
    <rPh sb="0" eb="1">
      <t>シマ</t>
    </rPh>
    <rPh sb="2" eb="3">
      <t>ナ</t>
    </rPh>
    <rPh sb="4" eb="5">
      <t>ダイ</t>
    </rPh>
    <phoneticPr fontId="2"/>
  </si>
  <si>
    <t>島 名 第 ２</t>
    <rPh sb="0" eb="1">
      <t>シマ</t>
    </rPh>
    <rPh sb="2" eb="3">
      <t>ナ</t>
    </rPh>
    <rPh sb="4" eb="5">
      <t>ダイ</t>
    </rPh>
    <phoneticPr fontId="2"/>
  </si>
  <si>
    <t>島 名 第 ３</t>
    <rPh sb="0" eb="1">
      <t>シマ</t>
    </rPh>
    <rPh sb="2" eb="3">
      <t>ナ</t>
    </rPh>
    <rPh sb="4" eb="5">
      <t>ダイ</t>
    </rPh>
    <phoneticPr fontId="2"/>
  </si>
  <si>
    <t>苅　　　間</t>
    <rPh sb="0" eb="1">
      <t>ガイ</t>
    </rPh>
    <rPh sb="4" eb="5">
      <t>アイダ</t>
    </rPh>
    <phoneticPr fontId="2"/>
  </si>
  <si>
    <t>西  平  塚</t>
    <rPh sb="0" eb="1">
      <t>ニシ</t>
    </rPh>
    <rPh sb="3" eb="4">
      <t>ヒラ</t>
    </rPh>
    <rPh sb="6" eb="7">
      <t>ツカ</t>
    </rPh>
    <phoneticPr fontId="2"/>
  </si>
  <si>
    <t>春　　　日</t>
    <rPh sb="0" eb="1">
      <t>ハル</t>
    </rPh>
    <rPh sb="4" eb="5">
      <t>ヒ</t>
    </rPh>
    <phoneticPr fontId="2"/>
  </si>
  <si>
    <t>柳　　　橋</t>
    <rPh sb="0" eb="1">
      <t>ヤナギ</t>
    </rPh>
    <rPh sb="4" eb="5">
      <t>ハシ</t>
    </rPh>
    <phoneticPr fontId="2"/>
  </si>
  <si>
    <t>館　　　野</t>
    <rPh sb="0" eb="1">
      <t>カン</t>
    </rPh>
    <rPh sb="4" eb="5">
      <t>ノ</t>
    </rPh>
    <phoneticPr fontId="2"/>
  </si>
  <si>
    <t>稲　　　岡</t>
    <rPh sb="0" eb="1">
      <t>イネ</t>
    </rPh>
    <rPh sb="4" eb="5">
      <t>オカ</t>
    </rPh>
    <phoneticPr fontId="2"/>
  </si>
  <si>
    <t>西　　　部</t>
    <rPh sb="0" eb="1">
      <t>ニシ</t>
    </rPh>
    <rPh sb="4" eb="5">
      <t>ブ</t>
    </rPh>
    <phoneticPr fontId="2"/>
  </si>
  <si>
    <t>手　代　木</t>
    <rPh sb="0" eb="1">
      <t>テ</t>
    </rPh>
    <rPh sb="2" eb="3">
      <t>ダイ</t>
    </rPh>
    <rPh sb="4" eb="5">
      <t>キ</t>
    </rPh>
    <phoneticPr fontId="2"/>
  </si>
  <si>
    <t>小　野　崎</t>
    <rPh sb="0" eb="1">
      <t>ショウ</t>
    </rPh>
    <rPh sb="2" eb="3">
      <t>ノ</t>
    </rPh>
    <rPh sb="4" eb="5">
      <t>ザキ</t>
    </rPh>
    <phoneticPr fontId="2"/>
  </si>
  <si>
    <t>二　の　宮</t>
    <rPh sb="0" eb="1">
      <t>ニ</t>
    </rPh>
    <rPh sb="4" eb="5">
      <t>ミヤ</t>
    </rPh>
    <phoneticPr fontId="2"/>
  </si>
  <si>
    <t>北 条 第 １</t>
    <rPh sb="0" eb="1">
      <t>キタ</t>
    </rPh>
    <rPh sb="2" eb="3">
      <t>ジョウ</t>
    </rPh>
    <rPh sb="4" eb="5">
      <t>ダイ</t>
    </rPh>
    <phoneticPr fontId="2"/>
  </si>
  <si>
    <t>北 条 第 ２</t>
    <rPh sb="0" eb="1">
      <t>キタ</t>
    </rPh>
    <rPh sb="2" eb="3">
      <t>ジョウ</t>
    </rPh>
    <rPh sb="4" eb="5">
      <t>ダイ</t>
    </rPh>
    <phoneticPr fontId="2"/>
  </si>
  <si>
    <t>大  　　　 形</t>
    <rPh sb="0" eb="1">
      <t>ダイ</t>
    </rPh>
    <rPh sb="7" eb="8">
      <t>カタチ</t>
    </rPh>
    <phoneticPr fontId="2"/>
  </si>
  <si>
    <t>神  　　　 郡</t>
    <rPh sb="0" eb="1">
      <t>カミ</t>
    </rPh>
    <rPh sb="7" eb="8">
      <t>グン</t>
    </rPh>
    <phoneticPr fontId="2"/>
  </si>
  <si>
    <t>臼 　　　  井</t>
    <rPh sb="0" eb="1">
      <t>ウス</t>
    </rPh>
    <rPh sb="7" eb="8">
      <t>イ</t>
    </rPh>
    <phoneticPr fontId="2"/>
  </si>
  <si>
    <t>小　 　　  沢</t>
    <rPh sb="0" eb="1">
      <t>ショウ</t>
    </rPh>
    <rPh sb="7" eb="8">
      <t>サワ</t>
    </rPh>
    <phoneticPr fontId="2"/>
  </si>
  <si>
    <t>筑　　　   波</t>
    <rPh sb="0" eb="1">
      <t>チク</t>
    </rPh>
    <rPh sb="7" eb="8">
      <t>ナミ</t>
    </rPh>
    <phoneticPr fontId="2"/>
  </si>
  <si>
    <t>沼 　　　  田</t>
    <rPh sb="0" eb="1">
      <t>ヌマ</t>
    </rPh>
    <rPh sb="7" eb="8">
      <t>タ</t>
    </rPh>
    <phoneticPr fontId="2"/>
  </si>
  <si>
    <t>国 　　　  松</t>
    <rPh sb="0" eb="1">
      <t>クニ</t>
    </rPh>
    <rPh sb="7" eb="8">
      <t>マツ</t>
    </rPh>
    <phoneticPr fontId="2"/>
  </si>
  <si>
    <t>田 　　　  中</t>
    <rPh sb="0" eb="1">
      <t>タ</t>
    </rPh>
    <rPh sb="7" eb="8">
      <t>ナカ</t>
    </rPh>
    <phoneticPr fontId="2"/>
  </si>
  <si>
    <t>水  　　　 守</t>
    <rPh sb="0" eb="1">
      <t>ミズ</t>
    </rPh>
    <rPh sb="7" eb="8">
      <t>カミ</t>
    </rPh>
    <phoneticPr fontId="2"/>
  </si>
  <si>
    <t>安 　　　  食</t>
    <rPh sb="0" eb="1">
      <t>アン</t>
    </rPh>
    <rPh sb="7" eb="8">
      <t>ショク</t>
    </rPh>
    <phoneticPr fontId="2"/>
  </si>
  <si>
    <t>洞　  　　 下</t>
    <rPh sb="0" eb="1">
      <t>ホラ</t>
    </rPh>
    <rPh sb="7" eb="8">
      <t>シタ</t>
    </rPh>
    <phoneticPr fontId="2"/>
  </si>
  <si>
    <t>菅  　　　 間</t>
    <rPh sb="0" eb="1">
      <t>スゲ</t>
    </rPh>
    <rPh sb="7" eb="8">
      <t>アイダ</t>
    </rPh>
    <phoneticPr fontId="2"/>
  </si>
  <si>
    <t>大 穂 第 １</t>
    <rPh sb="0" eb="1">
      <t>ダイ</t>
    </rPh>
    <rPh sb="2" eb="3">
      <t>ホ</t>
    </rPh>
    <rPh sb="4" eb="5">
      <t>ダイ</t>
    </rPh>
    <phoneticPr fontId="2"/>
  </si>
  <si>
    <t>大 穂 第 ２</t>
    <rPh sb="0" eb="1">
      <t>ダイ</t>
    </rPh>
    <rPh sb="2" eb="3">
      <t>ホ</t>
    </rPh>
    <rPh sb="4" eb="5">
      <t>ダイ</t>
    </rPh>
    <phoneticPr fontId="2"/>
  </si>
  <si>
    <t>大 穂 第 ３</t>
    <rPh sb="0" eb="1">
      <t>ダイ</t>
    </rPh>
    <rPh sb="2" eb="3">
      <t>ホ</t>
    </rPh>
    <rPh sb="4" eb="5">
      <t>ダイ</t>
    </rPh>
    <phoneticPr fontId="2"/>
  </si>
  <si>
    <t>大 穂 第 ４</t>
    <rPh sb="0" eb="1">
      <t>ダイ</t>
    </rPh>
    <rPh sb="2" eb="3">
      <t>ホ</t>
    </rPh>
    <rPh sb="4" eb="5">
      <t>ダイ</t>
    </rPh>
    <phoneticPr fontId="2"/>
  </si>
  <si>
    <t>大 穂 第 ５</t>
    <rPh sb="0" eb="1">
      <t>ダイ</t>
    </rPh>
    <rPh sb="2" eb="3">
      <t>ホ</t>
    </rPh>
    <rPh sb="4" eb="5">
      <t>ダイ</t>
    </rPh>
    <phoneticPr fontId="2"/>
  </si>
  <si>
    <t>豊 里 第 １</t>
    <rPh sb="0" eb="1">
      <t>ユタカ</t>
    </rPh>
    <rPh sb="2" eb="3">
      <t>サト</t>
    </rPh>
    <rPh sb="4" eb="5">
      <t>ダイ</t>
    </rPh>
    <phoneticPr fontId="2"/>
  </si>
  <si>
    <t>豊 里 第 ２</t>
    <rPh sb="0" eb="1">
      <t>ユタカ</t>
    </rPh>
    <rPh sb="2" eb="3">
      <t>サト</t>
    </rPh>
    <rPh sb="4" eb="5">
      <t>ダイ</t>
    </rPh>
    <phoneticPr fontId="2"/>
  </si>
  <si>
    <t>豊 里 第 ３</t>
    <rPh sb="0" eb="1">
      <t>ユタカ</t>
    </rPh>
    <rPh sb="2" eb="3">
      <t>サト</t>
    </rPh>
    <rPh sb="4" eb="5">
      <t>ダイ</t>
    </rPh>
    <phoneticPr fontId="2"/>
  </si>
  <si>
    <t>豊 里 第 ４</t>
    <rPh sb="0" eb="1">
      <t>ユタカ</t>
    </rPh>
    <rPh sb="2" eb="3">
      <t>サト</t>
    </rPh>
    <rPh sb="4" eb="5">
      <t>ダイ</t>
    </rPh>
    <phoneticPr fontId="2"/>
  </si>
  <si>
    <t>豊 里 第 ５</t>
    <rPh sb="0" eb="1">
      <t>ユタカ</t>
    </rPh>
    <rPh sb="2" eb="3">
      <t>サト</t>
    </rPh>
    <rPh sb="4" eb="5">
      <t>ダイ</t>
    </rPh>
    <phoneticPr fontId="2"/>
  </si>
  <si>
    <t>豊 里 第 ６</t>
    <rPh sb="0" eb="1">
      <t>ユタカ</t>
    </rPh>
    <rPh sb="2" eb="3">
      <t>サト</t>
    </rPh>
    <rPh sb="4" eb="5">
      <t>ダイ</t>
    </rPh>
    <phoneticPr fontId="2"/>
  </si>
  <si>
    <t>豊 里 第 ７</t>
    <rPh sb="0" eb="1">
      <t>ユタカ</t>
    </rPh>
    <rPh sb="2" eb="3">
      <t>サト</t>
    </rPh>
    <rPh sb="4" eb="5">
      <t>ダイ</t>
    </rPh>
    <phoneticPr fontId="2"/>
  </si>
  <si>
    <t>桜 第 １</t>
    <rPh sb="0" eb="1">
      <t>サクラ</t>
    </rPh>
    <rPh sb="2" eb="3">
      <t>ダイ</t>
    </rPh>
    <phoneticPr fontId="2"/>
  </si>
  <si>
    <t>桜 第 ２</t>
    <rPh sb="0" eb="1">
      <t>サクラ</t>
    </rPh>
    <rPh sb="2" eb="3">
      <t>ダイ</t>
    </rPh>
    <phoneticPr fontId="2"/>
  </si>
  <si>
    <t>桜 第 ３</t>
    <rPh sb="0" eb="1">
      <t>サクラ</t>
    </rPh>
    <rPh sb="2" eb="3">
      <t>ダイ</t>
    </rPh>
    <phoneticPr fontId="2"/>
  </si>
  <si>
    <t>桜 第 ５</t>
    <rPh sb="0" eb="1">
      <t>サクラ</t>
    </rPh>
    <rPh sb="2" eb="3">
      <t>ダイ</t>
    </rPh>
    <phoneticPr fontId="2"/>
  </si>
  <si>
    <t>桜 第 ６</t>
    <rPh sb="0" eb="1">
      <t>サクラ</t>
    </rPh>
    <rPh sb="2" eb="3">
      <t>ダイ</t>
    </rPh>
    <phoneticPr fontId="2"/>
  </si>
  <si>
    <t>桜 第 ７</t>
    <rPh sb="0" eb="1">
      <t>サクラ</t>
    </rPh>
    <rPh sb="2" eb="3">
      <t>ダイ</t>
    </rPh>
    <phoneticPr fontId="2"/>
  </si>
  <si>
    <t>桜 第 ８</t>
    <rPh sb="0" eb="1">
      <t>サクラ</t>
    </rPh>
    <rPh sb="2" eb="3">
      <t>ダイ</t>
    </rPh>
    <phoneticPr fontId="2"/>
  </si>
  <si>
    <t>桜 第 ９</t>
    <rPh sb="0" eb="1">
      <t>サクラ</t>
    </rPh>
    <rPh sb="2" eb="3">
      <t>ダイ</t>
    </rPh>
    <phoneticPr fontId="2"/>
  </si>
  <si>
    <t>桜 第 １０</t>
    <rPh sb="0" eb="1">
      <t>サクラ</t>
    </rPh>
    <rPh sb="2" eb="3">
      <t>ダイ</t>
    </rPh>
    <phoneticPr fontId="2"/>
  </si>
  <si>
    <t>桜 第 １１</t>
    <rPh sb="0" eb="1">
      <t>サクラ</t>
    </rPh>
    <rPh sb="2" eb="3">
      <t>ダイ</t>
    </rPh>
    <phoneticPr fontId="2"/>
  </si>
  <si>
    <t>桜 第 １２</t>
    <rPh sb="0" eb="1">
      <t>サクラ</t>
    </rPh>
    <rPh sb="2" eb="3">
      <t>ダイ</t>
    </rPh>
    <phoneticPr fontId="2"/>
  </si>
  <si>
    <t>桜 第 １３</t>
    <rPh sb="0" eb="1">
      <t>サクラ</t>
    </rPh>
    <rPh sb="2" eb="3">
      <t>ダイ</t>
    </rPh>
    <phoneticPr fontId="2"/>
  </si>
  <si>
    <t>桜 第 １４</t>
    <rPh sb="0" eb="1">
      <t>サクラ</t>
    </rPh>
    <rPh sb="2" eb="3">
      <t>ダイ</t>
    </rPh>
    <phoneticPr fontId="2"/>
  </si>
  <si>
    <t>桜 第 １５</t>
    <rPh sb="0" eb="1">
      <t>サクラ</t>
    </rPh>
    <rPh sb="2" eb="3">
      <t>ダイ</t>
    </rPh>
    <phoneticPr fontId="2"/>
  </si>
  <si>
    <t>桜 第 ４</t>
    <rPh sb="0" eb="1">
      <t>サクラ</t>
    </rPh>
    <rPh sb="2" eb="3">
      <t>ダイ</t>
    </rPh>
    <phoneticPr fontId="2"/>
  </si>
  <si>
    <t>合　　計</t>
    <rPh sb="0" eb="1">
      <t>ゴウ</t>
    </rPh>
    <rPh sb="3" eb="4">
      <t>ケイ</t>
    </rPh>
    <phoneticPr fontId="2"/>
  </si>
  <si>
    <t>　◎　時間別投票者数</t>
    <rPh sb="3" eb="6">
      <t>ジカンベツ</t>
    </rPh>
    <rPh sb="6" eb="9">
      <t>トウヒョウシャ</t>
    </rPh>
    <rPh sb="9" eb="10">
      <t>スウ</t>
    </rPh>
    <phoneticPr fontId="2"/>
  </si>
  <si>
    <t>１０時</t>
    <rPh sb="2" eb="3">
      <t>ジ</t>
    </rPh>
    <phoneticPr fontId="2"/>
  </si>
  <si>
    <t>◎　開票結果</t>
    <rPh sb="2" eb="4">
      <t>カイヒョウ</t>
    </rPh>
    <rPh sb="4" eb="6">
      <t>ケッカ</t>
    </rPh>
    <phoneticPr fontId="2"/>
  </si>
  <si>
    <t>投票総数</t>
    <rPh sb="0" eb="2">
      <t>トウヒョウ</t>
    </rPh>
    <rPh sb="2" eb="4">
      <t>ソウスウ</t>
    </rPh>
    <phoneticPr fontId="2"/>
  </si>
  <si>
    <t>有効投票</t>
    <rPh sb="0" eb="2">
      <t>ユウコウ</t>
    </rPh>
    <rPh sb="2" eb="4">
      <t>トウヒョウ</t>
    </rPh>
    <phoneticPr fontId="2"/>
  </si>
  <si>
    <t>無効投票</t>
    <rPh sb="0" eb="2">
      <t>ムコウ</t>
    </rPh>
    <rPh sb="2" eb="4">
      <t>トウヒョウ</t>
    </rPh>
    <phoneticPr fontId="2"/>
  </si>
  <si>
    <t>無効投票率</t>
    <rPh sb="0" eb="2">
      <t>ムコウ</t>
    </rPh>
    <rPh sb="2" eb="5">
      <t>トウヒョウリツ</t>
    </rPh>
    <phoneticPr fontId="2"/>
  </si>
  <si>
    <t>按分票</t>
    <rPh sb="0" eb="2">
      <t>アンブン</t>
    </rPh>
    <rPh sb="2" eb="3">
      <t>ヒョウ</t>
    </rPh>
    <phoneticPr fontId="2"/>
  </si>
  <si>
    <t>不受理票</t>
    <rPh sb="0" eb="4">
      <t>フジュリヒョウ</t>
    </rPh>
    <phoneticPr fontId="2"/>
  </si>
  <si>
    <t>持ち帰り票</t>
    <rPh sb="0" eb="1">
      <t>モ</t>
    </rPh>
    <rPh sb="2" eb="3">
      <t>カエ</t>
    </rPh>
    <rPh sb="4" eb="5">
      <t>ヒョウ</t>
    </rPh>
    <phoneticPr fontId="2"/>
  </si>
  <si>
    <t>◎　開票状況</t>
    <rPh sb="2" eb="4">
      <t>カイヒョウ</t>
    </rPh>
    <rPh sb="4" eb="6">
      <t>ジョウキョウ</t>
    </rPh>
    <phoneticPr fontId="2"/>
  </si>
  <si>
    <t>持ち帰り</t>
    <rPh sb="0" eb="1">
      <t>モ</t>
    </rPh>
    <rPh sb="2" eb="3">
      <t>カエ</t>
    </rPh>
    <phoneticPr fontId="2"/>
  </si>
  <si>
    <t>開票率（％）</t>
    <rPh sb="0" eb="3">
      <t>カイヒョウリツ</t>
    </rPh>
    <phoneticPr fontId="2"/>
  </si>
  <si>
    <t>得票率（％）</t>
    <rPh sb="0" eb="3">
      <t>トクヒョウリツ</t>
    </rPh>
    <phoneticPr fontId="2"/>
  </si>
  <si>
    <t>不受理</t>
    <rPh sb="0" eb="3">
      <t>フジュリ</t>
    </rPh>
    <phoneticPr fontId="2"/>
  </si>
  <si>
    <t>◎　無効投票内訳</t>
    <rPh sb="2" eb="4">
      <t>ムコウ</t>
    </rPh>
    <rPh sb="4" eb="6">
      <t>トウヒョウ</t>
    </rPh>
    <rPh sb="6" eb="8">
      <t>ウチワケ</t>
    </rPh>
    <phoneticPr fontId="2"/>
  </si>
  <si>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2"/>
  </si>
  <si>
    <t>２人以上の候補者の氏名を記載したもの</t>
    <rPh sb="1" eb="4">
      <t>ニンイジョウ</t>
    </rPh>
    <rPh sb="5" eb="8">
      <t>コウホシャ</t>
    </rPh>
    <rPh sb="9" eb="11">
      <t>シメイ</t>
    </rPh>
    <rPh sb="12" eb="14">
      <t>キサイ</t>
    </rPh>
    <phoneticPr fontId="2"/>
  </si>
  <si>
    <t>候補者の氏名のほか，他事を記載したもの</t>
    <rPh sb="0" eb="3">
      <t>コウホシャ</t>
    </rPh>
    <rPh sb="4" eb="6">
      <t>シメイ</t>
    </rPh>
    <rPh sb="10" eb="12">
      <t>タジ</t>
    </rPh>
    <rPh sb="13" eb="15">
      <t>キサイ</t>
    </rPh>
    <phoneticPr fontId="2"/>
  </si>
  <si>
    <t>候補者の何人を記載したかを確認しがたいもの</t>
    <rPh sb="0" eb="3">
      <t>コウホシャ</t>
    </rPh>
    <rPh sb="4" eb="6">
      <t>ナンピト</t>
    </rPh>
    <rPh sb="7" eb="9">
      <t>キサイ</t>
    </rPh>
    <rPh sb="13" eb="15">
      <t>カクニン</t>
    </rPh>
    <phoneticPr fontId="2"/>
  </si>
  <si>
    <t>白紙投票</t>
    <rPh sb="0" eb="2">
      <t>ハクシ</t>
    </rPh>
    <rPh sb="2" eb="4">
      <t>トウヒョウ</t>
    </rPh>
    <phoneticPr fontId="2"/>
  </si>
  <si>
    <t>単に雑事を記載したもの</t>
    <rPh sb="0" eb="1">
      <t>タン</t>
    </rPh>
    <rPh sb="2" eb="4">
      <t>ザツジ</t>
    </rPh>
    <rPh sb="5" eb="7">
      <t>キサイ</t>
    </rPh>
    <phoneticPr fontId="2"/>
  </si>
  <si>
    <t>氏　　名</t>
    <rPh sb="0" eb="1">
      <t>シ</t>
    </rPh>
    <rPh sb="3" eb="4">
      <t>メイ</t>
    </rPh>
    <phoneticPr fontId="2"/>
  </si>
  <si>
    <t>無　効</t>
    <rPh sb="0" eb="1">
      <t>ム</t>
    </rPh>
    <rPh sb="2" eb="3">
      <t>コウ</t>
    </rPh>
    <phoneticPr fontId="2"/>
  </si>
  <si>
    <t>合　計</t>
    <rPh sb="0" eb="1">
      <t>ゴウ</t>
    </rPh>
    <rPh sb="2" eb="3">
      <t>ケイ</t>
    </rPh>
    <phoneticPr fontId="2"/>
  </si>
  <si>
    <t>単に記号，符号を記載したもの</t>
    <rPh sb="0" eb="1">
      <t>タン</t>
    </rPh>
    <rPh sb="2" eb="4">
      <t>キゴウ</t>
    </rPh>
    <rPh sb="5" eb="7">
      <t>フゴウ</t>
    </rPh>
    <rPh sb="8" eb="10">
      <t>キサイ</t>
    </rPh>
    <phoneticPr fontId="2"/>
  </si>
  <si>
    <t>無　　効　　の　　事　　由</t>
    <rPh sb="0" eb="1">
      <t>ム</t>
    </rPh>
    <rPh sb="3" eb="4">
      <t>コウ</t>
    </rPh>
    <rPh sb="9" eb="10">
      <t>コト</t>
    </rPh>
    <rPh sb="12" eb="13">
      <t>ヨシ</t>
    </rPh>
    <phoneticPr fontId="2"/>
  </si>
  <si>
    <t>無 効 投 票 数</t>
    <rPh sb="0" eb="1">
      <t>ム</t>
    </rPh>
    <rPh sb="2" eb="3">
      <t>コウ</t>
    </rPh>
    <rPh sb="4" eb="5">
      <t>ナ</t>
    </rPh>
    <rPh sb="6" eb="7">
      <t>ヒョウ</t>
    </rPh>
    <rPh sb="8" eb="9">
      <t>カズ</t>
    </rPh>
    <phoneticPr fontId="2"/>
  </si>
  <si>
    <t>◎　開票事務従事者数</t>
    <rPh sb="2" eb="4">
      <t>カイヒョウ</t>
    </rPh>
    <rPh sb="4" eb="6">
      <t>ジム</t>
    </rPh>
    <rPh sb="6" eb="9">
      <t>ジュウジシャ</t>
    </rPh>
    <rPh sb="9" eb="10">
      <t>スウ</t>
    </rPh>
    <phoneticPr fontId="2"/>
  </si>
  <si>
    <t>選管書記</t>
    <rPh sb="0" eb="1">
      <t>セン</t>
    </rPh>
    <rPh sb="1" eb="2">
      <t>カン</t>
    </rPh>
    <rPh sb="2" eb="4">
      <t>ショキ</t>
    </rPh>
    <phoneticPr fontId="2"/>
  </si>
  <si>
    <t>市職員</t>
    <rPh sb="0" eb="3">
      <t>シショクイン</t>
    </rPh>
    <phoneticPr fontId="2"/>
  </si>
  <si>
    <t>総　数</t>
    <rPh sb="0" eb="1">
      <t>フサ</t>
    </rPh>
    <rPh sb="2" eb="3">
      <t>カズ</t>
    </rPh>
    <phoneticPr fontId="2"/>
  </si>
  <si>
    <t>衆議院議員総選挙（小選挙区）　〔６区〕</t>
    <rPh sb="0" eb="3">
      <t>しゅうぎいん</t>
    </rPh>
    <rPh sb="3" eb="5">
      <t>ぎいん</t>
    </rPh>
    <rPh sb="5" eb="8">
      <t>そうせんきょ</t>
    </rPh>
    <rPh sb="9" eb="10">
      <t>しょう</t>
    </rPh>
    <rPh sb="10" eb="13">
      <t>せんきょく</t>
    </rPh>
    <rPh sb="17" eb="18">
      <t>く</t>
    </rPh>
    <phoneticPr fontId="2" type="Hiragana"/>
  </si>
  <si>
    <t>解散</t>
    <rPh sb="0" eb="2">
      <t>カイサン</t>
    </rPh>
    <phoneticPr fontId="2"/>
  </si>
  <si>
    <t>茎崎地区</t>
    <rPh sb="0" eb="2">
      <t>くきざき</t>
    </rPh>
    <rPh sb="2" eb="4">
      <t>ちく</t>
    </rPh>
    <phoneticPr fontId="2" type="Hiragana" alignment="distributed"/>
  </si>
  <si>
    <t>作 　　　　谷</t>
    <rPh sb="0" eb="1">
      <t>サク</t>
    </rPh>
    <rPh sb="6" eb="7">
      <t>タニ</t>
    </rPh>
    <phoneticPr fontId="2"/>
  </si>
  <si>
    <t>〔茎崎地区〕</t>
    <rPh sb="1" eb="3">
      <t>クキザキ</t>
    </rPh>
    <rPh sb="3" eb="5">
      <t>チク</t>
    </rPh>
    <phoneticPr fontId="2"/>
  </si>
  <si>
    <t>茎崎第１</t>
    <rPh sb="0" eb="2">
      <t>クキザキ</t>
    </rPh>
    <rPh sb="2" eb="3">
      <t>ダイ</t>
    </rPh>
    <phoneticPr fontId="2"/>
  </si>
  <si>
    <t>茎崎第２</t>
    <rPh sb="0" eb="2">
      <t>クキザキ</t>
    </rPh>
    <rPh sb="2" eb="3">
      <t>ダイ</t>
    </rPh>
    <phoneticPr fontId="2"/>
  </si>
  <si>
    <t>茎崎第３</t>
    <rPh sb="0" eb="2">
      <t>クキザキ</t>
    </rPh>
    <rPh sb="2" eb="3">
      <t>ダイ</t>
    </rPh>
    <phoneticPr fontId="2"/>
  </si>
  <si>
    <t>茎崎第４</t>
    <rPh sb="0" eb="2">
      <t>クキザキ</t>
    </rPh>
    <rPh sb="2" eb="3">
      <t>ダイ</t>
    </rPh>
    <phoneticPr fontId="2"/>
  </si>
  <si>
    <t>茎崎第５</t>
    <rPh sb="0" eb="2">
      <t>クキザキ</t>
    </rPh>
    <rPh sb="2" eb="3">
      <t>ダイ</t>
    </rPh>
    <phoneticPr fontId="2"/>
  </si>
  <si>
    <t>茎崎第６</t>
    <rPh sb="0" eb="2">
      <t>クキザキ</t>
    </rPh>
    <rPh sb="2" eb="3">
      <t>ダイ</t>
    </rPh>
    <phoneticPr fontId="2"/>
  </si>
  <si>
    <t>茎崎第７</t>
    <rPh sb="0" eb="2">
      <t>クキザキ</t>
    </rPh>
    <rPh sb="2" eb="3">
      <t>ダイ</t>
    </rPh>
    <phoneticPr fontId="2"/>
  </si>
  <si>
    <t>茎崎第８</t>
    <rPh sb="0" eb="2">
      <t>クキザキ</t>
    </rPh>
    <rPh sb="2" eb="3">
      <t>ダイ</t>
    </rPh>
    <phoneticPr fontId="2"/>
  </si>
  <si>
    <t>得　　票　　数</t>
    <rPh sb="0" eb="1">
      <t>エ</t>
    </rPh>
    <rPh sb="3" eb="4">
      <t>ヒョウ</t>
    </rPh>
    <rPh sb="6" eb="7">
      <t>カズ</t>
    </rPh>
    <phoneticPr fontId="2"/>
  </si>
  <si>
    <t>小　　　　田</t>
    <rPh sb="0" eb="1">
      <t>ショウ</t>
    </rPh>
    <rPh sb="5" eb="6">
      <t>タ</t>
    </rPh>
    <phoneticPr fontId="2"/>
  </si>
  <si>
    <t xml:space="preserve">          項  目
投票区</t>
    <rPh sb="10" eb="11">
      <t>コウ</t>
    </rPh>
    <rPh sb="13" eb="14">
      <t>メ</t>
    </rPh>
    <rPh sb="15" eb="18">
      <t>トウヒョウク</t>
    </rPh>
    <phoneticPr fontId="2"/>
  </si>
  <si>
    <t>茎崎地区</t>
    <rPh sb="0" eb="2">
      <t>クキザキ</t>
    </rPh>
    <rPh sb="2" eb="4">
      <t>チク</t>
    </rPh>
    <phoneticPr fontId="2"/>
  </si>
  <si>
    <t>　      項　目
地　区</t>
    <rPh sb="7" eb="8">
      <t>コウ</t>
    </rPh>
    <rPh sb="9" eb="10">
      <t>メ</t>
    </rPh>
    <rPh sb="11" eb="12">
      <t>チ</t>
    </rPh>
    <rPh sb="13" eb="14">
      <t>ク</t>
    </rPh>
    <phoneticPr fontId="2"/>
  </si>
  <si>
    <t>男</t>
    <rPh sb="0" eb="1">
      <t>おとこ</t>
    </rPh>
    <phoneticPr fontId="2" type="Hiragana" alignment="center"/>
  </si>
  <si>
    <t>桜 第 １６</t>
    <rPh sb="0" eb="1">
      <t>サクラ</t>
    </rPh>
    <rPh sb="2" eb="3">
      <t>ダイ</t>
    </rPh>
    <phoneticPr fontId="2"/>
  </si>
  <si>
    <t>１1時</t>
    <rPh sb="2" eb="3">
      <t>ジ</t>
    </rPh>
    <phoneticPr fontId="2"/>
  </si>
  <si>
    <t>１4時</t>
    <rPh sb="2" eb="3">
      <t>ジ</t>
    </rPh>
    <phoneticPr fontId="2"/>
  </si>
  <si>
    <t>１6時</t>
    <rPh sb="2" eb="3">
      <t>ジ</t>
    </rPh>
    <phoneticPr fontId="2"/>
  </si>
  <si>
    <t>１8時</t>
    <rPh sb="2" eb="3">
      <t>ジ</t>
    </rPh>
    <phoneticPr fontId="2"/>
  </si>
  <si>
    <t>◎　開票確定時刻</t>
    <rPh sb="2" eb="4">
      <t>カイヒョウ</t>
    </rPh>
    <rPh sb="4" eb="6">
      <t>カクテイ</t>
    </rPh>
    <rPh sb="6" eb="8">
      <t>ジコク</t>
    </rPh>
    <phoneticPr fontId="2"/>
  </si>
  <si>
    <t>◎　地区別普通投票状況</t>
    <rPh sb="2" eb="5">
      <t>チクベツ</t>
    </rPh>
    <rPh sb="5" eb="7">
      <t>フツウ</t>
    </rPh>
    <rPh sb="7" eb="9">
      <t>トウヒョウ</t>
    </rPh>
    <rPh sb="9" eb="11">
      <t>ジョウキョウ</t>
    </rPh>
    <phoneticPr fontId="2"/>
  </si>
  <si>
    <t>期日前投票</t>
    <rPh sb="0" eb="2">
      <t>きじつ</t>
    </rPh>
    <rPh sb="2" eb="3">
      <t>ぜん</t>
    </rPh>
    <rPh sb="3" eb="5">
      <t>とうひょう</t>
    </rPh>
    <phoneticPr fontId="2" type="Hiragana" alignment="center"/>
  </si>
  <si>
    <t>不在者投票</t>
    <rPh sb="0" eb="3">
      <t>ふざいしゃ</t>
    </rPh>
    <rPh sb="3" eb="5">
      <t>とうひょう</t>
    </rPh>
    <phoneticPr fontId="2" type="Hiragana" alignment="center"/>
  </si>
  <si>
    <t>－</t>
    <phoneticPr fontId="2" type="Hiragana" alignment="center"/>
  </si>
  <si>
    <t>－</t>
    <phoneticPr fontId="2" type="Hiragana" alignment="center"/>
  </si>
  <si>
    <t>在外投票</t>
    <rPh sb="0" eb="2">
      <t>ざいがい</t>
    </rPh>
    <rPh sb="2" eb="4">
      <t>とうひょう</t>
    </rPh>
    <phoneticPr fontId="2" type="Hiragana" alignment="center"/>
  </si>
  <si>
    <t>６区計</t>
    <rPh sb="1" eb="2">
      <t>く</t>
    </rPh>
    <rPh sb="2" eb="3">
      <t>けい</t>
    </rPh>
    <phoneticPr fontId="2" type="Hiragana" alignment="center"/>
  </si>
  <si>
    <t>土浦市</t>
    <rPh sb="0" eb="3">
      <t>つちうらし</t>
    </rPh>
    <phoneticPr fontId="2" type="Hiragana" alignment="center"/>
  </si>
  <si>
    <t>石岡市</t>
    <rPh sb="0" eb="3">
      <t>いしおかし</t>
    </rPh>
    <phoneticPr fontId="2" type="Hiragana" alignment="center"/>
  </si>
  <si>
    <t>つくば市</t>
    <rPh sb="3" eb="4">
      <t>し</t>
    </rPh>
    <phoneticPr fontId="2" type="Hiragana" alignment="center"/>
  </si>
  <si>
    <t>かすみがうら市</t>
    <rPh sb="6" eb="7">
      <t>し</t>
    </rPh>
    <phoneticPr fontId="2" type="Hiragana" alignment="center"/>
  </si>
  <si>
    <t>つくばみらい市</t>
    <rPh sb="6" eb="7">
      <t>し</t>
    </rPh>
    <phoneticPr fontId="2" type="Hiragana" alignment="center"/>
  </si>
  <si>
    <r>
      <t xml:space="preserve">      〔桜地区〕 </t>
    </r>
    <r>
      <rPr>
        <sz val="9"/>
        <rFont val="ＭＳ Ｐ明朝"/>
        <family val="1"/>
        <charset val="128"/>
      </rPr>
      <t>(桜第16投票区に在外・不在者投票を含まない)</t>
    </r>
    <rPh sb="7" eb="8">
      <t>サクラ</t>
    </rPh>
    <rPh sb="8" eb="10">
      <t>チク</t>
    </rPh>
    <rPh sb="13" eb="14">
      <t>サクラ</t>
    </rPh>
    <rPh sb="14" eb="15">
      <t>ダイ</t>
    </rPh>
    <rPh sb="17" eb="20">
      <t>トウヒョウク</t>
    </rPh>
    <rPh sb="21" eb="23">
      <t>ザイガイ</t>
    </rPh>
    <rPh sb="24" eb="27">
      <t>フザイシャ</t>
    </rPh>
    <rPh sb="27" eb="29">
      <t>トウヒョウ</t>
    </rPh>
    <rPh sb="30" eb="31">
      <t>フク</t>
    </rPh>
    <phoneticPr fontId="2"/>
  </si>
  <si>
    <t>◎　６区内訳</t>
    <rPh sb="3" eb="4">
      <t>ク</t>
    </rPh>
    <rPh sb="4" eb="6">
      <t>ウチワケ</t>
    </rPh>
    <phoneticPr fontId="2"/>
  </si>
  <si>
    <t>合計</t>
    <rPh sb="0" eb="2">
      <t>ごうけい</t>
    </rPh>
    <phoneticPr fontId="2" type="Hiragana" alignment="center"/>
  </si>
  <si>
    <t>研究学園</t>
    <rPh sb="0" eb="2">
      <t>ケンキュウ</t>
    </rPh>
    <rPh sb="2" eb="4">
      <t>ガクエン</t>
    </rPh>
    <phoneticPr fontId="2"/>
  </si>
  <si>
    <t>第１回
21:00</t>
    <rPh sb="0" eb="1">
      <t>ダイ</t>
    </rPh>
    <rPh sb="2" eb="3">
      <t>カイ</t>
    </rPh>
    <phoneticPr fontId="2"/>
  </si>
  <si>
    <t>第２回
21:30</t>
    <rPh sb="0" eb="1">
      <t>ダイ</t>
    </rPh>
    <rPh sb="2" eb="3">
      <t>カイ</t>
    </rPh>
    <phoneticPr fontId="2"/>
  </si>
  <si>
    <t>第３回
22:00</t>
    <rPh sb="0" eb="1">
      <t>ダイ</t>
    </rPh>
    <rPh sb="2" eb="3">
      <t>カイ</t>
    </rPh>
    <phoneticPr fontId="2"/>
  </si>
  <si>
    <t>み ど り の</t>
    <phoneticPr fontId="2"/>
  </si>
  <si>
    <t>女</t>
    <rPh sb="0" eb="1">
      <t>おんな</t>
    </rPh>
    <phoneticPr fontId="2" type="Hiragana" alignment="center"/>
  </si>
  <si>
    <r>
      <rPr>
        <sz val="13"/>
        <rFont val="ＭＳ Ｐ明朝"/>
        <family val="1"/>
        <charset val="128"/>
      </rPr>
      <t>名簿登録者数</t>
    </r>
    <r>
      <rPr>
        <sz val="14"/>
        <rFont val="ＭＳ Ｐ明朝"/>
        <family val="1"/>
        <charset val="128"/>
      </rPr>
      <t xml:space="preserve">
</t>
    </r>
    <r>
      <rPr>
        <sz val="8"/>
        <rFont val="ＭＳ Ｐ明朝"/>
        <family val="1"/>
        <charset val="128"/>
      </rPr>
      <t>（在外除く）</t>
    </r>
    <rPh sb="0" eb="2">
      <t>メイボ</t>
    </rPh>
    <rPh sb="2" eb="5">
      <t>トウロクシャ</t>
    </rPh>
    <rPh sb="5" eb="6">
      <t>スウ</t>
    </rPh>
    <rPh sb="8" eb="10">
      <t>ザイガイ</t>
    </rPh>
    <rPh sb="10" eb="11">
      <t>ノゾ</t>
    </rPh>
    <phoneticPr fontId="2"/>
  </si>
  <si>
    <r>
      <rPr>
        <sz val="13"/>
        <rFont val="ＭＳ Ｐ明朝"/>
        <family val="1"/>
        <charset val="128"/>
      </rPr>
      <t>当日の有権者数</t>
    </r>
    <r>
      <rPr>
        <sz val="14"/>
        <rFont val="ＭＳ Ｐ明朝"/>
        <family val="1"/>
        <charset val="128"/>
      </rPr>
      <t xml:space="preserve">
</t>
    </r>
    <r>
      <rPr>
        <sz val="8"/>
        <rFont val="ＭＳ Ｐ明朝"/>
        <family val="1"/>
        <charset val="128"/>
      </rPr>
      <t>（在外除く）</t>
    </r>
    <rPh sb="0" eb="2">
      <t>トウジツ</t>
    </rPh>
    <rPh sb="3" eb="6">
      <t>ユウケンシャ</t>
    </rPh>
    <rPh sb="6" eb="7">
      <t>スウ</t>
    </rPh>
    <rPh sb="9" eb="11">
      <t>ザイガイ</t>
    </rPh>
    <rPh sb="11" eb="12">
      <t>ノゾ</t>
    </rPh>
    <phoneticPr fontId="2"/>
  </si>
  <si>
    <r>
      <rPr>
        <sz val="13"/>
        <rFont val="ＭＳ Ｐ明朝"/>
        <family val="1"/>
        <charset val="128"/>
      </rPr>
      <t>投票者数</t>
    </r>
    <r>
      <rPr>
        <sz val="14"/>
        <rFont val="ＭＳ Ｐ明朝"/>
        <family val="1"/>
        <charset val="128"/>
      </rPr>
      <t xml:space="preserve">
</t>
    </r>
    <r>
      <rPr>
        <sz val="8"/>
        <rFont val="ＭＳ Ｐ明朝"/>
        <family val="1"/>
        <charset val="128"/>
      </rPr>
      <t>（在外除く）</t>
    </r>
    <rPh sb="0" eb="3">
      <t>トウヒョウシャ</t>
    </rPh>
    <rPh sb="3" eb="4">
      <t>スウ</t>
    </rPh>
    <rPh sb="6" eb="8">
      <t>ザイガイ</t>
    </rPh>
    <rPh sb="8" eb="9">
      <t>ノゾ</t>
    </rPh>
    <phoneticPr fontId="2"/>
  </si>
  <si>
    <r>
      <rPr>
        <sz val="13"/>
        <rFont val="ＭＳ Ｐ明朝"/>
        <family val="1"/>
        <charset val="128"/>
      </rPr>
      <t>投票率％</t>
    </r>
    <r>
      <rPr>
        <sz val="14"/>
        <rFont val="ＭＳ Ｐ明朝"/>
        <family val="1"/>
        <charset val="128"/>
      </rPr>
      <t xml:space="preserve">
</t>
    </r>
    <r>
      <rPr>
        <sz val="8"/>
        <rFont val="ＭＳ Ｐ明朝"/>
        <family val="1"/>
        <charset val="128"/>
      </rPr>
      <t>（在外除く）</t>
    </r>
    <rPh sb="0" eb="3">
      <t>トウヒョウリツ</t>
    </rPh>
    <rPh sb="6" eb="8">
      <t>ザイガイ</t>
    </rPh>
    <rPh sb="8" eb="9">
      <t>ノゾ</t>
    </rPh>
    <phoneticPr fontId="2"/>
  </si>
  <si>
    <t>６区計</t>
    <rPh sb="1" eb="2">
      <t>ク</t>
    </rPh>
    <rPh sb="2" eb="3">
      <t>ケイ</t>
    </rPh>
    <phoneticPr fontId="2"/>
  </si>
  <si>
    <t>み ど り の南</t>
    <rPh sb="7" eb="8">
      <t>ミナミ</t>
    </rPh>
    <phoneticPr fontId="2"/>
  </si>
  <si>
    <t>日本共産党</t>
    <rPh sb="0" eb="5">
      <t>にほんきょうさんとう</t>
    </rPh>
    <phoneticPr fontId="2" type="Hiragana"/>
  </si>
  <si>
    <t>参政党</t>
    <rPh sb="0" eb="3">
      <t>さんせいとう</t>
    </rPh>
    <phoneticPr fontId="2" type="Hiragana"/>
  </si>
  <si>
    <t>新</t>
    <rPh sb="0" eb="1">
      <t>しん</t>
    </rPh>
    <phoneticPr fontId="2" type="Hiragana"/>
  </si>
  <si>
    <t>前</t>
    <rPh sb="0" eb="1">
      <t>ぜん</t>
    </rPh>
    <phoneticPr fontId="2" type="Hiragana"/>
  </si>
  <si>
    <t>男</t>
    <rPh sb="0" eb="1">
      <t>おとこ</t>
    </rPh>
    <phoneticPr fontId="2" type="Hiragana"/>
  </si>
  <si>
    <t>女</t>
    <rPh sb="0" eb="1">
      <t>おんな</t>
    </rPh>
    <phoneticPr fontId="2" type="Hiragana"/>
  </si>
  <si>
    <t>－</t>
    <phoneticPr fontId="2" type="Hiragana"/>
  </si>
  <si>
    <t>計</t>
    <rPh sb="0" eb="1">
      <t>けい</t>
    </rPh>
    <phoneticPr fontId="2" type="Hiragana"/>
  </si>
  <si>
    <t>当</t>
    <rPh sb="0" eb="1">
      <t>とう</t>
    </rPh>
    <phoneticPr fontId="2" type="Hiragana"/>
  </si>
  <si>
    <t>落</t>
    <rPh sb="0" eb="1">
      <t>らく</t>
    </rPh>
    <phoneticPr fontId="2" type="Hiragana"/>
  </si>
  <si>
    <t>午後10時40分</t>
    <rPh sb="0" eb="2">
      <t>ゴゴ</t>
    </rPh>
    <rPh sb="4" eb="5">
      <t>ジ</t>
    </rPh>
    <rPh sb="7" eb="8">
      <t>フン</t>
    </rPh>
    <phoneticPr fontId="2"/>
  </si>
  <si>
    <t>第４回
22:30</t>
    <rPh sb="0" eb="1">
      <t>ダイ</t>
    </rPh>
    <rPh sb="2" eb="3">
      <t>カイ</t>
    </rPh>
    <phoneticPr fontId="2"/>
  </si>
  <si>
    <t>確定
22：40</t>
    <rPh sb="0" eb="2">
      <t>カクテイ</t>
    </rPh>
    <phoneticPr fontId="2"/>
  </si>
  <si>
    <t xml:space="preserve">          項目
投票区</t>
    <rPh sb="10" eb="11">
      <t>コウ</t>
    </rPh>
    <rPh sb="11" eb="12">
      <t>メ</t>
    </rPh>
    <rPh sb="13" eb="16">
      <t>トウヒョウク</t>
    </rPh>
    <phoneticPr fontId="2"/>
  </si>
  <si>
    <t>稲葉　ひでき</t>
    <rPh sb="0" eb="2">
      <t>　いなば</t>
    </rPh>
    <phoneticPr fontId="2" type="Hiragana"/>
  </si>
  <si>
    <t>青山　やまと</t>
    <rPh sb="0" eb="2">
      <t>あおやま</t>
    </rPh>
    <phoneticPr fontId="2" type="Hiragana" alignment="distributed"/>
  </si>
  <si>
    <t>堀越　まき</t>
    <rPh sb="0" eb="2">
      <t>　ほりこし</t>
    </rPh>
    <phoneticPr fontId="2" type="Hiragana"/>
  </si>
  <si>
    <t>国光　あやの</t>
    <rPh sb="0" eb="2">
      <t>くにみつ</t>
    </rPh>
    <phoneticPr fontId="2" type="Hiragana" alignment="distributed"/>
  </si>
  <si>
    <t>中村　きちお</t>
    <rPh sb="0" eb="2">
      <t>　なかむら</t>
    </rPh>
    <phoneticPr fontId="2" type="Hiragana"/>
  </si>
  <si>
    <t>稲葉　ひでき</t>
    <rPh sb="0" eb="2">
      <t>いなば</t>
    </rPh>
    <phoneticPr fontId="2" type="Hiragana"/>
  </si>
  <si>
    <t>青山　やまと</t>
    <rPh sb="0" eb="2">
      <t>あおやま</t>
    </rPh>
    <phoneticPr fontId="2" type="Hiragana"/>
  </si>
  <si>
    <t>堀越　まき</t>
    <rPh sb="0" eb="2">
      <t>ほりこし</t>
    </rPh>
    <phoneticPr fontId="2" type="Hiragana"/>
  </si>
  <si>
    <t>国光　あやの</t>
    <rPh sb="0" eb="2">
      <t>くにみつ</t>
    </rPh>
    <phoneticPr fontId="2" type="Hiragana"/>
  </si>
  <si>
    <t>中村　きちお</t>
    <rPh sb="0" eb="2">
      <t>なかむら</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</si>
</sst>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Ｐ明朝"/>
      <family val="1"/>
      <charset val="128"/>
    </font>
    <font>
      <b/>
      <sz val="20"/>
      <name val="ＭＳ Ｐ明朝"/>
      <family val="1"/>
      <charset val="128"/>
    </font>
    <font>
      <sz val="18"/>
      <name val="ＭＳ Ｐ明朝"/>
      <family val="1"/>
      <charset val="128"/>
    </font>
    <font>
      <sz val="14"/>
      <name val="ＭＳ Ｐ明朝"/>
      <family val="1"/>
      <charset val="128"/>
    </font>
    <font>
      <sz val="16"/>
      <name val="ＭＳ Ｐ明朝"/>
      <family val="1"/>
      <charset val="128"/>
    </font>
    <font>
      <sz val="10"/>
      <name val="ＭＳ Ｐ明朝"/>
      <family val="1"/>
      <charset val="128"/>
    </font>
    <font>
      <sz val="12"/>
      <name val="ＭＳ Ｐ明朝"/>
      <family val="1"/>
      <charset val="128"/>
    </font>
    <font>
      <sz val="20"/>
      <name val="ＭＳ Ｐ明朝"/>
      <family val="1"/>
      <charset val="128"/>
    </font>
    <font>
      <sz val="8"/>
      <name val="ＭＳ Ｐ明朝"/>
      <family val="1"/>
      <charset val="128"/>
    </font>
    <font>
      <sz val="9"/>
      <name val="ＭＳ Ｐ明朝"/>
      <family val="1"/>
      <charset val="128"/>
    </font>
    <font>
      <sz val="13"/>
      <name val="ＭＳ Ｐ明朝"/>
      <family val="1"/>
      <charset val="128"/>
    </font>
    <font>
      <sz val="14"/>
      <color rgb="FF000000"/>
      <name val="ＭＳ Ｐ明朝"/>
      <family val="1"/>
      <charset val="128"/>
    </font>
  </fonts>
  <fills count="2">
    <fill>
      <patternFill patternType="none"/>
    </fill>
    <fill>
      <patternFill patternType="gray125"/>
    </fill>
  </fills>
  <borders count="10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double">
        <color indexed="64"/>
      </top>
      <bottom style="medium">
        <color indexed="64"/>
      </bottom>
      <diagonal/>
    </border>
    <border>
      <left/>
      <right style="thin">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xf numFmtId="38" fontId="1" fillId="0" borderId="0" applyBorder="0" applyProtection="0">
      <alignment vertical="center"/>
    </xf>
  </cellStyleXfs>
  <cellXfs count="409">
    <xf numFmtId="0" fontId="0" fillId="0" borderId="0" xfId="0"/>
    <xf numFmtId="38" fontId="8" fillId="0" borderId="0" xfId="1" applyFont="1"/>
    <xf numFmtId="38" fontId="8" fillId="0" borderId="1" xfId="1" applyFont="1" applyBorder="1"/>
    <xf numFmtId="38" fontId="8" fillId="0" borderId="0" xfId="1" applyFont="1" applyBorder="1"/>
    <xf numFmtId="38" fontId="8" fillId="0" borderId="0" xfId="1" applyFont="1" applyAlignment="1">
      <alignment horizontal="center"/>
    </xf>
    <xf numFmtId="38" fontId="8" fillId="0" borderId="2" xfId="1" applyFont="1" applyBorder="1" applyAlignment="1">
      <alignment horizontal="center" vertical="center"/>
    </xf>
    <xf numFmtId="38" fontId="8" fillId="0" borderId="3" xfId="1" applyFont="1" applyBorder="1" applyAlignment="1">
      <alignment horizontal="center" vertical="center"/>
    </xf>
    <xf numFmtId="38" fontId="6" fillId="0" borderId="10" xfId="1" applyFont="1" applyBorder="1" applyAlignment="1">
      <alignment horizontal="center" vertical="center"/>
    </xf>
    <xf numFmtId="38" fontId="6" fillId="0" borderId="1" xfId="1" applyFont="1" applyBorder="1" applyAlignment="1">
      <alignment horizontal="center" vertical="center"/>
    </xf>
    <xf numFmtId="38" fontId="6" fillId="0" borderId="0" xfId="1" applyFont="1" applyBorder="1" applyAlignment="1">
      <alignment horizontal="center" vertical="center"/>
    </xf>
    <xf numFmtId="0" fontId="7" fillId="0" borderId="0" xfId="0" applyFont="1"/>
    <xf numFmtId="0" fontId="7" fillId="0" borderId="13" xfId="0" applyFont="1" applyBorder="1" applyAlignment="1">
      <alignment horizontal="distributed" vertical="center"/>
    </xf>
    <xf numFmtId="38" fontId="6" fillId="0" borderId="14" xfId="1" applyFont="1" applyBorder="1" applyAlignment="1">
      <alignment vertical="center"/>
    </xf>
    <xf numFmtId="0" fontId="7" fillId="0" borderId="15" xfId="0" applyFont="1" applyBorder="1" applyAlignment="1">
      <alignment vertical="center"/>
    </xf>
    <xf numFmtId="10" fontId="6" fillId="0" borderId="17" xfId="0" applyNumberFormat="1" applyFont="1" applyBorder="1" applyAlignment="1">
      <alignment vertical="center"/>
    </xf>
    <xf numFmtId="0" fontId="7" fillId="0" borderId="8" xfId="0" applyFont="1" applyBorder="1" applyAlignment="1">
      <alignment horizontal="distributed" vertical="center"/>
    </xf>
    <xf numFmtId="38" fontId="6" fillId="0" borderId="18" xfId="1" applyFont="1" applyBorder="1" applyAlignment="1">
      <alignment vertical="center"/>
    </xf>
    <xf numFmtId="0" fontId="7" fillId="0" borderId="19" xfId="0" applyFont="1" applyBorder="1" applyAlignment="1">
      <alignment vertical="center"/>
    </xf>
    <xf numFmtId="0" fontId="7" fillId="0" borderId="20" xfId="0" applyFont="1" applyBorder="1" applyAlignment="1">
      <alignment horizontal="distributed" vertical="center"/>
    </xf>
    <xf numFmtId="0" fontId="6" fillId="0" borderId="3" xfId="0" applyFont="1" applyBorder="1" applyAlignment="1">
      <alignment vertical="center"/>
    </xf>
    <xf numFmtId="0" fontId="7" fillId="0" borderId="12" xfId="0" applyFont="1" applyBorder="1" applyAlignment="1">
      <alignment horizontal="distributed" vertical="center"/>
    </xf>
    <xf numFmtId="38" fontId="6" fillId="0" borderId="21" xfId="1" applyFont="1" applyBorder="1" applyAlignment="1">
      <alignment vertical="center"/>
    </xf>
    <xf numFmtId="0" fontId="7" fillId="0" borderId="22" xfId="0" applyFont="1" applyBorder="1" applyAlignment="1">
      <alignment vertical="center"/>
    </xf>
    <xf numFmtId="0" fontId="7" fillId="0" borderId="23" xfId="0" applyFont="1" applyBorder="1" applyAlignment="1">
      <alignment horizontal="distributed" vertical="center"/>
    </xf>
    <xf numFmtId="0" fontId="6" fillId="0" borderId="24" xfId="0" applyFont="1" applyBorder="1" applyAlignment="1">
      <alignment vertical="center"/>
    </xf>
    <xf numFmtId="38" fontId="7" fillId="0" borderId="0" xfId="1" applyFont="1"/>
    <xf numFmtId="32" fontId="7" fillId="0" borderId="26" xfId="0" applyNumberFormat="1" applyFont="1" applyBorder="1" applyAlignment="1">
      <alignment horizontal="center" vertical="center" wrapText="1"/>
    </xf>
    <xf numFmtId="38" fontId="6" fillId="0" borderId="28" xfId="1" applyFont="1" applyBorder="1" applyAlignment="1">
      <alignment vertical="center"/>
    </xf>
    <xf numFmtId="38" fontId="6" fillId="0" borderId="2" xfId="1" applyFont="1" applyBorder="1" applyAlignment="1">
      <alignment vertic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29" xfId="0" applyFont="1" applyBorder="1" applyAlignment="1">
      <alignment horizontal="center"/>
    </xf>
    <xf numFmtId="0" fontId="7" fillId="0" borderId="12" xfId="0" applyFont="1" applyBorder="1" applyAlignment="1">
      <alignment horizontal="center"/>
    </xf>
    <xf numFmtId="0" fontId="7" fillId="0" borderId="21" xfId="0" applyFont="1" applyBorder="1" applyAlignment="1">
      <alignment horizontal="center"/>
    </xf>
    <xf numFmtId="0" fontId="7" fillId="0" borderId="30" xfId="0" applyFont="1" applyBorder="1" applyAlignment="1">
      <alignment horizontal="center"/>
    </xf>
    <xf numFmtId="0" fontId="10" fillId="0" borderId="0" xfId="0" applyFont="1"/>
    <xf numFmtId="0" fontId="10" fillId="0" borderId="0" xfId="0" applyFont="1" applyAlignment="1"/>
    <xf numFmtId="0" fontId="6" fillId="0" borderId="31" xfId="0" applyFont="1" applyBorder="1" applyAlignment="1">
      <alignment vertical="center"/>
    </xf>
    <xf numFmtId="0" fontId="6" fillId="0" borderId="32" xfId="0" applyFont="1" applyBorder="1" applyAlignment="1">
      <alignment vertical="center"/>
    </xf>
    <xf numFmtId="38" fontId="8" fillId="0" borderId="0" xfId="1" applyFont="1" applyFill="1" applyBorder="1"/>
    <xf numFmtId="38" fontId="8" fillId="0" borderId="2" xfId="1" applyFont="1" applyFill="1" applyBorder="1" applyAlignment="1">
      <alignment horizontal="center" vertical="center"/>
    </xf>
    <xf numFmtId="38" fontId="6" fillId="0" borderId="10" xfId="1" applyFont="1" applyFill="1" applyBorder="1" applyAlignment="1">
      <alignment horizontal="center" vertical="center"/>
    </xf>
    <xf numFmtId="38" fontId="8" fillId="0" borderId="0" xfId="1" applyFont="1" applyFill="1" applyAlignment="1">
      <alignment horizontal="center"/>
    </xf>
    <xf numFmtId="38" fontId="8" fillId="0" borderId="0" xfId="1" applyFont="1" applyFill="1"/>
    <xf numFmtId="38" fontId="8" fillId="0" borderId="37" xfId="1" applyFont="1" applyFill="1" applyBorder="1" applyAlignment="1">
      <alignment horizontal="center"/>
    </xf>
    <xf numFmtId="38" fontId="8" fillId="0" borderId="37" xfId="1" applyFont="1" applyFill="1" applyBorder="1"/>
    <xf numFmtId="38" fontId="8" fillId="0" borderId="37" xfId="1" applyFont="1" applyBorder="1"/>
    <xf numFmtId="10" fontId="6" fillId="0" borderId="38" xfId="0" applyNumberFormat="1" applyFont="1" applyBorder="1" applyAlignment="1">
      <alignment vertical="center"/>
    </xf>
    <xf numFmtId="10" fontId="6" fillId="0" borderId="39" xfId="0" applyNumberFormat="1" applyFont="1" applyBorder="1" applyAlignment="1">
      <alignment vertical="center"/>
    </xf>
    <xf numFmtId="0" fontId="8" fillId="0" borderId="40" xfId="0" applyFont="1" applyBorder="1" applyAlignment="1">
      <alignment horizontal="center" vertical="center" wrapText="1"/>
    </xf>
    <xf numFmtId="176" fontId="6" fillId="0" borderId="41" xfId="0" applyNumberFormat="1" applyFont="1" applyBorder="1" applyAlignment="1">
      <alignment vertical="center"/>
    </xf>
    <xf numFmtId="176" fontId="6" fillId="0" borderId="18" xfId="0" applyNumberFormat="1" applyFont="1" applyBorder="1" applyAlignment="1">
      <alignment vertical="center"/>
    </xf>
    <xf numFmtId="2" fontId="9" fillId="0" borderId="0" xfId="0" applyNumberFormat="1" applyFont="1" applyBorder="1" applyAlignment="1">
      <alignment horizontal="center" vertical="center"/>
    </xf>
    <xf numFmtId="2" fontId="9" fillId="0" borderId="0" xfId="0" applyNumberFormat="1" applyFont="1" applyBorder="1" applyAlignment="1">
      <alignment horizontal="center" vertical="center" shrinkToFit="1"/>
    </xf>
    <xf numFmtId="10" fontId="6" fillId="0" borderId="0" xfId="0" applyNumberFormat="1" applyFont="1" applyBorder="1" applyAlignment="1">
      <alignment vertical="center"/>
    </xf>
    <xf numFmtId="0" fontId="6" fillId="0" borderId="0" xfId="0" applyFont="1" applyBorder="1" applyAlignment="1">
      <alignment vertical="center"/>
    </xf>
    <xf numFmtId="38" fontId="6" fillId="0" borderId="45" xfId="1" applyFont="1" applyFill="1" applyBorder="1" applyAlignment="1">
      <alignment horizontal="center" vertical="center"/>
    </xf>
    <xf numFmtId="38" fontId="6" fillId="0" borderId="88" xfId="1" applyFont="1" applyFill="1" applyBorder="1" applyAlignment="1">
      <alignment horizontal="center" vertical="center"/>
    </xf>
    <xf numFmtId="38" fontId="6" fillId="0" borderId="45" xfId="1" applyFont="1" applyBorder="1" applyAlignment="1">
      <alignment horizontal="center" vertical="center"/>
    </xf>
    <xf numFmtId="38" fontId="6" fillId="0" borderId="88" xfId="1" applyFont="1" applyBorder="1" applyAlignment="1">
      <alignment horizontal="center" vertical="center"/>
    </xf>
    <xf numFmtId="38" fontId="6" fillId="0" borderId="89" xfId="1" applyFont="1" applyBorder="1" applyAlignment="1">
      <alignment horizontal="center" vertical="center"/>
    </xf>
    <xf numFmtId="0" fontId="10" fillId="0" borderId="0" xfId="0" applyFont="1" applyBorder="1"/>
    <xf numFmtId="0" fontId="7" fillId="0" borderId="8" xfId="0" applyFont="1" applyBorder="1" applyAlignment="1">
      <alignment horizontal="center" vertical="center"/>
    </xf>
    <xf numFmtId="0" fontId="7" fillId="0" borderId="25" xfId="0" applyFont="1" applyBorder="1" applyAlignment="1">
      <alignment horizontal="center" vertical="center"/>
    </xf>
    <xf numFmtId="0" fontId="7" fillId="0" borderId="12" xfId="0" applyFont="1" applyBorder="1" applyAlignment="1">
      <alignment horizontal="center" vertical="center"/>
    </xf>
    <xf numFmtId="0" fontId="8" fillId="0" borderId="27" xfId="0" applyFont="1" applyBorder="1" applyAlignment="1">
      <alignment horizontal="center" vertical="center" shrinkToFit="1"/>
    </xf>
    <xf numFmtId="0" fontId="10" fillId="0" borderId="16" xfId="0" applyFont="1" applyBorder="1" applyAlignment="1">
      <alignment horizontal="distributed" vertical="center"/>
    </xf>
    <xf numFmtId="38" fontId="8" fillId="0" borderId="1" xfId="1" applyFont="1" applyBorder="1" applyAlignment="1">
      <alignment shrinkToFit="1"/>
    </xf>
    <xf numFmtId="38" fontId="7" fillId="0" borderId="1" xfId="1" applyFont="1" applyBorder="1" applyAlignment="1">
      <alignment shrinkToFit="1"/>
    </xf>
    <xf numFmtId="40" fontId="7" fillId="0" borderId="1" xfId="1" applyNumberFormat="1" applyFont="1" applyBorder="1" applyAlignment="1">
      <alignment shrinkToFit="1"/>
    </xf>
    <xf numFmtId="38" fontId="7" fillId="0" borderId="0" xfId="1" applyFont="1" applyBorder="1" applyAlignment="1">
      <alignment shrinkToFit="1"/>
    </xf>
    <xf numFmtId="40" fontId="7" fillId="0" borderId="0" xfId="1" applyNumberFormat="1" applyFont="1" applyBorder="1" applyAlignment="1">
      <alignment shrinkToFit="1"/>
    </xf>
    <xf numFmtId="38" fontId="8" fillId="0" borderId="2" xfId="1" applyFont="1" applyBorder="1" applyAlignment="1">
      <alignment horizontal="center" vertical="center" shrinkToFit="1"/>
    </xf>
    <xf numFmtId="38" fontId="8" fillId="0" borderId="4" xfId="1" applyFont="1" applyBorder="1" applyAlignment="1">
      <alignment horizontal="center" vertical="center" shrinkToFit="1"/>
    </xf>
    <xf numFmtId="38" fontId="8" fillId="0" borderId="5" xfId="1" applyFont="1" applyBorder="1" applyAlignment="1">
      <alignment horizontal="center" vertical="center" shrinkToFit="1"/>
    </xf>
    <xf numFmtId="38" fontId="6" fillId="0" borderId="8" xfId="1" applyFont="1" applyFill="1" applyBorder="1" applyAlignment="1">
      <alignment horizontal="center" vertical="center"/>
    </xf>
    <xf numFmtId="38" fontId="6" fillId="0" borderId="82" xfId="1" applyFont="1" applyFill="1" applyBorder="1" applyAlignment="1">
      <alignment horizontal="center" vertical="center"/>
    </xf>
    <xf numFmtId="0" fontId="6" fillId="0" borderId="0" xfId="0" applyFont="1" applyFill="1" applyAlignment="1">
      <alignment horizontal="center" vertical="center"/>
    </xf>
    <xf numFmtId="0" fontId="4"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10" fontId="7" fillId="0" borderId="0" xfId="0" applyNumberFormat="1" applyFont="1" applyFill="1" applyBorder="1" applyAlignment="1">
      <alignment horizontal="center" vertical="center"/>
    </xf>
    <xf numFmtId="0" fontId="10" fillId="0" borderId="0" xfId="0" applyFont="1" applyFill="1" applyBorder="1" applyAlignment="1">
      <alignment horizontal="center" vertical="center" shrinkToFit="1"/>
    </xf>
    <xf numFmtId="38" fontId="10" fillId="0" borderId="0" xfId="1" applyFont="1" applyFill="1" applyBorder="1" applyAlignment="1">
      <alignment horizontal="right" vertical="center"/>
    </xf>
    <xf numFmtId="10" fontId="10"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Alignment="1">
      <alignment horizontal="center"/>
    </xf>
    <xf numFmtId="38" fontId="9" fillId="0" borderId="0" xfId="1" applyFont="1" applyBorder="1" applyAlignment="1">
      <alignment horizontal="right" vertical="center"/>
    </xf>
    <xf numFmtId="3" fontId="9" fillId="0" borderId="0" xfId="0" applyNumberFormat="1" applyFont="1" applyBorder="1" applyAlignment="1">
      <alignment horizontal="right" vertical="center"/>
    </xf>
    <xf numFmtId="0" fontId="9" fillId="0" borderId="0" xfId="0" applyFont="1" applyBorder="1" applyAlignment="1">
      <alignment horizontal="right" vertical="center"/>
    </xf>
    <xf numFmtId="38" fontId="4" fillId="0" borderId="0" xfId="1" applyFont="1" applyBorder="1" applyAlignment="1">
      <alignment horizontal="center" vertical="center"/>
    </xf>
    <xf numFmtId="3" fontId="9" fillId="0" borderId="0" xfId="0" applyNumberFormat="1" applyFont="1" applyBorder="1" applyAlignment="1">
      <alignment horizontal="right" vertical="center" shrinkToFit="1"/>
    </xf>
    <xf numFmtId="0" fontId="9" fillId="0" borderId="0" xfId="0" applyFont="1" applyBorder="1" applyAlignment="1">
      <alignment horizontal="right" vertical="center" shrinkToFit="1"/>
    </xf>
    <xf numFmtId="0" fontId="8" fillId="0" borderId="0" xfId="0" applyFont="1" applyAlignment="1">
      <alignment horizontal="left"/>
    </xf>
    <xf numFmtId="177" fontId="7" fillId="0" borderId="0" xfId="0" applyNumberFormat="1" applyFont="1" applyFill="1" applyBorder="1" applyAlignment="1">
      <alignment vertical="center"/>
    </xf>
    <xf numFmtId="177" fontId="7" fillId="0" borderId="2" xfId="0" applyNumberFormat="1" applyFont="1" applyBorder="1" applyAlignment="1">
      <alignment vertical="center" shrinkToFit="1"/>
    </xf>
    <xf numFmtId="38" fontId="7" fillId="0" borderId="2" xfId="1" applyFont="1" applyFill="1" applyBorder="1" applyAlignment="1">
      <alignment vertical="center" shrinkToFit="1"/>
    </xf>
    <xf numFmtId="0" fontId="15" fillId="0" borderId="90" xfId="0" applyFont="1" applyBorder="1" applyAlignment="1">
      <alignment horizontal="right" vertical="center" shrinkToFit="1"/>
    </xf>
    <xf numFmtId="40" fontId="7" fillId="0" borderId="2" xfId="1" applyNumberFormat="1" applyFont="1" applyFill="1" applyBorder="1" applyAlignment="1">
      <alignment vertical="center" shrinkToFit="1"/>
    </xf>
    <xf numFmtId="40" fontId="7" fillId="0" borderId="3" xfId="1" applyNumberFormat="1" applyFont="1" applyFill="1" applyBorder="1" applyAlignment="1">
      <alignment vertical="center" shrinkToFit="1"/>
    </xf>
    <xf numFmtId="177" fontId="7" fillId="0" borderId="35" xfId="0" applyNumberFormat="1" applyFont="1" applyBorder="1" applyAlignment="1">
      <alignment vertical="center" shrinkToFit="1"/>
    </xf>
    <xf numFmtId="38" fontId="7" fillId="0" borderId="4" xfId="1" applyFont="1" applyFill="1" applyBorder="1" applyAlignment="1">
      <alignment vertical="center" shrinkToFit="1"/>
    </xf>
    <xf numFmtId="40" fontId="7" fillId="0" borderId="4" xfId="1" applyNumberFormat="1" applyFont="1" applyFill="1" applyBorder="1" applyAlignment="1">
      <alignment vertical="center" shrinkToFit="1"/>
    </xf>
    <xf numFmtId="40" fontId="7" fillId="0" borderId="5" xfId="1" applyNumberFormat="1" applyFont="1" applyFill="1" applyBorder="1" applyAlignment="1">
      <alignment vertical="center" shrinkToFit="1"/>
    </xf>
    <xf numFmtId="38" fontId="7" fillId="0" borderId="6" xfId="1" applyFont="1" applyFill="1" applyBorder="1" applyAlignment="1">
      <alignment shrinkToFit="1"/>
    </xf>
    <xf numFmtId="40" fontId="7" fillId="0" borderId="6" xfId="1" applyNumberFormat="1" applyFont="1" applyFill="1" applyBorder="1" applyAlignment="1">
      <alignment shrinkToFit="1"/>
    </xf>
    <xf numFmtId="40" fontId="7" fillId="0" borderId="7" xfId="1" applyNumberFormat="1" applyFont="1" applyFill="1" applyBorder="1" applyAlignment="1">
      <alignment shrinkToFit="1"/>
    </xf>
    <xf numFmtId="38" fontId="7" fillId="0" borderId="2" xfId="1" applyFont="1" applyBorder="1" applyAlignment="1">
      <alignment vertical="center" shrinkToFit="1"/>
    </xf>
    <xf numFmtId="3" fontId="15" fillId="0" borderId="90" xfId="0" applyNumberFormat="1" applyFont="1" applyBorder="1" applyAlignment="1">
      <alignment horizontal="right" vertical="center" shrinkToFit="1"/>
    </xf>
    <xf numFmtId="40" fontId="7" fillId="0" borderId="2" xfId="1" applyNumberFormat="1" applyFont="1" applyBorder="1" applyAlignment="1">
      <alignment vertical="center" shrinkToFit="1"/>
    </xf>
    <xf numFmtId="40" fontId="7" fillId="0" borderId="3" xfId="1" applyNumberFormat="1" applyFont="1" applyBorder="1" applyAlignment="1">
      <alignment vertical="center" shrinkToFit="1"/>
    </xf>
    <xf numFmtId="38" fontId="7" fillId="0" borderId="4" xfId="1" applyFont="1" applyBorder="1" applyAlignment="1">
      <alignment vertical="center" shrinkToFit="1"/>
    </xf>
    <xf numFmtId="40" fontId="7" fillId="0" borderId="4" xfId="1" applyNumberFormat="1" applyFont="1" applyBorder="1" applyAlignment="1">
      <alignment vertical="center" shrinkToFit="1"/>
    </xf>
    <xf numFmtId="40" fontId="7" fillId="0" borderId="5" xfId="1" applyNumberFormat="1" applyFont="1" applyBorder="1" applyAlignment="1">
      <alignment vertical="center" shrinkToFit="1"/>
    </xf>
    <xf numFmtId="38" fontId="7" fillId="0" borderId="6" xfId="1" applyFont="1" applyBorder="1" applyAlignment="1">
      <alignment shrinkToFit="1"/>
    </xf>
    <xf numFmtId="40" fontId="7" fillId="0" borderId="6" xfId="1" applyNumberFormat="1" applyFont="1" applyBorder="1" applyAlignment="1">
      <alignment shrinkToFit="1"/>
    </xf>
    <xf numFmtId="40" fontId="7" fillId="0" borderId="7" xfId="1" applyNumberFormat="1" applyFont="1" applyBorder="1" applyAlignment="1">
      <alignment shrinkToFit="1"/>
    </xf>
    <xf numFmtId="38" fontId="7" fillId="0" borderId="28" xfId="1" applyFont="1" applyBorder="1" applyAlignment="1">
      <alignment vertical="center" shrinkToFit="1"/>
    </xf>
    <xf numFmtId="40" fontId="7" fillId="0" borderId="35" xfId="1" applyNumberFormat="1" applyFont="1" applyFill="1" applyBorder="1" applyAlignment="1">
      <alignment vertical="center" shrinkToFit="1"/>
    </xf>
    <xf numFmtId="40" fontId="7" fillId="0" borderId="36" xfId="1" applyNumberFormat="1" applyFont="1" applyFill="1" applyBorder="1" applyAlignment="1">
      <alignment vertical="center" shrinkToFit="1"/>
    </xf>
    <xf numFmtId="40" fontId="7" fillId="0" borderId="33" xfId="1" applyNumberFormat="1" applyFont="1" applyBorder="1" applyAlignment="1">
      <alignment shrinkToFit="1"/>
    </xf>
    <xf numFmtId="40" fontId="7" fillId="0" borderId="34" xfId="1" applyNumberFormat="1" applyFont="1" applyBorder="1" applyAlignment="1">
      <alignment shrinkToFit="1"/>
    </xf>
    <xf numFmtId="0" fontId="4" fillId="0" borderId="0" xfId="0" applyFont="1"/>
    <xf numFmtId="0" fontId="15" fillId="0" borderId="28" xfId="0" applyFont="1" applyBorder="1" applyAlignment="1">
      <alignment horizontal="right" vertical="center" shrinkToFit="1"/>
    </xf>
    <xf numFmtId="40" fontId="7" fillId="0" borderId="39" xfId="1" applyNumberFormat="1" applyFont="1" applyBorder="1" applyAlignment="1">
      <alignment vertical="center" shrinkToFit="1"/>
    </xf>
    <xf numFmtId="0" fontId="15" fillId="0" borderId="35" xfId="0" applyFont="1" applyBorder="1" applyAlignment="1">
      <alignment horizontal="right" vertical="center" shrinkToFit="1"/>
    </xf>
    <xf numFmtId="0" fontId="4" fillId="0" borderId="0" xfId="0" applyFont="1" applyFill="1"/>
    <xf numFmtId="0" fontId="4" fillId="0" borderId="0" xfId="0" applyFont="1" applyAlignment="1">
      <alignment shrinkToFit="1"/>
    </xf>
    <xf numFmtId="38" fontId="7" fillId="0" borderId="2" xfId="1" applyFont="1" applyFill="1" applyBorder="1" applyAlignment="1">
      <alignment horizontal="right" vertical="center" shrinkToFit="1"/>
    </xf>
    <xf numFmtId="40" fontId="7" fillId="0" borderId="36" xfId="1" applyNumberFormat="1" applyFont="1" applyBorder="1" applyAlignment="1">
      <alignment vertical="center" shrinkToFit="1"/>
    </xf>
    <xf numFmtId="0" fontId="14" fillId="0" borderId="8" xfId="0" applyFont="1" applyBorder="1" applyAlignment="1">
      <alignment horizontal="distributed" vertical="center"/>
    </xf>
    <xf numFmtId="0" fontId="14" fillId="0" borderId="11" xfId="0" applyFont="1" applyBorder="1" applyAlignment="1">
      <alignment horizontal="distributed" vertical="center"/>
    </xf>
    <xf numFmtId="0" fontId="14" fillId="0" borderId="98" xfId="0" applyFont="1" applyFill="1" applyBorder="1" applyAlignment="1">
      <alignment horizontal="center" vertical="center"/>
    </xf>
    <xf numFmtId="0" fontId="14" fillId="0" borderId="99" xfId="0" applyFont="1" applyFill="1" applyBorder="1" applyAlignment="1">
      <alignment horizontal="center" vertical="center"/>
    </xf>
    <xf numFmtId="177" fontId="7" fillId="0" borderId="50" xfId="0" applyNumberFormat="1" applyFont="1" applyFill="1" applyBorder="1" applyAlignment="1">
      <alignment horizontal="right" vertical="center"/>
    </xf>
    <xf numFmtId="177" fontId="7" fillId="0" borderId="38" xfId="0" applyNumberFormat="1" applyFont="1" applyFill="1" applyBorder="1" applyAlignment="1">
      <alignment horizontal="right" vertical="center"/>
    </xf>
    <xf numFmtId="177" fontId="7" fillId="0" borderId="24"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177" fontId="7" fillId="0" borderId="17" xfId="0" applyNumberFormat="1" applyFont="1" applyFill="1" applyBorder="1" applyAlignment="1">
      <alignment horizontal="right" vertical="center"/>
    </xf>
    <xf numFmtId="177" fontId="7" fillId="0" borderId="33" xfId="0" applyNumberFormat="1" applyFont="1" applyFill="1" applyBorder="1" applyAlignment="1">
      <alignment horizontal="right" vertical="center"/>
    </xf>
    <xf numFmtId="177" fontId="7" fillId="0" borderId="34" xfId="0" applyNumberFormat="1" applyFont="1" applyFill="1" applyBorder="1" applyAlignment="1">
      <alignment horizontal="right" vertical="center"/>
    </xf>
    <xf numFmtId="177" fontId="7" fillId="0" borderId="45" xfId="0" applyNumberFormat="1" applyFont="1" applyFill="1" applyBorder="1" applyAlignment="1">
      <alignment horizontal="right" vertical="center"/>
    </xf>
    <xf numFmtId="177" fontId="7" fillId="0" borderId="43" xfId="0" applyNumberFormat="1" applyFont="1" applyFill="1" applyBorder="1" applyAlignment="1">
      <alignment horizontal="right" vertical="center"/>
    </xf>
    <xf numFmtId="177" fontId="7" fillId="0" borderId="20" xfId="0" applyNumberFormat="1" applyFont="1" applyFill="1" applyBorder="1" applyAlignment="1">
      <alignment horizontal="right" vertical="center"/>
    </xf>
    <xf numFmtId="177" fontId="7" fillId="0" borderId="78" xfId="0" applyNumberFormat="1" applyFont="1" applyFill="1" applyBorder="1" applyAlignment="1">
      <alignment horizontal="right" vertical="center"/>
    </xf>
    <xf numFmtId="177" fontId="7" fillId="0" borderId="42" xfId="0" applyNumberFormat="1" applyFont="1" applyFill="1" applyBorder="1" applyAlignment="1">
      <alignment horizontal="right" vertical="center"/>
    </xf>
    <xf numFmtId="177" fontId="7" fillId="0" borderId="23" xfId="0" applyNumberFormat="1" applyFont="1" applyFill="1" applyBorder="1" applyAlignment="1">
      <alignment horizontal="right" vertical="center"/>
    </xf>
    <xf numFmtId="177" fontId="7" fillId="0" borderId="100"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4" fillId="0" borderId="49" xfId="0" applyFont="1" applyFill="1" applyBorder="1" applyAlignment="1">
      <alignment horizontal="center" vertical="center"/>
    </xf>
    <xf numFmtId="177" fontId="7" fillId="0" borderId="97" xfId="0" applyNumberFormat="1" applyFont="1" applyFill="1" applyBorder="1" applyAlignment="1">
      <alignment horizontal="right" vertical="center"/>
    </xf>
    <xf numFmtId="177" fontId="7" fillId="0" borderId="54"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0" fontId="7" fillId="0" borderId="2" xfId="0" applyFont="1" applyFill="1" applyBorder="1" applyAlignment="1">
      <alignment horizontal="center" vertical="center" wrapText="1"/>
    </xf>
    <xf numFmtId="38" fontId="7" fillId="0" borderId="18" xfId="1" applyFont="1" applyFill="1" applyBorder="1" applyAlignment="1">
      <alignment horizontal="right" vertical="center"/>
    </xf>
    <xf numFmtId="0" fontId="4" fillId="0" borderId="43" xfId="0" applyFont="1" applyFill="1" applyBorder="1" applyAlignment="1">
      <alignment horizontal="right" vertical="center"/>
    </xf>
    <xf numFmtId="0" fontId="4" fillId="0" borderId="20" xfId="0" applyFont="1" applyFill="1" applyBorder="1" applyAlignment="1">
      <alignment horizontal="right" vertical="center"/>
    </xf>
    <xf numFmtId="0" fontId="7" fillId="0" borderId="18" xfId="0" applyFont="1" applyFill="1" applyBorder="1" applyAlignment="1">
      <alignment horizontal="center" vertical="center"/>
    </xf>
    <xf numFmtId="0" fontId="7" fillId="0" borderId="43" xfId="0" applyFont="1" applyFill="1" applyBorder="1" applyAlignment="1">
      <alignment horizontal="center" vertical="center"/>
    </xf>
    <xf numFmtId="38" fontId="7" fillId="0" borderId="21" xfId="0" applyNumberFormat="1" applyFont="1" applyFill="1" applyBorder="1" applyAlignment="1">
      <alignment horizontal="center" vertical="center"/>
    </xf>
    <xf numFmtId="38" fontId="7" fillId="0" borderId="42" xfId="0" applyNumberFormat="1" applyFont="1" applyFill="1" applyBorder="1" applyAlignment="1">
      <alignment horizontal="center" vertical="center"/>
    </xf>
    <xf numFmtId="38" fontId="7" fillId="0" borderId="77" xfId="0" applyNumberFormat="1" applyFont="1" applyFill="1" applyBorder="1" applyAlignment="1">
      <alignment horizontal="center" vertical="center"/>
    </xf>
    <xf numFmtId="0" fontId="7" fillId="0" borderId="78" xfId="0" applyFont="1" applyFill="1" applyBorder="1" applyAlignment="1">
      <alignment horizontal="center" vertical="center"/>
    </xf>
    <xf numFmtId="0" fontId="4" fillId="0" borderId="42" xfId="0" applyFont="1" applyFill="1" applyBorder="1" applyAlignment="1">
      <alignment horizontal="center" vertical="center"/>
    </xf>
    <xf numFmtId="0" fontId="8" fillId="0" borderId="0" xfId="0" applyFont="1" applyFill="1" applyBorder="1" applyAlignment="1">
      <alignment horizontal="left" vertical="center"/>
    </xf>
    <xf numFmtId="38" fontId="7" fillId="0" borderId="21" xfId="1" applyFont="1" applyFill="1" applyBorder="1" applyAlignment="1">
      <alignment horizontal="right" vertical="center"/>
    </xf>
    <xf numFmtId="0" fontId="4" fillId="0" borderId="42" xfId="0" applyFont="1" applyFill="1" applyBorder="1" applyAlignment="1">
      <alignment horizontal="right" vertical="center"/>
    </xf>
    <xf numFmtId="0" fontId="4" fillId="0" borderId="23" xfId="0" applyFont="1" applyFill="1" applyBorder="1" applyAlignment="1">
      <alignment horizontal="right" vertical="center"/>
    </xf>
    <xf numFmtId="0" fontId="10" fillId="0" borderId="0" xfId="0" applyFont="1" applyFill="1" applyAlignment="1">
      <alignment horizontal="center" vertical="center"/>
    </xf>
    <xf numFmtId="0" fontId="7" fillId="0" borderId="46" xfId="0" applyFont="1" applyFill="1" applyBorder="1" applyAlignment="1">
      <alignment horizontal="center" vertical="center"/>
    </xf>
    <xf numFmtId="38" fontId="7" fillId="0" borderId="43" xfId="1" applyFont="1" applyFill="1" applyBorder="1" applyAlignment="1">
      <alignment horizontal="right" vertical="center"/>
    </xf>
    <xf numFmtId="38" fontId="7" fillId="0" borderId="20" xfId="1" applyFont="1" applyFill="1" applyBorder="1" applyAlignment="1">
      <alignment horizontal="right" vertical="center"/>
    </xf>
    <xf numFmtId="38" fontId="10" fillId="0" borderId="51" xfId="1" applyFont="1" applyFill="1" applyBorder="1" applyAlignment="1">
      <alignment horizontal="right" vertical="center"/>
    </xf>
    <xf numFmtId="38" fontId="10" fillId="0" borderId="52" xfId="1" applyFont="1" applyFill="1" applyBorder="1" applyAlignment="1">
      <alignment horizontal="right" vertical="center"/>
    </xf>
    <xf numFmtId="38" fontId="10" fillId="0" borderId="53" xfId="1" applyFont="1" applyFill="1" applyBorder="1" applyAlignment="1">
      <alignment horizontal="right" vertical="center"/>
    </xf>
    <xf numFmtId="38" fontId="7" fillId="0" borderId="18" xfId="1" applyFont="1" applyFill="1" applyBorder="1" applyAlignment="1">
      <alignment horizontal="center" vertical="center"/>
    </xf>
    <xf numFmtId="0" fontId="4" fillId="0" borderId="43" xfId="0" applyFont="1" applyFill="1" applyBorder="1" applyAlignment="1">
      <alignment horizontal="center" vertical="center"/>
    </xf>
    <xf numFmtId="0" fontId="4" fillId="0" borderId="20" xfId="0" applyFont="1" applyFill="1" applyBorder="1" applyAlignment="1">
      <alignment horizontal="center" vertical="center"/>
    </xf>
    <xf numFmtId="10" fontId="10" fillId="0" borderId="60" xfId="0" applyNumberFormat="1" applyFont="1" applyFill="1" applyBorder="1" applyAlignment="1">
      <alignment horizontal="right" vertical="center"/>
    </xf>
    <xf numFmtId="10" fontId="10" fillId="0" borderId="61" xfId="0" applyNumberFormat="1" applyFont="1" applyFill="1" applyBorder="1" applyAlignment="1">
      <alignment horizontal="right" vertical="center"/>
    </xf>
    <xf numFmtId="10" fontId="10" fillId="0" borderId="65" xfId="0" applyNumberFormat="1" applyFont="1" applyFill="1" applyBorder="1" applyAlignment="1">
      <alignment horizontal="right" vertical="center"/>
    </xf>
    <xf numFmtId="38" fontId="10" fillId="0" borderId="4" xfId="1" applyFont="1" applyFill="1" applyBorder="1" applyAlignment="1">
      <alignment horizontal="right" vertical="center"/>
    </xf>
    <xf numFmtId="0" fontId="7" fillId="0" borderId="4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56" xfId="0" applyFont="1" applyFill="1" applyBorder="1" applyAlignment="1">
      <alignment horizontal="center" vertical="center"/>
    </xf>
    <xf numFmtId="10" fontId="10" fillId="0" borderId="57" xfId="0" applyNumberFormat="1" applyFont="1" applyFill="1" applyBorder="1" applyAlignment="1">
      <alignment horizontal="right" vertical="center"/>
    </xf>
    <xf numFmtId="10" fontId="10" fillId="0" borderId="58" xfId="0" applyNumberFormat="1" applyFont="1" applyFill="1" applyBorder="1" applyAlignment="1">
      <alignment horizontal="right" vertical="center"/>
    </xf>
    <xf numFmtId="10" fontId="10" fillId="0" borderId="64" xfId="0" applyNumberFormat="1" applyFont="1" applyFill="1" applyBorder="1" applyAlignment="1">
      <alignment horizontal="right" vertical="center"/>
    </xf>
    <xf numFmtId="10" fontId="10" fillId="0" borderId="59" xfId="0" applyNumberFormat="1" applyFont="1" applyFill="1" applyBorder="1" applyAlignment="1">
      <alignment horizontal="right" vertical="center"/>
    </xf>
    <xf numFmtId="10" fontId="10" fillId="0" borderId="62" xfId="0" applyNumberFormat="1" applyFont="1" applyFill="1" applyBorder="1" applyAlignment="1">
      <alignment horizontal="right" vertical="center"/>
    </xf>
    <xf numFmtId="10" fontId="10" fillId="0" borderId="18" xfId="0" applyNumberFormat="1" applyFont="1" applyFill="1" applyBorder="1" applyAlignment="1">
      <alignment horizontal="right" vertical="center"/>
    </xf>
    <xf numFmtId="10" fontId="10" fillId="0" borderId="43" xfId="0" applyNumberFormat="1" applyFont="1" applyFill="1" applyBorder="1" applyAlignment="1">
      <alignment horizontal="right" vertical="center"/>
    </xf>
    <xf numFmtId="10" fontId="10" fillId="0" borderId="46" xfId="0" applyNumberFormat="1" applyFont="1" applyFill="1" applyBorder="1" applyAlignment="1">
      <alignment horizontal="right" vertical="center"/>
    </xf>
    <xf numFmtId="0" fontId="10" fillId="0" borderId="50" xfId="0" applyFont="1" applyFill="1" applyBorder="1" applyAlignment="1">
      <alignment horizontal="center" vertical="center"/>
    </xf>
    <xf numFmtId="0" fontId="10" fillId="0" borderId="2" xfId="0" applyFont="1" applyFill="1" applyBorder="1" applyAlignment="1">
      <alignment horizontal="center" vertical="center"/>
    </xf>
    <xf numFmtId="38" fontId="10" fillId="0" borderId="60" xfId="1" applyFont="1" applyFill="1" applyBorder="1" applyAlignment="1">
      <alignment horizontal="right" vertical="center"/>
    </xf>
    <xf numFmtId="38" fontId="10" fillId="0" borderId="61" xfId="1" applyFont="1" applyFill="1" applyBorder="1" applyAlignment="1">
      <alignment horizontal="right" vertical="center"/>
    </xf>
    <xf numFmtId="38" fontId="10" fillId="0" borderId="65" xfId="1" applyFont="1" applyFill="1" applyBorder="1" applyAlignment="1">
      <alignment horizontal="right" vertical="center"/>
    </xf>
    <xf numFmtId="0" fontId="4" fillId="0" borderId="4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37" xfId="0" applyFont="1" applyFill="1" applyBorder="1" applyAlignment="1">
      <alignment horizontal="left" vertical="center"/>
    </xf>
    <xf numFmtId="0" fontId="7" fillId="0" borderId="14"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4" xfId="0" applyFont="1" applyFill="1" applyBorder="1" applyAlignment="1">
      <alignment horizontal="center" vertical="center"/>
    </xf>
    <xf numFmtId="38" fontId="10" fillId="0" borderId="2" xfId="1" applyFont="1" applyFill="1" applyBorder="1" applyAlignment="1">
      <alignment horizontal="right" vertical="center"/>
    </xf>
    <xf numFmtId="38" fontId="10" fillId="0" borderId="18" xfId="1" applyFont="1" applyFill="1" applyBorder="1" applyAlignment="1">
      <alignment horizontal="right" vertical="center"/>
    </xf>
    <xf numFmtId="38" fontId="10" fillId="0" borderId="43" xfId="1" applyFont="1" applyFill="1" applyBorder="1" applyAlignment="1">
      <alignment horizontal="right" vertical="center"/>
    </xf>
    <xf numFmtId="38" fontId="10" fillId="0" borderId="20" xfId="1" applyFont="1" applyFill="1" applyBorder="1" applyAlignment="1">
      <alignment horizontal="right" vertical="center"/>
    </xf>
    <xf numFmtId="10" fontId="10" fillId="0" borderId="20" xfId="0" applyNumberFormat="1" applyFont="1" applyFill="1" applyBorder="1" applyAlignment="1">
      <alignment horizontal="right" vertical="center"/>
    </xf>
    <xf numFmtId="10" fontId="10" fillId="0" borderId="4" xfId="0" applyNumberFormat="1" applyFont="1" applyFill="1" applyBorder="1" applyAlignment="1">
      <alignment horizontal="right" vertical="center"/>
    </xf>
    <xf numFmtId="10" fontId="10" fillId="0" borderId="6" xfId="0" applyNumberFormat="1" applyFont="1" applyFill="1" applyBorder="1" applyAlignment="1">
      <alignment horizontal="right" vertical="center"/>
    </xf>
    <xf numFmtId="10" fontId="10" fillId="0" borderId="2" xfId="0" applyNumberFormat="1" applyFont="1" applyFill="1" applyBorder="1" applyAlignment="1">
      <alignment horizontal="right" vertical="center"/>
    </xf>
    <xf numFmtId="0" fontId="10" fillId="0" borderId="91" xfId="0" applyFont="1" applyFill="1" applyBorder="1" applyAlignment="1">
      <alignment horizontal="left" vertical="center" wrapText="1" shrinkToFit="1"/>
    </xf>
    <xf numFmtId="0" fontId="10" fillId="0" borderId="92" xfId="0" applyFont="1" applyFill="1" applyBorder="1" applyAlignment="1">
      <alignment horizontal="left" vertical="center" shrinkToFit="1"/>
    </xf>
    <xf numFmtId="0" fontId="10" fillId="0" borderId="93" xfId="0" applyFont="1" applyFill="1" applyBorder="1" applyAlignment="1">
      <alignment horizontal="left" vertical="center" shrinkToFit="1"/>
    </xf>
    <xf numFmtId="0" fontId="10" fillId="0" borderId="94" xfId="0" applyFont="1" applyFill="1" applyBorder="1" applyAlignment="1">
      <alignment horizontal="left" vertical="center" shrinkToFit="1"/>
    </xf>
    <xf numFmtId="0" fontId="10" fillId="0" borderId="95" xfId="0" applyFont="1" applyFill="1" applyBorder="1" applyAlignment="1">
      <alignment horizontal="left" vertical="center" shrinkToFit="1"/>
    </xf>
    <xf numFmtId="0" fontId="10" fillId="0" borderId="96" xfId="0" applyFont="1" applyFill="1" applyBorder="1" applyAlignment="1">
      <alignment horizontal="left" vertical="center" shrinkToFit="1"/>
    </xf>
    <xf numFmtId="0" fontId="10" fillId="0" borderId="8"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8"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45"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5" fillId="0" borderId="37" xfId="0" applyFont="1" applyFill="1" applyBorder="1" applyAlignment="1">
      <alignment horizontal="center" vertical="center"/>
    </xf>
    <xf numFmtId="0" fontId="8" fillId="0" borderId="37" xfId="0" applyFont="1" applyFill="1" applyBorder="1" applyAlignment="1">
      <alignment horizontal="left" vertical="center" shrinkToFit="1"/>
    </xf>
    <xf numFmtId="0" fontId="7" fillId="0" borderId="12" xfId="0" applyFont="1" applyFill="1" applyBorder="1" applyAlignment="1">
      <alignment horizontal="center" vertical="center"/>
    </xf>
    <xf numFmtId="0" fontId="7" fillId="0" borderId="38" xfId="0" applyFont="1" applyFill="1" applyBorder="1" applyAlignment="1">
      <alignment horizontal="center" vertical="center"/>
    </xf>
    <xf numFmtId="58" fontId="7" fillId="0" borderId="50" xfId="0" applyNumberFormat="1" applyFont="1" applyFill="1" applyBorder="1" applyAlignment="1">
      <alignment horizontal="center" vertical="center"/>
    </xf>
    <xf numFmtId="58" fontId="7" fillId="0" borderId="74" xfId="0" applyNumberFormat="1" applyFont="1" applyFill="1" applyBorder="1" applyAlignment="1">
      <alignment horizontal="center" vertical="center"/>
    </xf>
    <xf numFmtId="58" fontId="7" fillId="0" borderId="2" xfId="0" applyNumberFormat="1" applyFont="1" applyFill="1" applyBorder="1" applyAlignment="1">
      <alignment horizontal="center" vertical="center"/>
    </xf>
    <xf numFmtId="58" fontId="7" fillId="0" borderId="75" xfId="0" applyNumberFormat="1" applyFont="1" applyFill="1" applyBorder="1" applyAlignment="1">
      <alignment horizontal="center" vertical="center"/>
    </xf>
    <xf numFmtId="0" fontId="7" fillId="0" borderId="75" xfId="0" applyFont="1" applyFill="1" applyBorder="1" applyAlignment="1">
      <alignment horizontal="center" vertical="center"/>
    </xf>
    <xf numFmtId="1" fontId="7" fillId="0" borderId="2" xfId="0" applyNumberFormat="1" applyFont="1" applyFill="1" applyBorder="1" applyAlignment="1">
      <alignment horizontal="center" vertical="center"/>
    </xf>
    <xf numFmtId="1" fontId="7" fillId="0" borderId="75" xfId="0" applyNumberFormat="1" applyFont="1" applyFill="1" applyBorder="1" applyAlignment="1">
      <alignment horizontal="center" vertical="center"/>
    </xf>
    <xf numFmtId="0" fontId="7" fillId="0" borderId="76" xfId="0" applyFont="1" applyFill="1" applyBorder="1" applyAlignment="1">
      <alignment horizontal="center" vertical="center"/>
    </xf>
    <xf numFmtId="38" fontId="7" fillId="0" borderId="2" xfId="1" applyFont="1" applyFill="1" applyBorder="1" applyAlignment="1">
      <alignment horizontal="right" vertical="center"/>
    </xf>
    <xf numFmtId="38" fontId="7" fillId="0" borderId="3" xfId="1" applyFont="1" applyFill="1" applyBorder="1" applyAlignment="1">
      <alignment horizontal="right" vertical="center"/>
    </xf>
    <xf numFmtId="10" fontId="7" fillId="0" borderId="38" xfId="0" applyNumberFormat="1" applyFont="1" applyFill="1" applyBorder="1" applyAlignment="1">
      <alignment horizontal="right" vertical="center"/>
    </xf>
    <xf numFmtId="10" fontId="7" fillId="0" borderId="24" xfId="0" applyNumberFormat="1" applyFont="1" applyFill="1" applyBorder="1" applyAlignment="1">
      <alignment horizontal="right" vertical="center"/>
    </xf>
    <xf numFmtId="0" fontId="7" fillId="0" borderId="71"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4"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64"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16" xfId="0" applyFont="1" applyFill="1" applyBorder="1" applyAlignment="1">
      <alignment horizontal="center" vertical="center"/>
    </xf>
    <xf numFmtId="0" fontId="10" fillId="0" borderId="16"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3" xfId="0" applyFont="1" applyFill="1" applyBorder="1" applyAlignment="1">
      <alignment horizontal="center" vertical="center"/>
    </xf>
    <xf numFmtId="38" fontId="8" fillId="0" borderId="0" xfId="1" applyFont="1" applyFill="1" applyBorder="1" applyAlignment="1">
      <alignment horizontal="left"/>
    </xf>
    <xf numFmtId="0" fontId="4" fillId="0" borderId="0" xfId="0" applyFont="1" applyAlignment="1"/>
    <xf numFmtId="38" fontId="10" fillId="0" borderId="0" xfId="1" applyFont="1" applyBorder="1" applyAlignment="1">
      <alignment horizontal="center"/>
    </xf>
    <xf numFmtId="38" fontId="8" fillId="0" borderId="79" xfId="1" applyFont="1" applyFill="1" applyBorder="1" applyAlignment="1">
      <alignment horizontal="left" vertical="center" wrapText="1"/>
    </xf>
    <xf numFmtId="38" fontId="8" fillId="0" borderId="80" xfId="1" applyFont="1" applyFill="1" applyBorder="1" applyAlignment="1">
      <alignment horizontal="left" vertical="center" wrapText="1"/>
    </xf>
    <xf numFmtId="38" fontId="8" fillId="0" borderId="50" xfId="1" applyFont="1" applyFill="1" applyBorder="1" applyAlignment="1">
      <alignment horizontal="center" vertical="center"/>
    </xf>
    <xf numFmtId="38" fontId="8" fillId="0" borderId="50" xfId="1" applyFont="1" applyBorder="1" applyAlignment="1">
      <alignment horizontal="center" vertical="center"/>
    </xf>
    <xf numFmtId="38" fontId="8" fillId="0" borderId="17" xfId="1" applyFont="1" applyBorder="1" applyAlignment="1">
      <alignment horizontal="center" vertical="center"/>
    </xf>
    <xf numFmtId="38" fontId="10" fillId="0" borderId="0" xfId="1" applyFont="1" applyAlignment="1">
      <alignment horizontal="center"/>
    </xf>
    <xf numFmtId="38" fontId="8" fillId="0" borderId="79" xfId="1" applyFont="1" applyBorder="1" applyAlignment="1">
      <alignment horizontal="left" vertical="center" wrapText="1"/>
    </xf>
    <xf numFmtId="38" fontId="8" fillId="0" borderId="81" xfId="1" applyFont="1" applyBorder="1" applyAlignment="1">
      <alignment horizontal="left" vertical="center" wrapText="1"/>
    </xf>
    <xf numFmtId="38" fontId="8" fillId="0" borderId="50" xfId="1" applyFont="1" applyBorder="1" applyAlignment="1">
      <alignment horizontal="center" vertical="center" shrinkToFit="1"/>
    </xf>
    <xf numFmtId="38" fontId="8" fillId="0" borderId="17" xfId="1" applyFont="1" applyBorder="1" applyAlignment="1">
      <alignment horizontal="center" vertical="center" shrinkToFit="1"/>
    </xf>
    <xf numFmtId="38" fontId="8" fillId="0" borderId="80" xfId="1" applyFont="1" applyBorder="1" applyAlignment="1">
      <alignment horizontal="left" vertical="center" wrapText="1"/>
    </xf>
    <xf numFmtId="38" fontId="8" fillId="0" borderId="37" xfId="1" applyFont="1" applyBorder="1" applyAlignment="1">
      <alignment horizontal="left"/>
    </xf>
    <xf numFmtId="0" fontId="10" fillId="0" borderId="0" xfId="0" applyFont="1" applyAlignment="1">
      <alignment horizontal="center"/>
    </xf>
    <xf numFmtId="38" fontId="10" fillId="0" borderId="51" xfId="1" applyFont="1" applyBorder="1" applyAlignment="1">
      <alignment horizontal="right" vertical="center"/>
    </xf>
    <xf numFmtId="38" fontId="10" fillId="0" borderId="52" xfId="1" applyFont="1" applyBorder="1" applyAlignment="1">
      <alignment horizontal="right" vertical="center"/>
    </xf>
    <xf numFmtId="38" fontId="10" fillId="0" borderId="53" xfId="1" applyFont="1" applyBorder="1" applyAlignment="1">
      <alignment horizontal="right" vertical="center"/>
    </xf>
    <xf numFmtId="0" fontId="10" fillId="0" borderId="45" xfId="0" applyFont="1" applyBorder="1" applyAlignment="1">
      <alignment horizontal="center" vertical="center"/>
    </xf>
    <xf numFmtId="0" fontId="10" fillId="0" borderId="43" xfId="0" applyFont="1" applyBorder="1" applyAlignment="1">
      <alignment horizontal="center" vertical="center"/>
    </xf>
    <xf numFmtId="0" fontId="10" fillId="0" borderId="20" xfId="0" applyFont="1" applyBorder="1" applyAlignment="1">
      <alignment horizontal="center" vertical="center"/>
    </xf>
    <xf numFmtId="0" fontId="10" fillId="0" borderId="82" xfId="0" applyFont="1" applyBorder="1" applyAlignment="1">
      <alignment horizontal="center" vertical="center"/>
    </xf>
    <xf numFmtId="0" fontId="10" fillId="0" borderId="35"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67" xfId="0" applyFont="1" applyBorder="1" applyAlignment="1">
      <alignment horizontal="left" vertical="center" wrapText="1"/>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7" fillId="0" borderId="14" xfId="0" applyFont="1" applyBorder="1" applyAlignment="1">
      <alignment horizontal="center" vertical="center"/>
    </xf>
    <xf numFmtId="0" fontId="7" fillId="0" borderId="54" xfId="0" applyFont="1" applyBorder="1" applyAlignment="1">
      <alignment horizontal="center" vertical="center"/>
    </xf>
    <xf numFmtId="0" fontId="7" fillId="0" borderId="16" xfId="0" applyFont="1" applyBorder="1" applyAlignment="1">
      <alignment horizontal="center" vertical="center"/>
    </xf>
    <xf numFmtId="0" fontId="10" fillId="0" borderId="18" xfId="0" applyFont="1" applyBorder="1" applyAlignment="1">
      <alignment horizontal="center" vertical="center"/>
    </xf>
    <xf numFmtId="38" fontId="4" fillId="0" borderId="8" xfId="1" applyFont="1" applyBorder="1" applyAlignment="1">
      <alignment horizontal="distributed" vertical="center"/>
    </xf>
    <xf numFmtId="38" fontId="4" fillId="0" borderId="2" xfId="1" applyFont="1" applyBorder="1" applyAlignment="1">
      <alignment horizontal="distributed" vertical="center"/>
    </xf>
    <xf numFmtId="0" fontId="7" fillId="0" borderId="37" xfId="0" applyFont="1" applyBorder="1" applyAlignment="1">
      <alignment horizontal="center"/>
    </xf>
    <xf numFmtId="2" fontId="9" fillId="0" borderId="18" xfId="0" applyNumberFormat="1" applyFont="1" applyBorder="1" applyAlignment="1">
      <alignment horizontal="right" vertical="center"/>
    </xf>
    <xf numFmtId="2" fontId="9" fillId="0" borderId="46" xfId="0" applyNumberFormat="1" applyFont="1" applyBorder="1" applyAlignment="1">
      <alignment horizontal="right" vertical="center"/>
    </xf>
    <xf numFmtId="3" fontId="9" fillId="0" borderId="18" xfId="0" applyNumberFormat="1" applyFont="1" applyBorder="1" applyAlignment="1">
      <alignment horizontal="right" vertical="center"/>
    </xf>
    <xf numFmtId="3" fontId="9" fillId="0" borderId="20" xfId="0" applyNumberFormat="1" applyFont="1" applyBorder="1" applyAlignment="1">
      <alignment horizontal="right" vertical="center"/>
    </xf>
    <xf numFmtId="0" fontId="4" fillId="0" borderId="67" xfId="0" applyFont="1" applyBorder="1" applyAlignment="1">
      <alignment horizontal="left" wrapText="1"/>
    </xf>
    <xf numFmtId="0" fontId="4" fillId="0" borderId="68" xfId="0" applyFont="1" applyBorder="1" applyAlignment="1">
      <alignment horizontal="left"/>
    </xf>
    <xf numFmtId="0" fontId="4" fillId="0" borderId="69" xfId="0" applyFont="1" applyBorder="1" applyAlignment="1">
      <alignment horizontal="left"/>
    </xf>
    <xf numFmtId="0" fontId="4" fillId="0" borderId="70" xfId="0" applyFont="1" applyBorder="1" applyAlignment="1">
      <alignment horizontal="left"/>
    </xf>
    <xf numFmtId="0" fontId="4" fillId="0" borderId="8" xfId="0" applyFont="1" applyBorder="1" applyAlignment="1">
      <alignment horizontal="distributed" vertical="center"/>
    </xf>
    <xf numFmtId="0" fontId="4" fillId="0" borderId="2" xfId="0" applyFont="1" applyBorder="1" applyAlignment="1">
      <alignment horizontal="distributed" vertical="center"/>
    </xf>
    <xf numFmtId="2" fontId="9" fillId="0" borderId="20" xfId="0" applyNumberFormat="1" applyFont="1" applyBorder="1" applyAlignment="1">
      <alignment horizontal="right" vertical="center"/>
    </xf>
    <xf numFmtId="2" fontId="9" fillId="0" borderId="2" xfId="0" applyNumberFormat="1" applyFont="1" applyBorder="1" applyAlignment="1">
      <alignment horizontal="right" vertical="center"/>
    </xf>
    <xf numFmtId="3" fontId="9" fillId="0" borderId="2" xfId="0" applyNumberFormat="1" applyFont="1" applyBorder="1" applyAlignment="1">
      <alignment horizontal="right" vertical="center"/>
    </xf>
    <xf numFmtId="0" fontId="9" fillId="0" borderId="2" xfId="0" applyFont="1" applyBorder="1" applyAlignment="1">
      <alignment horizontal="right" vertical="center"/>
    </xf>
    <xf numFmtId="38" fontId="4" fillId="0" borderId="9" xfId="1" applyFont="1" applyBorder="1" applyAlignment="1">
      <alignment horizontal="distributed" vertical="center"/>
    </xf>
    <xf numFmtId="38" fontId="4" fillId="0" borderId="4" xfId="1" applyFont="1" applyBorder="1" applyAlignment="1">
      <alignment horizontal="distributed" vertical="center"/>
    </xf>
    <xf numFmtId="38" fontId="4" fillId="0" borderId="83" xfId="1" applyFont="1" applyBorder="1" applyAlignment="1">
      <alignment horizontal="center" vertical="center"/>
    </xf>
    <xf numFmtId="38" fontId="4" fillId="0" borderId="61" xfId="1" applyFont="1" applyBorder="1" applyAlignment="1">
      <alignment horizontal="center" vertical="center"/>
    </xf>
    <xf numFmtId="38" fontId="4" fillId="0" borderId="65" xfId="1" applyFont="1" applyBorder="1" applyAlignment="1">
      <alignment horizontal="center" vertical="center"/>
    </xf>
    <xf numFmtId="38" fontId="9" fillId="0" borderId="4" xfId="1" applyFont="1" applyBorder="1" applyAlignment="1">
      <alignment horizontal="right" vertical="center"/>
    </xf>
    <xf numFmtId="3" fontId="9" fillId="0" borderId="4" xfId="0" applyNumberFormat="1" applyFont="1" applyBorder="1" applyAlignment="1">
      <alignment horizontal="right" vertical="center"/>
    </xf>
    <xf numFmtId="0" fontId="9" fillId="0" borderId="4" xfId="0" applyFont="1" applyBorder="1" applyAlignment="1">
      <alignment horizontal="right" vertical="center"/>
    </xf>
    <xf numFmtId="38" fontId="9" fillId="0" borderId="6" xfId="1" applyFont="1" applyBorder="1" applyAlignment="1">
      <alignment horizontal="right" vertical="center"/>
    </xf>
    <xf numFmtId="0" fontId="4" fillId="0" borderId="50" xfId="0" applyFont="1" applyBorder="1" applyAlignment="1">
      <alignment horizontal="center"/>
    </xf>
    <xf numFmtId="0" fontId="4" fillId="0" borderId="17" xfId="0" applyFont="1" applyBorder="1" applyAlignment="1">
      <alignment horizontal="center"/>
    </xf>
    <xf numFmtId="2" fontId="9" fillId="0" borderId="3" xfId="0" applyNumberFormat="1" applyFont="1" applyBorder="1" applyAlignment="1">
      <alignment horizontal="right" vertical="center"/>
    </xf>
    <xf numFmtId="0" fontId="8" fillId="0" borderId="0" xfId="0" applyFont="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2" fontId="9" fillId="0" borderId="6" xfId="0" applyNumberFormat="1" applyFont="1" applyBorder="1" applyAlignment="1">
      <alignment horizontal="right" vertical="center"/>
    </xf>
    <xf numFmtId="2" fontId="9" fillId="0" borderId="7" xfId="0" applyNumberFormat="1" applyFont="1" applyBorder="1" applyAlignment="1">
      <alignment horizontal="right" vertical="center"/>
    </xf>
    <xf numFmtId="38" fontId="9" fillId="0" borderId="51" xfId="1" applyFont="1" applyBorder="1" applyAlignment="1">
      <alignment horizontal="right" vertical="center"/>
    </xf>
    <xf numFmtId="38" fontId="9" fillId="0" borderId="53" xfId="1" applyFont="1" applyBorder="1" applyAlignment="1">
      <alignment horizontal="right" vertical="center"/>
    </xf>
    <xf numFmtId="2" fontId="9" fillId="0" borderId="4" xfId="0" applyNumberFormat="1" applyFont="1" applyBorder="1" applyAlignment="1">
      <alignment horizontal="right" vertical="center"/>
    </xf>
    <xf numFmtId="2" fontId="9" fillId="0" borderId="5" xfId="0" applyNumberFormat="1" applyFont="1" applyBorder="1" applyAlignment="1">
      <alignment horizontal="right" vertical="center"/>
    </xf>
    <xf numFmtId="3" fontId="9" fillId="0" borderId="6" xfId="0" applyNumberFormat="1" applyFont="1" applyBorder="1" applyAlignment="1">
      <alignment horizontal="right" vertical="center"/>
    </xf>
    <xf numFmtId="0" fontId="9" fillId="0" borderId="6" xfId="0" applyFont="1" applyBorder="1" applyAlignment="1">
      <alignment horizontal="right" vertical="center"/>
    </xf>
    <xf numFmtId="38" fontId="4" fillId="0" borderId="84" xfId="1" applyFont="1" applyBorder="1" applyAlignment="1">
      <alignment horizontal="distributed" vertical="center"/>
    </xf>
    <xf numFmtId="0" fontId="4" fillId="0" borderId="52" xfId="0" applyFont="1" applyBorder="1" applyAlignment="1">
      <alignment vertical="center"/>
    </xf>
    <xf numFmtId="0" fontId="4" fillId="0" borderId="53" xfId="0" applyFont="1" applyBorder="1" applyAlignment="1">
      <alignment vertical="center"/>
    </xf>
    <xf numFmtId="3" fontId="9" fillId="0" borderId="51" xfId="0" applyNumberFormat="1" applyFont="1" applyBorder="1" applyAlignment="1">
      <alignment horizontal="right" vertical="center"/>
    </xf>
    <xf numFmtId="2" fontId="9" fillId="0" borderId="0" xfId="0" applyNumberFormat="1" applyFont="1" applyBorder="1" applyAlignment="1">
      <alignment horizontal="right" vertical="center" shrinkToFit="1"/>
    </xf>
    <xf numFmtId="38" fontId="4" fillId="0" borderId="0" xfId="1" applyFont="1" applyBorder="1" applyAlignment="1">
      <alignment horizontal="center" vertical="center"/>
    </xf>
    <xf numFmtId="38" fontId="9" fillId="0" borderId="0" xfId="1" applyFont="1" applyBorder="1" applyAlignment="1">
      <alignment horizontal="right" vertical="center"/>
    </xf>
    <xf numFmtId="3" fontId="9" fillId="0" borderId="0" xfId="0" applyNumberFormat="1" applyFont="1" applyBorder="1" applyAlignment="1">
      <alignment horizontal="right" vertical="center" shrinkToFit="1"/>
    </xf>
    <xf numFmtId="0" fontId="9" fillId="0" borderId="0" xfId="0" applyFont="1" applyBorder="1" applyAlignment="1">
      <alignment horizontal="right" vertical="center" shrinkToFit="1"/>
    </xf>
    <xf numFmtId="32" fontId="7" fillId="0" borderId="0" xfId="0" applyNumberFormat="1" applyFont="1" applyBorder="1" applyAlignment="1">
      <alignment horizontal="center"/>
    </xf>
    <xf numFmtId="0" fontId="7" fillId="0" borderId="0" xfId="0" applyFont="1" applyBorder="1" applyAlignment="1">
      <alignment horizontal="center"/>
    </xf>
    <xf numFmtId="2" fontId="9" fillId="0" borderId="57" xfId="0" applyNumberFormat="1" applyFont="1" applyBorder="1" applyAlignment="1">
      <alignment horizontal="right" vertical="center"/>
    </xf>
    <xf numFmtId="2" fontId="9" fillId="0" borderId="64" xfId="0" applyNumberFormat="1" applyFont="1" applyBorder="1" applyAlignment="1">
      <alignment horizontal="right" vertical="center"/>
    </xf>
    <xf numFmtId="2" fontId="9" fillId="0" borderId="60" xfId="0" applyNumberFormat="1" applyFont="1" applyBorder="1" applyAlignment="1">
      <alignment horizontal="right" vertical="center"/>
    </xf>
    <xf numFmtId="2" fontId="9" fillId="0" borderId="62" xfId="0" applyNumberFormat="1" applyFont="1" applyBorder="1" applyAlignment="1">
      <alignment horizontal="right" vertical="center"/>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left"/>
    </xf>
    <xf numFmtId="0" fontId="4" fillId="0" borderId="0" xfId="0" applyFont="1" applyBorder="1" applyAlignment="1">
      <alignment horizontal="distributed" vertical="center"/>
    </xf>
    <xf numFmtId="3" fontId="9" fillId="0" borderId="0" xfId="0" applyNumberFormat="1" applyFont="1" applyBorder="1" applyAlignment="1">
      <alignment horizontal="right" vertical="center"/>
    </xf>
    <xf numFmtId="0" fontId="9" fillId="0" borderId="0" xfId="0" applyFont="1" applyBorder="1" applyAlignment="1">
      <alignment horizontal="right" vertical="center"/>
    </xf>
    <xf numFmtId="38" fontId="4" fillId="0" borderId="0" xfId="1" applyFont="1" applyBorder="1" applyAlignment="1">
      <alignment horizontal="distributed" vertical="center"/>
    </xf>
    <xf numFmtId="0" fontId="4" fillId="0" borderId="0" xfId="0" applyFont="1" applyBorder="1" applyAlignment="1">
      <alignmen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26" xfId="0" applyFont="1" applyBorder="1" applyAlignment="1">
      <alignment horizontal="center" vertical="center"/>
    </xf>
    <xf numFmtId="0" fontId="7" fillId="0" borderId="40" xfId="0" applyFont="1" applyBorder="1" applyAlignment="1">
      <alignment horizontal="center" vertical="center"/>
    </xf>
    <xf numFmtId="0" fontId="7" fillId="0" borderId="27" xfId="0" applyFont="1" applyBorder="1" applyAlignment="1">
      <alignment horizontal="center" vertical="center"/>
    </xf>
    <xf numFmtId="38" fontId="11" fillId="0" borderId="14" xfId="1" applyFont="1" applyBorder="1" applyAlignment="1">
      <alignment horizontal="right" vertical="center"/>
    </xf>
    <xf numFmtId="38" fontId="11" fillId="0" borderId="54" xfId="1" applyFont="1" applyBorder="1" applyAlignment="1">
      <alignment horizontal="right" vertical="center"/>
    </xf>
    <xf numFmtId="0" fontId="4" fillId="0" borderId="63" xfId="0" applyFont="1" applyBorder="1"/>
    <xf numFmtId="38" fontId="11" fillId="0" borderId="2" xfId="1" applyFont="1" applyBorder="1" applyAlignment="1">
      <alignment horizontal="right" vertical="center"/>
    </xf>
    <xf numFmtId="38" fontId="11" fillId="0" borderId="18" xfId="1" applyFont="1" applyBorder="1" applyAlignment="1">
      <alignment horizontal="right" vertical="center"/>
    </xf>
    <xf numFmtId="38" fontId="11" fillId="0" borderId="3" xfId="1" applyFont="1" applyBorder="1" applyAlignment="1">
      <alignment horizontal="right" vertical="center"/>
    </xf>
    <xf numFmtId="0" fontId="7" fillId="0" borderId="85" xfId="0" applyFont="1" applyBorder="1" applyAlignment="1">
      <alignment horizontal="center"/>
    </xf>
    <xf numFmtId="0" fontId="7" fillId="0" borderId="47" xfId="0" applyFont="1" applyBorder="1" applyAlignment="1">
      <alignment horizontal="center"/>
    </xf>
    <xf numFmtId="0" fontId="7" fillId="0" borderId="87" xfId="0" applyFont="1" applyBorder="1" applyAlignment="1">
      <alignment horizontal="center"/>
    </xf>
    <xf numFmtId="38" fontId="11" fillId="0" borderId="38" xfId="1" applyFont="1" applyBorder="1" applyAlignment="1">
      <alignment horizontal="right" vertical="center"/>
    </xf>
    <xf numFmtId="38" fontId="11" fillId="0" borderId="21" xfId="1" applyFont="1" applyBorder="1" applyAlignment="1">
      <alignment horizontal="right" vertical="center"/>
    </xf>
    <xf numFmtId="38" fontId="11" fillId="0" borderId="24" xfId="1" applyFont="1" applyBorder="1" applyAlignment="1">
      <alignment horizontal="right" vertical="center"/>
    </xf>
    <xf numFmtId="0" fontId="7" fillId="0" borderId="12" xfId="0" applyFont="1" applyBorder="1" applyAlignment="1">
      <alignment horizontal="left" vertical="center"/>
    </xf>
    <xf numFmtId="0" fontId="7" fillId="0" borderId="38" xfId="0" applyFont="1" applyBorder="1" applyAlignment="1">
      <alignment horizontal="left" vertical="center"/>
    </xf>
    <xf numFmtId="0" fontId="7" fillId="0" borderId="85" xfId="0" applyFont="1" applyBorder="1" applyAlignment="1">
      <alignment horizontal="center" vertical="center"/>
    </xf>
    <xf numFmtId="0" fontId="7" fillId="0" borderId="47" xfId="0" applyFont="1" applyBorder="1" applyAlignment="1">
      <alignment horizontal="center" vertical="center"/>
    </xf>
    <xf numFmtId="0" fontId="7" fillId="0" borderId="86" xfId="0" applyFont="1" applyBorder="1" applyAlignment="1">
      <alignment horizontal="center" vertical="center"/>
    </xf>
    <xf numFmtId="0" fontId="7" fillId="0" borderId="11" xfId="0" applyFont="1" applyBorder="1" applyAlignment="1">
      <alignment horizontal="left" vertical="center" wrapText="1"/>
    </xf>
    <xf numFmtId="0" fontId="7" fillId="0" borderId="28" xfId="0" applyFont="1" applyBorder="1" applyAlignment="1">
      <alignment horizontal="left" vertical="center" wrapText="1"/>
    </xf>
    <xf numFmtId="0" fontId="8" fillId="0" borderId="37" xfId="0" applyFont="1" applyBorder="1" applyAlignment="1">
      <alignment horizontal="left"/>
    </xf>
  </cellXfs>
  <cellStyles count="3">
    <cellStyle name="Excel Built-in Comma [0]" xfId="2" xr:uid="{CE5A47EC-1956-473D-A5BF-C5FA9BA56721}"/>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63"/>
  <sheetViews>
    <sheetView tabSelected="1" view="pageBreakPreview" zoomScale="90" zoomScaleNormal="80" zoomScaleSheetLayoutView="90" workbookViewId="0">
      <selection activeCell="BW3" sqref="BW3"/>
    </sheetView>
  </sheetViews>
  <sheetFormatPr defaultColWidth="1.6328125" defaultRowHeight="13" x14ac:dyDescent="0.2"/>
  <cols>
    <col min="1" max="89" width="1.6328125" style="78"/>
    <col min="90" max="90" width="1.6328125" style="78" customWidth="1"/>
    <col min="91" max="16384" width="1.6328125" style="78"/>
  </cols>
  <sheetData>
    <row r="1" spans="2:112" ht="41.25" customHeight="1" thickBot="1" x14ac:dyDescent="0.25">
      <c r="B1" s="253" t="s">
        <v>129</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row>
    <row r="2" spans="2:112" ht="26.25" customHeight="1" x14ac:dyDescent="0.2">
      <c r="B2" s="154" t="s">
        <v>0</v>
      </c>
      <c r="C2" s="155"/>
      <c r="D2" s="155"/>
      <c r="E2" s="155"/>
      <c r="F2" s="155"/>
      <c r="G2" s="155"/>
      <c r="H2" s="155"/>
      <c r="I2" s="155"/>
      <c r="J2" s="155"/>
      <c r="K2" s="155"/>
      <c r="L2" s="257">
        <v>46061</v>
      </c>
      <c r="M2" s="257"/>
      <c r="N2" s="257"/>
      <c r="O2" s="257"/>
      <c r="P2" s="257"/>
      <c r="Q2" s="257"/>
      <c r="R2" s="257"/>
      <c r="S2" s="257"/>
      <c r="T2" s="257"/>
      <c r="U2" s="257"/>
      <c r="V2" s="257"/>
      <c r="W2" s="257"/>
      <c r="X2" s="257"/>
      <c r="Y2" s="258"/>
      <c r="Z2" s="269"/>
      <c r="AA2" s="270"/>
      <c r="AB2" s="270"/>
      <c r="AC2" s="271"/>
      <c r="AD2" s="271"/>
      <c r="AE2" s="271"/>
      <c r="AF2" s="271"/>
      <c r="AG2" s="271"/>
      <c r="AH2" s="271"/>
      <c r="AI2" s="271"/>
      <c r="AJ2" s="271"/>
      <c r="AK2" s="271"/>
      <c r="AL2" s="155" t="s">
        <v>6</v>
      </c>
      <c r="AM2" s="155"/>
      <c r="AN2" s="155"/>
      <c r="AO2" s="155"/>
      <c r="AP2" s="155"/>
      <c r="AQ2" s="155"/>
      <c r="AR2" s="155"/>
      <c r="AS2" s="155"/>
      <c r="AT2" s="155" t="s">
        <v>7</v>
      </c>
      <c r="AU2" s="155"/>
      <c r="AV2" s="155"/>
      <c r="AW2" s="155"/>
      <c r="AX2" s="155"/>
      <c r="AY2" s="155"/>
      <c r="AZ2" s="155"/>
      <c r="BA2" s="155"/>
      <c r="BB2" s="155" t="s">
        <v>8</v>
      </c>
      <c r="BC2" s="155"/>
      <c r="BD2" s="155"/>
      <c r="BE2" s="155"/>
      <c r="BF2" s="155"/>
      <c r="BG2" s="155"/>
      <c r="BH2" s="155"/>
      <c r="BI2" s="156"/>
      <c r="BJ2" s="79"/>
      <c r="BK2" s="79"/>
      <c r="BL2" s="79"/>
      <c r="BM2" s="79"/>
      <c r="BN2" s="79"/>
      <c r="BO2" s="79"/>
      <c r="BP2" s="79"/>
      <c r="BQ2" s="79"/>
      <c r="BR2" s="79"/>
      <c r="BS2" s="79"/>
    </row>
    <row r="3" spans="2:112" ht="26.25" customHeight="1" x14ac:dyDescent="0.2">
      <c r="B3" s="157" t="s">
        <v>1</v>
      </c>
      <c r="C3" s="158"/>
      <c r="D3" s="158"/>
      <c r="E3" s="158"/>
      <c r="F3" s="158"/>
      <c r="G3" s="158"/>
      <c r="H3" s="158"/>
      <c r="I3" s="158"/>
      <c r="J3" s="158"/>
      <c r="K3" s="158"/>
      <c r="L3" s="259">
        <v>46049</v>
      </c>
      <c r="M3" s="259"/>
      <c r="N3" s="259"/>
      <c r="O3" s="259"/>
      <c r="P3" s="259"/>
      <c r="Q3" s="259"/>
      <c r="R3" s="259"/>
      <c r="S3" s="259"/>
      <c r="T3" s="259"/>
      <c r="U3" s="259"/>
      <c r="V3" s="259"/>
      <c r="W3" s="259"/>
      <c r="X3" s="259"/>
      <c r="Y3" s="260"/>
      <c r="Z3" s="272" t="s">
        <v>175</v>
      </c>
      <c r="AA3" s="273"/>
      <c r="AB3" s="273"/>
      <c r="AC3" s="158"/>
      <c r="AD3" s="158"/>
      <c r="AE3" s="158"/>
      <c r="AF3" s="158"/>
      <c r="AG3" s="158"/>
      <c r="AH3" s="158"/>
      <c r="AI3" s="158"/>
      <c r="AJ3" s="158"/>
      <c r="AK3" s="158"/>
      <c r="AL3" s="265">
        <v>102342</v>
      </c>
      <c r="AM3" s="265"/>
      <c r="AN3" s="265"/>
      <c r="AO3" s="265"/>
      <c r="AP3" s="265"/>
      <c r="AQ3" s="265"/>
      <c r="AR3" s="265"/>
      <c r="AS3" s="265"/>
      <c r="AT3" s="265">
        <v>100190</v>
      </c>
      <c r="AU3" s="265"/>
      <c r="AV3" s="265"/>
      <c r="AW3" s="265"/>
      <c r="AX3" s="265"/>
      <c r="AY3" s="265"/>
      <c r="AZ3" s="265"/>
      <c r="BA3" s="265"/>
      <c r="BB3" s="265">
        <f>AL3+AT3</f>
        <v>202532</v>
      </c>
      <c r="BC3" s="265"/>
      <c r="BD3" s="265"/>
      <c r="BE3" s="265"/>
      <c r="BF3" s="265"/>
      <c r="BG3" s="265"/>
      <c r="BH3" s="265"/>
      <c r="BI3" s="266"/>
      <c r="BJ3" s="79"/>
      <c r="BK3" s="79"/>
      <c r="BL3" s="79"/>
      <c r="BM3" s="79"/>
      <c r="BN3" s="79"/>
      <c r="BO3" s="79"/>
      <c r="BP3" s="79"/>
      <c r="BQ3" s="79"/>
      <c r="BR3" s="79"/>
      <c r="BS3" s="79"/>
    </row>
    <row r="4" spans="2:112" ht="26.25" customHeight="1" x14ac:dyDescent="0.2">
      <c r="B4" s="157" t="s">
        <v>2</v>
      </c>
      <c r="C4" s="158"/>
      <c r="D4" s="158"/>
      <c r="E4" s="158"/>
      <c r="F4" s="158"/>
      <c r="G4" s="158"/>
      <c r="H4" s="158"/>
      <c r="I4" s="158"/>
      <c r="J4" s="158"/>
      <c r="K4" s="158"/>
      <c r="L4" s="158">
        <v>5</v>
      </c>
      <c r="M4" s="158"/>
      <c r="N4" s="158"/>
      <c r="O4" s="158"/>
      <c r="P4" s="158"/>
      <c r="Q4" s="158"/>
      <c r="R4" s="158"/>
      <c r="S4" s="158"/>
      <c r="T4" s="158"/>
      <c r="U4" s="158"/>
      <c r="V4" s="158"/>
      <c r="W4" s="158"/>
      <c r="X4" s="158"/>
      <c r="Y4" s="261"/>
      <c r="Z4" s="272" t="s">
        <v>176</v>
      </c>
      <c r="AA4" s="273"/>
      <c r="AB4" s="273"/>
      <c r="AC4" s="158"/>
      <c r="AD4" s="158"/>
      <c r="AE4" s="158"/>
      <c r="AF4" s="158"/>
      <c r="AG4" s="158"/>
      <c r="AH4" s="158"/>
      <c r="AI4" s="158"/>
      <c r="AJ4" s="158"/>
      <c r="AK4" s="158"/>
      <c r="AL4" s="265">
        <v>101899</v>
      </c>
      <c r="AM4" s="265"/>
      <c r="AN4" s="265"/>
      <c r="AO4" s="265"/>
      <c r="AP4" s="265"/>
      <c r="AQ4" s="265"/>
      <c r="AR4" s="265"/>
      <c r="AS4" s="265"/>
      <c r="AT4" s="265">
        <v>99889</v>
      </c>
      <c r="AU4" s="265"/>
      <c r="AV4" s="265"/>
      <c r="AW4" s="265"/>
      <c r="AX4" s="265"/>
      <c r="AY4" s="265"/>
      <c r="AZ4" s="265"/>
      <c r="BA4" s="265"/>
      <c r="BB4" s="265">
        <f>AL4+AT4</f>
        <v>201788</v>
      </c>
      <c r="BC4" s="265"/>
      <c r="BD4" s="265"/>
      <c r="BE4" s="265"/>
      <c r="BF4" s="265"/>
      <c r="BG4" s="265"/>
      <c r="BH4" s="265"/>
      <c r="BI4" s="266"/>
      <c r="BJ4" s="79"/>
      <c r="BK4" s="79"/>
      <c r="BL4" s="79"/>
      <c r="BM4" s="79"/>
      <c r="BN4" s="79"/>
      <c r="BO4" s="79"/>
      <c r="BP4" s="79"/>
      <c r="BQ4" s="79"/>
      <c r="BR4" s="79"/>
      <c r="BS4" s="79"/>
    </row>
    <row r="5" spans="2:112" ht="26.25" customHeight="1" x14ac:dyDescent="0.2">
      <c r="B5" s="157" t="s">
        <v>3</v>
      </c>
      <c r="C5" s="158"/>
      <c r="D5" s="158"/>
      <c r="E5" s="158"/>
      <c r="F5" s="158"/>
      <c r="G5" s="158"/>
      <c r="H5" s="158"/>
      <c r="I5" s="158"/>
      <c r="J5" s="158"/>
      <c r="K5" s="158"/>
      <c r="L5" s="262">
        <v>1</v>
      </c>
      <c r="M5" s="262"/>
      <c r="N5" s="262"/>
      <c r="O5" s="262"/>
      <c r="P5" s="262"/>
      <c r="Q5" s="262"/>
      <c r="R5" s="262"/>
      <c r="S5" s="262"/>
      <c r="T5" s="262"/>
      <c r="U5" s="262"/>
      <c r="V5" s="262"/>
      <c r="W5" s="262"/>
      <c r="X5" s="262"/>
      <c r="Y5" s="263"/>
      <c r="Z5" s="272" t="s">
        <v>177</v>
      </c>
      <c r="AA5" s="273"/>
      <c r="AB5" s="273"/>
      <c r="AC5" s="158"/>
      <c r="AD5" s="158"/>
      <c r="AE5" s="158"/>
      <c r="AF5" s="158"/>
      <c r="AG5" s="158"/>
      <c r="AH5" s="158"/>
      <c r="AI5" s="158"/>
      <c r="AJ5" s="158"/>
      <c r="AK5" s="158"/>
      <c r="AL5" s="265">
        <v>59736</v>
      </c>
      <c r="AM5" s="265"/>
      <c r="AN5" s="265"/>
      <c r="AO5" s="265"/>
      <c r="AP5" s="265"/>
      <c r="AQ5" s="265"/>
      <c r="AR5" s="265"/>
      <c r="AS5" s="265"/>
      <c r="AT5" s="265">
        <v>57009</v>
      </c>
      <c r="AU5" s="265"/>
      <c r="AV5" s="265"/>
      <c r="AW5" s="265"/>
      <c r="AX5" s="265"/>
      <c r="AY5" s="265"/>
      <c r="AZ5" s="265"/>
      <c r="BA5" s="265"/>
      <c r="BB5" s="265">
        <f>SUM(AL5:BA5)</f>
        <v>116745</v>
      </c>
      <c r="BC5" s="265"/>
      <c r="BD5" s="265"/>
      <c r="BE5" s="265"/>
      <c r="BF5" s="265"/>
      <c r="BG5" s="265"/>
      <c r="BH5" s="265"/>
      <c r="BI5" s="266"/>
      <c r="BJ5" s="79"/>
      <c r="BK5" s="79"/>
      <c r="BL5" s="79"/>
      <c r="BM5" s="79"/>
      <c r="BN5" s="79"/>
      <c r="BO5" s="79"/>
      <c r="BP5" s="79"/>
      <c r="BQ5" s="79"/>
      <c r="BR5" s="79"/>
      <c r="BS5" s="79"/>
    </row>
    <row r="6" spans="2:112" ht="26.25" customHeight="1" thickBot="1" x14ac:dyDescent="0.25">
      <c r="B6" s="255" t="s">
        <v>4</v>
      </c>
      <c r="C6" s="256"/>
      <c r="D6" s="256"/>
      <c r="E6" s="256"/>
      <c r="F6" s="256"/>
      <c r="G6" s="256"/>
      <c r="H6" s="256"/>
      <c r="I6" s="256"/>
      <c r="J6" s="256"/>
      <c r="K6" s="256"/>
      <c r="L6" s="256" t="s">
        <v>130</v>
      </c>
      <c r="M6" s="256"/>
      <c r="N6" s="256"/>
      <c r="O6" s="256"/>
      <c r="P6" s="256"/>
      <c r="Q6" s="256"/>
      <c r="R6" s="256"/>
      <c r="S6" s="256"/>
      <c r="T6" s="256"/>
      <c r="U6" s="256"/>
      <c r="V6" s="256"/>
      <c r="W6" s="256"/>
      <c r="X6" s="256"/>
      <c r="Y6" s="264"/>
      <c r="Z6" s="285" t="s">
        <v>178</v>
      </c>
      <c r="AA6" s="286"/>
      <c r="AB6" s="286"/>
      <c r="AC6" s="256"/>
      <c r="AD6" s="256"/>
      <c r="AE6" s="256"/>
      <c r="AF6" s="256"/>
      <c r="AG6" s="256"/>
      <c r="AH6" s="256"/>
      <c r="AI6" s="256"/>
      <c r="AJ6" s="256"/>
      <c r="AK6" s="256"/>
      <c r="AL6" s="267">
        <f>AL5/AL4*1</f>
        <v>0.58622753903374913</v>
      </c>
      <c r="AM6" s="267"/>
      <c r="AN6" s="267"/>
      <c r="AO6" s="267"/>
      <c r="AP6" s="267"/>
      <c r="AQ6" s="267"/>
      <c r="AR6" s="267"/>
      <c r="AS6" s="267"/>
      <c r="AT6" s="267">
        <f>AT5/AT4*1</f>
        <v>0.57072350308842812</v>
      </c>
      <c r="AU6" s="267"/>
      <c r="AV6" s="267"/>
      <c r="AW6" s="267"/>
      <c r="AX6" s="267"/>
      <c r="AY6" s="267"/>
      <c r="AZ6" s="267"/>
      <c r="BA6" s="267"/>
      <c r="BB6" s="267">
        <f>BB5/BB4*1</f>
        <v>0.57855273851765221</v>
      </c>
      <c r="BC6" s="267"/>
      <c r="BD6" s="267"/>
      <c r="BE6" s="267"/>
      <c r="BF6" s="267"/>
      <c r="BG6" s="267"/>
      <c r="BH6" s="267"/>
      <c r="BI6" s="268"/>
      <c r="BJ6" s="79"/>
      <c r="BK6" s="79"/>
      <c r="BL6" s="79"/>
      <c r="BM6" s="79"/>
      <c r="BN6" s="79"/>
      <c r="BO6" s="79"/>
      <c r="BP6" s="79"/>
      <c r="BQ6" s="79"/>
      <c r="BR6" s="79"/>
      <c r="BS6" s="79"/>
    </row>
    <row r="7" spans="2:112" ht="10" customHeight="1" x14ac:dyDescent="0.2">
      <c r="B7" s="80"/>
      <c r="C7" s="80"/>
      <c r="D7" s="80"/>
      <c r="E7" s="80"/>
      <c r="F7" s="80"/>
      <c r="G7" s="80"/>
      <c r="H7" s="80"/>
      <c r="I7" s="80"/>
      <c r="J7" s="80"/>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2"/>
      <c r="AM7" s="82"/>
      <c r="AN7" s="82"/>
      <c r="AO7" s="82"/>
      <c r="AP7" s="82"/>
      <c r="AQ7" s="82"/>
      <c r="AR7" s="82"/>
      <c r="AS7" s="82"/>
      <c r="AT7" s="82"/>
      <c r="AU7" s="82"/>
      <c r="AV7" s="82"/>
      <c r="AW7" s="82"/>
      <c r="AX7" s="82"/>
      <c r="AY7" s="82"/>
      <c r="AZ7" s="82"/>
      <c r="BA7" s="82"/>
      <c r="BB7" s="82"/>
      <c r="BC7" s="82"/>
      <c r="BD7" s="82"/>
      <c r="BE7" s="82"/>
      <c r="BF7" s="82"/>
      <c r="BG7" s="82"/>
      <c r="BH7" s="82"/>
      <c r="BI7" s="82"/>
      <c r="BJ7" s="79"/>
      <c r="BK7" s="79"/>
      <c r="BL7" s="79"/>
      <c r="BM7" s="79"/>
      <c r="BN7" s="79"/>
      <c r="BO7" s="79"/>
      <c r="BP7" s="79"/>
      <c r="BQ7" s="79"/>
      <c r="BR7" s="79"/>
      <c r="BS7" s="79"/>
    </row>
    <row r="8" spans="2:112" ht="10" customHeight="1" x14ac:dyDescent="0.2">
      <c r="B8" s="80"/>
      <c r="C8" s="80"/>
      <c r="D8" s="80"/>
      <c r="E8" s="80"/>
      <c r="F8" s="80"/>
      <c r="G8" s="80"/>
      <c r="H8" s="80"/>
      <c r="I8" s="80"/>
      <c r="J8" s="80"/>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2"/>
      <c r="AM8" s="82"/>
      <c r="AN8" s="82"/>
      <c r="AO8" s="82"/>
      <c r="AP8" s="82"/>
      <c r="AQ8" s="82"/>
      <c r="AR8" s="82"/>
      <c r="AS8" s="82"/>
      <c r="AT8" s="82"/>
      <c r="AU8" s="82"/>
      <c r="AV8" s="82"/>
      <c r="AW8" s="82"/>
      <c r="AX8" s="82"/>
      <c r="AY8" s="82"/>
      <c r="AZ8" s="82"/>
      <c r="BA8" s="82"/>
      <c r="BB8" s="82"/>
      <c r="BC8" s="82"/>
      <c r="BD8" s="82"/>
      <c r="BE8" s="82"/>
      <c r="BF8" s="82"/>
      <c r="BG8" s="82"/>
      <c r="BH8" s="82"/>
      <c r="BI8" s="82"/>
      <c r="BJ8" s="79"/>
      <c r="BK8" s="79"/>
      <c r="BL8" s="79"/>
      <c r="BM8" s="79"/>
      <c r="BN8" s="79"/>
      <c r="BO8" s="79"/>
      <c r="BP8" s="79"/>
      <c r="BQ8" s="79"/>
      <c r="BR8" s="79"/>
      <c r="BS8" s="79"/>
    </row>
    <row r="9" spans="2:112" ht="22.5" customHeight="1" thickBot="1" x14ac:dyDescent="0.25">
      <c r="B9" s="254" t="s">
        <v>154</v>
      </c>
      <c r="C9" s="254"/>
      <c r="D9" s="254"/>
      <c r="E9" s="254"/>
      <c r="F9" s="254"/>
      <c r="G9" s="254"/>
      <c r="H9" s="254"/>
      <c r="I9" s="254"/>
      <c r="J9" s="254"/>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row>
    <row r="10" spans="2:112" ht="20.149999999999999" customHeight="1" x14ac:dyDescent="0.2">
      <c r="B10" s="237" t="s">
        <v>24</v>
      </c>
      <c r="C10" s="238"/>
      <c r="D10" s="238"/>
      <c r="E10" s="238"/>
      <c r="F10" s="238"/>
      <c r="G10" s="238"/>
      <c r="H10" s="238"/>
      <c r="I10" s="238"/>
      <c r="J10" s="239"/>
      <c r="K10" s="222" t="s">
        <v>15</v>
      </c>
      <c r="L10" s="282"/>
      <c r="M10" s="282"/>
      <c r="N10" s="282"/>
      <c r="O10" s="282"/>
      <c r="P10" s="282"/>
      <c r="Q10" s="282"/>
      <c r="R10" s="282"/>
      <c r="S10" s="282"/>
      <c r="T10" s="282"/>
      <c r="U10" s="282"/>
      <c r="V10" s="282"/>
      <c r="W10" s="282"/>
      <c r="X10" s="282"/>
      <c r="Y10" s="282"/>
      <c r="Z10" s="282"/>
      <c r="AA10" s="282"/>
      <c r="AB10" s="283"/>
      <c r="AC10" s="276" t="s">
        <v>16</v>
      </c>
      <c r="AD10" s="277"/>
      <c r="AE10" s="277"/>
      <c r="AF10" s="277"/>
      <c r="AG10" s="277"/>
      <c r="AH10" s="277"/>
      <c r="AI10" s="277"/>
      <c r="AJ10" s="277"/>
      <c r="AK10" s="277"/>
      <c r="AL10" s="277"/>
      <c r="AM10" s="277"/>
      <c r="AN10" s="277"/>
      <c r="AO10" s="277"/>
      <c r="AP10" s="277"/>
      <c r="AQ10" s="277"/>
      <c r="AR10" s="277"/>
      <c r="AS10" s="277"/>
      <c r="AT10" s="284"/>
      <c r="AU10" s="276" t="s">
        <v>17</v>
      </c>
      <c r="AV10" s="277"/>
      <c r="AW10" s="277"/>
      <c r="AX10" s="277"/>
      <c r="AY10" s="277"/>
      <c r="AZ10" s="277"/>
      <c r="BA10" s="277"/>
      <c r="BB10" s="277"/>
      <c r="BC10" s="277"/>
      <c r="BD10" s="277"/>
      <c r="BE10" s="277"/>
      <c r="BF10" s="277"/>
      <c r="BG10" s="277"/>
      <c r="BH10" s="277"/>
      <c r="BI10" s="278"/>
    </row>
    <row r="11" spans="2:112" ht="20.149999999999999" customHeight="1" x14ac:dyDescent="0.2">
      <c r="B11" s="240"/>
      <c r="C11" s="241"/>
      <c r="D11" s="241"/>
      <c r="E11" s="241"/>
      <c r="F11" s="241"/>
      <c r="G11" s="241"/>
      <c r="H11" s="241"/>
      <c r="I11" s="241"/>
      <c r="J11" s="242"/>
      <c r="K11" s="245" t="s">
        <v>6</v>
      </c>
      <c r="L11" s="246"/>
      <c r="M11" s="246"/>
      <c r="N11" s="246"/>
      <c r="O11" s="246"/>
      <c r="P11" s="247"/>
      <c r="Q11" s="208" t="s">
        <v>7</v>
      </c>
      <c r="R11" s="208"/>
      <c r="S11" s="208"/>
      <c r="T11" s="208"/>
      <c r="U11" s="208"/>
      <c r="V11" s="208"/>
      <c r="W11" s="208" t="s">
        <v>8</v>
      </c>
      <c r="X11" s="208"/>
      <c r="Y11" s="208"/>
      <c r="Z11" s="208"/>
      <c r="AA11" s="208"/>
      <c r="AB11" s="208"/>
      <c r="AC11" s="208" t="s">
        <v>6</v>
      </c>
      <c r="AD11" s="208"/>
      <c r="AE11" s="208"/>
      <c r="AF11" s="208"/>
      <c r="AG11" s="208"/>
      <c r="AH11" s="208"/>
      <c r="AI11" s="208" t="s">
        <v>7</v>
      </c>
      <c r="AJ11" s="208"/>
      <c r="AK11" s="208"/>
      <c r="AL11" s="208"/>
      <c r="AM11" s="208"/>
      <c r="AN11" s="208"/>
      <c r="AO11" s="208" t="s">
        <v>8</v>
      </c>
      <c r="AP11" s="208"/>
      <c r="AQ11" s="208"/>
      <c r="AR11" s="208"/>
      <c r="AS11" s="208"/>
      <c r="AT11" s="208"/>
      <c r="AU11" s="208" t="s">
        <v>6</v>
      </c>
      <c r="AV11" s="208"/>
      <c r="AW11" s="208"/>
      <c r="AX11" s="208"/>
      <c r="AY11" s="208"/>
      <c r="AZ11" s="208" t="s">
        <v>7</v>
      </c>
      <c r="BA11" s="208"/>
      <c r="BB11" s="208"/>
      <c r="BC11" s="208"/>
      <c r="BD11" s="208"/>
      <c r="BE11" s="279" t="s">
        <v>8</v>
      </c>
      <c r="BF11" s="280"/>
      <c r="BG11" s="280"/>
      <c r="BH11" s="280"/>
      <c r="BI11" s="281"/>
    </row>
    <row r="12" spans="2:112" ht="20.149999999999999" customHeight="1" x14ac:dyDescent="0.2">
      <c r="B12" s="243" t="s">
        <v>9</v>
      </c>
      <c r="C12" s="244"/>
      <c r="D12" s="244"/>
      <c r="E12" s="244"/>
      <c r="F12" s="244"/>
      <c r="G12" s="244"/>
      <c r="H12" s="244"/>
      <c r="I12" s="244"/>
      <c r="J12" s="244"/>
      <c r="K12" s="230">
        <v>6928</v>
      </c>
      <c r="L12" s="231"/>
      <c r="M12" s="231"/>
      <c r="N12" s="231"/>
      <c r="O12" s="231"/>
      <c r="P12" s="232"/>
      <c r="Q12" s="229">
        <v>6995</v>
      </c>
      <c r="R12" s="229"/>
      <c r="S12" s="229"/>
      <c r="T12" s="229"/>
      <c r="U12" s="229"/>
      <c r="V12" s="229"/>
      <c r="W12" s="230">
        <f>SUM(K12:V12)</f>
        <v>13923</v>
      </c>
      <c r="X12" s="231"/>
      <c r="Y12" s="231"/>
      <c r="Z12" s="231"/>
      <c r="AA12" s="231"/>
      <c r="AB12" s="232"/>
      <c r="AC12" s="229">
        <v>1609</v>
      </c>
      <c r="AD12" s="229"/>
      <c r="AE12" s="229"/>
      <c r="AF12" s="229"/>
      <c r="AG12" s="229"/>
      <c r="AH12" s="229"/>
      <c r="AI12" s="229">
        <v>1223</v>
      </c>
      <c r="AJ12" s="229"/>
      <c r="AK12" s="229"/>
      <c r="AL12" s="229"/>
      <c r="AM12" s="229"/>
      <c r="AN12" s="229"/>
      <c r="AO12" s="229">
        <f>SUM(AC12:AN12)</f>
        <v>2832</v>
      </c>
      <c r="AP12" s="229"/>
      <c r="AQ12" s="229"/>
      <c r="AR12" s="229"/>
      <c r="AS12" s="229"/>
      <c r="AT12" s="229"/>
      <c r="AU12" s="236">
        <f>AC12/K12*1</f>
        <v>0.23224595842956119</v>
      </c>
      <c r="AV12" s="236"/>
      <c r="AW12" s="236"/>
      <c r="AX12" s="236"/>
      <c r="AY12" s="236"/>
      <c r="AZ12" s="204">
        <f t="shared" ref="AZ12:AZ21" si="0">AI12/Q12</f>
        <v>0.17483917083631165</v>
      </c>
      <c r="BA12" s="205"/>
      <c r="BB12" s="205"/>
      <c r="BC12" s="205"/>
      <c r="BD12" s="233"/>
      <c r="BE12" s="204">
        <f t="shared" ref="BE12:BE22" si="1">AO12/W12</f>
        <v>0.20340443869855634</v>
      </c>
      <c r="BF12" s="205"/>
      <c r="BG12" s="205"/>
      <c r="BH12" s="205"/>
      <c r="BI12" s="206"/>
    </row>
    <row r="13" spans="2:112" ht="20.149999999999999" customHeight="1" x14ac:dyDescent="0.2">
      <c r="B13" s="243" t="s">
        <v>10</v>
      </c>
      <c r="C13" s="244"/>
      <c r="D13" s="244"/>
      <c r="E13" s="244"/>
      <c r="F13" s="244"/>
      <c r="G13" s="244"/>
      <c r="H13" s="244"/>
      <c r="I13" s="244"/>
      <c r="J13" s="244"/>
      <c r="K13" s="230">
        <v>8323</v>
      </c>
      <c r="L13" s="231"/>
      <c r="M13" s="231"/>
      <c r="N13" s="231"/>
      <c r="O13" s="231"/>
      <c r="P13" s="232"/>
      <c r="Q13" s="229">
        <v>8235</v>
      </c>
      <c r="R13" s="229"/>
      <c r="S13" s="229"/>
      <c r="T13" s="229"/>
      <c r="U13" s="229"/>
      <c r="V13" s="229"/>
      <c r="W13" s="230">
        <f t="shared" ref="W13:W16" si="2">SUM(K13:V13)</f>
        <v>16558</v>
      </c>
      <c r="X13" s="231"/>
      <c r="Y13" s="231"/>
      <c r="Z13" s="231"/>
      <c r="AA13" s="231"/>
      <c r="AB13" s="232"/>
      <c r="AC13" s="229">
        <v>1946</v>
      </c>
      <c r="AD13" s="229"/>
      <c r="AE13" s="229"/>
      <c r="AF13" s="229"/>
      <c r="AG13" s="229"/>
      <c r="AH13" s="229"/>
      <c r="AI13" s="229">
        <v>1558</v>
      </c>
      <c r="AJ13" s="229"/>
      <c r="AK13" s="229"/>
      <c r="AL13" s="229"/>
      <c r="AM13" s="229"/>
      <c r="AN13" s="229"/>
      <c r="AO13" s="229">
        <f t="shared" ref="AO13:AO16" si="3">SUM(AC13:AN13)</f>
        <v>3504</v>
      </c>
      <c r="AP13" s="229"/>
      <c r="AQ13" s="229"/>
      <c r="AR13" s="229"/>
      <c r="AS13" s="229"/>
      <c r="AT13" s="229"/>
      <c r="AU13" s="236">
        <f t="shared" ref="AU13:AU22" si="4">AC13/K13*1</f>
        <v>0.23380992430613962</v>
      </c>
      <c r="AV13" s="236"/>
      <c r="AW13" s="236"/>
      <c r="AX13" s="236"/>
      <c r="AY13" s="236"/>
      <c r="AZ13" s="204">
        <f t="shared" si="0"/>
        <v>0.18919247115968427</v>
      </c>
      <c r="BA13" s="205"/>
      <c r="BB13" s="205"/>
      <c r="BC13" s="205"/>
      <c r="BD13" s="233"/>
      <c r="BE13" s="204">
        <f t="shared" si="1"/>
        <v>0.21161976084068124</v>
      </c>
      <c r="BF13" s="205"/>
      <c r="BG13" s="205"/>
      <c r="BH13" s="205"/>
      <c r="BI13" s="206"/>
    </row>
    <row r="14" spans="2:112" ht="20.149999999999999" customHeight="1" x14ac:dyDescent="0.2">
      <c r="B14" s="243" t="s">
        <v>11</v>
      </c>
      <c r="C14" s="244"/>
      <c r="D14" s="244"/>
      <c r="E14" s="244"/>
      <c r="F14" s="244"/>
      <c r="G14" s="244"/>
      <c r="H14" s="244"/>
      <c r="I14" s="244"/>
      <c r="J14" s="244"/>
      <c r="K14" s="230">
        <v>8086</v>
      </c>
      <c r="L14" s="231"/>
      <c r="M14" s="231"/>
      <c r="N14" s="231"/>
      <c r="O14" s="231"/>
      <c r="P14" s="232"/>
      <c r="Q14" s="229">
        <v>8067</v>
      </c>
      <c r="R14" s="229"/>
      <c r="S14" s="229"/>
      <c r="T14" s="229"/>
      <c r="U14" s="229"/>
      <c r="V14" s="229"/>
      <c r="W14" s="230">
        <f t="shared" si="2"/>
        <v>16153</v>
      </c>
      <c r="X14" s="231"/>
      <c r="Y14" s="231"/>
      <c r="Z14" s="231"/>
      <c r="AA14" s="231"/>
      <c r="AB14" s="232"/>
      <c r="AC14" s="229">
        <v>2003</v>
      </c>
      <c r="AD14" s="229"/>
      <c r="AE14" s="229"/>
      <c r="AF14" s="229"/>
      <c r="AG14" s="229"/>
      <c r="AH14" s="229"/>
      <c r="AI14" s="229">
        <v>1699</v>
      </c>
      <c r="AJ14" s="229"/>
      <c r="AK14" s="229"/>
      <c r="AL14" s="229"/>
      <c r="AM14" s="229"/>
      <c r="AN14" s="229"/>
      <c r="AO14" s="229">
        <f t="shared" si="3"/>
        <v>3702</v>
      </c>
      <c r="AP14" s="229"/>
      <c r="AQ14" s="229"/>
      <c r="AR14" s="229"/>
      <c r="AS14" s="229"/>
      <c r="AT14" s="229"/>
      <c r="AU14" s="236">
        <f t="shared" si="4"/>
        <v>0.24771209497897601</v>
      </c>
      <c r="AV14" s="236"/>
      <c r="AW14" s="236"/>
      <c r="AX14" s="236"/>
      <c r="AY14" s="236"/>
      <c r="AZ14" s="204">
        <f t="shared" si="0"/>
        <v>0.21061113177141441</v>
      </c>
      <c r="BA14" s="205"/>
      <c r="BB14" s="205"/>
      <c r="BC14" s="205"/>
      <c r="BD14" s="233"/>
      <c r="BE14" s="204">
        <f t="shared" si="1"/>
        <v>0.22918343341794095</v>
      </c>
      <c r="BF14" s="205"/>
      <c r="BG14" s="205"/>
      <c r="BH14" s="205"/>
      <c r="BI14" s="206"/>
    </row>
    <row r="15" spans="2:112" ht="20.149999999999999" customHeight="1" x14ac:dyDescent="0.2">
      <c r="B15" s="243" t="s">
        <v>12</v>
      </c>
      <c r="C15" s="244"/>
      <c r="D15" s="244"/>
      <c r="E15" s="244"/>
      <c r="F15" s="244"/>
      <c r="G15" s="244"/>
      <c r="H15" s="244"/>
      <c r="I15" s="244"/>
      <c r="J15" s="244"/>
      <c r="K15" s="230">
        <v>45224</v>
      </c>
      <c r="L15" s="231"/>
      <c r="M15" s="231"/>
      <c r="N15" s="231"/>
      <c r="O15" s="231"/>
      <c r="P15" s="232"/>
      <c r="Q15" s="229">
        <v>43515</v>
      </c>
      <c r="R15" s="229"/>
      <c r="S15" s="229"/>
      <c r="T15" s="229"/>
      <c r="U15" s="229"/>
      <c r="V15" s="229"/>
      <c r="W15" s="230">
        <f t="shared" si="2"/>
        <v>88739</v>
      </c>
      <c r="X15" s="231"/>
      <c r="Y15" s="231"/>
      <c r="Z15" s="231"/>
      <c r="AA15" s="231"/>
      <c r="AB15" s="232"/>
      <c r="AC15" s="229">
        <v>13633</v>
      </c>
      <c r="AD15" s="229"/>
      <c r="AE15" s="229"/>
      <c r="AF15" s="229"/>
      <c r="AG15" s="229"/>
      <c r="AH15" s="229"/>
      <c r="AI15" s="229">
        <v>11557</v>
      </c>
      <c r="AJ15" s="229"/>
      <c r="AK15" s="229"/>
      <c r="AL15" s="229"/>
      <c r="AM15" s="229"/>
      <c r="AN15" s="229"/>
      <c r="AO15" s="229">
        <f t="shared" si="3"/>
        <v>25190</v>
      </c>
      <c r="AP15" s="229"/>
      <c r="AQ15" s="229"/>
      <c r="AR15" s="229"/>
      <c r="AS15" s="229"/>
      <c r="AT15" s="229"/>
      <c r="AU15" s="236">
        <f t="shared" si="4"/>
        <v>0.30145497965681939</v>
      </c>
      <c r="AV15" s="236"/>
      <c r="AW15" s="236"/>
      <c r="AX15" s="236"/>
      <c r="AY15" s="236"/>
      <c r="AZ15" s="204">
        <f t="shared" si="0"/>
        <v>0.26558657934045732</v>
      </c>
      <c r="BA15" s="205"/>
      <c r="BB15" s="205"/>
      <c r="BC15" s="205"/>
      <c r="BD15" s="233"/>
      <c r="BE15" s="204">
        <f t="shared" si="1"/>
        <v>0.28386616932802938</v>
      </c>
      <c r="BF15" s="205"/>
      <c r="BG15" s="205"/>
      <c r="BH15" s="205"/>
      <c r="BI15" s="206"/>
    </row>
    <row r="16" spans="2:112" ht="20.149999999999999" customHeight="1" x14ac:dyDescent="0.2">
      <c r="B16" s="243" t="s">
        <v>13</v>
      </c>
      <c r="C16" s="244"/>
      <c r="D16" s="244"/>
      <c r="E16" s="244"/>
      <c r="F16" s="244"/>
      <c r="G16" s="244"/>
      <c r="H16" s="244"/>
      <c r="I16" s="244"/>
      <c r="J16" s="244"/>
      <c r="K16" s="230">
        <v>23655</v>
      </c>
      <c r="L16" s="231"/>
      <c r="M16" s="231"/>
      <c r="N16" s="231"/>
      <c r="O16" s="231"/>
      <c r="P16" s="232"/>
      <c r="Q16" s="229">
        <v>23096</v>
      </c>
      <c r="R16" s="229"/>
      <c r="S16" s="229"/>
      <c r="T16" s="229"/>
      <c r="U16" s="229"/>
      <c r="V16" s="229"/>
      <c r="W16" s="230">
        <f t="shared" si="2"/>
        <v>46751</v>
      </c>
      <c r="X16" s="231"/>
      <c r="Y16" s="231"/>
      <c r="Z16" s="231"/>
      <c r="AA16" s="231"/>
      <c r="AB16" s="232"/>
      <c r="AC16" s="229">
        <v>7288</v>
      </c>
      <c r="AD16" s="229"/>
      <c r="AE16" s="229"/>
      <c r="AF16" s="229"/>
      <c r="AG16" s="229"/>
      <c r="AH16" s="229"/>
      <c r="AI16" s="229">
        <v>6232</v>
      </c>
      <c r="AJ16" s="229"/>
      <c r="AK16" s="229"/>
      <c r="AL16" s="229"/>
      <c r="AM16" s="229"/>
      <c r="AN16" s="229"/>
      <c r="AO16" s="229">
        <f t="shared" si="3"/>
        <v>13520</v>
      </c>
      <c r="AP16" s="229"/>
      <c r="AQ16" s="229"/>
      <c r="AR16" s="229"/>
      <c r="AS16" s="229"/>
      <c r="AT16" s="229"/>
      <c r="AU16" s="236">
        <f t="shared" si="4"/>
        <v>0.30809554005495665</v>
      </c>
      <c r="AV16" s="236"/>
      <c r="AW16" s="236"/>
      <c r="AX16" s="236"/>
      <c r="AY16" s="236"/>
      <c r="AZ16" s="204">
        <f t="shared" si="0"/>
        <v>0.2698302736404572</v>
      </c>
      <c r="BA16" s="205"/>
      <c r="BB16" s="205"/>
      <c r="BC16" s="205"/>
      <c r="BD16" s="233"/>
      <c r="BE16" s="204">
        <f t="shared" si="1"/>
        <v>0.28919167504438409</v>
      </c>
      <c r="BF16" s="205"/>
      <c r="BG16" s="205"/>
      <c r="BH16" s="205"/>
      <c r="BI16" s="206"/>
    </row>
    <row r="17" spans="1:71" ht="20.149999999999999" customHeight="1" x14ac:dyDescent="0.2">
      <c r="B17" s="248" t="s">
        <v>131</v>
      </c>
      <c r="C17" s="249"/>
      <c r="D17" s="249"/>
      <c r="E17" s="249"/>
      <c r="F17" s="249"/>
      <c r="G17" s="249"/>
      <c r="H17" s="249"/>
      <c r="I17" s="249"/>
      <c r="J17" s="250"/>
      <c r="K17" s="230">
        <v>9683</v>
      </c>
      <c r="L17" s="231"/>
      <c r="M17" s="231"/>
      <c r="N17" s="231"/>
      <c r="O17" s="231"/>
      <c r="P17" s="232"/>
      <c r="Q17" s="229">
        <v>9981</v>
      </c>
      <c r="R17" s="229"/>
      <c r="S17" s="229"/>
      <c r="T17" s="229"/>
      <c r="U17" s="229"/>
      <c r="V17" s="229"/>
      <c r="W17" s="230">
        <f>SUM(K17:V17)</f>
        <v>19664</v>
      </c>
      <c r="X17" s="231"/>
      <c r="Y17" s="231"/>
      <c r="Z17" s="231"/>
      <c r="AA17" s="231"/>
      <c r="AB17" s="232"/>
      <c r="AC17" s="229">
        <v>2349</v>
      </c>
      <c r="AD17" s="229"/>
      <c r="AE17" s="229"/>
      <c r="AF17" s="229"/>
      <c r="AG17" s="229"/>
      <c r="AH17" s="229"/>
      <c r="AI17" s="229">
        <v>1916</v>
      </c>
      <c r="AJ17" s="229"/>
      <c r="AK17" s="229"/>
      <c r="AL17" s="229"/>
      <c r="AM17" s="229"/>
      <c r="AN17" s="229"/>
      <c r="AO17" s="229">
        <f>SUM(AC17:AN17)</f>
        <v>4265</v>
      </c>
      <c r="AP17" s="229"/>
      <c r="AQ17" s="229"/>
      <c r="AR17" s="229"/>
      <c r="AS17" s="229"/>
      <c r="AT17" s="229"/>
      <c r="AU17" s="236">
        <f>AC17/K17*1</f>
        <v>0.24259010637199216</v>
      </c>
      <c r="AV17" s="236"/>
      <c r="AW17" s="236"/>
      <c r="AX17" s="236"/>
      <c r="AY17" s="236"/>
      <c r="AZ17" s="204">
        <f>AI17/Q17</f>
        <v>0.1919647329926861</v>
      </c>
      <c r="BA17" s="205"/>
      <c r="BB17" s="205"/>
      <c r="BC17" s="205"/>
      <c r="BD17" s="233"/>
      <c r="BE17" s="204">
        <f>AO17/W17</f>
        <v>0.21689381611065908</v>
      </c>
      <c r="BF17" s="205"/>
      <c r="BG17" s="205"/>
      <c r="BH17" s="205"/>
      <c r="BI17" s="206"/>
    </row>
    <row r="18" spans="1:71" ht="20.149999999999999" customHeight="1" x14ac:dyDescent="0.2">
      <c r="B18" s="248" t="s">
        <v>155</v>
      </c>
      <c r="C18" s="249"/>
      <c r="D18" s="249"/>
      <c r="E18" s="249"/>
      <c r="F18" s="249"/>
      <c r="G18" s="249"/>
      <c r="H18" s="249"/>
      <c r="I18" s="249"/>
      <c r="J18" s="250"/>
      <c r="K18" s="230" t="s">
        <v>157</v>
      </c>
      <c r="L18" s="231"/>
      <c r="M18" s="231"/>
      <c r="N18" s="231"/>
      <c r="O18" s="231"/>
      <c r="P18" s="232"/>
      <c r="Q18" s="230" t="s">
        <v>157</v>
      </c>
      <c r="R18" s="231"/>
      <c r="S18" s="231"/>
      <c r="T18" s="231"/>
      <c r="U18" s="231"/>
      <c r="V18" s="232"/>
      <c r="W18" s="230" t="s">
        <v>157</v>
      </c>
      <c r="X18" s="231"/>
      <c r="Y18" s="231"/>
      <c r="Z18" s="231"/>
      <c r="AA18" s="231"/>
      <c r="AB18" s="232"/>
      <c r="AC18" s="230">
        <v>30640</v>
      </c>
      <c r="AD18" s="231"/>
      <c r="AE18" s="231"/>
      <c r="AF18" s="231"/>
      <c r="AG18" s="231"/>
      <c r="AH18" s="232"/>
      <c r="AI18" s="229">
        <v>32560</v>
      </c>
      <c r="AJ18" s="229"/>
      <c r="AK18" s="229"/>
      <c r="AL18" s="229"/>
      <c r="AM18" s="229"/>
      <c r="AN18" s="229"/>
      <c r="AO18" s="229">
        <f>SUM(AC18:AN18)</f>
        <v>63200</v>
      </c>
      <c r="AP18" s="229"/>
      <c r="AQ18" s="229"/>
      <c r="AR18" s="229"/>
      <c r="AS18" s="229"/>
      <c r="AT18" s="229"/>
      <c r="AU18" s="204" t="s">
        <v>158</v>
      </c>
      <c r="AV18" s="205"/>
      <c r="AW18" s="205"/>
      <c r="AX18" s="205"/>
      <c r="AY18" s="233"/>
      <c r="AZ18" s="204" t="s">
        <v>158</v>
      </c>
      <c r="BA18" s="205"/>
      <c r="BB18" s="205"/>
      <c r="BC18" s="205"/>
      <c r="BD18" s="233"/>
      <c r="BE18" s="204" t="s">
        <v>158</v>
      </c>
      <c r="BF18" s="205"/>
      <c r="BG18" s="205"/>
      <c r="BH18" s="205"/>
      <c r="BI18" s="206"/>
    </row>
    <row r="19" spans="1:71" ht="20.149999999999999" customHeight="1" x14ac:dyDescent="0.2">
      <c r="B19" s="248" t="s">
        <v>156</v>
      </c>
      <c r="C19" s="249"/>
      <c r="D19" s="249"/>
      <c r="E19" s="249"/>
      <c r="F19" s="249"/>
      <c r="G19" s="249"/>
      <c r="H19" s="249"/>
      <c r="I19" s="249"/>
      <c r="J19" s="250"/>
      <c r="K19" s="230" t="s">
        <v>157</v>
      </c>
      <c r="L19" s="231"/>
      <c r="M19" s="231"/>
      <c r="N19" s="231"/>
      <c r="O19" s="231"/>
      <c r="P19" s="232"/>
      <c r="Q19" s="230" t="s">
        <v>157</v>
      </c>
      <c r="R19" s="231"/>
      <c r="S19" s="231"/>
      <c r="T19" s="231"/>
      <c r="U19" s="231"/>
      <c r="V19" s="232"/>
      <c r="W19" s="230" t="s">
        <v>157</v>
      </c>
      <c r="X19" s="231"/>
      <c r="Y19" s="231"/>
      <c r="Z19" s="231"/>
      <c r="AA19" s="231"/>
      <c r="AB19" s="232"/>
      <c r="AC19" s="230">
        <v>268</v>
      </c>
      <c r="AD19" s="231"/>
      <c r="AE19" s="231"/>
      <c r="AF19" s="231"/>
      <c r="AG19" s="231"/>
      <c r="AH19" s="232"/>
      <c r="AI19" s="230">
        <v>264</v>
      </c>
      <c r="AJ19" s="231"/>
      <c r="AK19" s="231"/>
      <c r="AL19" s="231"/>
      <c r="AM19" s="231"/>
      <c r="AN19" s="232"/>
      <c r="AO19" s="229">
        <f>SUM(AC19:AN19)</f>
        <v>532</v>
      </c>
      <c r="AP19" s="229"/>
      <c r="AQ19" s="229"/>
      <c r="AR19" s="229"/>
      <c r="AS19" s="229"/>
      <c r="AT19" s="229"/>
      <c r="AU19" s="204" t="s">
        <v>158</v>
      </c>
      <c r="AV19" s="205"/>
      <c r="AW19" s="205"/>
      <c r="AX19" s="205"/>
      <c r="AY19" s="233"/>
      <c r="AZ19" s="204" t="s">
        <v>158</v>
      </c>
      <c r="BA19" s="205"/>
      <c r="BB19" s="205"/>
      <c r="BC19" s="205"/>
      <c r="BD19" s="233"/>
      <c r="BE19" s="204" t="s">
        <v>158</v>
      </c>
      <c r="BF19" s="205"/>
      <c r="BG19" s="205"/>
      <c r="BH19" s="205"/>
      <c r="BI19" s="206"/>
    </row>
    <row r="20" spans="1:71" ht="20.149999999999999" customHeight="1" x14ac:dyDescent="0.2">
      <c r="B20" s="248" t="s">
        <v>159</v>
      </c>
      <c r="C20" s="249"/>
      <c r="D20" s="249"/>
      <c r="E20" s="249"/>
      <c r="F20" s="249"/>
      <c r="G20" s="249"/>
      <c r="H20" s="249"/>
      <c r="I20" s="249"/>
      <c r="J20" s="250"/>
      <c r="K20" s="230">
        <v>134</v>
      </c>
      <c r="L20" s="231"/>
      <c r="M20" s="231"/>
      <c r="N20" s="231"/>
      <c r="O20" s="231"/>
      <c r="P20" s="232"/>
      <c r="Q20" s="230">
        <v>166</v>
      </c>
      <c r="R20" s="231"/>
      <c r="S20" s="231"/>
      <c r="T20" s="231"/>
      <c r="U20" s="231"/>
      <c r="V20" s="232"/>
      <c r="W20" s="230">
        <f>K20+Q20</f>
        <v>300</v>
      </c>
      <c r="X20" s="231"/>
      <c r="Y20" s="231"/>
      <c r="Z20" s="231"/>
      <c r="AA20" s="231"/>
      <c r="AB20" s="232"/>
      <c r="AC20" s="230">
        <v>47</v>
      </c>
      <c r="AD20" s="231"/>
      <c r="AE20" s="231"/>
      <c r="AF20" s="231"/>
      <c r="AG20" s="231"/>
      <c r="AH20" s="232"/>
      <c r="AI20" s="230">
        <v>51</v>
      </c>
      <c r="AJ20" s="231"/>
      <c r="AK20" s="231"/>
      <c r="AL20" s="231"/>
      <c r="AM20" s="231"/>
      <c r="AN20" s="232"/>
      <c r="AO20" s="229">
        <f>SUM(AC20:AN20)</f>
        <v>98</v>
      </c>
      <c r="AP20" s="229"/>
      <c r="AQ20" s="229"/>
      <c r="AR20" s="229"/>
      <c r="AS20" s="229"/>
      <c r="AT20" s="229"/>
      <c r="AU20" s="236">
        <f>AC20/K20*1</f>
        <v>0.35074626865671643</v>
      </c>
      <c r="AV20" s="236"/>
      <c r="AW20" s="236"/>
      <c r="AX20" s="236"/>
      <c r="AY20" s="236"/>
      <c r="AZ20" s="204">
        <f>AI20/Q20</f>
        <v>0.30722891566265059</v>
      </c>
      <c r="BA20" s="205"/>
      <c r="BB20" s="205"/>
      <c r="BC20" s="205"/>
      <c r="BD20" s="233"/>
      <c r="BE20" s="204">
        <f>AO20/W20</f>
        <v>0.32666666666666666</v>
      </c>
      <c r="BF20" s="205"/>
      <c r="BG20" s="205"/>
      <c r="BH20" s="205"/>
      <c r="BI20" s="206"/>
    </row>
    <row r="21" spans="1:71" ht="20.149999999999999" customHeight="1" thickBot="1" x14ac:dyDescent="0.25">
      <c r="B21" s="251" t="s">
        <v>14</v>
      </c>
      <c r="C21" s="252"/>
      <c r="D21" s="252"/>
      <c r="E21" s="252"/>
      <c r="F21" s="252"/>
      <c r="G21" s="252"/>
      <c r="H21" s="252"/>
      <c r="I21" s="252"/>
      <c r="J21" s="252"/>
      <c r="K21" s="183">
        <f>SUM(K12:P20)</f>
        <v>102033</v>
      </c>
      <c r="L21" s="184"/>
      <c r="M21" s="184"/>
      <c r="N21" s="184"/>
      <c r="O21" s="184"/>
      <c r="P21" s="185"/>
      <c r="Q21" s="183">
        <f>SUM(Q11:V20)</f>
        <v>100055</v>
      </c>
      <c r="R21" s="184"/>
      <c r="S21" s="184"/>
      <c r="T21" s="184"/>
      <c r="U21" s="184"/>
      <c r="V21" s="185"/>
      <c r="W21" s="183">
        <f>SUM(W12:AB20)</f>
        <v>202088</v>
      </c>
      <c r="X21" s="184"/>
      <c r="Y21" s="184"/>
      <c r="Z21" s="184"/>
      <c r="AA21" s="184"/>
      <c r="AB21" s="185"/>
      <c r="AC21" s="183">
        <f>SUM(AC12:AH20)</f>
        <v>59783</v>
      </c>
      <c r="AD21" s="184"/>
      <c r="AE21" s="184"/>
      <c r="AF21" s="184"/>
      <c r="AG21" s="184"/>
      <c r="AH21" s="185"/>
      <c r="AI21" s="183">
        <f>SUM(AI12:AN20)</f>
        <v>57060</v>
      </c>
      <c r="AJ21" s="184"/>
      <c r="AK21" s="184"/>
      <c r="AL21" s="184"/>
      <c r="AM21" s="184"/>
      <c r="AN21" s="185"/>
      <c r="AO21" s="192">
        <f>SUM(AO12:AT20)</f>
        <v>116843</v>
      </c>
      <c r="AP21" s="192"/>
      <c r="AQ21" s="192"/>
      <c r="AR21" s="192"/>
      <c r="AS21" s="192"/>
      <c r="AT21" s="192"/>
      <c r="AU21" s="234">
        <f t="shared" si="4"/>
        <v>0.58591828134035062</v>
      </c>
      <c r="AV21" s="234"/>
      <c r="AW21" s="234"/>
      <c r="AX21" s="234"/>
      <c r="AY21" s="234"/>
      <c r="AZ21" s="199">
        <f t="shared" si="0"/>
        <v>0.57028634251161858</v>
      </c>
      <c r="BA21" s="200"/>
      <c r="BB21" s="200"/>
      <c r="BC21" s="200"/>
      <c r="BD21" s="202"/>
      <c r="BE21" s="199">
        <f t="shared" si="1"/>
        <v>0.57817881319029329</v>
      </c>
      <c r="BF21" s="200"/>
      <c r="BG21" s="200"/>
      <c r="BH21" s="200"/>
      <c r="BI21" s="201"/>
    </row>
    <row r="22" spans="1:71" ht="20.149999999999999" customHeight="1" thickTop="1" thickBot="1" x14ac:dyDescent="0.25">
      <c r="B22" s="274" t="s">
        <v>179</v>
      </c>
      <c r="C22" s="275"/>
      <c r="D22" s="275"/>
      <c r="E22" s="275"/>
      <c r="F22" s="275"/>
      <c r="G22" s="275"/>
      <c r="H22" s="275"/>
      <c r="I22" s="275"/>
      <c r="J22" s="275"/>
      <c r="K22" s="209">
        <v>227947</v>
      </c>
      <c r="L22" s="210"/>
      <c r="M22" s="210"/>
      <c r="N22" s="210"/>
      <c r="O22" s="210"/>
      <c r="P22" s="211"/>
      <c r="Q22" s="209">
        <v>226624</v>
      </c>
      <c r="R22" s="210"/>
      <c r="S22" s="210"/>
      <c r="T22" s="210"/>
      <c r="U22" s="210"/>
      <c r="V22" s="211"/>
      <c r="W22" s="209">
        <f>SUM(K22:V22)</f>
        <v>454571</v>
      </c>
      <c r="X22" s="210"/>
      <c r="Y22" s="210"/>
      <c r="Z22" s="210"/>
      <c r="AA22" s="210"/>
      <c r="AB22" s="211"/>
      <c r="AC22" s="209">
        <v>129312</v>
      </c>
      <c r="AD22" s="210"/>
      <c r="AE22" s="210"/>
      <c r="AF22" s="210"/>
      <c r="AG22" s="210"/>
      <c r="AH22" s="211"/>
      <c r="AI22" s="209">
        <v>124874</v>
      </c>
      <c r="AJ22" s="210"/>
      <c r="AK22" s="210"/>
      <c r="AL22" s="210"/>
      <c r="AM22" s="210"/>
      <c r="AN22" s="211"/>
      <c r="AO22" s="209">
        <f>SUM(AC22:AN22)</f>
        <v>254186</v>
      </c>
      <c r="AP22" s="210"/>
      <c r="AQ22" s="210"/>
      <c r="AR22" s="210"/>
      <c r="AS22" s="210"/>
      <c r="AT22" s="211"/>
      <c r="AU22" s="235">
        <f t="shared" si="4"/>
        <v>0.56728976472601089</v>
      </c>
      <c r="AV22" s="235"/>
      <c r="AW22" s="235"/>
      <c r="AX22" s="235"/>
      <c r="AY22" s="235"/>
      <c r="AZ22" s="189">
        <f>AI22/Q22*1</f>
        <v>0.55101842699802317</v>
      </c>
      <c r="BA22" s="190"/>
      <c r="BB22" s="190"/>
      <c r="BC22" s="190"/>
      <c r="BD22" s="191"/>
      <c r="BE22" s="189">
        <f t="shared" si="1"/>
        <v>0.55917777420908943</v>
      </c>
      <c r="BF22" s="190"/>
      <c r="BG22" s="190"/>
      <c r="BH22" s="190"/>
      <c r="BI22" s="203"/>
    </row>
    <row r="23" spans="1:71" ht="20.149999999999999" customHeight="1" x14ac:dyDescent="0.2">
      <c r="B23" s="83"/>
      <c r="C23" s="83"/>
      <c r="D23" s="83"/>
      <c r="E23" s="83"/>
      <c r="F23" s="83"/>
      <c r="G23" s="83"/>
      <c r="H23" s="83"/>
      <c r="I23" s="83"/>
      <c r="J23" s="83"/>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5"/>
      <c r="AV23" s="85"/>
      <c r="AW23" s="85"/>
      <c r="AX23" s="85"/>
      <c r="AY23" s="85"/>
      <c r="AZ23" s="85"/>
      <c r="BA23" s="85"/>
      <c r="BB23" s="85"/>
      <c r="BC23" s="85"/>
      <c r="BD23" s="85"/>
      <c r="BE23" s="85"/>
      <c r="BF23" s="85"/>
      <c r="BG23" s="85"/>
      <c r="BH23" s="85"/>
      <c r="BI23" s="85"/>
    </row>
    <row r="24" spans="1:71" ht="22.5" customHeight="1" thickBot="1" x14ac:dyDescent="0.25">
      <c r="B24" s="221" t="s">
        <v>18</v>
      </c>
      <c r="C24" s="221"/>
      <c r="D24" s="221"/>
      <c r="E24" s="221"/>
      <c r="F24" s="221"/>
      <c r="G24" s="221"/>
      <c r="H24" s="221"/>
      <c r="I24" s="221"/>
      <c r="J24" s="221"/>
      <c r="K24" s="221"/>
      <c r="L24" s="221"/>
      <c r="M24" s="221"/>
      <c r="N24" s="221"/>
      <c r="O24" s="221"/>
      <c r="P24" s="221"/>
      <c r="Q24" s="221"/>
      <c r="R24" s="221"/>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row>
    <row r="25" spans="1:71" ht="20.149999999999999" customHeight="1" x14ac:dyDescent="0.2">
      <c r="B25" s="218" t="s">
        <v>26</v>
      </c>
      <c r="C25" s="219"/>
      <c r="D25" s="219"/>
      <c r="E25" s="219"/>
      <c r="F25" s="219"/>
      <c r="G25" s="219"/>
      <c r="H25" s="219"/>
      <c r="I25" s="219"/>
      <c r="J25" s="219"/>
      <c r="K25" s="219"/>
      <c r="L25" s="219"/>
      <c r="M25" s="219"/>
      <c r="N25" s="219"/>
      <c r="O25" s="219"/>
      <c r="P25" s="219"/>
      <c r="Q25" s="207" t="s">
        <v>19</v>
      </c>
      <c r="R25" s="207"/>
      <c r="S25" s="207"/>
      <c r="T25" s="207" t="s">
        <v>20</v>
      </c>
      <c r="U25" s="207"/>
      <c r="V25" s="207"/>
      <c r="W25" s="212" t="s">
        <v>25</v>
      </c>
      <c r="X25" s="213"/>
      <c r="Y25" s="214"/>
      <c r="Z25" s="193" t="s">
        <v>21</v>
      </c>
      <c r="AA25" s="225"/>
      <c r="AB25" s="225"/>
      <c r="AC25" s="225"/>
      <c r="AD25" s="225"/>
      <c r="AE25" s="225"/>
      <c r="AF25" s="225"/>
      <c r="AG25" s="226"/>
      <c r="AH25" s="222" t="s">
        <v>142</v>
      </c>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4"/>
      <c r="BF25" s="193" t="s">
        <v>27</v>
      </c>
      <c r="BG25" s="194"/>
      <c r="BH25" s="194"/>
      <c r="BI25" s="195"/>
    </row>
    <row r="26" spans="1:71" ht="20.149999999999999" customHeight="1" x14ac:dyDescent="0.2">
      <c r="B26" s="220"/>
      <c r="C26" s="164"/>
      <c r="D26" s="164"/>
      <c r="E26" s="164"/>
      <c r="F26" s="164"/>
      <c r="G26" s="164"/>
      <c r="H26" s="164"/>
      <c r="I26" s="164"/>
      <c r="J26" s="164"/>
      <c r="K26" s="164"/>
      <c r="L26" s="164"/>
      <c r="M26" s="164"/>
      <c r="N26" s="164"/>
      <c r="O26" s="164"/>
      <c r="P26" s="164"/>
      <c r="Q26" s="208"/>
      <c r="R26" s="208"/>
      <c r="S26" s="208"/>
      <c r="T26" s="208"/>
      <c r="U26" s="208"/>
      <c r="V26" s="208"/>
      <c r="W26" s="215"/>
      <c r="X26" s="216"/>
      <c r="Y26" s="217"/>
      <c r="Z26" s="227"/>
      <c r="AA26" s="228"/>
      <c r="AB26" s="228"/>
      <c r="AC26" s="228"/>
      <c r="AD26" s="228"/>
      <c r="AE26" s="228"/>
      <c r="AF26" s="228"/>
      <c r="AG26" s="228"/>
      <c r="AH26" s="168" t="s">
        <v>22</v>
      </c>
      <c r="AI26" s="187"/>
      <c r="AJ26" s="187"/>
      <c r="AK26" s="187"/>
      <c r="AL26" s="187"/>
      <c r="AM26" s="187"/>
      <c r="AN26" s="187"/>
      <c r="AO26" s="187"/>
      <c r="AP26" s="187"/>
      <c r="AQ26" s="187"/>
      <c r="AR26" s="187"/>
      <c r="AS26" s="188"/>
      <c r="AT26" s="186" t="s">
        <v>160</v>
      </c>
      <c r="AU26" s="187"/>
      <c r="AV26" s="187"/>
      <c r="AW26" s="187"/>
      <c r="AX26" s="187"/>
      <c r="AY26" s="187"/>
      <c r="AZ26" s="187"/>
      <c r="BA26" s="187"/>
      <c r="BB26" s="187"/>
      <c r="BC26" s="187"/>
      <c r="BD26" s="187"/>
      <c r="BE26" s="188"/>
      <c r="BF26" s="196"/>
      <c r="BG26" s="197"/>
      <c r="BH26" s="197"/>
      <c r="BI26" s="198"/>
    </row>
    <row r="27" spans="1:71" ht="27.75" customHeight="1" x14ac:dyDescent="0.25">
      <c r="A27" s="78" ph="1"/>
      <c r="B27" s="157" t="s" ph="1">
        <v>195</v>
      </c>
      <c r="C27" s="158" ph="1"/>
      <c r="D27" s="158" ph="1"/>
      <c r="E27" s="158" ph="1"/>
      <c r="F27" s="158" ph="1"/>
      <c r="G27" s="158" ph="1"/>
      <c r="H27" s="158" ph="1"/>
      <c r="I27" s="158" ph="1"/>
      <c r="J27" s="158" ph="1"/>
      <c r="K27" s="158" ph="1"/>
      <c r="L27" s="158" ph="1"/>
      <c r="M27" s="158" ph="1"/>
      <c r="N27" s="158" ph="1"/>
      <c r="O27" s="158" ph="1"/>
      <c r="P27" s="158" ph="1"/>
      <c r="Q27" s="158" t="s">
        <v>185</v>
      </c>
      <c r="R27" s="158"/>
      <c r="S27" s="158"/>
      <c r="T27" s="158">
        <v>58</v>
      </c>
      <c r="U27" s="158"/>
      <c r="V27" s="158"/>
      <c r="W27" s="164" t="s">
        <v>183</v>
      </c>
      <c r="X27" s="158"/>
      <c r="Y27" s="158"/>
      <c r="Z27" s="168" t="s">
        <v>181</v>
      </c>
      <c r="AA27" s="169"/>
      <c r="AB27" s="169"/>
      <c r="AC27" s="169"/>
      <c r="AD27" s="169"/>
      <c r="AE27" s="169"/>
      <c r="AF27" s="169"/>
      <c r="AG27" s="169"/>
      <c r="AH27" s="165">
        <v>5467</v>
      </c>
      <c r="AI27" s="166"/>
      <c r="AJ27" s="166"/>
      <c r="AK27" s="166"/>
      <c r="AL27" s="166"/>
      <c r="AM27" s="166"/>
      <c r="AN27" s="166"/>
      <c r="AO27" s="166"/>
      <c r="AP27" s="166"/>
      <c r="AQ27" s="166"/>
      <c r="AR27" s="166"/>
      <c r="AS27" s="167"/>
      <c r="AT27" s="165">
        <v>9902</v>
      </c>
      <c r="AU27" s="166"/>
      <c r="AV27" s="166"/>
      <c r="AW27" s="166"/>
      <c r="AX27" s="166"/>
      <c r="AY27" s="166"/>
      <c r="AZ27" s="166"/>
      <c r="BA27" s="166"/>
      <c r="BB27" s="166"/>
      <c r="BC27" s="166"/>
      <c r="BD27" s="166"/>
      <c r="BE27" s="167"/>
      <c r="BF27" s="168" t="s">
        <v>190</v>
      </c>
      <c r="BG27" s="169"/>
      <c r="BH27" s="169"/>
      <c r="BI27" s="180"/>
    </row>
    <row r="28" spans="1:71" ht="27.75" customHeight="1" x14ac:dyDescent="0.25">
      <c r="A28" s="78" ph="1"/>
      <c r="B28" s="157" t="s" ph="1">
        <v>196</v>
      </c>
      <c r="C28" s="158" ph="1"/>
      <c r="D28" s="158" ph="1"/>
      <c r="E28" s="158" ph="1"/>
      <c r="F28" s="158" ph="1"/>
      <c r="G28" s="158" ph="1"/>
      <c r="H28" s="158" ph="1"/>
      <c r="I28" s="158" ph="1"/>
      <c r="J28" s="158" ph="1"/>
      <c r="K28" s="158" ph="1"/>
      <c r="L28" s="158" ph="1"/>
      <c r="M28" s="158" ph="1"/>
      <c r="N28" s="158" ph="1"/>
      <c r="O28" s="158" ph="1"/>
      <c r="P28" s="158" ph="1"/>
      <c r="Q28" s="158" t="s">
        <v>147</v>
      </c>
      <c r="R28" s="158"/>
      <c r="S28" s="158"/>
      <c r="T28" s="158">
        <v>47</v>
      </c>
      <c r="U28" s="158"/>
      <c r="V28" s="158"/>
      <c r="W28" s="164" t="s">
        <v>184</v>
      </c>
      <c r="X28" s="158"/>
      <c r="Y28" s="158"/>
      <c r="Z28" s="168" t="s">
        <v>187</v>
      </c>
      <c r="AA28" s="169"/>
      <c r="AB28" s="169"/>
      <c r="AC28" s="169"/>
      <c r="AD28" s="169"/>
      <c r="AE28" s="169"/>
      <c r="AF28" s="169"/>
      <c r="AG28" s="169"/>
      <c r="AH28" s="165">
        <v>45805</v>
      </c>
      <c r="AI28" s="166"/>
      <c r="AJ28" s="166"/>
      <c r="AK28" s="166"/>
      <c r="AL28" s="166"/>
      <c r="AM28" s="166"/>
      <c r="AN28" s="166"/>
      <c r="AO28" s="166"/>
      <c r="AP28" s="166"/>
      <c r="AQ28" s="166"/>
      <c r="AR28" s="166"/>
      <c r="AS28" s="167"/>
      <c r="AT28" s="165">
        <v>104844</v>
      </c>
      <c r="AU28" s="166"/>
      <c r="AV28" s="166"/>
      <c r="AW28" s="166"/>
      <c r="AX28" s="166"/>
      <c r="AY28" s="166"/>
      <c r="AZ28" s="166"/>
      <c r="BA28" s="166"/>
      <c r="BB28" s="166"/>
      <c r="BC28" s="166"/>
      <c r="BD28" s="166"/>
      <c r="BE28" s="167"/>
      <c r="BF28" s="168" t="s">
        <v>190</v>
      </c>
      <c r="BG28" s="169"/>
      <c r="BH28" s="169"/>
      <c r="BI28" s="180"/>
    </row>
    <row r="29" spans="1:71" ht="27.75" customHeight="1" x14ac:dyDescent="0.25">
      <c r="A29" s="78" ph="1"/>
      <c r="B29" s="157" t="s" ph="1">
        <v>197</v>
      </c>
      <c r="C29" s="158"/>
      <c r="D29" s="158"/>
      <c r="E29" s="158"/>
      <c r="F29" s="158"/>
      <c r="G29" s="158"/>
      <c r="H29" s="158"/>
      <c r="I29" s="158"/>
      <c r="J29" s="158"/>
      <c r="K29" s="158"/>
      <c r="L29" s="158"/>
      <c r="M29" s="158"/>
      <c r="N29" s="158"/>
      <c r="O29" s="158"/>
      <c r="P29" s="158"/>
      <c r="Q29" s="158" t="s">
        <v>186</v>
      </c>
      <c r="R29" s="158"/>
      <c r="S29" s="158"/>
      <c r="T29" s="158">
        <v>53</v>
      </c>
      <c r="U29" s="158"/>
      <c r="V29" s="158"/>
      <c r="W29" s="164" t="s">
        <v>183</v>
      </c>
      <c r="X29" s="158"/>
      <c r="Y29" s="158"/>
      <c r="Z29" s="168" t="s">
        <v>182</v>
      </c>
      <c r="AA29" s="169"/>
      <c r="AB29" s="169"/>
      <c r="AC29" s="169"/>
      <c r="AD29" s="169"/>
      <c r="AE29" s="169"/>
      <c r="AF29" s="169"/>
      <c r="AG29" s="169"/>
      <c r="AH29" s="165">
        <v>11471</v>
      </c>
      <c r="AI29" s="181"/>
      <c r="AJ29" s="181"/>
      <c r="AK29" s="181"/>
      <c r="AL29" s="181"/>
      <c r="AM29" s="181"/>
      <c r="AN29" s="181"/>
      <c r="AO29" s="181"/>
      <c r="AP29" s="181"/>
      <c r="AQ29" s="181"/>
      <c r="AR29" s="181"/>
      <c r="AS29" s="182"/>
      <c r="AT29" s="165">
        <v>23443</v>
      </c>
      <c r="AU29" s="181"/>
      <c r="AV29" s="181"/>
      <c r="AW29" s="181"/>
      <c r="AX29" s="181"/>
      <c r="AY29" s="181"/>
      <c r="AZ29" s="181"/>
      <c r="BA29" s="181"/>
      <c r="BB29" s="181"/>
      <c r="BC29" s="181"/>
      <c r="BD29" s="181"/>
      <c r="BE29" s="182"/>
      <c r="BF29" s="168" t="s">
        <v>190</v>
      </c>
      <c r="BG29" s="169"/>
      <c r="BH29" s="169"/>
      <c r="BI29" s="180"/>
    </row>
    <row r="30" spans="1:71" ht="27.75" customHeight="1" x14ac:dyDescent="0.25">
      <c r="A30" s="78" ph="1"/>
      <c r="B30" s="157" t="s" ph="1">
        <v>198</v>
      </c>
      <c r="C30" s="158"/>
      <c r="D30" s="158"/>
      <c r="E30" s="158"/>
      <c r="F30" s="158"/>
      <c r="G30" s="158"/>
      <c r="H30" s="158"/>
      <c r="I30" s="158"/>
      <c r="J30" s="158"/>
      <c r="K30" s="158"/>
      <c r="L30" s="158"/>
      <c r="M30" s="158"/>
      <c r="N30" s="158"/>
      <c r="O30" s="158"/>
      <c r="P30" s="158"/>
      <c r="Q30" s="158" t="s">
        <v>174</v>
      </c>
      <c r="R30" s="158"/>
      <c r="S30" s="158"/>
      <c r="T30" s="158">
        <v>46</v>
      </c>
      <c r="U30" s="158"/>
      <c r="V30" s="158"/>
      <c r="W30" s="164" t="s">
        <v>184</v>
      </c>
      <c r="X30" s="158"/>
      <c r="Y30" s="158"/>
      <c r="Z30" s="168" t="s">
        <v>23</v>
      </c>
      <c r="AA30" s="169"/>
      <c r="AB30" s="169"/>
      <c r="AC30" s="169"/>
      <c r="AD30" s="169"/>
      <c r="AE30" s="169"/>
      <c r="AF30" s="169"/>
      <c r="AG30" s="169"/>
      <c r="AH30" s="165">
        <v>50273</v>
      </c>
      <c r="AI30" s="181"/>
      <c r="AJ30" s="181"/>
      <c r="AK30" s="181"/>
      <c r="AL30" s="181"/>
      <c r="AM30" s="181"/>
      <c r="AN30" s="181"/>
      <c r="AO30" s="181"/>
      <c r="AP30" s="181"/>
      <c r="AQ30" s="181"/>
      <c r="AR30" s="181"/>
      <c r="AS30" s="182"/>
      <c r="AT30" s="165">
        <v>107388</v>
      </c>
      <c r="AU30" s="181"/>
      <c r="AV30" s="181"/>
      <c r="AW30" s="181"/>
      <c r="AX30" s="181"/>
      <c r="AY30" s="181"/>
      <c r="AZ30" s="181"/>
      <c r="BA30" s="181"/>
      <c r="BB30" s="181"/>
      <c r="BC30" s="181"/>
      <c r="BD30" s="181"/>
      <c r="BE30" s="182"/>
      <c r="BF30" s="168" t="s">
        <v>189</v>
      </c>
      <c r="BG30" s="169"/>
      <c r="BH30" s="169"/>
      <c r="BI30" s="180"/>
    </row>
    <row r="31" spans="1:71" ht="27.75" customHeight="1" x14ac:dyDescent="0.25">
      <c r="A31" s="78" ph="1"/>
      <c r="B31" s="157" t="s" ph="1">
        <v>199</v>
      </c>
      <c r="C31" s="158"/>
      <c r="D31" s="158"/>
      <c r="E31" s="158"/>
      <c r="F31" s="158"/>
      <c r="G31" s="158"/>
      <c r="H31" s="158"/>
      <c r="I31" s="158"/>
      <c r="J31" s="158"/>
      <c r="K31" s="158"/>
      <c r="L31" s="158"/>
      <c r="M31" s="158"/>
      <c r="N31" s="158"/>
      <c r="O31" s="158"/>
      <c r="P31" s="158"/>
      <c r="Q31" s="158" t="s">
        <v>185</v>
      </c>
      <c r="R31" s="158"/>
      <c r="S31" s="158"/>
      <c r="T31" s="158">
        <v>55</v>
      </c>
      <c r="U31" s="158"/>
      <c r="V31" s="158"/>
      <c r="W31" s="164" t="s">
        <v>183</v>
      </c>
      <c r="X31" s="158"/>
      <c r="Y31" s="158"/>
      <c r="Z31" s="168" t="s">
        <v>187</v>
      </c>
      <c r="AA31" s="169"/>
      <c r="AB31" s="169"/>
      <c r="AC31" s="169"/>
      <c r="AD31" s="169"/>
      <c r="AE31" s="169"/>
      <c r="AF31" s="169"/>
      <c r="AG31" s="169"/>
      <c r="AH31" s="165">
        <v>1564</v>
      </c>
      <c r="AI31" s="181"/>
      <c r="AJ31" s="181"/>
      <c r="AK31" s="181"/>
      <c r="AL31" s="181"/>
      <c r="AM31" s="181"/>
      <c r="AN31" s="181"/>
      <c r="AO31" s="181"/>
      <c r="AP31" s="181"/>
      <c r="AQ31" s="181"/>
      <c r="AR31" s="181"/>
      <c r="AS31" s="182"/>
      <c r="AT31" s="165">
        <v>2982</v>
      </c>
      <c r="AU31" s="181"/>
      <c r="AV31" s="181"/>
      <c r="AW31" s="181"/>
      <c r="AX31" s="181"/>
      <c r="AY31" s="181"/>
      <c r="AZ31" s="181"/>
      <c r="BA31" s="181"/>
      <c r="BB31" s="181"/>
      <c r="BC31" s="181"/>
      <c r="BD31" s="181"/>
      <c r="BE31" s="182"/>
      <c r="BF31" s="168" t="s">
        <v>190</v>
      </c>
      <c r="BG31" s="169"/>
      <c r="BH31" s="169"/>
      <c r="BI31" s="180"/>
    </row>
    <row r="32" spans="1:71" ht="27.75" customHeight="1" thickBot="1" x14ac:dyDescent="0.25">
      <c r="A32" s="78" ph="1"/>
      <c r="B32" s="173" t="s">
        <v>28</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6">
        <f>SUM(AH27:AS31)</f>
        <v>114580</v>
      </c>
      <c r="AI32" s="177"/>
      <c r="AJ32" s="177"/>
      <c r="AK32" s="177"/>
      <c r="AL32" s="177"/>
      <c r="AM32" s="177"/>
      <c r="AN32" s="177"/>
      <c r="AO32" s="177"/>
      <c r="AP32" s="177"/>
      <c r="AQ32" s="177"/>
      <c r="AR32" s="177"/>
      <c r="AS32" s="178"/>
      <c r="AT32" s="176">
        <f>SUM(AT27:BE31)</f>
        <v>248559</v>
      </c>
      <c r="AU32" s="177"/>
      <c r="AV32" s="177"/>
      <c r="AW32" s="177"/>
      <c r="AX32" s="177"/>
      <c r="AY32" s="177"/>
      <c r="AZ32" s="177"/>
      <c r="BA32" s="177"/>
      <c r="BB32" s="177"/>
      <c r="BC32" s="177"/>
      <c r="BD32" s="177"/>
      <c r="BE32" s="178"/>
      <c r="BF32" s="170"/>
      <c r="BG32" s="171"/>
      <c r="BH32" s="171"/>
      <c r="BI32" s="172"/>
    </row>
    <row r="33" spans="1:65" ht="10.5" customHeight="1" x14ac:dyDescent="0.2">
      <c r="A33" s="78" ph="1"/>
    </row>
    <row r="34" spans="1:65" ht="3" customHeight="1" x14ac:dyDescent="0.2">
      <c r="A34" s="78" ph="1"/>
    </row>
    <row r="35" spans="1:65" ht="14" customHeight="1" x14ac:dyDescent="0.2">
      <c r="A35" s="179"/>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row>
    <row r="36" spans="1:65" ht="19.5" customHeight="1" x14ac:dyDescent="0.2">
      <c r="A36" s="78" ph="1"/>
      <c r="B36" s="175" t="s">
        <v>167</v>
      </c>
      <c r="C36" s="175"/>
      <c r="D36" s="175"/>
      <c r="E36" s="175"/>
      <c r="F36" s="175"/>
      <c r="G36" s="175"/>
      <c r="H36" s="175"/>
      <c r="I36" s="175"/>
      <c r="J36" s="175"/>
      <c r="K36" s="175"/>
      <c r="L36" s="175"/>
      <c r="M36" s="175"/>
      <c r="N36" s="175"/>
      <c r="O36" s="175"/>
      <c r="P36" s="175"/>
      <c r="Q36" s="175"/>
      <c r="R36" s="175"/>
    </row>
    <row r="37" spans="1:65" ht="3" customHeight="1" thickBot="1" x14ac:dyDescent="0.25">
      <c r="A37" s="78" ph="1"/>
    </row>
    <row r="38" spans="1:65" ht="21" customHeight="1" thickBot="1" x14ac:dyDescent="0.25">
      <c r="B38" s="151"/>
      <c r="C38" s="152"/>
      <c r="D38" s="152"/>
      <c r="E38" s="152"/>
      <c r="F38" s="152"/>
      <c r="G38" s="152"/>
      <c r="H38" s="152"/>
      <c r="I38" s="152"/>
      <c r="J38" s="152"/>
      <c r="K38" s="152"/>
      <c r="L38" s="153"/>
      <c r="M38" s="160" t="s">
        <v>200</v>
      </c>
      <c r="N38" s="134"/>
      <c r="O38" s="134"/>
      <c r="P38" s="134"/>
      <c r="Q38" s="134"/>
      <c r="R38" s="134"/>
      <c r="S38" s="134"/>
      <c r="T38" s="134"/>
      <c r="U38" s="134" t="s">
        <v>201</v>
      </c>
      <c r="V38" s="134"/>
      <c r="W38" s="134"/>
      <c r="X38" s="134"/>
      <c r="Y38" s="134"/>
      <c r="Z38" s="134"/>
      <c r="AA38" s="134"/>
      <c r="AB38" s="134"/>
      <c r="AC38" s="134" t="s">
        <v>202</v>
      </c>
      <c r="AD38" s="134"/>
      <c r="AE38" s="134"/>
      <c r="AF38" s="134"/>
      <c r="AG38" s="134"/>
      <c r="AH38" s="134"/>
      <c r="AI38" s="134"/>
      <c r="AJ38" s="134"/>
      <c r="AK38" s="134" t="s">
        <v>203</v>
      </c>
      <c r="AL38" s="134"/>
      <c r="AM38" s="134"/>
      <c r="AN38" s="134"/>
      <c r="AO38" s="134"/>
      <c r="AP38" s="134"/>
      <c r="AQ38" s="134"/>
      <c r="AR38" s="134"/>
      <c r="AS38" s="134" t="s">
        <v>204</v>
      </c>
      <c r="AT38" s="134"/>
      <c r="AU38" s="134"/>
      <c r="AV38" s="134"/>
      <c r="AW38" s="134"/>
      <c r="AX38" s="134"/>
      <c r="AY38" s="134"/>
      <c r="AZ38" s="134"/>
      <c r="BA38" s="134" t="s">
        <v>188</v>
      </c>
      <c r="BB38" s="134"/>
      <c r="BC38" s="134"/>
      <c r="BD38" s="134"/>
      <c r="BE38" s="134"/>
      <c r="BF38" s="134"/>
      <c r="BG38" s="134"/>
      <c r="BH38" s="135"/>
      <c r="BK38" s="86"/>
      <c r="BL38" s="86"/>
      <c r="BM38" s="86"/>
    </row>
    <row r="39" spans="1:65" ht="16.5" customHeight="1" x14ac:dyDescent="0.2">
      <c r="B39" s="154" t="s">
        <v>161</v>
      </c>
      <c r="C39" s="155"/>
      <c r="D39" s="155"/>
      <c r="E39" s="155"/>
      <c r="F39" s="155"/>
      <c r="G39" s="155"/>
      <c r="H39" s="155"/>
      <c r="I39" s="155"/>
      <c r="J39" s="155"/>
      <c r="K39" s="155"/>
      <c r="L39" s="156"/>
      <c r="M39" s="161">
        <v>2162</v>
      </c>
      <c r="N39" s="162"/>
      <c r="O39" s="162"/>
      <c r="P39" s="162"/>
      <c r="Q39" s="162"/>
      <c r="R39" s="162"/>
      <c r="S39" s="162"/>
      <c r="T39" s="163"/>
      <c r="U39" s="136">
        <v>28969</v>
      </c>
      <c r="V39" s="136"/>
      <c r="W39" s="136"/>
      <c r="X39" s="136"/>
      <c r="Y39" s="136"/>
      <c r="Z39" s="136"/>
      <c r="AA39" s="136"/>
      <c r="AB39" s="136"/>
      <c r="AC39" s="136">
        <v>4972</v>
      </c>
      <c r="AD39" s="136"/>
      <c r="AE39" s="136"/>
      <c r="AF39" s="136"/>
      <c r="AG39" s="136"/>
      <c r="AH39" s="136"/>
      <c r="AI39" s="136"/>
      <c r="AJ39" s="136"/>
      <c r="AK39" s="136">
        <v>24457</v>
      </c>
      <c r="AL39" s="136"/>
      <c r="AM39" s="136"/>
      <c r="AN39" s="136"/>
      <c r="AO39" s="136"/>
      <c r="AP39" s="136"/>
      <c r="AQ39" s="136"/>
      <c r="AR39" s="136"/>
      <c r="AS39" s="136">
        <v>536</v>
      </c>
      <c r="AT39" s="136"/>
      <c r="AU39" s="136"/>
      <c r="AV39" s="136"/>
      <c r="AW39" s="136"/>
      <c r="AX39" s="136"/>
      <c r="AY39" s="136"/>
      <c r="AZ39" s="136"/>
      <c r="BA39" s="136">
        <f>SUM(M39:AZ39)</f>
        <v>61096</v>
      </c>
      <c r="BB39" s="136"/>
      <c r="BC39" s="136"/>
      <c r="BD39" s="136"/>
      <c r="BE39" s="136"/>
      <c r="BF39" s="136"/>
      <c r="BG39" s="136"/>
      <c r="BH39" s="140"/>
      <c r="BK39" s="96"/>
      <c r="BL39" s="96"/>
      <c r="BM39" s="87"/>
    </row>
    <row r="40" spans="1:65" ht="16.5" customHeight="1" x14ac:dyDescent="0.2">
      <c r="B40" s="157" t="s">
        <v>162</v>
      </c>
      <c r="C40" s="158"/>
      <c r="D40" s="158"/>
      <c r="E40" s="158"/>
      <c r="F40" s="158"/>
      <c r="G40" s="158"/>
      <c r="H40" s="158"/>
      <c r="I40" s="158"/>
      <c r="J40" s="158"/>
      <c r="K40" s="158"/>
      <c r="L40" s="159"/>
      <c r="M40" s="143">
        <v>893</v>
      </c>
      <c r="N40" s="144"/>
      <c r="O40" s="144"/>
      <c r="P40" s="144"/>
      <c r="Q40" s="144"/>
      <c r="R40" s="144"/>
      <c r="S40" s="144"/>
      <c r="T40" s="145"/>
      <c r="U40" s="139">
        <v>13626</v>
      </c>
      <c r="V40" s="139"/>
      <c r="W40" s="139"/>
      <c r="X40" s="139"/>
      <c r="Y40" s="139"/>
      <c r="Z40" s="139"/>
      <c r="AA40" s="139"/>
      <c r="AB40" s="139"/>
      <c r="AC40" s="139">
        <v>2487</v>
      </c>
      <c r="AD40" s="139"/>
      <c r="AE40" s="139"/>
      <c r="AF40" s="139"/>
      <c r="AG40" s="139"/>
      <c r="AH40" s="139"/>
      <c r="AI40" s="139"/>
      <c r="AJ40" s="139"/>
      <c r="AK40" s="139">
        <v>13731</v>
      </c>
      <c r="AL40" s="139"/>
      <c r="AM40" s="139"/>
      <c r="AN40" s="139"/>
      <c r="AO40" s="139"/>
      <c r="AP40" s="139"/>
      <c r="AQ40" s="139"/>
      <c r="AR40" s="139"/>
      <c r="AS40" s="139">
        <v>430</v>
      </c>
      <c r="AT40" s="139"/>
      <c r="AU40" s="139"/>
      <c r="AV40" s="139"/>
      <c r="AW40" s="139"/>
      <c r="AX40" s="139"/>
      <c r="AY40" s="139"/>
      <c r="AZ40" s="139"/>
      <c r="BA40" s="139">
        <f t="shared" ref="BA40:BA43" si="5">SUM(M40:AZ40)</f>
        <v>31167</v>
      </c>
      <c r="BB40" s="139"/>
      <c r="BC40" s="139"/>
      <c r="BD40" s="139"/>
      <c r="BE40" s="139"/>
      <c r="BF40" s="139"/>
      <c r="BG40" s="139"/>
      <c r="BH40" s="150"/>
      <c r="BK40" s="96"/>
      <c r="BL40" s="96"/>
      <c r="BM40" s="87"/>
    </row>
    <row r="41" spans="1:65" ht="16.5" customHeight="1" x14ac:dyDescent="0.2">
      <c r="B41" s="157" t="s">
        <v>163</v>
      </c>
      <c r="C41" s="158"/>
      <c r="D41" s="158"/>
      <c r="E41" s="158"/>
      <c r="F41" s="158"/>
      <c r="G41" s="158"/>
      <c r="H41" s="158"/>
      <c r="I41" s="158"/>
      <c r="J41" s="158"/>
      <c r="K41" s="158"/>
      <c r="L41" s="159"/>
      <c r="M41" s="143">
        <v>5467</v>
      </c>
      <c r="N41" s="144"/>
      <c r="O41" s="144"/>
      <c r="P41" s="144"/>
      <c r="Q41" s="144"/>
      <c r="R41" s="144"/>
      <c r="S41" s="144"/>
      <c r="T41" s="145"/>
      <c r="U41" s="139">
        <v>45805</v>
      </c>
      <c r="V41" s="139"/>
      <c r="W41" s="139"/>
      <c r="X41" s="139"/>
      <c r="Y41" s="139"/>
      <c r="Z41" s="139"/>
      <c r="AA41" s="139"/>
      <c r="AB41" s="139"/>
      <c r="AC41" s="139">
        <v>11471</v>
      </c>
      <c r="AD41" s="139"/>
      <c r="AE41" s="139"/>
      <c r="AF41" s="139"/>
      <c r="AG41" s="139"/>
      <c r="AH41" s="139"/>
      <c r="AI41" s="139"/>
      <c r="AJ41" s="139"/>
      <c r="AK41" s="139">
        <v>50273</v>
      </c>
      <c r="AL41" s="139"/>
      <c r="AM41" s="139"/>
      <c r="AN41" s="139"/>
      <c r="AO41" s="139"/>
      <c r="AP41" s="139"/>
      <c r="AQ41" s="139"/>
      <c r="AR41" s="139"/>
      <c r="AS41" s="139">
        <v>1564</v>
      </c>
      <c r="AT41" s="139"/>
      <c r="AU41" s="139"/>
      <c r="AV41" s="139"/>
      <c r="AW41" s="139"/>
      <c r="AX41" s="139"/>
      <c r="AY41" s="139"/>
      <c r="AZ41" s="139"/>
      <c r="BA41" s="139">
        <f t="shared" si="5"/>
        <v>114580</v>
      </c>
      <c r="BB41" s="139"/>
      <c r="BC41" s="139"/>
      <c r="BD41" s="139"/>
      <c r="BE41" s="139"/>
      <c r="BF41" s="139"/>
      <c r="BG41" s="139"/>
      <c r="BH41" s="150"/>
      <c r="BK41" s="96"/>
      <c r="BL41" s="96"/>
      <c r="BM41" s="87"/>
    </row>
    <row r="42" spans="1:65" ht="16.5" customHeight="1" x14ac:dyDescent="0.2">
      <c r="B42" s="157" t="s">
        <v>164</v>
      </c>
      <c r="C42" s="158"/>
      <c r="D42" s="158"/>
      <c r="E42" s="158"/>
      <c r="F42" s="158"/>
      <c r="G42" s="158"/>
      <c r="H42" s="158"/>
      <c r="I42" s="158"/>
      <c r="J42" s="158"/>
      <c r="K42" s="158"/>
      <c r="L42" s="159"/>
      <c r="M42" s="143">
        <v>528</v>
      </c>
      <c r="N42" s="144"/>
      <c r="O42" s="144"/>
      <c r="P42" s="144"/>
      <c r="Q42" s="144"/>
      <c r="R42" s="144"/>
      <c r="S42" s="144"/>
      <c r="T42" s="145"/>
      <c r="U42" s="139">
        <v>8308</v>
      </c>
      <c r="V42" s="139"/>
      <c r="W42" s="139"/>
      <c r="X42" s="139"/>
      <c r="Y42" s="139"/>
      <c r="Z42" s="139"/>
      <c r="AA42" s="139"/>
      <c r="AB42" s="139"/>
      <c r="AC42" s="139">
        <v>1496</v>
      </c>
      <c r="AD42" s="139"/>
      <c r="AE42" s="139"/>
      <c r="AF42" s="139"/>
      <c r="AG42" s="139"/>
      <c r="AH42" s="139"/>
      <c r="AI42" s="139"/>
      <c r="AJ42" s="139"/>
      <c r="AK42" s="139">
        <v>7455</v>
      </c>
      <c r="AL42" s="139"/>
      <c r="AM42" s="139"/>
      <c r="AN42" s="139"/>
      <c r="AO42" s="139"/>
      <c r="AP42" s="139"/>
      <c r="AQ42" s="139"/>
      <c r="AR42" s="139"/>
      <c r="AS42" s="139">
        <v>195</v>
      </c>
      <c r="AT42" s="139"/>
      <c r="AU42" s="139"/>
      <c r="AV42" s="139"/>
      <c r="AW42" s="139"/>
      <c r="AX42" s="139"/>
      <c r="AY42" s="139"/>
      <c r="AZ42" s="139"/>
      <c r="BA42" s="139">
        <f t="shared" si="5"/>
        <v>17982</v>
      </c>
      <c r="BB42" s="139"/>
      <c r="BC42" s="139"/>
      <c r="BD42" s="139"/>
      <c r="BE42" s="139"/>
      <c r="BF42" s="139"/>
      <c r="BG42" s="139"/>
      <c r="BH42" s="150"/>
      <c r="BK42" s="96"/>
      <c r="BL42" s="96"/>
      <c r="BM42" s="87"/>
    </row>
    <row r="43" spans="1:65" ht="16.5" customHeight="1" thickBot="1" x14ac:dyDescent="0.25">
      <c r="B43" s="157" t="s">
        <v>165</v>
      </c>
      <c r="C43" s="158"/>
      <c r="D43" s="158"/>
      <c r="E43" s="158"/>
      <c r="F43" s="158"/>
      <c r="G43" s="158"/>
      <c r="H43" s="158"/>
      <c r="I43" s="158"/>
      <c r="J43" s="158"/>
      <c r="K43" s="158"/>
      <c r="L43" s="159"/>
      <c r="M43" s="146">
        <v>852</v>
      </c>
      <c r="N43" s="147"/>
      <c r="O43" s="147"/>
      <c r="P43" s="147"/>
      <c r="Q43" s="147"/>
      <c r="R43" s="147"/>
      <c r="S43" s="147"/>
      <c r="T43" s="148"/>
      <c r="U43" s="137">
        <v>8136</v>
      </c>
      <c r="V43" s="137"/>
      <c r="W43" s="137"/>
      <c r="X43" s="137"/>
      <c r="Y43" s="137"/>
      <c r="Z43" s="137"/>
      <c r="AA43" s="137"/>
      <c r="AB43" s="137"/>
      <c r="AC43" s="137">
        <v>3017</v>
      </c>
      <c r="AD43" s="137"/>
      <c r="AE43" s="137"/>
      <c r="AF43" s="137"/>
      <c r="AG43" s="137"/>
      <c r="AH43" s="137"/>
      <c r="AI43" s="137"/>
      <c r="AJ43" s="137"/>
      <c r="AK43" s="137">
        <v>11472</v>
      </c>
      <c r="AL43" s="137"/>
      <c r="AM43" s="137"/>
      <c r="AN43" s="137"/>
      <c r="AO43" s="137"/>
      <c r="AP43" s="137"/>
      <c r="AQ43" s="137"/>
      <c r="AR43" s="137"/>
      <c r="AS43" s="137">
        <v>257</v>
      </c>
      <c r="AT43" s="137"/>
      <c r="AU43" s="137"/>
      <c r="AV43" s="137"/>
      <c r="AW43" s="137"/>
      <c r="AX43" s="137"/>
      <c r="AY43" s="137"/>
      <c r="AZ43" s="137"/>
      <c r="BA43" s="137">
        <f t="shared" si="5"/>
        <v>23734</v>
      </c>
      <c r="BB43" s="137"/>
      <c r="BC43" s="137"/>
      <c r="BD43" s="137"/>
      <c r="BE43" s="137"/>
      <c r="BF43" s="137"/>
      <c r="BG43" s="137"/>
      <c r="BH43" s="138"/>
      <c r="BK43" s="96"/>
      <c r="BL43" s="96"/>
      <c r="BM43" s="87"/>
    </row>
    <row r="44" spans="1:65" ht="17" thickBot="1" x14ac:dyDescent="0.25">
      <c r="B44" s="151" t="s">
        <v>168</v>
      </c>
      <c r="C44" s="152"/>
      <c r="D44" s="152"/>
      <c r="E44" s="152"/>
      <c r="F44" s="152"/>
      <c r="G44" s="152"/>
      <c r="H44" s="152"/>
      <c r="I44" s="152"/>
      <c r="J44" s="152"/>
      <c r="K44" s="152"/>
      <c r="L44" s="153"/>
      <c r="M44" s="149">
        <f>SUM(M39:T43)</f>
        <v>9902</v>
      </c>
      <c r="N44" s="141"/>
      <c r="O44" s="141"/>
      <c r="P44" s="141"/>
      <c r="Q44" s="141"/>
      <c r="R44" s="141"/>
      <c r="S44" s="141"/>
      <c r="T44" s="141"/>
      <c r="U44" s="141">
        <f>SUM(U39:AB43)</f>
        <v>104844</v>
      </c>
      <c r="V44" s="141"/>
      <c r="W44" s="141"/>
      <c r="X44" s="141"/>
      <c r="Y44" s="141"/>
      <c r="Z44" s="141"/>
      <c r="AA44" s="141"/>
      <c r="AB44" s="141"/>
      <c r="AC44" s="141">
        <f>SUM(AC39:AJ43)</f>
        <v>23443</v>
      </c>
      <c r="AD44" s="141"/>
      <c r="AE44" s="141"/>
      <c r="AF44" s="141"/>
      <c r="AG44" s="141"/>
      <c r="AH44" s="141"/>
      <c r="AI44" s="141"/>
      <c r="AJ44" s="141"/>
      <c r="AK44" s="141">
        <f>SUM(AK39:AR43)</f>
        <v>107388</v>
      </c>
      <c r="AL44" s="141"/>
      <c r="AM44" s="141"/>
      <c r="AN44" s="141"/>
      <c r="AO44" s="141"/>
      <c r="AP44" s="141"/>
      <c r="AQ44" s="141"/>
      <c r="AR44" s="141"/>
      <c r="AS44" s="141">
        <f>SUM(AS39:AZ43)</f>
        <v>2982</v>
      </c>
      <c r="AT44" s="141"/>
      <c r="AU44" s="141"/>
      <c r="AV44" s="141"/>
      <c r="AW44" s="141"/>
      <c r="AX44" s="141"/>
      <c r="AY44" s="141"/>
      <c r="AZ44" s="141"/>
      <c r="BA44" s="141">
        <f>SUM(BA39:BH43)</f>
        <v>248559</v>
      </c>
      <c r="BB44" s="141"/>
      <c r="BC44" s="141"/>
      <c r="BD44" s="141"/>
      <c r="BE44" s="141"/>
      <c r="BF44" s="141"/>
      <c r="BG44" s="141"/>
      <c r="BH44" s="142"/>
      <c r="BK44" s="96"/>
      <c r="BL44" s="96"/>
      <c r="BM44" s="87"/>
    </row>
    <row r="46" spans="1:65" ht="19.5" x14ac:dyDescent="0.2">
      <c r="A46" s="78" ph="1"/>
    </row>
    <row r="47" spans="1:65" ht="19.5" x14ac:dyDescent="0.2">
      <c r="A47" s="78" ph="1"/>
    </row>
    <row r="48" spans="1:65" ht="19.5" x14ac:dyDescent="0.2">
      <c r="A48" s="78" ph="1"/>
    </row>
    <row r="58" spans="1:1" ht="19.5" x14ac:dyDescent="0.2">
      <c r="A58" s="78" ph="1"/>
    </row>
    <row r="59" spans="1:1" ht="19.5" x14ac:dyDescent="0.2">
      <c r="A59" s="78" ph="1"/>
    </row>
    <row r="60" spans="1:1" ht="19.5" x14ac:dyDescent="0.2">
      <c r="A60" s="78" ph="1"/>
    </row>
    <row r="61" spans="1:1" ht="19.5" x14ac:dyDescent="0.2">
      <c r="A61" s="78" ph="1"/>
    </row>
    <row r="62" spans="1:1" ht="19.5" x14ac:dyDescent="0.2">
      <c r="A62" s="78" ph="1"/>
    </row>
    <row r="63" spans="1:1" ht="19.5" x14ac:dyDescent="0.2">
      <c r="A63" s="78" ph="1"/>
    </row>
  </sheetData>
  <mergeCells count="260">
    <mergeCell ref="B22:J22"/>
    <mergeCell ref="K13:P13"/>
    <mergeCell ref="BB4:BI4"/>
    <mergeCell ref="Z5:AK5"/>
    <mergeCell ref="AZ14:BD14"/>
    <mergeCell ref="AZ15:BD15"/>
    <mergeCell ref="AZ16:BD16"/>
    <mergeCell ref="AU10:BI10"/>
    <mergeCell ref="BE11:BI11"/>
    <mergeCell ref="BE12:BI12"/>
    <mergeCell ref="BE13:BI13"/>
    <mergeCell ref="AZ11:BD11"/>
    <mergeCell ref="AZ12:BD12"/>
    <mergeCell ref="AZ13:BD13"/>
    <mergeCell ref="AL4:AS4"/>
    <mergeCell ref="AL5:AS5"/>
    <mergeCell ref="K10:AB10"/>
    <mergeCell ref="AC10:AT10"/>
    <mergeCell ref="Z6:AK6"/>
    <mergeCell ref="B4:K4"/>
    <mergeCell ref="B5:K5"/>
    <mergeCell ref="AT6:BA6"/>
    <mergeCell ref="K21:P21"/>
    <mergeCell ref="Q16:V16"/>
    <mergeCell ref="B1:BI1"/>
    <mergeCell ref="B9:AN9"/>
    <mergeCell ref="B6:K6"/>
    <mergeCell ref="L2:Y2"/>
    <mergeCell ref="L3:Y3"/>
    <mergeCell ref="L4:Y4"/>
    <mergeCell ref="L5:Y5"/>
    <mergeCell ref="L6:Y6"/>
    <mergeCell ref="B2:K2"/>
    <mergeCell ref="B3:K3"/>
    <mergeCell ref="BB5:BI5"/>
    <mergeCell ref="BB6:BI6"/>
    <mergeCell ref="AL2:AS2"/>
    <mergeCell ref="AT3:BA3"/>
    <mergeCell ref="AT2:BA2"/>
    <mergeCell ref="AT5:BA5"/>
    <mergeCell ref="AL6:AS6"/>
    <mergeCell ref="Z2:AK2"/>
    <mergeCell ref="BB2:BI2"/>
    <mergeCell ref="BB3:BI3"/>
    <mergeCell ref="Z3:AK3"/>
    <mergeCell ref="AT4:BA4"/>
    <mergeCell ref="Z4:AK4"/>
    <mergeCell ref="AL3:AS3"/>
    <mergeCell ref="W17:AB17"/>
    <mergeCell ref="W16:AB16"/>
    <mergeCell ref="B20:J20"/>
    <mergeCell ref="B21:J21"/>
    <mergeCell ref="B17:J17"/>
    <mergeCell ref="B18:J18"/>
    <mergeCell ref="B19:J19"/>
    <mergeCell ref="K16:P16"/>
    <mergeCell ref="Q17:V17"/>
    <mergeCell ref="Q19:V19"/>
    <mergeCell ref="K18:P18"/>
    <mergeCell ref="K17:P17"/>
    <mergeCell ref="K19:P19"/>
    <mergeCell ref="Q21:V21"/>
    <mergeCell ref="K20:P20"/>
    <mergeCell ref="Q20:V20"/>
    <mergeCell ref="Q18:V18"/>
    <mergeCell ref="W18:AB18"/>
    <mergeCell ref="B10:J11"/>
    <mergeCell ref="B15:J15"/>
    <mergeCell ref="B14:J14"/>
    <mergeCell ref="B13:J13"/>
    <mergeCell ref="B12:J12"/>
    <mergeCell ref="AI16:AN16"/>
    <mergeCell ref="AI15:AN15"/>
    <mergeCell ref="K11:P11"/>
    <mergeCell ref="Q11:V11"/>
    <mergeCell ref="Q12:V12"/>
    <mergeCell ref="AC16:AH16"/>
    <mergeCell ref="Q14:V14"/>
    <mergeCell ref="AI11:AN11"/>
    <mergeCell ref="AI12:AN12"/>
    <mergeCell ref="AI13:AN13"/>
    <mergeCell ref="AI14:AN14"/>
    <mergeCell ref="B16:J16"/>
    <mergeCell ref="K12:P12"/>
    <mergeCell ref="AU11:AY11"/>
    <mergeCell ref="AU12:AY12"/>
    <mergeCell ref="AU13:AY13"/>
    <mergeCell ref="K15:P15"/>
    <mergeCell ref="K14:P14"/>
    <mergeCell ref="AC11:AH11"/>
    <mergeCell ref="AC12:AH12"/>
    <mergeCell ref="AC13:AH13"/>
    <mergeCell ref="AC15:AH15"/>
    <mergeCell ref="Q15:V15"/>
    <mergeCell ref="W15:AB15"/>
    <mergeCell ref="AC14:AH14"/>
    <mergeCell ref="W14:AB14"/>
    <mergeCell ref="W13:AB13"/>
    <mergeCell ref="W12:AB12"/>
    <mergeCell ref="W11:AB11"/>
    <mergeCell ref="Q13:V13"/>
    <mergeCell ref="AO11:AT11"/>
    <mergeCell ref="AO12:AT12"/>
    <mergeCell ref="AO13:AT13"/>
    <mergeCell ref="AI17:AN17"/>
    <mergeCell ref="AC17:AH17"/>
    <mergeCell ref="AU20:AY20"/>
    <mergeCell ref="BE18:BI18"/>
    <mergeCell ref="BE14:BI14"/>
    <mergeCell ref="BE15:BI15"/>
    <mergeCell ref="BE16:BI16"/>
    <mergeCell ref="AZ19:BD19"/>
    <mergeCell ref="BE19:BI19"/>
    <mergeCell ref="AO17:AT17"/>
    <mergeCell ref="AO14:AT14"/>
    <mergeCell ref="AO16:AT16"/>
    <mergeCell ref="AU16:AY16"/>
    <mergeCell ref="AO15:AT15"/>
    <mergeCell ref="AU14:AY14"/>
    <mergeCell ref="AU15:AY15"/>
    <mergeCell ref="AO18:AT18"/>
    <mergeCell ref="AU18:AY18"/>
    <mergeCell ref="AZ18:BD18"/>
    <mergeCell ref="AO20:AT20"/>
    <mergeCell ref="AC18:AH18"/>
    <mergeCell ref="AZ17:BD17"/>
    <mergeCell ref="AZ20:BD20"/>
    <mergeCell ref="AU17:AY17"/>
    <mergeCell ref="AI18:AN18"/>
    <mergeCell ref="AC19:AH19"/>
    <mergeCell ref="AI19:AN19"/>
    <mergeCell ref="AO19:AT19"/>
    <mergeCell ref="AU19:AY19"/>
    <mergeCell ref="W19:AB19"/>
    <mergeCell ref="W21:AB21"/>
    <mergeCell ref="W28:Y28"/>
    <mergeCell ref="W20:AB20"/>
    <mergeCell ref="AC20:AH20"/>
    <mergeCell ref="AI20:AN20"/>
    <mergeCell ref="AO22:AT22"/>
    <mergeCell ref="AI21:AN21"/>
    <mergeCell ref="AI22:AN22"/>
    <mergeCell ref="AU21:AY21"/>
    <mergeCell ref="AU22:AY22"/>
    <mergeCell ref="BE17:BI17"/>
    <mergeCell ref="Q25:S26"/>
    <mergeCell ref="W30:Y30"/>
    <mergeCell ref="Z30:AG30"/>
    <mergeCell ref="Z28:AG28"/>
    <mergeCell ref="B28:P28"/>
    <mergeCell ref="K22:P22"/>
    <mergeCell ref="Q22:V22"/>
    <mergeCell ref="T25:V26"/>
    <mergeCell ref="Q28:S28"/>
    <mergeCell ref="T28:V28"/>
    <mergeCell ref="Q30:S30"/>
    <mergeCell ref="B30:P30"/>
    <mergeCell ref="W22:AB22"/>
    <mergeCell ref="AC22:AH22"/>
    <mergeCell ref="AH26:AS26"/>
    <mergeCell ref="W25:Y26"/>
    <mergeCell ref="B25:P26"/>
    <mergeCell ref="B24:R24"/>
    <mergeCell ref="AH25:BE25"/>
    <mergeCell ref="BE20:BI20"/>
    <mergeCell ref="BF27:BI27"/>
    <mergeCell ref="Z27:AG27"/>
    <mergeCell ref="Z25:AG26"/>
    <mergeCell ref="BF28:BI28"/>
    <mergeCell ref="AC21:AH21"/>
    <mergeCell ref="AT26:BE26"/>
    <mergeCell ref="AZ22:BD22"/>
    <mergeCell ref="AO21:AT21"/>
    <mergeCell ref="BF25:BI26"/>
    <mergeCell ref="BE21:BI21"/>
    <mergeCell ref="AZ21:BD21"/>
    <mergeCell ref="BE22:BI22"/>
    <mergeCell ref="BF32:BI32"/>
    <mergeCell ref="B32:AG32"/>
    <mergeCell ref="B36:R36"/>
    <mergeCell ref="AT32:BE32"/>
    <mergeCell ref="A35:BJ35"/>
    <mergeCell ref="AH32:AS32"/>
    <mergeCell ref="BF29:BI29"/>
    <mergeCell ref="AH29:AS29"/>
    <mergeCell ref="AT29:BE29"/>
    <mergeCell ref="AT30:BE30"/>
    <mergeCell ref="AT31:BE31"/>
    <mergeCell ref="AH30:AS30"/>
    <mergeCell ref="AH31:AS31"/>
    <mergeCell ref="B31:P31"/>
    <mergeCell ref="Q31:S31"/>
    <mergeCell ref="T31:V31"/>
    <mergeCell ref="W31:Y31"/>
    <mergeCell ref="Z31:AG31"/>
    <mergeCell ref="BF30:BI30"/>
    <mergeCell ref="BF31:BI31"/>
    <mergeCell ref="B27:P27"/>
    <mergeCell ref="Q27:S27"/>
    <mergeCell ref="T27:V27"/>
    <mergeCell ref="W27:Y27"/>
    <mergeCell ref="T30:V30"/>
    <mergeCell ref="AH28:AS28"/>
    <mergeCell ref="AH27:AS27"/>
    <mergeCell ref="AT28:BE28"/>
    <mergeCell ref="AT27:BE27"/>
    <mergeCell ref="B29:P29"/>
    <mergeCell ref="Q29:S29"/>
    <mergeCell ref="T29:V29"/>
    <mergeCell ref="W29:Y29"/>
    <mergeCell ref="Z29:AG29"/>
    <mergeCell ref="B38:L38"/>
    <mergeCell ref="B39:L39"/>
    <mergeCell ref="B40:L40"/>
    <mergeCell ref="B41:L41"/>
    <mergeCell ref="B42:L42"/>
    <mergeCell ref="B43:L43"/>
    <mergeCell ref="B44:L44"/>
    <mergeCell ref="M38:T38"/>
    <mergeCell ref="U38:AB38"/>
    <mergeCell ref="M39:T39"/>
    <mergeCell ref="U39:AB39"/>
    <mergeCell ref="U43:AB43"/>
    <mergeCell ref="U41:AB41"/>
    <mergeCell ref="U44:AB44"/>
    <mergeCell ref="U42:AB42"/>
    <mergeCell ref="U40:AB40"/>
    <mergeCell ref="AC44:AJ44"/>
    <mergeCell ref="AK44:AR44"/>
    <mergeCell ref="AS44:AZ44"/>
    <mergeCell ref="BA44:BH44"/>
    <mergeCell ref="M40:T40"/>
    <mergeCell ref="M41:T41"/>
    <mergeCell ref="M42:T42"/>
    <mergeCell ref="M43:T43"/>
    <mergeCell ref="M44:T44"/>
    <mergeCell ref="AS41:AZ41"/>
    <mergeCell ref="BA41:BH41"/>
    <mergeCell ref="AC42:AJ42"/>
    <mergeCell ref="AK42:AR42"/>
    <mergeCell ref="AS42:AZ42"/>
    <mergeCell ref="BA42:BH42"/>
    <mergeCell ref="AC40:AJ40"/>
    <mergeCell ref="AK40:AR40"/>
    <mergeCell ref="AS40:AZ40"/>
    <mergeCell ref="BA40:BH40"/>
    <mergeCell ref="AC38:AJ38"/>
    <mergeCell ref="AK38:AR38"/>
    <mergeCell ref="AS38:AZ38"/>
    <mergeCell ref="BA38:BH38"/>
    <mergeCell ref="AC39:AJ39"/>
    <mergeCell ref="AK39:AR39"/>
    <mergeCell ref="AC43:AJ43"/>
    <mergeCell ref="AK43:AR43"/>
    <mergeCell ref="AS43:AZ43"/>
    <mergeCell ref="BA43:BH43"/>
    <mergeCell ref="AC41:AJ41"/>
    <mergeCell ref="AK41:AR41"/>
    <mergeCell ref="AS39:AZ39"/>
    <mergeCell ref="BA39:BH39"/>
  </mergeCells>
  <phoneticPr fontId="2" type="Hiragana"/>
  <pageMargins left="0.59055118110236227" right="0.19685039370078741" top="0.31496062992125984" bottom="0.19685039370078741" header="0.19685039370078741" footer="0.19685039370078741"/>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8"/>
  <sheetViews>
    <sheetView view="pageBreakPreview" topLeftCell="A13" zoomScale="60" zoomScaleNormal="70" workbookViewId="0">
      <selection activeCell="J24" sqref="J24"/>
    </sheetView>
  </sheetViews>
  <sheetFormatPr defaultColWidth="9" defaultRowHeight="30" customHeight="1" x14ac:dyDescent="0.3"/>
  <cols>
    <col min="1" max="1" width="16.6328125" style="1" customWidth="1"/>
    <col min="2" max="10" width="8.08984375" style="1" customWidth="1"/>
    <col min="11" max="16384" width="9" style="1"/>
  </cols>
  <sheetData>
    <row r="2" spans="1:10" ht="30" customHeight="1" x14ac:dyDescent="0.3">
      <c r="A2" s="287" t="s">
        <v>31</v>
      </c>
      <c r="B2" s="287"/>
      <c r="C2" s="287"/>
      <c r="D2" s="288"/>
      <c r="E2" s="39"/>
      <c r="F2" s="39"/>
      <c r="G2" s="39"/>
      <c r="H2" s="3"/>
      <c r="I2" s="3"/>
      <c r="J2" s="3"/>
    </row>
    <row r="3" spans="1:10" ht="30" customHeight="1" x14ac:dyDescent="0.3">
      <c r="A3" s="39"/>
      <c r="B3" s="39"/>
      <c r="C3" s="39"/>
      <c r="D3" s="39"/>
      <c r="E3" s="39"/>
      <c r="F3" s="39"/>
      <c r="G3" s="39"/>
      <c r="H3" s="3"/>
      <c r="I3" s="3"/>
      <c r="J3" s="3"/>
    </row>
    <row r="4" spans="1:10" ht="30" customHeight="1" thickBot="1" x14ac:dyDescent="0.35">
      <c r="A4" s="44" t="s">
        <v>29</v>
      </c>
      <c r="B4" s="45"/>
      <c r="C4" s="45"/>
      <c r="D4" s="45"/>
      <c r="E4" s="45"/>
      <c r="F4" s="45"/>
      <c r="G4" s="45"/>
      <c r="H4" s="46"/>
      <c r="I4" s="46"/>
      <c r="J4" s="46"/>
    </row>
    <row r="5" spans="1:10" ht="30" customHeight="1" x14ac:dyDescent="0.3">
      <c r="A5" s="290" t="s">
        <v>194</v>
      </c>
      <c r="B5" s="292" t="s">
        <v>15</v>
      </c>
      <c r="C5" s="292"/>
      <c r="D5" s="292"/>
      <c r="E5" s="292" t="s">
        <v>16</v>
      </c>
      <c r="F5" s="292"/>
      <c r="G5" s="292"/>
      <c r="H5" s="293" t="s">
        <v>17</v>
      </c>
      <c r="I5" s="293"/>
      <c r="J5" s="294"/>
    </row>
    <row r="6" spans="1:10" ht="30" customHeight="1" x14ac:dyDescent="0.3">
      <c r="A6" s="291"/>
      <c r="B6" s="40" t="s">
        <v>6</v>
      </c>
      <c r="C6" s="40" t="s">
        <v>7</v>
      </c>
      <c r="D6" s="40" t="s">
        <v>8</v>
      </c>
      <c r="E6" s="40" t="s">
        <v>6</v>
      </c>
      <c r="F6" s="40" t="s">
        <v>7</v>
      </c>
      <c r="G6" s="40" t="s">
        <v>8</v>
      </c>
      <c r="H6" s="5" t="s">
        <v>6</v>
      </c>
      <c r="I6" s="5" t="s">
        <v>7</v>
      </c>
      <c r="J6" s="6" t="s">
        <v>8</v>
      </c>
    </row>
    <row r="7" spans="1:10" ht="30" customHeight="1" x14ac:dyDescent="0.3">
      <c r="A7" s="56" t="s">
        <v>55</v>
      </c>
      <c r="B7" s="97">
        <v>1005</v>
      </c>
      <c r="C7" s="97">
        <v>1044</v>
      </c>
      <c r="D7" s="98">
        <f>SUM(B7:C7)</f>
        <v>2049</v>
      </c>
      <c r="E7" s="99">
        <v>231</v>
      </c>
      <c r="F7" s="99">
        <v>170</v>
      </c>
      <c r="G7" s="98">
        <f>SUM(E7:F7)</f>
        <v>401</v>
      </c>
      <c r="H7" s="100">
        <f>AVERAGE(E7/B7*100)</f>
        <v>22.985074626865671</v>
      </c>
      <c r="I7" s="100">
        <f>AVERAGE(F7/C7*100)</f>
        <v>16.283524904214559</v>
      </c>
      <c r="J7" s="101">
        <f>AVERAGE(G7/D7*100)</f>
        <v>19.570522205954124</v>
      </c>
    </row>
    <row r="8" spans="1:10" ht="30" customHeight="1" x14ac:dyDescent="0.3">
      <c r="A8" s="56" t="s">
        <v>56</v>
      </c>
      <c r="B8" s="97">
        <v>774</v>
      </c>
      <c r="C8" s="97">
        <v>746</v>
      </c>
      <c r="D8" s="98">
        <f t="shared" ref="D8:D23" si="0">SUM(B8:C8)</f>
        <v>1520</v>
      </c>
      <c r="E8" s="99">
        <v>189</v>
      </c>
      <c r="F8" s="99">
        <v>160</v>
      </c>
      <c r="G8" s="98">
        <f t="shared" ref="G8:G23" si="1">SUM(E8:F8)</f>
        <v>349</v>
      </c>
      <c r="H8" s="100">
        <f t="shared" ref="H8:H22" si="2">AVERAGE(E8/B8*100)</f>
        <v>24.418604651162788</v>
      </c>
      <c r="I8" s="100">
        <f t="shared" ref="I8:I22" si="3">AVERAGE(F8/C8*100)</f>
        <v>21.447721179624665</v>
      </c>
      <c r="J8" s="101">
        <f t="shared" ref="J8:J22" si="4">AVERAGE(G8/D8*100)</f>
        <v>22.960526315789473</v>
      </c>
    </row>
    <row r="9" spans="1:10" ht="30" customHeight="1" x14ac:dyDescent="0.3">
      <c r="A9" s="56" t="s">
        <v>143</v>
      </c>
      <c r="B9" s="97">
        <v>800</v>
      </c>
      <c r="C9" s="97">
        <v>824</v>
      </c>
      <c r="D9" s="98">
        <f t="shared" si="0"/>
        <v>1624</v>
      </c>
      <c r="E9" s="99">
        <v>191</v>
      </c>
      <c r="F9" s="99">
        <v>148</v>
      </c>
      <c r="G9" s="98">
        <f t="shared" si="1"/>
        <v>339</v>
      </c>
      <c r="H9" s="100">
        <f t="shared" si="2"/>
        <v>23.875</v>
      </c>
      <c r="I9" s="100">
        <f t="shared" si="3"/>
        <v>17.961165048543691</v>
      </c>
      <c r="J9" s="101">
        <f t="shared" si="4"/>
        <v>20.874384236453203</v>
      </c>
    </row>
    <row r="10" spans="1:10" ht="30" customHeight="1" x14ac:dyDescent="0.3">
      <c r="A10" s="56" t="s">
        <v>57</v>
      </c>
      <c r="B10" s="97">
        <v>241</v>
      </c>
      <c r="C10" s="97">
        <v>244</v>
      </c>
      <c r="D10" s="98">
        <f t="shared" si="0"/>
        <v>485</v>
      </c>
      <c r="E10" s="99">
        <v>62</v>
      </c>
      <c r="F10" s="99">
        <v>50</v>
      </c>
      <c r="G10" s="98">
        <f t="shared" si="1"/>
        <v>112</v>
      </c>
      <c r="H10" s="100">
        <f t="shared" si="2"/>
        <v>25.726141078838172</v>
      </c>
      <c r="I10" s="100">
        <f t="shared" si="3"/>
        <v>20.491803278688526</v>
      </c>
      <c r="J10" s="101">
        <f t="shared" si="4"/>
        <v>23.092783505154639</v>
      </c>
    </row>
    <row r="11" spans="1:10" ht="30" customHeight="1" x14ac:dyDescent="0.3">
      <c r="A11" s="56" t="s">
        <v>58</v>
      </c>
      <c r="B11" s="97">
        <v>250</v>
      </c>
      <c r="C11" s="97">
        <v>264</v>
      </c>
      <c r="D11" s="98">
        <f t="shared" si="0"/>
        <v>514</v>
      </c>
      <c r="E11" s="99">
        <v>66</v>
      </c>
      <c r="F11" s="99">
        <v>56</v>
      </c>
      <c r="G11" s="98">
        <f t="shared" si="1"/>
        <v>122</v>
      </c>
      <c r="H11" s="100">
        <f t="shared" si="2"/>
        <v>26.400000000000002</v>
      </c>
      <c r="I11" s="100">
        <f t="shared" si="3"/>
        <v>21.212121212121211</v>
      </c>
      <c r="J11" s="101">
        <f t="shared" si="4"/>
        <v>23.735408560311281</v>
      </c>
    </row>
    <row r="12" spans="1:10" ht="30" customHeight="1" x14ac:dyDescent="0.3">
      <c r="A12" s="56" t="s">
        <v>59</v>
      </c>
      <c r="B12" s="97">
        <v>224</v>
      </c>
      <c r="C12" s="97">
        <v>241</v>
      </c>
      <c r="D12" s="98">
        <f t="shared" si="0"/>
        <v>465</v>
      </c>
      <c r="E12" s="99">
        <v>40</v>
      </c>
      <c r="F12" s="99">
        <v>29</v>
      </c>
      <c r="G12" s="98">
        <f t="shared" si="1"/>
        <v>69</v>
      </c>
      <c r="H12" s="100">
        <f t="shared" si="2"/>
        <v>17.857142857142858</v>
      </c>
      <c r="I12" s="100">
        <f t="shared" si="3"/>
        <v>12.033195020746888</v>
      </c>
      <c r="J12" s="101">
        <f t="shared" si="4"/>
        <v>14.838709677419354</v>
      </c>
    </row>
    <row r="13" spans="1:10" ht="30" customHeight="1" x14ac:dyDescent="0.3">
      <c r="A13" s="56" t="s">
        <v>60</v>
      </c>
      <c r="B13" s="97">
        <v>184</v>
      </c>
      <c r="C13" s="97">
        <v>166</v>
      </c>
      <c r="D13" s="98">
        <f t="shared" si="0"/>
        <v>350</v>
      </c>
      <c r="E13" s="99">
        <v>42</v>
      </c>
      <c r="F13" s="99">
        <v>23</v>
      </c>
      <c r="G13" s="98">
        <f t="shared" si="1"/>
        <v>65</v>
      </c>
      <c r="H13" s="100">
        <f t="shared" si="2"/>
        <v>22.826086956521738</v>
      </c>
      <c r="I13" s="100">
        <f t="shared" si="3"/>
        <v>13.855421686746988</v>
      </c>
      <c r="J13" s="101">
        <f t="shared" si="4"/>
        <v>18.571428571428573</v>
      </c>
    </row>
    <row r="14" spans="1:10" ht="30" customHeight="1" x14ac:dyDescent="0.3">
      <c r="A14" s="56" t="s">
        <v>61</v>
      </c>
      <c r="B14" s="97">
        <v>165</v>
      </c>
      <c r="C14" s="97">
        <v>181</v>
      </c>
      <c r="D14" s="98">
        <f t="shared" si="0"/>
        <v>346</v>
      </c>
      <c r="E14" s="99">
        <v>27</v>
      </c>
      <c r="F14" s="99">
        <v>13</v>
      </c>
      <c r="G14" s="98">
        <f t="shared" si="1"/>
        <v>40</v>
      </c>
      <c r="H14" s="100">
        <f t="shared" si="2"/>
        <v>16.363636363636363</v>
      </c>
      <c r="I14" s="100">
        <f t="shared" si="3"/>
        <v>7.1823204419889501</v>
      </c>
      <c r="J14" s="101">
        <f t="shared" si="4"/>
        <v>11.560693641618498</v>
      </c>
    </row>
    <row r="15" spans="1:10" ht="30" customHeight="1" x14ac:dyDescent="0.3">
      <c r="A15" s="56" t="s">
        <v>62</v>
      </c>
      <c r="B15" s="97">
        <v>266</v>
      </c>
      <c r="C15" s="97">
        <v>287</v>
      </c>
      <c r="D15" s="98">
        <f t="shared" si="0"/>
        <v>553</v>
      </c>
      <c r="E15" s="99">
        <v>66</v>
      </c>
      <c r="F15" s="99">
        <v>50</v>
      </c>
      <c r="G15" s="98">
        <f t="shared" si="1"/>
        <v>116</v>
      </c>
      <c r="H15" s="100">
        <f t="shared" si="2"/>
        <v>24.81203007518797</v>
      </c>
      <c r="I15" s="100">
        <f t="shared" si="3"/>
        <v>17.421602787456447</v>
      </c>
      <c r="J15" s="101">
        <f t="shared" si="4"/>
        <v>20.976491862567812</v>
      </c>
    </row>
    <row r="16" spans="1:10" ht="30" customHeight="1" x14ac:dyDescent="0.3">
      <c r="A16" s="56" t="s">
        <v>63</v>
      </c>
      <c r="B16" s="97">
        <v>454</v>
      </c>
      <c r="C16" s="97">
        <v>468</v>
      </c>
      <c r="D16" s="98">
        <f t="shared" si="0"/>
        <v>922</v>
      </c>
      <c r="E16" s="99">
        <v>95</v>
      </c>
      <c r="F16" s="99">
        <v>66</v>
      </c>
      <c r="G16" s="98">
        <f t="shared" si="1"/>
        <v>161</v>
      </c>
      <c r="H16" s="100">
        <f t="shared" si="2"/>
        <v>20.92511013215859</v>
      </c>
      <c r="I16" s="100">
        <f t="shared" si="3"/>
        <v>14.102564102564102</v>
      </c>
      <c r="J16" s="101">
        <f t="shared" si="4"/>
        <v>17.462039045553148</v>
      </c>
    </row>
    <row r="17" spans="1:10" ht="30" customHeight="1" x14ac:dyDescent="0.3">
      <c r="A17" s="56" t="s">
        <v>64</v>
      </c>
      <c r="B17" s="97">
        <v>343</v>
      </c>
      <c r="C17" s="97">
        <v>343</v>
      </c>
      <c r="D17" s="98">
        <f t="shared" si="0"/>
        <v>686</v>
      </c>
      <c r="E17" s="99">
        <v>84</v>
      </c>
      <c r="F17" s="99">
        <v>47</v>
      </c>
      <c r="G17" s="98">
        <f t="shared" si="1"/>
        <v>131</v>
      </c>
      <c r="H17" s="100">
        <f t="shared" si="2"/>
        <v>24.489795918367346</v>
      </c>
      <c r="I17" s="100">
        <f t="shared" si="3"/>
        <v>13.702623906705538</v>
      </c>
      <c r="J17" s="101">
        <f t="shared" si="4"/>
        <v>19.096209912536445</v>
      </c>
    </row>
    <row r="18" spans="1:10" ht="30" customHeight="1" x14ac:dyDescent="0.3">
      <c r="A18" s="56" t="s">
        <v>65</v>
      </c>
      <c r="B18" s="97">
        <v>398</v>
      </c>
      <c r="C18" s="97">
        <v>360</v>
      </c>
      <c r="D18" s="98">
        <f t="shared" si="0"/>
        <v>758</v>
      </c>
      <c r="E18" s="99">
        <v>86</v>
      </c>
      <c r="F18" s="99">
        <v>79</v>
      </c>
      <c r="G18" s="98">
        <f t="shared" si="1"/>
        <v>165</v>
      </c>
      <c r="H18" s="100">
        <f t="shared" si="2"/>
        <v>21.608040201005025</v>
      </c>
      <c r="I18" s="100">
        <f t="shared" si="3"/>
        <v>21.944444444444443</v>
      </c>
      <c r="J18" s="101">
        <f t="shared" si="4"/>
        <v>21.767810026385224</v>
      </c>
    </row>
    <row r="19" spans="1:10" ht="30" customHeight="1" x14ac:dyDescent="0.3">
      <c r="A19" s="56" t="s">
        <v>132</v>
      </c>
      <c r="B19" s="97">
        <v>747</v>
      </c>
      <c r="C19" s="97">
        <v>721</v>
      </c>
      <c r="D19" s="98">
        <f t="shared" si="0"/>
        <v>1468</v>
      </c>
      <c r="E19" s="99">
        <v>168</v>
      </c>
      <c r="F19" s="99">
        <v>125</v>
      </c>
      <c r="G19" s="98">
        <f t="shared" si="1"/>
        <v>293</v>
      </c>
      <c r="H19" s="100">
        <f t="shared" si="2"/>
        <v>22.489959839357429</v>
      </c>
      <c r="I19" s="100">
        <f t="shared" si="3"/>
        <v>17.337031900138697</v>
      </c>
      <c r="J19" s="101">
        <f t="shared" si="4"/>
        <v>19.959128065395095</v>
      </c>
    </row>
    <row r="20" spans="1:10" ht="30" customHeight="1" x14ac:dyDescent="0.3">
      <c r="A20" s="56" t="s">
        <v>66</v>
      </c>
      <c r="B20" s="97">
        <v>448</v>
      </c>
      <c r="C20" s="97">
        <v>433</v>
      </c>
      <c r="D20" s="98">
        <f t="shared" si="0"/>
        <v>881</v>
      </c>
      <c r="E20" s="99">
        <v>116</v>
      </c>
      <c r="F20" s="99">
        <v>100</v>
      </c>
      <c r="G20" s="98">
        <f t="shared" si="1"/>
        <v>216</v>
      </c>
      <c r="H20" s="100">
        <f t="shared" si="2"/>
        <v>25.892857142857146</v>
      </c>
      <c r="I20" s="100">
        <f t="shared" si="3"/>
        <v>23.094688221709006</v>
      </c>
      <c r="J20" s="101">
        <f t="shared" si="4"/>
        <v>24.517593643586832</v>
      </c>
    </row>
    <row r="21" spans="1:10" ht="30" customHeight="1" x14ac:dyDescent="0.3">
      <c r="A21" s="56" t="s">
        <v>68</v>
      </c>
      <c r="B21" s="97">
        <v>353</v>
      </c>
      <c r="C21" s="97">
        <v>366</v>
      </c>
      <c r="D21" s="98">
        <f t="shared" si="0"/>
        <v>719</v>
      </c>
      <c r="E21" s="99">
        <v>90</v>
      </c>
      <c r="F21" s="99">
        <v>60</v>
      </c>
      <c r="G21" s="98">
        <f t="shared" si="1"/>
        <v>150</v>
      </c>
      <c r="H21" s="100">
        <f t="shared" si="2"/>
        <v>25.495750708215297</v>
      </c>
      <c r="I21" s="100">
        <f t="shared" si="3"/>
        <v>16.393442622950818</v>
      </c>
      <c r="J21" s="101">
        <f t="shared" si="4"/>
        <v>20.862308762169679</v>
      </c>
    </row>
    <row r="22" spans="1:10" ht="30" customHeight="1" thickBot="1" x14ac:dyDescent="0.35">
      <c r="A22" s="57" t="s">
        <v>67</v>
      </c>
      <c r="B22" s="102">
        <v>276</v>
      </c>
      <c r="C22" s="102">
        <v>307</v>
      </c>
      <c r="D22" s="103">
        <f t="shared" si="0"/>
        <v>583</v>
      </c>
      <c r="E22" s="99">
        <v>56</v>
      </c>
      <c r="F22" s="99">
        <v>47</v>
      </c>
      <c r="G22" s="103">
        <f t="shared" si="1"/>
        <v>103</v>
      </c>
      <c r="H22" s="104">
        <f t="shared" si="2"/>
        <v>20.289855072463769</v>
      </c>
      <c r="I22" s="104">
        <f t="shared" si="3"/>
        <v>15.309446254071663</v>
      </c>
      <c r="J22" s="105">
        <f t="shared" si="4"/>
        <v>17.667238421955403</v>
      </c>
    </row>
    <row r="23" spans="1:10" ht="30" customHeight="1" thickTop="1" thickBot="1" x14ac:dyDescent="0.35">
      <c r="A23" s="41" t="s">
        <v>8</v>
      </c>
      <c r="B23" s="106">
        <f>SUM(B7:B22)</f>
        <v>6928</v>
      </c>
      <c r="C23" s="106">
        <f>SUM(C7:C22)</f>
        <v>6995</v>
      </c>
      <c r="D23" s="106">
        <f t="shared" si="0"/>
        <v>13923</v>
      </c>
      <c r="E23" s="106">
        <f>SUM(E7:E22)</f>
        <v>1609</v>
      </c>
      <c r="F23" s="106">
        <f>SUM(F7:F22)</f>
        <v>1223</v>
      </c>
      <c r="G23" s="106">
        <f t="shared" si="1"/>
        <v>2832</v>
      </c>
      <c r="H23" s="107">
        <f>AVERAGE(E23/B23*100)</f>
        <v>23.22459584295612</v>
      </c>
      <c r="I23" s="107">
        <f>AVERAGE(F23/C23*100)</f>
        <v>17.483917083631166</v>
      </c>
      <c r="J23" s="108">
        <f>AVERAGE(G23/D23*100)</f>
        <v>20.340443869855633</v>
      </c>
    </row>
    <row r="24" spans="1:10" ht="30" customHeight="1" x14ac:dyDescent="0.3">
      <c r="A24" s="2"/>
      <c r="B24" s="2"/>
      <c r="C24" s="2"/>
      <c r="D24" s="2"/>
      <c r="E24" s="2"/>
      <c r="F24" s="2"/>
      <c r="G24" s="2"/>
      <c r="H24" s="2"/>
      <c r="I24" s="2"/>
      <c r="J24" s="2"/>
    </row>
    <row r="25" spans="1:10" ht="30" customHeight="1" x14ac:dyDescent="0.3">
      <c r="A25" s="3"/>
      <c r="B25" s="3"/>
      <c r="C25" s="3"/>
      <c r="D25" s="3"/>
      <c r="E25" s="3"/>
      <c r="F25" s="3"/>
      <c r="G25" s="3"/>
      <c r="H25" s="3"/>
      <c r="I25" s="3"/>
      <c r="J25" s="3"/>
    </row>
    <row r="26" spans="1:10" ht="30" customHeight="1" x14ac:dyDescent="0.3">
      <c r="A26" s="3"/>
      <c r="B26" s="3"/>
      <c r="C26" s="3"/>
      <c r="D26" s="3"/>
      <c r="E26" s="3"/>
      <c r="F26" s="3"/>
      <c r="G26" s="3"/>
      <c r="H26" s="3"/>
      <c r="I26" s="3"/>
      <c r="J26" s="3"/>
    </row>
    <row r="28" spans="1:10" ht="30" customHeight="1" x14ac:dyDescent="0.3">
      <c r="A28" s="289"/>
      <c r="B28" s="289"/>
      <c r="C28" s="289"/>
      <c r="D28" s="289"/>
      <c r="E28" s="289"/>
      <c r="F28" s="289"/>
      <c r="G28" s="289"/>
      <c r="H28" s="289"/>
      <c r="I28" s="289"/>
      <c r="J28" s="289"/>
    </row>
  </sheetData>
  <mergeCells count="6">
    <mergeCell ref="A2:D2"/>
    <mergeCell ref="A28:J28"/>
    <mergeCell ref="A5:A6"/>
    <mergeCell ref="B5:D5"/>
    <mergeCell ref="E5:G5"/>
    <mergeCell ref="H5:J5"/>
  </mergeCells>
  <phoneticPr fontId="2"/>
  <pageMargins left="0.78740157480314965" right="0.31496062992125984" top="0.19685039370078741" bottom="0.19685039370078741"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27"/>
  <sheetViews>
    <sheetView view="pageBreakPreview" topLeftCell="A16" zoomScale="60" zoomScaleNormal="75" workbookViewId="0">
      <selection activeCell="Q27" sqref="Q27"/>
    </sheetView>
  </sheetViews>
  <sheetFormatPr defaultColWidth="9" defaultRowHeight="30" customHeight="1" x14ac:dyDescent="0.3"/>
  <cols>
    <col min="1" max="1" width="17.36328125" style="1" customWidth="1"/>
    <col min="2" max="10" width="8.08984375" style="1" customWidth="1"/>
    <col min="11" max="16384" width="9" style="1"/>
  </cols>
  <sheetData>
    <row r="2" spans="1:10" ht="30" customHeight="1" thickBot="1" x14ac:dyDescent="0.35">
      <c r="A2" s="4" t="s">
        <v>32</v>
      </c>
    </row>
    <row r="3" spans="1:10" ht="30" customHeight="1" x14ac:dyDescent="0.3">
      <c r="A3" s="296" t="s">
        <v>144</v>
      </c>
      <c r="B3" s="293" t="s">
        <v>15</v>
      </c>
      <c r="C3" s="293"/>
      <c r="D3" s="293"/>
      <c r="E3" s="293" t="s">
        <v>16</v>
      </c>
      <c r="F3" s="293"/>
      <c r="G3" s="293"/>
      <c r="H3" s="293" t="s">
        <v>17</v>
      </c>
      <c r="I3" s="293"/>
      <c r="J3" s="294"/>
    </row>
    <row r="4" spans="1:10" ht="30" customHeight="1" x14ac:dyDescent="0.3">
      <c r="A4" s="300"/>
      <c r="B4" s="72" t="s">
        <v>6</v>
      </c>
      <c r="C4" s="72" t="s">
        <v>7</v>
      </c>
      <c r="D4" s="72" t="s">
        <v>8</v>
      </c>
      <c r="E4" s="72" t="s">
        <v>6</v>
      </c>
      <c r="F4" s="72" t="s">
        <v>7</v>
      </c>
      <c r="G4" s="72" t="s">
        <v>8</v>
      </c>
      <c r="H4" s="5" t="s">
        <v>6</v>
      </c>
      <c r="I4" s="5" t="s">
        <v>7</v>
      </c>
      <c r="J4" s="6" t="s">
        <v>8</v>
      </c>
    </row>
    <row r="5" spans="1:10" ht="30" customHeight="1" x14ac:dyDescent="0.3">
      <c r="A5" s="58" t="s">
        <v>69</v>
      </c>
      <c r="B5" s="97">
        <v>4329</v>
      </c>
      <c r="C5" s="97">
        <v>4069</v>
      </c>
      <c r="D5" s="109">
        <f t="shared" ref="D5:D10" si="0">SUM(B5:C5)</f>
        <v>8398</v>
      </c>
      <c r="E5" s="110">
        <v>915</v>
      </c>
      <c r="F5" s="99">
        <v>736</v>
      </c>
      <c r="G5" s="109">
        <f>SUM(E5:F5)</f>
        <v>1651</v>
      </c>
      <c r="H5" s="111">
        <f t="shared" ref="H5:J9" si="1">AVERAGE(E5/B5*100)</f>
        <v>21.136521136521136</v>
      </c>
      <c r="I5" s="111">
        <f t="shared" si="1"/>
        <v>18.0879823052347</v>
      </c>
      <c r="J5" s="112">
        <f t="shared" si="1"/>
        <v>19.659442724458202</v>
      </c>
    </row>
    <row r="6" spans="1:10" ht="30" customHeight="1" x14ac:dyDescent="0.3">
      <c r="A6" s="58" t="s">
        <v>70</v>
      </c>
      <c r="B6" s="97">
        <v>1383</v>
      </c>
      <c r="C6" s="97">
        <v>1500</v>
      </c>
      <c r="D6" s="109">
        <f t="shared" si="0"/>
        <v>2883</v>
      </c>
      <c r="E6" s="99">
        <v>308</v>
      </c>
      <c r="F6" s="99">
        <v>273</v>
      </c>
      <c r="G6" s="109">
        <f t="shared" ref="G6:G24" si="2">SUM(E6:F6)</f>
        <v>581</v>
      </c>
      <c r="H6" s="111">
        <f t="shared" si="1"/>
        <v>22.270426608821403</v>
      </c>
      <c r="I6" s="111">
        <f t="shared" si="1"/>
        <v>18.2</v>
      </c>
      <c r="J6" s="112">
        <f t="shared" si="1"/>
        <v>20.152618799861255</v>
      </c>
    </row>
    <row r="7" spans="1:10" ht="30" customHeight="1" x14ac:dyDescent="0.3">
      <c r="A7" s="58" t="s">
        <v>71</v>
      </c>
      <c r="B7" s="97">
        <v>993</v>
      </c>
      <c r="C7" s="97">
        <v>1003</v>
      </c>
      <c r="D7" s="109">
        <f t="shared" si="0"/>
        <v>1996</v>
      </c>
      <c r="E7" s="99">
        <v>261</v>
      </c>
      <c r="F7" s="99">
        <v>208</v>
      </c>
      <c r="G7" s="109">
        <f t="shared" si="2"/>
        <v>469</v>
      </c>
      <c r="H7" s="111">
        <f t="shared" si="1"/>
        <v>26.283987915407852</v>
      </c>
      <c r="I7" s="111">
        <f t="shared" si="1"/>
        <v>20.737786640079761</v>
      </c>
      <c r="J7" s="112">
        <f t="shared" si="1"/>
        <v>23.496993987975952</v>
      </c>
    </row>
    <row r="8" spans="1:10" ht="30" customHeight="1" x14ac:dyDescent="0.3">
      <c r="A8" s="58" t="s">
        <v>72</v>
      </c>
      <c r="B8" s="97">
        <v>839</v>
      </c>
      <c r="C8" s="97">
        <v>884</v>
      </c>
      <c r="D8" s="109">
        <f t="shared" si="0"/>
        <v>1723</v>
      </c>
      <c r="E8" s="99">
        <v>267</v>
      </c>
      <c r="F8" s="99">
        <v>212</v>
      </c>
      <c r="G8" s="109">
        <f t="shared" si="2"/>
        <v>479</v>
      </c>
      <c r="H8" s="111">
        <f t="shared" si="1"/>
        <v>31.823599523241953</v>
      </c>
      <c r="I8" s="111">
        <f t="shared" si="1"/>
        <v>23.981900452488688</v>
      </c>
      <c r="J8" s="112">
        <f t="shared" si="1"/>
        <v>27.800348229831691</v>
      </c>
    </row>
    <row r="9" spans="1:10" ht="30" customHeight="1" thickBot="1" x14ac:dyDescent="0.35">
      <c r="A9" s="59" t="s">
        <v>73</v>
      </c>
      <c r="B9" s="102">
        <v>779</v>
      </c>
      <c r="C9" s="97">
        <v>779</v>
      </c>
      <c r="D9" s="109">
        <f t="shared" si="0"/>
        <v>1558</v>
      </c>
      <c r="E9" s="99">
        <v>195</v>
      </c>
      <c r="F9" s="99">
        <v>129</v>
      </c>
      <c r="G9" s="113">
        <f t="shared" si="2"/>
        <v>324</v>
      </c>
      <c r="H9" s="114">
        <f t="shared" si="1"/>
        <v>25.032092426187418</v>
      </c>
      <c r="I9" s="114">
        <f t="shared" si="1"/>
        <v>16.559691912708601</v>
      </c>
      <c r="J9" s="115">
        <f t="shared" si="1"/>
        <v>20.79589216944801</v>
      </c>
    </row>
    <row r="10" spans="1:10" ht="30" customHeight="1" thickTop="1" thickBot="1" x14ac:dyDescent="0.35">
      <c r="A10" s="7" t="s">
        <v>8</v>
      </c>
      <c r="B10" s="116">
        <f>SUM(B5:B9)</f>
        <v>8323</v>
      </c>
      <c r="C10" s="116">
        <f>SUM(C5:C9)</f>
        <v>8235</v>
      </c>
      <c r="D10" s="116">
        <f t="shared" si="0"/>
        <v>16558</v>
      </c>
      <c r="E10" s="116">
        <f>SUM(E5:E9)</f>
        <v>1946</v>
      </c>
      <c r="F10" s="116">
        <f>SUM(F5:F9)</f>
        <v>1558</v>
      </c>
      <c r="G10" s="116">
        <f>SUM(G5:G9)</f>
        <v>3504</v>
      </c>
      <c r="H10" s="117">
        <f>AVERAGE(E10/B10*100)</f>
        <v>23.380992430613961</v>
      </c>
      <c r="I10" s="117">
        <f>AVERAGE(F10/C10*100)</f>
        <v>18.919247115968428</v>
      </c>
      <c r="J10" s="118">
        <f>AVERAGE(G10/D10*100)</f>
        <v>21.161976084068122</v>
      </c>
    </row>
    <row r="11" spans="1:10" ht="30" customHeight="1" x14ac:dyDescent="0.3">
      <c r="A11" s="8"/>
      <c r="B11" s="68"/>
      <c r="C11" s="68"/>
      <c r="D11" s="68"/>
      <c r="E11" s="68"/>
      <c r="F11" s="68"/>
      <c r="G11" s="68"/>
      <c r="H11" s="69"/>
      <c r="I11" s="69"/>
      <c r="J11" s="69"/>
    </row>
    <row r="12" spans="1:10" ht="30" customHeight="1" x14ac:dyDescent="0.3">
      <c r="A12" s="9"/>
      <c r="B12" s="70"/>
      <c r="C12" s="70"/>
      <c r="D12" s="70"/>
      <c r="E12" s="70"/>
      <c r="F12" s="70"/>
      <c r="G12" s="70"/>
      <c r="H12" s="71"/>
      <c r="I12" s="71"/>
      <c r="J12" s="71"/>
    </row>
    <row r="13" spans="1:10" ht="30" customHeight="1" x14ac:dyDescent="0.3">
      <c r="A13" s="9"/>
      <c r="B13" s="70"/>
      <c r="C13" s="70"/>
      <c r="D13" s="70"/>
      <c r="E13" s="70"/>
      <c r="F13" s="70"/>
      <c r="G13" s="70"/>
      <c r="H13" s="71"/>
      <c r="I13" s="71"/>
      <c r="J13" s="71"/>
    </row>
    <row r="14" spans="1:10" ht="30" customHeight="1" thickBot="1" x14ac:dyDescent="0.35">
      <c r="A14" s="4" t="s">
        <v>33</v>
      </c>
      <c r="B14" s="70"/>
      <c r="C14" s="70"/>
      <c r="D14" s="70"/>
      <c r="E14" s="70"/>
      <c r="F14" s="70"/>
      <c r="G14" s="70"/>
      <c r="H14" s="71"/>
      <c r="I14" s="71"/>
      <c r="J14" s="71"/>
    </row>
    <row r="15" spans="1:10" ht="30" customHeight="1" x14ac:dyDescent="0.3">
      <c r="A15" s="296" t="s">
        <v>144</v>
      </c>
      <c r="B15" s="298" t="s">
        <v>15</v>
      </c>
      <c r="C15" s="298"/>
      <c r="D15" s="298"/>
      <c r="E15" s="298" t="s">
        <v>16</v>
      </c>
      <c r="F15" s="298"/>
      <c r="G15" s="298"/>
      <c r="H15" s="298" t="s">
        <v>17</v>
      </c>
      <c r="I15" s="298"/>
      <c r="J15" s="299"/>
    </row>
    <row r="16" spans="1:10" ht="30" customHeight="1" x14ac:dyDescent="0.3">
      <c r="A16" s="297"/>
      <c r="B16" s="72" t="s">
        <v>6</v>
      </c>
      <c r="C16" s="72" t="s">
        <v>7</v>
      </c>
      <c r="D16" s="72" t="s">
        <v>8</v>
      </c>
      <c r="E16" s="72" t="s">
        <v>6</v>
      </c>
      <c r="F16" s="72" t="s">
        <v>7</v>
      </c>
      <c r="G16" s="72" t="s">
        <v>8</v>
      </c>
      <c r="H16" s="73" t="s">
        <v>6</v>
      </c>
      <c r="I16" s="73" t="s">
        <v>7</v>
      </c>
      <c r="J16" s="74" t="s">
        <v>8</v>
      </c>
    </row>
    <row r="17" spans="1:10" ht="30" customHeight="1" x14ac:dyDescent="0.3">
      <c r="A17" s="58" t="s">
        <v>74</v>
      </c>
      <c r="B17" s="97">
        <v>379</v>
      </c>
      <c r="C17" s="97">
        <v>384</v>
      </c>
      <c r="D17" s="119">
        <f t="shared" ref="D17:D24" si="3">SUM(B17:C17)</f>
        <v>763</v>
      </c>
      <c r="E17" s="99">
        <v>87</v>
      </c>
      <c r="F17" s="99">
        <v>78</v>
      </c>
      <c r="G17" s="119">
        <f t="shared" si="2"/>
        <v>165</v>
      </c>
      <c r="H17" s="111">
        <f>E17/B17*100</f>
        <v>22.955145118733508</v>
      </c>
      <c r="I17" s="111">
        <f>F17/C17*100</f>
        <v>20.3125</v>
      </c>
      <c r="J17" s="112">
        <f>G17/D17*100</f>
        <v>21.625163826998691</v>
      </c>
    </row>
    <row r="18" spans="1:10" ht="30" customHeight="1" x14ac:dyDescent="0.3">
      <c r="A18" s="59" t="s">
        <v>75</v>
      </c>
      <c r="B18" s="97">
        <v>1209</v>
      </c>
      <c r="C18" s="97">
        <v>1192</v>
      </c>
      <c r="D18" s="109">
        <f t="shared" si="3"/>
        <v>2401</v>
      </c>
      <c r="E18" s="99">
        <v>240</v>
      </c>
      <c r="F18" s="99">
        <v>214</v>
      </c>
      <c r="G18" s="109">
        <f t="shared" si="2"/>
        <v>454</v>
      </c>
      <c r="H18" s="111">
        <f t="shared" ref="H18:H23" si="4">E18/B18*100</f>
        <v>19.851116625310176</v>
      </c>
      <c r="I18" s="111">
        <f t="shared" ref="I18:I23" si="5">F18/C18*100</f>
        <v>17.953020134228186</v>
      </c>
      <c r="J18" s="112">
        <f t="shared" ref="J18:J23" si="6">G18/D18*100</f>
        <v>18.908788004997916</v>
      </c>
    </row>
    <row r="19" spans="1:10" ht="30" customHeight="1" x14ac:dyDescent="0.3">
      <c r="A19" s="58" t="s">
        <v>76</v>
      </c>
      <c r="B19" s="97">
        <v>1793</v>
      </c>
      <c r="C19" s="97">
        <v>1828</v>
      </c>
      <c r="D19" s="109">
        <f t="shared" si="3"/>
        <v>3621</v>
      </c>
      <c r="E19" s="99">
        <v>404</v>
      </c>
      <c r="F19" s="99">
        <v>340</v>
      </c>
      <c r="G19" s="109">
        <f t="shared" si="2"/>
        <v>744</v>
      </c>
      <c r="H19" s="111">
        <f t="shared" si="4"/>
        <v>22.53206915783603</v>
      </c>
      <c r="I19" s="111">
        <f t="shared" si="5"/>
        <v>18.599562363238512</v>
      </c>
      <c r="J19" s="112">
        <f t="shared" si="6"/>
        <v>20.546810273405136</v>
      </c>
    </row>
    <row r="20" spans="1:10" ht="30" customHeight="1" x14ac:dyDescent="0.3">
      <c r="A20" s="58" t="s">
        <v>77</v>
      </c>
      <c r="B20" s="97">
        <v>911</v>
      </c>
      <c r="C20" s="97">
        <v>901</v>
      </c>
      <c r="D20" s="109">
        <f t="shared" si="3"/>
        <v>1812</v>
      </c>
      <c r="E20" s="99">
        <v>204</v>
      </c>
      <c r="F20" s="99">
        <v>167</v>
      </c>
      <c r="G20" s="109">
        <f t="shared" si="2"/>
        <v>371</v>
      </c>
      <c r="H20" s="111">
        <f t="shared" si="4"/>
        <v>22.39297475301866</v>
      </c>
      <c r="I20" s="111">
        <f t="shared" si="5"/>
        <v>18.534961154273031</v>
      </c>
      <c r="J20" s="112">
        <f t="shared" si="6"/>
        <v>20.474613686534216</v>
      </c>
    </row>
    <row r="21" spans="1:10" ht="30" customHeight="1" x14ac:dyDescent="0.3">
      <c r="A21" s="58" t="s">
        <v>78</v>
      </c>
      <c r="B21" s="97">
        <v>344</v>
      </c>
      <c r="C21" s="97">
        <v>346</v>
      </c>
      <c r="D21" s="109">
        <f t="shared" si="3"/>
        <v>690</v>
      </c>
      <c r="E21" s="99">
        <v>89</v>
      </c>
      <c r="F21" s="99">
        <v>77</v>
      </c>
      <c r="G21" s="109">
        <f t="shared" si="2"/>
        <v>166</v>
      </c>
      <c r="H21" s="111">
        <f t="shared" si="4"/>
        <v>25.872093023255815</v>
      </c>
      <c r="I21" s="111">
        <f t="shared" si="5"/>
        <v>22.254335260115607</v>
      </c>
      <c r="J21" s="112">
        <f t="shared" si="6"/>
        <v>24.057971014492754</v>
      </c>
    </row>
    <row r="22" spans="1:10" ht="30" customHeight="1" x14ac:dyDescent="0.3">
      <c r="A22" s="58" t="s">
        <v>79</v>
      </c>
      <c r="B22" s="97">
        <v>793</v>
      </c>
      <c r="C22" s="97">
        <v>799</v>
      </c>
      <c r="D22" s="109">
        <f t="shared" si="3"/>
        <v>1592</v>
      </c>
      <c r="E22" s="99">
        <v>191</v>
      </c>
      <c r="F22" s="99">
        <v>149</v>
      </c>
      <c r="G22" s="109">
        <f t="shared" si="2"/>
        <v>340</v>
      </c>
      <c r="H22" s="111">
        <f t="shared" si="4"/>
        <v>24.085750315258512</v>
      </c>
      <c r="I22" s="111">
        <f t="shared" si="5"/>
        <v>18.648310387984981</v>
      </c>
      <c r="J22" s="112">
        <f t="shared" si="6"/>
        <v>21.356783919597991</v>
      </c>
    </row>
    <row r="23" spans="1:10" ht="30" customHeight="1" thickBot="1" x14ac:dyDescent="0.35">
      <c r="A23" s="60" t="s">
        <v>80</v>
      </c>
      <c r="B23" s="102">
        <v>2657</v>
      </c>
      <c r="C23" s="97">
        <v>2617</v>
      </c>
      <c r="D23" s="109">
        <f t="shared" si="3"/>
        <v>5274</v>
      </c>
      <c r="E23" s="99">
        <v>788</v>
      </c>
      <c r="F23" s="99">
        <v>674</v>
      </c>
      <c r="G23" s="109">
        <f t="shared" si="2"/>
        <v>1462</v>
      </c>
      <c r="H23" s="120">
        <f t="shared" si="4"/>
        <v>29.657508468197214</v>
      </c>
      <c r="I23" s="120">
        <f t="shared" si="5"/>
        <v>25.754680932365304</v>
      </c>
      <c r="J23" s="121">
        <f t="shared" si="6"/>
        <v>27.720894956389834</v>
      </c>
    </row>
    <row r="24" spans="1:10" ht="30" customHeight="1" thickTop="1" thickBot="1" x14ac:dyDescent="0.35">
      <c r="A24" s="7" t="s">
        <v>8</v>
      </c>
      <c r="B24" s="116">
        <f>SUM(B17:B23)</f>
        <v>8086</v>
      </c>
      <c r="C24" s="116">
        <f>SUM(C17:C23)</f>
        <v>8067</v>
      </c>
      <c r="D24" s="116">
        <f t="shared" si="3"/>
        <v>16153</v>
      </c>
      <c r="E24" s="116">
        <f>SUM(E17:E23)</f>
        <v>2003</v>
      </c>
      <c r="F24" s="116">
        <f>SUM(F17:F23)</f>
        <v>1699</v>
      </c>
      <c r="G24" s="116">
        <f t="shared" si="2"/>
        <v>3702</v>
      </c>
      <c r="H24" s="122">
        <f>E24/B24*100</f>
        <v>24.771209497897601</v>
      </c>
      <c r="I24" s="122">
        <f>F24/C24*100</f>
        <v>21.06111317714144</v>
      </c>
      <c r="J24" s="123">
        <f>G24/D24*100</f>
        <v>22.918343341794095</v>
      </c>
    </row>
    <row r="25" spans="1:10" ht="30" customHeight="1" x14ac:dyDescent="0.3">
      <c r="A25" s="2"/>
      <c r="B25" s="2"/>
      <c r="C25" s="2"/>
      <c r="D25" s="2"/>
      <c r="E25" s="2"/>
      <c r="F25" s="2"/>
      <c r="G25" s="2"/>
      <c r="H25" s="2"/>
      <c r="I25" s="2"/>
      <c r="J25" s="2"/>
    </row>
    <row r="26" spans="1:10" ht="30" customHeight="1" x14ac:dyDescent="0.3">
      <c r="A26" s="3"/>
      <c r="B26" s="3"/>
      <c r="C26" s="3"/>
      <c r="D26" s="3"/>
      <c r="E26" s="3"/>
      <c r="F26" s="3"/>
      <c r="G26" s="3"/>
      <c r="H26" s="3"/>
      <c r="I26" s="3"/>
      <c r="J26" s="3"/>
    </row>
    <row r="27" spans="1:10" ht="30" customHeight="1" x14ac:dyDescent="0.3">
      <c r="A27" s="295"/>
      <c r="B27" s="295"/>
      <c r="C27" s="295"/>
      <c r="D27" s="295"/>
      <c r="E27" s="295"/>
      <c r="F27" s="295"/>
      <c r="G27" s="295"/>
      <c r="H27" s="295"/>
      <c r="I27" s="295"/>
      <c r="J27" s="295"/>
    </row>
  </sheetData>
  <mergeCells count="9">
    <mergeCell ref="H3:J3"/>
    <mergeCell ref="A27:J27"/>
    <mergeCell ref="A15:A16"/>
    <mergeCell ref="B15:D15"/>
    <mergeCell ref="E15:G15"/>
    <mergeCell ref="H15:J15"/>
    <mergeCell ref="A3:A4"/>
    <mergeCell ref="B3:D3"/>
    <mergeCell ref="E3:G3"/>
  </mergeCells>
  <phoneticPr fontId="2"/>
  <pageMargins left="0.78740157480314965" right="0.31496062992125984" top="0.59055118110236227" bottom="0.19685039370078741" header="0.19685039370078741" footer="0.1968503937007874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
  <sheetViews>
    <sheetView view="pageBreakPreview" topLeftCell="A16" zoomScale="60" zoomScaleNormal="75" workbookViewId="0">
      <selection activeCell="O22" sqref="O22"/>
    </sheetView>
  </sheetViews>
  <sheetFormatPr defaultRowHeight="13" x14ac:dyDescent="0.2"/>
  <cols>
    <col min="1" max="1" width="17.36328125" style="124" customWidth="1"/>
    <col min="2" max="10" width="8" style="124" customWidth="1"/>
    <col min="11" max="16384" width="8.7265625" style="124"/>
  </cols>
  <sheetData>
    <row r="1" spans="1:10" ht="30" customHeight="1" thickBot="1" x14ac:dyDescent="0.35">
      <c r="A1" s="42" t="s">
        <v>34</v>
      </c>
      <c r="B1" s="43"/>
      <c r="C1" s="43"/>
      <c r="D1" s="43"/>
      <c r="E1" s="43"/>
      <c r="F1" s="43"/>
      <c r="G1" s="43"/>
      <c r="H1" s="1"/>
      <c r="I1" s="1"/>
      <c r="J1" s="1"/>
    </row>
    <row r="2" spans="1:10" ht="30" customHeight="1" x14ac:dyDescent="0.2">
      <c r="A2" s="290" t="s">
        <v>144</v>
      </c>
      <c r="B2" s="292" t="s">
        <v>15</v>
      </c>
      <c r="C2" s="292"/>
      <c r="D2" s="292"/>
      <c r="E2" s="292" t="s">
        <v>16</v>
      </c>
      <c r="F2" s="292"/>
      <c r="G2" s="292"/>
      <c r="H2" s="293" t="s">
        <v>17</v>
      </c>
      <c r="I2" s="293"/>
      <c r="J2" s="294"/>
    </row>
    <row r="3" spans="1:10" ht="30" customHeight="1" x14ac:dyDescent="0.2">
      <c r="A3" s="291"/>
      <c r="B3" s="40" t="s">
        <v>6</v>
      </c>
      <c r="C3" s="40" t="s">
        <v>7</v>
      </c>
      <c r="D3" s="40" t="s">
        <v>8</v>
      </c>
      <c r="E3" s="40" t="s">
        <v>6</v>
      </c>
      <c r="F3" s="40" t="s">
        <v>7</v>
      </c>
      <c r="G3" s="40" t="s">
        <v>8</v>
      </c>
      <c r="H3" s="5" t="s">
        <v>6</v>
      </c>
      <c r="I3" s="5" t="s">
        <v>7</v>
      </c>
      <c r="J3" s="6" t="s">
        <v>8</v>
      </c>
    </row>
    <row r="4" spans="1:10" ht="30" customHeight="1" x14ac:dyDescent="0.2">
      <c r="A4" s="56" t="s">
        <v>30</v>
      </c>
      <c r="B4" s="97">
        <v>3723</v>
      </c>
      <c r="C4" s="97">
        <v>3782</v>
      </c>
      <c r="D4" s="98">
        <f>SUM(B4:C4)</f>
        <v>7505</v>
      </c>
      <c r="E4" s="99">
        <v>722</v>
      </c>
      <c r="F4" s="99">
        <v>592</v>
      </c>
      <c r="G4" s="98">
        <f>SUM(E4:F4)</f>
        <v>1314</v>
      </c>
      <c r="H4" s="111">
        <f>AVERAGE(E4/B4*100)</f>
        <v>19.392962664517864</v>
      </c>
      <c r="I4" s="111">
        <f t="shared" ref="I4:J20" si="0">AVERAGE(F4/C4*100)</f>
        <v>15.65309360126917</v>
      </c>
      <c r="J4" s="112">
        <f t="shared" si="0"/>
        <v>17.508327781479014</v>
      </c>
    </row>
    <row r="5" spans="1:10" ht="30" customHeight="1" x14ac:dyDescent="0.2">
      <c r="A5" s="56" t="s">
        <v>35</v>
      </c>
      <c r="B5" s="97">
        <v>914</v>
      </c>
      <c r="C5" s="97">
        <v>893</v>
      </c>
      <c r="D5" s="98">
        <f t="shared" ref="D5:D28" si="1">SUM(B5:C5)</f>
        <v>1807</v>
      </c>
      <c r="E5" s="99">
        <v>226</v>
      </c>
      <c r="F5" s="99">
        <v>203</v>
      </c>
      <c r="G5" s="98">
        <f t="shared" ref="G5:G28" si="2">SUM(E5:F5)</f>
        <v>429</v>
      </c>
      <c r="H5" s="111">
        <f t="shared" ref="H5:J26" si="3">AVERAGE(E5/B5*100)</f>
        <v>24.726477024070022</v>
      </c>
      <c r="I5" s="111">
        <f t="shared" si="0"/>
        <v>22.732362821948488</v>
      </c>
      <c r="J5" s="112">
        <f t="shared" si="0"/>
        <v>23.741007194244602</v>
      </c>
    </row>
    <row r="6" spans="1:10" ht="30" customHeight="1" x14ac:dyDescent="0.2">
      <c r="A6" s="56" t="s">
        <v>36</v>
      </c>
      <c r="B6" s="97">
        <v>2085</v>
      </c>
      <c r="C6" s="97">
        <v>1961</v>
      </c>
      <c r="D6" s="98">
        <f t="shared" si="1"/>
        <v>4046</v>
      </c>
      <c r="E6" s="99">
        <v>397</v>
      </c>
      <c r="F6" s="99">
        <v>312</v>
      </c>
      <c r="G6" s="98">
        <f t="shared" si="2"/>
        <v>709</v>
      </c>
      <c r="H6" s="111">
        <f t="shared" si="3"/>
        <v>19.040767386091126</v>
      </c>
      <c r="I6" s="111">
        <f t="shared" si="0"/>
        <v>15.910249872514024</v>
      </c>
      <c r="J6" s="112">
        <f t="shared" si="0"/>
        <v>17.523479980227386</v>
      </c>
    </row>
    <row r="7" spans="1:10" ht="30" customHeight="1" x14ac:dyDescent="0.2">
      <c r="A7" s="56" t="s">
        <v>37</v>
      </c>
      <c r="B7" s="97">
        <v>735</v>
      </c>
      <c r="C7" s="97">
        <v>742</v>
      </c>
      <c r="D7" s="98">
        <f t="shared" si="1"/>
        <v>1477</v>
      </c>
      <c r="E7" s="99">
        <v>203</v>
      </c>
      <c r="F7" s="99">
        <v>181</v>
      </c>
      <c r="G7" s="98">
        <f t="shared" si="2"/>
        <v>384</v>
      </c>
      <c r="H7" s="111">
        <f t="shared" si="3"/>
        <v>27.61904761904762</v>
      </c>
      <c r="I7" s="111">
        <f t="shared" si="0"/>
        <v>24.393530997304584</v>
      </c>
      <c r="J7" s="112">
        <f t="shared" si="0"/>
        <v>25.998645903859174</v>
      </c>
    </row>
    <row r="8" spans="1:10" ht="30" customHeight="1" x14ac:dyDescent="0.2">
      <c r="A8" s="56" t="s">
        <v>39</v>
      </c>
      <c r="B8" s="97">
        <v>548</v>
      </c>
      <c r="C8" s="97">
        <v>552</v>
      </c>
      <c r="D8" s="98">
        <f t="shared" si="1"/>
        <v>1100</v>
      </c>
      <c r="E8" s="99">
        <v>130</v>
      </c>
      <c r="F8" s="99">
        <v>108</v>
      </c>
      <c r="G8" s="98">
        <f t="shared" si="2"/>
        <v>238</v>
      </c>
      <c r="H8" s="111">
        <f t="shared" si="3"/>
        <v>23.722627737226276</v>
      </c>
      <c r="I8" s="111">
        <f t="shared" si="0"/>
        <v>19.565217391304348</v>
      </c>
      <c r="J8" s="112">
        <f t="shared" si="0"/>
        <v>21.636363636363637</v>
      </c>
    </row>
    <row r="9" spans="1:10" ht="30" customHeight="1" x14ac:dyDescent="0.2">
      <c r="A9" s="56" t="s">
        <v>40</v>
      </c>
      <c r="B9" s="97">
        <v>421</v>
      </c>
      <c r="C9" s="97">
        <v>400</v>
      </c>
      <c r="D9" s="98">
        <f t="shared" si="1"/>
        <v>821</v>
      </c>
      <c r="E9" s="99">
        <v>111</v>
      </c>
      <c r="F9" s="99">
        <v>100</v>
      </c>
      <c r="G9" s="98">
        <f t="shared" si="2"/>
        <v>211</v>
      </c>
      <c r="H9" s="111">
        <f t="shared" si="3"/>
        <v>26.365795724465556</v>
      </c>
      <c r="I9" s="111">
        <f t="shared" si="0"/>
        <v>25</v>
      </c>
      <c r="J9" s="112">
        <f t="shared" si="0"/>
        <v>25.700365408038977</v>
      </c>
    </row>
    <row r="10" spans="1:10" ht="30" customHeight="1" x14ac:dyDescent="0.2">
      <c r="A10" s="56" t="s">
        <v>41</v>
      </c>
      <c r="B10" s="97">
        <v>354</v>
      </c>
      <c r="C10" s="97">
        <v>369</v>
      </c>
      <c r="D10" s="98">
        <f t="shared" si="1"/>
        <v>723</v>
      </c>
      <c r="E10" s="99">
        <v>99</v>
      </c>
      <c r="F10" s="99">
        <v>90</v>
      </c>
      <c r="G10" s="98">
        <f t="shared" si="2"/>
        <v>189</v>
      </c>
      <c r="H10" s="111">
        <f t="shared" si="3"/>
        <v>27.966101694915253</v>
      </c>
      <c r="I10" s="111">
        <f t="shared" si="0"/>
        <v>24.390243902439025</v>
      </c>
      <c r="J10" s="112">
        <f t="shared" si="0"/>
        <v>26.141078838174277</v>
      </c>
    </row>
    <row r="11" spans="1:10" ht="30" customHeight="1" x14ac:dyDescent="0.2">
      <c r="A11" s="56" t="s">
        <v>42</v>
      </c>
      <c r="B11" s="97">
        <v>1806</v>
      </c>
      <c r="C11" s="97">
        <v>1806</v>
      </c>
      <c r="D11" s="98">
        <f t="shared" si="1"/>
        <v>3612</v>
      </c>
      <c r="E11" s="99">
        <v>471</v>
      </c>
      <c r="F11" s="99">
        <v>416</v>
      </c>
      <c r="G11" s="98">
        <f t="shared" si="2"/>
        <v>887</v>
      </c>
      <c r="H11" s="111">
        <f t="shared" si="3"/>
        <v>26.079734219269103</v>
      </c>
      <c r="I11" s="111">
        <f t="shared" si="0"/>
        <v>23.034330011074196</v>
      </c>
      <c r="J11" s="112">
        <f t="shared" si="0"/>
        <v>24.557032115171651</v>
      </c>
    </row>
    <row r="12" spans="1:10" ht="30" customHeight="1" x14ac:dyDescent="0.2">
      <c r="A12" s="56" t="s">
        <v>43</v>
      </c>
      <c r="B12" s="97">
        <v>2485</v>
      </c>
      <c r="C12" s="97">
        <v>2521</v>
      </c>
      <c r="D12" s="98">
        <f t="shared" si="1"/>
        <v>5006</v>
      </c>
      <c r="E12" s="99">
        <v>930</v>
      </c>
      <c r="F12" s="99">
        <v>874</v>
      </c>
      <c r="G12" s="98">
        <f t="shared" si="2"/>
        <v>1804</v>
      </c>
      <c r="H12" s="111">
        <f t="shared" si="3"/>
        <v>37.424547283702211</v>
      </c>
      <c r="I12" s="111">
        <f t="shared" si="0"/>
        <v>34.6687822292741</v>
      </c>
      <c r="J12" s="112">
        <f t="shared" si="0"/>
        <v>36.036755892928483</v>
      </c>
    </row>
    <row r="13" spans="1:10" ht="30" customHeight="1" x14ac:dyDescent="0.2">
      <c r="A13" s="56" t="s">
        <v>44</v>
      </c>
      <c r="B13" s="97">
        <v>545</v>
      </c>
      <c r="C13" s="97">
        <v>567</v>
      </c>
      <c r="D13" s="98">
        <f t="shared" si="1"/>
        <v>1112</v>
      </c>
      <c r="E13" s="99">
        <v>111</v>
      </c>
      <c r="F13" s="99">
        <v>95</v>
      </c>
      <c r="G13" s="98">
        <f t="shared" si="2"/>
        <v>206</v>
      </c>
      <c r="H13" s="111">
        <f t="shared" si="3"/>
        <v>20.36697247706422</v>
      </c>
      <c r="I13" s="111">
        <f t="shared" si="0"/>
        <v>16.754850088183421</v>
      </c>
      <c r="J13" s="112">
        <f t="shared" si="0"/>
        <v>18.525179856115106</v>
      </c>
    </row>
    <row r="14" spans="1:10" ht="30" customHeight="1" x14ac:dyDescent="0.2">
      <c r="A14" s="56" t="s">
        <v>45</v>
      </c>
      <c r="B14" s="97">
        <v>1950</v>
      </c>
      <c r="C14" s="97">
        <v>1889</v>
      </c>
      <c r="D14" s="98">
        <f t="shared" si="1"/>
        <v>3839</v>
      </c>
      <c r="E14" s="99">
        <v>752</v>
      </c>
      <c r="F14" s="99">
        <v>630</v>
      </c>
      <c r="G14" s="98">
        <f t="shared" si="2"/>
        <v>1382</v>
      </c>
      <c r="H14" s="111">
        <f t="shared" si="3"/>
        <v>38.564102564102562</v>
      </c>
      <c r="I14" s="111">
        <f t="shared" si="0"/>
        <v>33.350979354155633</v>
      </c>
      <c r="J14" s="112">
        <f t="shared" si="0"/>
        <v>35.99895806199531</v>
      </c>
    </row>
    <row r="15" spans="1:10" ht="30" customHeight="1" x14ac:dyDescent="0.2">
      <c r="A15" s="56" t="s">
        <v>46</v>
      </c>
      <c r="B15" s="97">
        <v>824</v>
      </c>
      <c r="C15" s="97">
        <v>835</v>
      </c>
      <c r="D15" s="98">
        <f t="shared" si="1"/>
        <v>1659</v>
      </c>
      <c r="E15" s="99">
        <v>226</v>
      </c>
      <c r="F15" s="99">
        <v>223</v>
      </c>
      <c r="G15" s="98">
        <f t="shared" si="2"/>
        <v>449</v>
      </c>
      <c r="H15" s="111">
        <f t="shared" si="3"/>
        <v>27.427184466019416</v>
      </c>
      <c r="I15" s="111">
        <f t="shared" si="0"/>
        <v>26.706586826347305</v>
      </c>
      <c r="J15" s="112">
        <f t="shared" si="0"/>
        <v>27.064496684749852</v>
      </c>
    </row>
    <row r="16" spans="1:10" ht="30" customHeight="1" x14ac:dyDescent="0.2">
      <c r="A16" s="56" t="s">
        <v>169</v>
      </c>
      <c r="B16" s="97">
        <v>3730</v>
      </c>
      <c r="C16" s="97">
        <v>3687</v>
      </c>
      <c r="D16" s="98">
        <f t="shared" ref="D16" si="4">SUM(B16:C16)</f>
        <v>7417</v>
      </c>
      <c r="E16" s="110">
        <v>989</v>
      </c>
      <c r="F16" s="99">
        <v>827</v>
      </c>
      <c r="G16" s="98">
        <f t="shared" ref="G16" si="5">SUM(E16:F16)</f>
        <v>1816</v>
      </c>
      <c r="H16" s="111">
        <f t="shared" ref="H16" si="6">AVERAGE(E16/B16*100)</f>
        <v>26.514745308310992</v>
      </c>
      <c r="I16" s="111">
        <f t="shared" ref="I16" si="7">AVERAGE(F16/C16*100)</f>
        <v>22.430160021697855</v>
      </c>
      <c r="J16" s="112">
        <f t="shared" ref="J16" si="8">AVERAGE(G16/D16*100)</f>
        <v>24.4842928407712</v>
      </c>
    </row>
    <row r="17" spans="1:10" ht="30" customHeight="1" x14ac:dyDescent="0.2">
      <c r="A17" s="56" t="s">
        <v>47</v>
      </c>
      <c r="B17" s="97">
        <v>3823</v>
      </c>
      <c r="C17" s="97">
        <v>2862</v>
      </c>
      <c r="D17" s="98">
        <f t="shared" si="1"/>
        <v>6685</v>
      </c>
      <c r="E17" s="110">
        <v>1240</v>
      </c>
      <c r="F17" s="99">
        <v>885</v>
      </c>
      <c r="G17" s="98">
        <f t="shared" si="2"/>
        <v>2125</v>
      </c>
      <c r="H17" s="111">
        <f t="shared" si="3"/>
        <v>32.435260266806168</v>
      </c>
      <c r="I17" s="111">
        <f t="shared" si="0"/>
        <v>30.922431865828091</v>
      </c>
      <c r="J17" s="112">
        <f t="shared" si="0"/>
        <v>31.787584143605084</v>
      </c>
    </row>
    <row r="18" spans="1:10" ht="30" customHeight="1" x14ac:dyDescent="0.2">
      <c r="A18" s="56" t="s">
        <v>48</v>
      </c>
      <c r="B18" s="97">
        <v>935</v>
      </c>
      <c r="C18" s="97">
        <v>894</v>
      </c>
      <c r="D18" s="98">
        <f t="shared" si="1"/>
        <v>1829</v>
      </c>
      <c r="E18" s="99">
        <v>258</v>
      </c>
      <c r="F18" s="99">
        <v>224</v>
      </c>
      <c r="G18" s="98">
        <f t="shared" si="2"/>
        <v>482</v>
      </c>
      <c r="H18" s="111">
        <f t="shared" si="3"/>
        <v>27.593582887700535</v>
      </c>
      <c r="I18" s="111">
        <f t="shared" si="0"/>
        <v>25.055928411633111</v>
      </c>
      <c r="J18" s="112">
        <f t="shared" si="0"/>
        <v>26.353198469108801</v>
      </c>
    </row>
    <row r="19" spans="1:10" ht="30" customHeight="1" x14ac:dyDescent="0.2">
      <c r="A19" s="56" t="s">
        <v>49</v>
      </c>
      <c r="B19" s="97">
        <v>1942</v>
      </c>
      <c r="C19" s="97">
        <v>1910</v>
      </c>
      <c r="D19" s="98">
        <f t="shared" si="1"/>
        <v>3852</v>
      </c>
      <c r="E19" s="99">
        <v>624</v>
      </c>
      <c r="F19" s="99">
        <v>466</v>
      </c>
      <c r="G19" s="98">
        <f t="shared" si="2"/>
        <v>1090</v>
      </c>
      <c r="H19" s="111">
        <f t="shared" si="3"/>
        <v>32.131822863027807</v>
      </c>
      <c r="I19" s="111">
        <f t="shared" si="0"/>
        <v>24.397905759162303</v>
      </c>
      <c r="J19" s="112">
        <f t="shared" si="0"/>
        <v>28.296988577362409</v>
      </c>
    </row>
    <row r="20" spans="1:10" ht="30" customHeight="1" x14ac:dyDescent="0.2">
      <c r="A20" s="56" t="s">
        <v>38</v>
      </c>
      <c r="B20" s="97">
        <v>1711</v>
      </c>
      <c r="C20" s="97">
        <v>1611</v>
      </c>
      <c r="D20" s="98">
        <f t="shared" si="1"/>
        <v>3322</v>
      </c>
      <c r="E20" s="99">
        <v>639</v>
      </c>
      <c r="F20" s="99">
        <v>498</v>
      </c>
      <c r="G20" s="98">
        <f t="shared" si="2"/>
        <v>1137</v>
      </c>
      <c r="H20" s="111">
        <f t="shared" si="3"/>
        <v>37.346580946814726</v>
      </c>
      <c r="I20" s="111">
        <f t="shared" si="0"/>
        <v>30.912476722532588</v>
      </c>
      <c r="J20" s="112">
        <f t="shared" si="0"/>
        <v>34.226369656833235</v>
      </c>
    </row>
    <row r="21" spans="1:10" ht="30" customHeight="1" x14ac:dyDescent="0.2">
      <c r="A21" s="56" t="s">
        <v>50</v>
      </c>
      <c r="B21" s="97">
        <v>1763</v>
      </c>
      <c r="C21" s="97">
        <v>1788</v>
      </c>
      <c r="D21" s="98">
        <f t="shared" si="1"/>
        <v>3551</v>
      </c>
      <c r="E21" s="99">
        <v>399</v>
      </c>
      <c r="F21" s="99">
        <v>334</v>
      </c>
      <c r="G21" s="98">
        <f t="shared" si="2"/>
        <v>733</v>
      </c>
      <c r="H21" s="111">
        <f t="shared" si="3"/>
        <v>22.631877481565514</v>
      </c>
      <c r="I21" s="111">
        <f t="shared" si="3"/>
        <v>18.680089485458613</v>
      </c>
      <c r="J21" s="112">
        <f t="shared" si="3"/>
        <v>20.642072655589974</v>
      </c>
    </row>
    <row r="22" spans="1:10" ht="30" customHeight="1" x14ac:dyDescent="0.2">
      <c r="A22" s="56" t="s">
        <v>51</v>
      </c>
      <c r="B22" s="97">
        <v>1062</v>
      </c>
      <c r="C22" s="97">
        <v>1025</v>
      </c>
      <c r="D22" s="98">
        <f t="shared" si="1"/>
        <v>2087</v>
      </c>
      <c r="E22" s="99">
        <v>235</v>
      </c>
      <c r="F22" s="99">
        <v>198</v>
      </c>
      <c r="G22" s="98">
        <f t="shared" si="2"/>
        <v>433</v>
      </c>
      <c r="H22" s="111">
        <f t="shared" si="3"/>
        <v>22.128060263653484</v>
      </c>
      <c r="I22" s="111">
        <f t="shared" si="3"/>
        <v>19.317073170731707</v>
      </c>
      <c r="J22" s="112">
        <f t="shared" si="3"/>
        <v>20.747484427407763</v>
      </c>
    </row>
    <row r="23" spans="1:10" ht="30" customHeight="1" x14ac:dyDescent="0.2">
      <c r="A23" s="56" t="s">
        <v>52</v>
      </c>
      <c r="B23" s="97">
        <v>3799</v>
      </c>
      <c r="C23" s="97">
        <v>3779</v>
      </c>
      <c r="D23" s="98">
        <f t="shared" si="1"/>
        <v>7578</v>
      </c>
      <c r="E23" s="110">
        <v>1405</v>
      </c>
      <c r="F23" s="110">
        <v>1255</v>
      </c>
      <c r="G23" s="98">
        <f t="shared" si="2"/>
        <v>2660</v>
      </c>
      <c r="H23" s="111">
        <f t="shared" si="3"/>
        <v>36.983416688602269</v>
      </c>
      <c r="I23" s="111">
        <f t="shared" si="3"/>
        <v>33.20984387404075</v>
      </c>
      <c r="J23" s="112">
        <f t="shared" si="3"/>
        <v>35.101609923462654</v>
      </c>
    </row>
    <row r="24" spans="1:10" ht="30" customHeight="1" x14ac:dyDescent="0.2">
      <c r="A24" s="56" t="s">
        <v>53</v>
      </c>
      <c r="B24" s="97">
        <v>1410</v>
      </c>
      <c r="C24" s="97">
        <v>1419</v>
      </c>
      <c r="D24" s="98">
        <f t="shared" si="1"/>
        <v>2829</v>
      </c>
      <c r="E24" s="99">
        <v>419</v>
      </c>
      <c r="F24" s="99">
        <v>360</v>
      </c>
      <c r="G24" s="98">
        <f t="shared" si="2"/>
        <v>779</v>
      </c>
      <c r="H24" s="111">
        <f t="shared" si="3"/>
        <v>29.716312056737586</v>
      </c>
      <c r="I24" s="111">
        <f t="shared" si="3"/>
        <v>25.369978858350951</v>
      </c>
      <c r="J24" s="112">
        <f t="shared" si="3"/>
        <v>27.536231884057973</v>
      </c>
    </row>
    <row r="25" spans="1:10" ht="30" customHeight="1" x14ac:dyDescent="0.2">
      <c r="A25" s="57" t="s">
        <v>54</v>
      </c>
      <c r="B25" s="97">
        <v>3380</v>
      </c>
      <c r="C25" s="97">
        <v>3263</v>
      </c>
      <c r="D25" s="98">
        <f t="shared" ref="D25" si="9">SUM(B25:C25)</f>
        <v>6643</v>
      </c>
      <c r="E25" s="110">
        <v>1150</v>
      </c>
      <c r="F25" s="99">
        <v>997</v>
      </c>
      <c r="G25" s="103">
        <f t="shared" ref="G25" si="10">SUM(E25:F25)</f>
        <v>2147</v>
      </c>
      <c r="H25" s="114">
        <f t="shared" ref="H25" si="11">AVERAGE(E25/B25*100)</f>
        <v>34.023668639053255</v>
      </c>
      <c r="I25" s="114">
        <f t="shared" ref="I25" si="12">AVERAGE(F25/C25*100)</f>
        <v>30.554704259883543</v>
      </c>
      <c r="J25" s="112">
        <f t="shared" ref="J25" si="13">AVERAGE(G25/D25*100)</f>
        <v>32.319735059461088</v>
      </c>
    </row>
    <row r="26" spans="1:10" ht="30" customHeight="1" x14ac:dyDescent="0.2">
      <c r="A26" s="75" t="s">
        <v>173</v>
      </c>
      <c r="B26" s="97">
        <v>3888</v>
      </c>
      <c r="C26" s="97">
        <v>3604</v>
      </c>
      <c r="D26" s="98">
        <f t="shared" si="1"/>
        <v>7492</v>
      </c>
      <c r="E26" s="125">
        <v>1339</v>
      </c>
      <c r="F26" s="125">
        <v>1156</v>
      </c>
      <c r="G26" s="98">
        <f t="shared" si="2"/>
        <v>2495</v>
      </c>
      <c r="H26" s="111">
        <f t="shared" si="3"/>
        <v>34.43930041152263</v>
      </c>
      <c r="I26" s="111">
        <f t="shared" si="3"/>
        <v>32.075471698113205</v>
      </c>
      <c r="J26" s="126">
        <f t="shared" si="3"/>
        <v>33.302189001601704</v>
      </c>
    </row>
    <row r="27" spans="1:10" ht="30" customHeight="1" thickBot="1" x14ac:dyDescent="0.25">
      <c r="A27" s="76" t="s">
        <v>180</v>
      </c>
      <c r="B27" s="102">
        <v>1391</v>
      </c>
      <c r="C27" s="102">
        <v>1356</v>
      </c>
      <c r="D27" s="98">
        <f t="shared" si="1"/>
        <v>2747</v>
      </c>
      <c r="E27" s="127">
        <v>558</v>
      </c>
      <c r="F27" s="127">
        <v>533</v>
      </c>
      <c r="G27" s="98">
        <f t="shared" ref="G27" si="14">SUM(E27:F27)</f>
        <v>1091</v>
      </c>
      <c r="H27" s="111">
        <f t="shared" ref="H27" si="15">AVERAGE(E27/B27*100)</f>
        <v>40.115025161754133</v>
      </c>
      <c r="I27" s="111">
        <f t="shared" ref="I27" si="16">AVERAGE(F27/C27*100)</f>
        <v>39.306784660766965</v>
      </c>
      <c r="J27" s="126">
        <f t="shared" ref="J27" si="17">AVERAGE(G27/D27*100)</f>
        <v>39.716053876956678</v>
      </c>
    </row>
    <row r="28" spans="1:10" ht="30" customHeight="1" thickTop="1" thickBot="1" x14ac:dyDescent="0.3">
      <c r="A28" s="41" t="s">
        <v>8</v>
      </c>
      <c r="B28" s="106">
        <f>SUM(B4:B27)</f>
        <v>45224</v>
      </c>
      <c r="C28" s="106">
        <f>SUM(C4:C27)</f>
        <v>43515</v>
      </c>
      <c r="D28" s="106">
        <f t="shared" si="1"/>
        <v>88739</v>
      </c>
      <c r="E28" s="106">
        <f>SUM(E4:E27)</f>
        <v>13633</v>
      </c>
      <c r="F28" s="106">
        <f>SUM(F4:F27)</f>
        <v>11557</v>
      </c>
      <c r="G28" s="106">
        <f t="shared" si="2"/>
        <v>25190</v>
      </c>
      <c r="H28" s="117">
        <f>AVERAGE(E28/B28*100)</f>
        <v>30.14549796568194</v>
      </c>
      <c r="I28" s="117">
        <f>AVERAGE(F28/C28*100)</f>
        <v>26.558657934045733</v>
      </c>
      <c r="J28" s="118">
        <f>AVERAGE(G28/D28*100)</f>
        <v>28.386616932802937</v>
      </c>
    </row>
    <row r="29" spans="1:10" ht="30" customHeight="1" x14ac:dyDescent="0.3">
      <c r="A29" s="2"/>
      <c r="B29" s="2"/>
      <c r="C29" s="2"/>
      <c r="D29" s="2"/>
      <c r="E29" s="2"/>
      <c r="F29" s="2"/>
      <c r="G29" s="2"/>
      <c r="H29" s="2"/>
      <c r="I29" s="2"/>
      <c r="J29" s="2"/>
    </row>
    <row r="30" spans="1:10" ht="30" customHeight="1" x14ac:dyDescent="0.2">
      <c r="A30" s="289"/>
      <c r="B30" s="289"/>
      <c r="C30" s="289"/>
      <c r="D30" s="289"/>
      <c r="E30" s="289"/>
      <c r="F30" s="289"/>
      <c r="G30" s="289"/>
      <c r="H30" s="289"/>
      <c r="I30" s="289"/>
      <c r="J30" s="289"/>
    </row>
    <row r="31" spans="1:10" ht="30" customHeight="1" x14ac:dyDescent="0.2"/>
  </sheetData>
  <mergeCells count="5">
    <mergeCell ref="A30:J30"/>
    <mergeCell ref="A2:A3"/>
    <mergeCell ref="B2:D2"/>
    <mergeCell ref="E2:G2"/>
    <mergeCell ref="H2:J2"/>
  </mergeCells>
  <phoneticPr fontId="2"/>
  <pageMargins left="0.78740157480314965" right="0.19685039370078741" top="0.59055118110236227" bottom="0.19685039370078741" header="0.23622047244094491" footer="0.19685039370078741"/>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view="pageBreakPreview" topLeftCell="A13" zoomScale="60" zoomScaleNormal="75" workbookViewId="0">
      <selection activeCell="J22" sqref="J22"/>
    </sheetView>
  </sheetViews>
  <sheetFormatPr defaultRowHeight="13" x14ac:dyDescent="0.2"/>
  <cols>
    <col min="1" max="1" width="17.36328125" style="124" customWidth="1"/>
    <col min="2" max="10" width="8" style="124" customWidth="1"/>
    <col min="11" max="16384" width="8.7265625" style="124"/>
  </cols>
  <sheetData>
    <row r="1" spans="1:10" ht="30" customHeight="1" x14ac:dyDescent="0.2">
      <c r="A1" s="128"/>
      <c r="B1" s="128"/>
      <c r="C1" s="128"/>
      <c r="D1" s="128"/>
      <c r="E1" s="128"/>
      <c r="F1" s="128"/>
      <c r="G1" s="128"/>
    </row>
    <row r="2" spans="1:10" ht="30" customHeight="1" thickBot="1" x14ac:dyDescent="0.35">
      <c r="A2" s="301" t="s">
        <v>166</v>
      </c>
      <c r="B2" s="301"/>
      <c r="C2" s="301"/>
      <c r="D2" s="301"/>
      <c r="E2" s="301"/>
      <c r="F2" s="301"/>
      <c r="G2" s="43"/>
      <c r="H2" s="1"/>
      <c r="I2" s="1"/>
      <c r="J2" s="1"/>
    </row>
    <row r="3" spans="1:10" ht="30" customHeight="1" x14ac:dyDescent="0.2">
      <c r="A3" s="290" t="s">
        <v>144</v>
      </c>
      <c r="B3" s="292" t="s">
        <v>15</v>
      </c>
      <c r="C3" s="292"/>
      <c r="D3" s="292"/>
      <c r="E3" s="292" t="s">
        <v>16</v>
      </c>
      <c r="F3" s="292"/>
      <c r="G3" s="292"/>
      <c r="H3" s="293" t="s">
        <v>17</v>
      </c>
      <c r="I3" s="293"/>
      <c r="J3" s="294"/>
    </row>
    <row r="4" spans="1:10" ht="30" customHeight="1" x14ac:dyDescent="0.2">
      <c r="A4" s="291"/>
      <c r="B4" s="40" t="s">
        <v>6</v>
      </c>
      <c r="C4" s="40" t="s">
        <v>7</v>
      </c>
      <c r="D4" s="40" t="s">
        <v>8</v>
      </c>
      <c r="E4" s="40" t="s">
        <v>6</v>
      </c>
      <c r="F4" s="40" t="s">
        <v>7</v>
      </c>
      <c r="G4" s="40" t="s">
        <v>8</v>
      </c>
      <c r="H4" s="5" t="s">
        <v>6</v>
      </c>
      <c r="I4" s="5" t="s">
        <v>7</v>
      </c>
      <c r="J4" s="6" t="s">
        <v>8</v>
      </c>
    </row>
    <row r="5" spans="1:10" ht="30" customHeight="1" x14ac:dyDescent="0.2">
      <c r="A5" s="56" t="s">
        <v>81</v>
      </c>
      <c r="B5" s="97">
        <v>1683</v>
      </c>
      <c r="C5" s="97">
        <v>1844</v>
      </c>
      <c r="D5" s="98">
        <f t="shared" ref="D5:D21" si="0">SUM(B5:C5)</f>
        <v>3527</v>
      </c>
      <c r="E5" s="99">
        <v>416</v>
      </c>
      <c r="F5" s="99">
        <v>394</v>
      </c>
      <c r="G5" s="98">
        <f t="shared" ref="G5:G20" si="1">SUM(E5:F5)</f>
        <v>810</v>
      </c>
      <c r="H5" s="111">
        <f>AVERAGE(E5/B5*100)</f>
        <v>24.717765894236482</v>
      </c>
      <c r="I5" s="111">
        <f t="shared" ref="I5:J20" si="2">AVERAGE(F5/C5*100)</f>
        <v>21.366594360086768</v>
      </c>
      <c r="J5" s="112">
        <f t="shared" si="2"/>
        <v>22.965693223702864</v>
      </c>
    </row>
    <row r="6" spans="1:10" ht="30" customHeight="1" x14ac:dyDescent="0.2">
      <c r="A6" s="56" t="s">
        <v>82</v>
      </c>
      <c r="B6" s="97">
        <v>146</v>
      </c>
      <c r="C6" s="97">
        <v>167</v>
      </c>
      <c r="D6" s="98">
        <f t="shared" si="0"/>
        <v>313</v>
      </c>
      <c r="E6" s="99">
        <v>45</v>
      </c>
      <c r="F6" s="99">
        <v>42</v>
      </c>
      <c r="G6" s="98">
        <f t="shared" si="1"/>
        <v>87</v>
      </c>
      <c r="H6" s="111">
        <f t="shared" ref="H6:H20" si="3">AVERAGE(E6/B6*100)</f>
        <v>30.82191780821918</v>
      </c>
      <c r="I6" s="111">
        <f t="shared" si="2"/>
        <v>25.149700598802394</v>
      </c>
      <c r="J6" s="112">
        <f t="shared" si="2"/>
        <v>27.795527156549522</v>
      </c>
    </row>
    <row r="7" spans="1:10" ht="30" customHeight="1" x14ac:dyDescent="0.2">
      <c r="A7" s="56" t="s">
        <v>83</v>
      </c>
      <c r="B7" s="97">
        <v>1480</v>
      </c>
      <c r="C7" s="97">
        <v>1458</v>
      </c>
      <c r="D7" s="98">
        <f t="shared" si="0"/>
        <v>2938</v>
      </c>
      <c r="E7" s="99">
        <v>415</v>
      </c>
      <c r="F7" s="99">
        <v>334</v>
      </c>
      <c r="G7" s="98">
        <f t="shared" si="1"/>
        <v>749</v>
      </c>
      <c r="H7" s="111">
        <f t="shared" si="3"/>
        <v>28.040540540540544</v>
      </c>
      <c r="I7" s="111">
        <f t="shared" si="2"/>
        <v>22.90809327846365</v>
      </c>
      <c r="J7" s="112">
        <f t="shared" si="2"/>
        <v>25.493533015656912</v>
      </c>
    </row>
    <row r="8" spans="1:10" ht="30" customHeight="1" x14ac:dyDescent="0.2">
      <c r="A8" s="56" t="s">
        <v>95</v>
      </c>
      <c r="B8" s="97">
        <v>747</v>
      </c>
      <c r="C8" s="97">
        <v>732</v>
      </c>
      <c r="D8" s="98">
        <f t="shared" si="0"/>
        <v>1479</v>
      </c>
      <c r="E8" s="99">
        <v>218</v>
      </c>
      <c r="F8" s="99">
        <v>199</v>
      </c>
      <c r="G8" s="98">
        <f t="shared" si="1"/>
        <v>417</v>
      </c>
      <c r="H8" s="111">
        <f t="shared" si="3"/>
        <v>29.183400267737618</v>
      </c>
      <c r="I8" s="111">
        <f t="shared" si="2"/>
        <v>27.185792349726778</v>
      </c>
      <c r="J8" s="112">
        <f t="shared" si="2"/>
        <v>28.1947261663286</v>
      </c>
    </row>
    <row r="9" spans="1:10" ht="30" customHeight="1" x14ac:dyDescent="0.2">
      <c r="A9" s="56" t="s">
        <v>84</v>
      </c>
      <c r="B9" s="97">
        <v>761</v>
      </c>
      <c r="C9" s="97">
        <v>837</v>
      </c>
      <c r="D9" s="98">
        <f t="shared" si="0"/>
        <v>1598</v>
      </c>
      <c r="E9" s="99">
        <v>309</v>
      </c>
      <c r="F9" s="99">
        <v>310</v>
      </c>
      <c r="G9" s="98">
        <f t="shared" si="1"/>
        <v>619</v>
      </c>
      <c r="H9" s="111">
        <f t="shared" si="3"/>
        <v>40.60446780551905</v>
      </c>
      <c r="I9" s="111">
        <f t="shared" si="2"/>
        <v>37.037037037037038</v>
      </c>
      <c r="J9" s="112">
        <f t="shared" si="2"/>
        <v>38.735919899874844</v>
      </c>
    </row>
    <row r="10" spans="1:10" ht="30" customHeight="1" x14ac:dyDescent="0.2">
      <c r="A10" s="56" t="s">
        <v>85</v>
      </c>
      <c r="B10" s="97">
        <v>1971</v>
      </c>
      <c r="C10" s="97">
        <v>1904</v>
      </c>
      <c r="D10" s="98">
        <f t="shared" si="0"/>
        <v>3875</v>
      </c>
      <c r="E10" s="99">
        <v>597</v>
      </c>
      <c r="F10" s="99">
        <v>503</v>
      </c>
      <c r="G10" s="98">
        <f t="shared" si="1"/>
        <v>1100</v>
      </c>
      <c r="H10" s="111">
        <f t="shared" si="3"/>
        <v>30.289193302891931</v>
      </c>
      <c r="I10" s="111">
        <f t="shared" si="2"/>
        <v>26.418067226890756</v>
      </c>
      <c r="J10" s="112">
        <f t="shared" si="2"/>
        <v>28.387096774193548</v>
      </c>
    </row>
    <row r="11" spans="1:10" ht="30" customHeight="1" x14ac:dyDescent="0.2">
      <c r="A11" s="56" t="s">
        <v>86</v>
      </c>
      <c r="B11" s="97">
        <v>1557</v>
      </c>
      <c r="C11" s="97">
        <v>1702</v>
      </c>
      <c r="D11" s="98">
        <f t="shared" si="0"/>
        <v>3259</v>
      </c>
      <c r="E11" s="99">
        <v>672</v>
      </c>
      <c r="F11" s="99">
        <v>639</v>
      </c>
      <c r="G11" s="98">
        <f t="shared" si="1"/>
        <v>1311</v>
      </c>
      <c r="H11" s="111">
        <f t="shared" si="3"/>
        <v>43.159922928709058</v>
      </c>
      <c r="I11" s="111">
        <f t="shared" si="2"/>
        <v>37.544065804935371</v>
      </c>
      <c r="J11" s="112">
        <f t="shared" si="2"/>
        <v>40.227063516416081</v>
      </c>
    </row>
    <row r="12" spans="1:10" ht="30" customHeight="1" x14ac:dyDescent="0.2">
      <c r="A12" s="56" t="s">
        <v>87</v>
      </c>
      <c r="B12" s="97">
        <v>939</v>
      </c>
      <c r="C12" s="97">
        <v>1016</v>
      </c>
      <c r="D12" s="98">
        <f t="shared" si="0"/>
        <v>1955</v>
      </c>
      <c r="E12" s="99">
        <v>477</v>
      </c>
      <c r="F12" s="99">
        <v>456</v>
      </c>
      <c r="G12" s="98">
        <f t="shared" si="1"/>
        <v>933</v>
      </c>
      <c r="H12" s="111">
        <f t="shared" si="3"/>
        <v>50.798722044728436</v>
      </c>
      <c r="I12" s="111">
        <f t="shared" si="2"/>
        <v>44.881889763779526</v>
      </c>
      <c r="J12" s="112">
        <f t="shared" si="2"/>
        <v>47.723785166240404</v>
      </c>
    </row>
    <row r="13" spans="1:10" ht="30" customHeight="1" x14ac:dyDescent="0.2">
      <c r="A13" s="56" t="s">
        <v>88</v>
      </c>
      <c r="B13" s="97">
        <v>4541</v>
      </c>
      <c r="C13" s="97">
        <v>4507</v>
      </c>
      <c r="D13" s="98">
        <f t="shared" si="0"/>
        <v>9048</v>
      </c>
      <c r="E13" s="110">
        <v>1333</v>
      </c>
      <c r="F13" s="110">
        <v>1154</v>
      </c>
      <c r="G13" s="98">
        <f t="shared" si="1"/>
        <v>2487</v>
      </c>
      <c r="H13" s="111">
        <f t="shared" si="3"/>
        <v>29.354767672318872</v>
      </c>
      <c r="I13" s="111">
        <f t="shared" si="2"/>
        <v>25.604615043266033</v>
      </c>
      <c r="J13" s="112">
        <f t="shared" si="2"/>
        <v>27.486737400530505</v>
      </c>
    </row>
    <row r="14" spans="1:10" ht="30" customHeight="1" x14ac:dyDescent="0.2">
      <c r="A14" s="56" t="s">
        <v>89</v>
      </c>
      <c r="B14" s="97">
        <v>1501</v>
      </c>
      <c r="C14" s="97">
        <v>1640</v>
      </c>
      <c r="D14" s="98">
        <f t="shared" si="0"/>
        <v>3141</v>
      </c>
      <c r="E14" s="99">
        <v>436</v>
      </c>
      <c r="F14" s="99">
        <v>424</v>
      </c>
      <c r="G14" s="98">
        <f t="shared" si="1"/>
        <v>860</v>
      </c>
      <c r="H14" s="111">
        <f t="shared" si="3"/>
        <v>29.047301798800802</v>
      </c>
      <c r="I14" s="111">
        <f t="shared" si="2"/>
        <v>25.853658536585368</v>
      </c>
      <c r="J14" s="112">
        <f t="shared" si="2"/>
        <v>27.379815345431389</v>
      </c>
    </row>
    <row r="15" spans="1:10" ht="30" customHeight="1" x14ac:dyDescent="0.2">
      <c r="A15" s="56" t="s">
        <v>90</v>
      </c>
      <c r="B15" s="97">
        <v>1175</v>
      </c>
      <c r="C15" s="97">
        <v>1019</v>
      </c>
      <c r="D15" s="98">
        <f t="shared" si="0"/>
        <v>2194</v>
      </c>
      <c r="E15" s="99">
        <v>429</v>
      </c>
      <c r="F15" s="99">
        <v>349</v>
      </c>
      <c r="G15" s="98">
        <f t="shared" si="1"/>
        <v>778</v>
      </c>
      <c r="H15" s="111">
        <f t="shared" si="3"/>
        <v>36.51063829787234</v>
      </c>
      <c r="I15" s="111">
        <f t="shared" si="2"/>
        <v>34.249263984298331</v>
      </c>
      <c r="J15" s="112">
        <f t="shared" si="2"/>
        <v>35.460346399270733</v>
      </c>
    </row>
    <row r="16" spans="1:10" ht="30" customHeight="1" x14ac:dyDescent="0.2">
      <c r="A16" s="56" t="s">
        <v>91</v>
      </c>
      <c r="B16" s="97">
        <v>2388</v>
      </c>
      <c r="C16" s="97">
        <v>1656</v>
      </c>
      <c r="D16" s="98">
        <f t="shared" si="0"/>
        <v>4044</v>
      </c>
      <c r="E16" s="99">
        <v>706</v>
      </c>
      <c r="F16" s="99">
        <v>442</v>
      </c>
      <c r="G16" s="98">
        <f t="shared" si="1"/>
        <v>1148</v>
      </c>
      <c r="H16" s="111">
        <f t="shared" si="3"/>
        <v>29.564489112227804</v>
      </c>
      <c r="I16" s="111">
        <f t="shared" si="2"/>
        <v>26.69082125603865</v>
      </c>
      <c r="J16" s="112">
        <f t="shared" si="2"/>
        <v>28.387734915924828</v>
      </c>
    </row>
    <row r="17" spans="1:10" ht="30" customHeight="1" x14ac:dyDescent="0.2">
      <c r="A17" s="56" t="s">
        <v>92</v>
      </c>
      <c r="B17" s="97">
        <v>1463</v>
      </c>
      <c r="C17" s="97">
        <v>1292</v>
      </c>
      <c r="D17" s="98">
        <f t="shared" si="0"/>
        <v>2755</v>
      </c>
      <c r="E17" s="99">
        <v>453</v>
      </c>
      <c r="F17" s="99">
        <v>325</v>
      </c>
      <c r="G17" s="98">
        <f t="shared" si="1"/>
        <v>778</v>
      </c>
      <c r="H17" s="111">
        <f t="shared" si="3"/>
        <v>30.963773069036225</v>
      </c>
      <c r="I17" s="111">
        <f t="shared" si="2"/>
        <v>25.154798761609911</v>
      </c>
      <c r="J17" s="112">
        <f t="shared" si="2"/>
        <v>28.239564428312157</v>
      </c>
    </row>
    <row r="18" spans="1:10" ht="30" customHeight="1" x14ac:dyDescent="0.2">
      <c r="A18" s="56" t="s">
        <v>93</v>
      </c>
      <c r="B18" s="97">
        <v>902</v>
      </c>
      <c r="C18" s="97">
        <v>917</v>
      </c>
      <c r="D18" s="98">
        <f t="shared" si="0"/>
        <v>1819</v>
      </c>
      <c r="E18" s="99">
        <v>264</v>
      </c>
      <c r="F18" s="99">
        <v>224</v>
      </c>
      <c r="G18" s="98">
        <f t="shared" si="1"/>
        <v>488</v>
      </c>
      <c r="H18" s="111">
        <f t="shared" si="3"/>
        <v>29.268292682926827</v>
      </c>
      <c r="I18" s="111">
        <f t="shared" si="2"/>
        <v>24.427480916030532</v>
      </c>
      <c r="J18" s="112">
        <f t="shared" si="2"/>
        <v>26.827927432655308</v>
      </c>
    </row>
    <row r="19" spans="1:10" ht="30" customHeight="1" x14ac:dyDescent="0.2">
      <c r="A19" s="56" t="s">
        <v>94</v>
      </c>
      <c r="B19" s="97">
        <v>1205</v>
      </c>
      <c r="C19" s="97">
        <v>1208</v>
      </c>
      <c r="D19" s="98">
        <f t="shared" si="0"/>
        <v>2413</v>
      </c>
      <c r="E19" s="99">
        <v>261</v>
      </c>
      <c r="F19" s="99">
        <v>224</v>
      </c>
      <c r="G19" s="98">
        <f t="shared" si="1"/>
        <v>485</v>
      </c>
      <c r="H19" s="114">
        <f t="shared" si="3"/>
        <v>21.6597510373444</v>
      </c>
      <c r="I19" s="114">
        <f t="shared" si="2"/>
        <v>18.543046357615893</v>
      </c>
      <c r="J19" s="115">
        <f t="shared" si="2"/>
        <v>20.099461251554082</v>
      </c>
    </row>
    <row r="20" spans="1:10" ht="30" customHeight="1" thickBot="1" x14ac:dyDescent="0.25">
      <c r="A20" s="56" t="s">
        <v>148</v>
      </c>
      <c r="B20" s="102">
        <v>1196</v>
      </c>
      <c r="C20" s="102">
        <v>1197</v>
      </c>
      <c r="D20" s="98">
        <f t="shared" si="0"/>
        <v>2393</v>
      </c>
      <c r="E20" s="99">
        <v>257</v>
      </c>
      <c r="F20" s="99">
        <v>213</v>
      </c>
      <c r="G20" s="98">
        <f t="shared" si="1"/>
        <v>470</v>
      </c>
      <c r="H20" s="114">
        <f t="shared" si="3"/>
        <v>21.488294314381271</v>
      </c>
      <c r="I20" s="114">
        <f t="shared" si="2"/>
        <v>17.794486215538846</v>
      </c>
      <c r="J20" s="115">
        <f t="shared" si="2"/>
        <v>19.640618470539074</v>
      </c>
    </row>
    <row r="21" spans="1:10" ht="30" customHeight="1" thickTop="1" thickBot="1" x14ac:dyDescent="0.3">
      <c r="A21" s="41" t="s">
        <v>8</v>
      </c>
      <c r="B21" s="106">
        <f>SUM(B5:B20)</f>
        <v>23655</v>
      </c>
      <c r="C21" s="106">
        <f>SUM(C5:C20)</f>
        <v>23096</v>
      </c>
      <c r="D21" s="106">
        <f t="shared" si="0"/>
        <v>46751</v>
      </c>
      <c r="E21" s="106">
        <f>SUM(E5:E20)</f>
        <v>7288</v>
      </c>
      <c r="F21" s="106">
        <f>SUM(F5:F20)</f>
        <v>6232</v>
      </c>
      <c r="G21" s="106">
        <f>SUM(E21:F21)</f>
        <v>13520</v>
      </c>
      <c r="H21" s="117">
        <f>AVERAGE(E21/B21*100)</f>
        <v>30.809554005495666</v>
      </c>
      <c r="I21" s="117">
        <f>AVERAGE(F21/C21*100)</f>
        <v>26.983027364045718</v>
      </c>
      <c r="J21" s="118">
        <f>AVERAGE(G21/D21*100)</f>
        <v>28.919167504438409</v>
      </c>
    </row>
    <row r="22" spans="1:10" ht="30" customHeight="1" x14ac:dyDescent="0.3">
      <c r="A22" s="2"/>
      <c r="B22" s="67"/>
      <c r="C22" s="67"/>
      <c r="D22" s="67"/>
      <c r="E22" s="67"/>
      <c r="F22" s="67"/>
      <c r="G22" s="67"/>
      <c r="H22" s="67"/>
      <c r="I22" s="67"/>
      <c r="J22" s="67"/>
    </row>
    <row r="23" spans="1:10" ht="30" customHeight="1" x14ac:dyDescent="0.2">
      <c r="B23" s="129"/>
      <c r="C23" s="129"/>
      <c r="D23" s="129"/>
      <c r="E23" s="129"/>
      <c r="F23" s="129"/>
      <c r="G23" s="129"/>
      <c r="H23" s="129"/>
      <c r="I23" s="129"/>
      <c r="J23" s="129"/>
    </row>
    <row r="24" spans="1:10" ht="30" customHeight="1" x14ac:dyDescent="0.2"/>
    <row r="25" spans="1:10" ht="30" customHeight="1" x14ac:dyDescent="0.2"/>
    <row r="26" spans="1:10" ht="30" customHeight="1" x14ac:dyDescent="0.2">
      <c r="A26" s="302"/>
      <c r="B26" s="302"/>
      <c r="C26" s="302"/>
      <c r="D26" s="302"/>
      <c r="E26" s="302"/>
      <c r="F26" s="302"/>
      <c r="G26" s="302"/>
      <c r="H26" s="302"/>
      <c r="I26" s="302"/>
      <c r="J26" s="302"/>
    </row>
    <row r="27" spans="1:10" ht="30" customHeight="1" x14ac:dyDescent="0.2"/>
    <row r="28" spans="1:10" ht="30" customHeight="1" x14ac:dyDescent="0.2"/>
    <row r="29" spans="1:10" ht="30" customHeight="1" x14ac:dyDescent="0.2"/>
    <row r="30" spans="1:10" ht="29.25" customHeight="1" x14ac:dyDescent="0.2"/>
  </sheetData>
  <mergeCells count="6">
    <mergeCell ref="A2:F2"/>
    <mergeCell ref="A26:J26"/>
    <mergeCell ref="A3:A4"/>
    <mergeCell ref="B3:D3"/>
    <mergeCell ref="E3:G3"/>
    <mergeCell ref="H3:J3"/>
  </mergeCells>
  <phoneticPr fontId="2"/>
  <pageMargins left="0.78740157480314965" right="0.31496062992125984" top="0.59055118110236227" bottom="0.19685039370078741" header="0.1968503937007874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
  <sheetViews>
    <sheetView view="pageBreakPreview" zoomScale="60" zoomScaleNormal="75" workbookViewId="0">
      <selection activeCell="P7" sqref="P7"/>
    </sheetView>
  </sheetViews>
  <sheetFormatPr defaultRowHeight="13" x14ac:dyDescent="0.2"/>
  <cols>
    <col min="1" max="1" width="17.36328125" style="124" customWidth="1"/>
    <col min="2" max="10" width="8" style="124" customWidth="1"/>
    <col min="11" max="16384" width="8.7265625" style="124"/>
  </cols>
  <sheetData>
    <row r="1" spans="1:10" ht="30" customHeight="1" x14ac:dyDescent="0.2"/>
    <row r="2" spans="1:10" ht="30" customHeight="1" thickBot="1" x14ac:dyDescent="0.35">
      <c r="A2" s="42" t="s">
        <v>133</v>
      </c>
      <c r="B2" s="43"/>
      <c r="C2" s="43"/>
      <c r="D2" s="43"/>
      <c r="E2" s="43"/>
      <c r="F2" s="43"/>
      <c r="G2" s="43"/>
      <c r="H2" s="1"/>
      <c r="I2" s="1"/>
      <c r="J2" s="1"/>
    </row>
    <row r="3" spans="1:10" ht="30" customHeight="1" x14ac:dyDescent="0.2">
      <c r="A3" s="290" t="s">
        <v>144</v>
      </c>
      <c r="B3" s="292" t="s">
        <v>15</v>
      </c>
      <c r="C3" s="292"/>
      <c r="D3" s="292"/>
      <c r="E3" s="292" t="s">
        <v>16</v>
      </c>
      <c r="F3" s="292"/>
      <c r="G3" s="292"/>
      <c r="H3" s="293" t="s">
        <v>17</v>
      </c>
      <c r="I3" s="293"/>
      <c r="J3" s="294"/>
    </row>
    <row r="4" spans="1:10" ht="30" customHeight="1" x14ac:dyDescent="0.2">
      <c r="A4" s="291"/>
      <c r="B4" s="40" t="s">
        <v>6</v>
      </c>
      <c r="C4" s="40" t="s">
        <v>7</v>
      </c>
      <c r="D4" s="40" t="s">
        <v>8</v>
      </c>
      <c r="E4" s="40" t="s">
        <v>6</v>
      </c>
      <c r="F4" s="40" t="s">
        <v>7</v>
      </c>
      <c r="G4" s="40" t="s">
        <v>8</v>
      </c>
      <c r="H4" s="5" t="s">
        <v>6</v>
      </c>
      <c r="I4" s="5" t="s">
        <v>7</v>
      </c>
      <c r="J4" s="6" t="s">
        <v>8</v>
      </c>
    </row>
    <row r="5" spans="1:10" ht="30" customHeight="1" x14ac:dyDescent="0.2">
      <c r="A5" s="56" t="s">
        <v>134</v>
      </c>
      <c r="B5" s="97">
        <v>1278</v>
      </c>
      <c r="C5" s="97">
        <v>1401</v>
      </c>
      <c r="D5" s="130">
        <f t="shared" ref="D5:D13" si="0">SUM(B5:C5)</f>
        <v>2679</v>
      </c>
      <c r="E5" s="99">
        <v>231</v>
      </c>
      <c r="F5" s="99">
        <v>172</v>
      </c>
      <c r="G5" s="98">
        <f t="shared" ref="G5:G13" si="1">SUM(E5:F5)</f>
        <v>403</v>
      </c>
      <c r="H5" s="111">
        <f>AVERAGE(E5/B5*100)</f>
        <v>18.07511737089202</v>
      </c>
      <c r="I5" s="111">
        <f t="shared" ref="I5:J12" si="2">AVERAGE(F5/C5*100)</f>
        <v>12.276945039257674</v>
      </c>
      <c r="J5" s="112">
        <f t="shared" si="2"/>
        <v>15.042926465098919</v>
      </c>
    </row>
    <row r="6" spans="1:10" ht="30" customHeight="1" x14ac:dyDescent="0.2">
      <c r="A6" s="56" t="s">
        <v>135</v>
      </c>
      <c r="B6" s="97">
        <v>1661</v>
      </c>
      <c r="C6" s="97">
        <v>1695</v>
      </c>
      <c r="D6" s="130">
        <f t="shared" si="0"/>
        <v>3356</v>
      </c>
      <c r="E6" s="99">
        <v>374</v>
      </c>
      <c r="F6" s="99">
        <v>288</v>
      </c>
      <c r="G6" s="98">
        <f t="shared" si="1"/>
        <v>662</v>
      </c>
      <c r="H6" s="111">
        <f t="shared" ref="H6:H12" si="3">AVERAGE(E6/B6*100)</f>
        <v>22.516556291390728</v>
      </c>
      <c r="I6" s="111">
        <f t="shared" si="2"/>
        <v>16.991150442477874</v>
      </c>
      <c r="J6" s="112">
        <f t="shared" si="2"/>
        <v>19.725864123957095</v>
      </c>
    </row>
    <row r="7" spans="1:10" ht="30" customHeight="1" x14ac:dyDescent="0.2">
      <c r="A7" s="56" t="s">
        <v>136</v>
      </c>
      <c r="B7" s="97">
        <v>1060</v>
      </c>
      <c r="C7" s="97">
        <v>1092</v>
      </c>
      <c r="D7" s="130">
        <f t="shared" si="0"/>
        <v>2152</v>
      </c>
      <c r="E7" s="99">
        <v>260</v>
      </c>
      <c r="F7" s="99">
        <v>205</v>
      </c>
      <c r="G7" s="98">
        <f t="shared" si="1"/>
        <v>465</v>
      </c>
      <c r="H7" s="111">
        <f t="shared" si="3"/>
        <v>24.528301886792452</v>
      </c>
      <c r="I7" s="111">
        <f t="shared" si="2"/>
        <v>18.772893772893774</v>
      </c>
      <c r="J7" s="112">
        <f t="shared" si="2"/>
        <v>21.607806691449813</v>
      </c>
    </row>
    <row r="8" spans="1:10" ht="30" customHeight="1" x14ac:dyDescent="0.2">
      <c r="A8" s="56" t="s">
        <v>137</v>
      </c>
      <c r="B8" s="97">
        <v>814</v>
      </c>
      <c r="C8" s="97">
        <v>813</v>
      </c>
      <c r="D8" s="130">
        <f t="shared" si="0"/>
        <v>1627</v>
      </c>
      <c r="E8" s="99">
        <v>185</v>
      </c>
      <c r="F8" s="99">
        <v>158</v>
      </c>
      <c r="G8" s="98">
        <f t="shared" si="1"/>
        <v>343</v>
      </c>
      <c r="H8" s="111">
        <f t="shared" si="3"/>
        <v>22.727272727272727</v>
      </c>
      <c r="I8" s="111">
        <f t="shared" si="2"/>
        <v>19.434194341943421</v>
      </c>
      <c r="J8" s="112">
        <f t="shared" si="2"/>
        <v>21.081745543945914</v>
      </c>
    </row>
    <row r="9" spans="1:10" ht="30" customHeight="1" x14ac:dyDescent="0.2">
      <c r="A9" s="56" t="s">
        <v>138</v>
      </c>
      <c r="B9" s="97">
        <v>1302</v>
      </c>
      <c r="C9" s="97">
        <v>1319</v>
      </c>
      <c r="D9" s="130">
        <f t="shared" si="0"/>
        <v>2621</v>
      </c>
      <c r="E9" s="99">
        <v>358</v>
      </c>
      <c r="F9" s="99">
        <v>294</v>
      </c>
      <c r="G9" s="98">
        <f t="shared" si="1"/>
        <v>652</v>
      </c>
      <c r="H9" s="111">
        <f t="shared" si="3"/>
        <v>27.496159754224269</v>
      </c>
      <c r="I9" s="111">
        <f t="shared" si="2"/>
        <v>22.289613343442003</v>
      </c>
      <c r="J9" s="112">
        <f t="shared" si="2"/>
        <v>24.876001526135063</v>
      </c>
    </row>
    <row r="10" spans="1:10" ht="30" customHeight="1" x14ac:dyDescent="0.2">
      <c r="A10" s="56" t="s">
        <v>139</v>
      </c>
      <c r="B10" s="97">
        <v>1115</v>
      </c>
      <c r="C10" s="97">
        <v>1212</v>
      </c>
      <c r="D10" s="130">
        <f t="shared" si="0"/>
        <v>2327</v>
      </c>
      <c r="E10" s="99">
        <v>329</v>
      </c>
      <c r="F10" s="99">
        <v>308</v>
      </c>
      <c r="G10" s="98">
        <f t="shared" si="1"/>
        <v>637</v>
      </c>
      <c r="H10" s="111">
        <f t="shared" si="3"/>
        <v>29.5067264573991</v>
      </c>
      <c r="I10" s="111">
        <f t="shared" si="2"/>
        <v>25.412541254125415</v>
      </c>
      <c r="J10" s="112">
        <f t="shared" si="2"/>
        <v>27.374301675977652</v>
      </c>
    </row>
    <row r="11" spans="1:10" ht="30" customHeight="1" x14ac:dyDescent="0.2">
      <c r="A11" s="56" t="s">
        <v>140</v>
      </c>
      <c r="B11" s="97">
        <v>1275</v>
      </c>
      <c r="C11" s="97">
        <v>1265</v>
      </c>
      <c r="D11" s="130">
        <f t="shared" si="0"/>
        <v>2540</v>
      </c>
      <c r="E11" s="99">
        <v>329</v>
      </c>
      <c r="F11" s="99">
        <v>247</v>
      </c>
      <c r="G11" s="98">
        <f t="shared" si="1"/>
        <v>576</v>
      </c>
      <c r="H11" s="111">
        <f t="shared" si="3"/>
        <v>25.803921568627452</v>
      </c>
      <c r="I11" s="111">
        <f t="shared" si="2"/>
        <v>19.525691699604746</v>
      </c>
      <c r="J11" s="112">
        <f t="shared" si="2"/>
        <v>22.677165354330707</v>
      </c>
    </row>
    <row r="12" spans="1:10" ht="30" customHeight="1" thickBot="1" x14ac:dyDescent="0.25">
      <c r="A12" s="56" t="s">
        <v>141</v>
      </c>
      <c r="B12" s="102">
        <v>1178</v>
      </c>
      <c r="C12" s="97">
        <v>1184</v>
      </c>
      <c r="D12" s="130">
        <f t="shared" si="0"/>
        <v>2362</v>
      </c>
      <c r="E12" s="99">
        <v>283</v>
      </c>
      <c r="F12" s="99">
        <v>244</v>
      </c>
      <c r="G12" s="98">
        <f t="shared" si="1"/>
        <v>527</v>
      </c>
      <c r="H12" s="114">
        <f t="shared" si="3"/>
        <v>24.02376910016978</v>
      </c>
      <c r="I12" s="114">
        <f t="shared" si="2"/>
        <v>20.608108108108109</v>
      </c>
      <c r="J12" s="131">
        <f t="shared" si="2"/>
        <v>22.311600338696021</v>
      </c>
    </row>
    <row r="13" spans="1:10" ht="30" customHeight="1" thickTop="1" thickBot="1" x14ac:dyDescent="0.3">
      <c r="A13" s="41" t="s">
        <v>8</v>
      </c>
      <c r="B13" s="106">
        <f>SUM(B5:B12)</f>
        <v>9683</v>
      </c>
      <c r="C13" s="106">
        <f>SUM(C5:C12)</f>
        <v>9981</v>
      </c>
      <c r="D13" s="106">
        <f t="shared" si="0"/>
        <v>19664</v>
      </c>
      <c r="E13" s="106">
        <f>SUM(E5:E12)</f>
        <v>2349</v>
      </c>
      <c r="F13" s="106">
        <f>SUM(F5:F12)</f>
        <v>1916</v>
      </c>
      <c r="G13" s="106">
        <f t="shared" si="1"/>
        <v>4265</v>
      </c>
      <c r="H13" s="117">
        <f>AVERAGE(E13/B13*100)</f>
        <v>24.259010637199214</v>
      </c>
      <c r="I13" s="117">
        <f>AVERAGE(F13/C13*100)</f>
        <v>19.196473299268611</v>
      </c>
      <c r="J13" s="118">
        <f>AVERAGE(G13/D13*100)</f>
        <v>21.689381611065908</v>
      </c>
    </row>
    <row r="14" spans="1:10" x14ac:dyDescent="0.2">
      <c r="B14" s="129"/>
      <c r="C14" s="129"/>
      <c r="D14" s="129"/>
      <c r="E14" s="129"/>
      <c r="F14" s="129"/>
      <c r="G14" s="129"/>
      <c r="H14" s="129"/>
      <c r="I14" s="129"/>
      <c r="J14" s="129"/>
    </row>
    <row r="15" spans="1:10" x14ac:dyDescent="0.2">
      <c r="B15" s="129"/>
      <c r="C15" s="129"/>
      <c r="D15" s="129"/>
      <c r="E15" s="129"/>
      <c r="F15" s="129"/>
      <c r="G15" s="129"/>
      <c r="H15" s="129"/>
      <c r="I15" s="129"/>
      <c r="J15" s="129"/>
    </row>
    <row r="16" spans="1:10" x14ac:dyDescent="0.2">
      <c r="B16" s="129"/>
      <c r="C16" s="129"/>
      <c r="D16" s="129"/>
      <c r="E16" s="129"/>
      <c r="F16" s="129"/>
      <c r="G16" s="129"/>
      <c r="H16" s="129"/>
      <c r="I16" s="129"/>
      <c r="J16" s="129"/>
    </row>
    <row r="17" spans="2:10" x14ac:dyDescent="0.2">
      <c r="B17" s="129"/>
      <c r="C17" s="129"/>
      <c r="D17" s="129"/>
      <c r="E17" s="129"/>
      <c r="F17" s="129"/>
      <c r="G17" s="129"/>
      <c r="H17" s="129"/>
      <c r="I17" s="129"/>
      <c r="J17" s="129"/>
    </row>
    <row r="18" spans="2:10" x14ac:dyDescent="0.2">
      <c r="B18" s="129"/>
      <c r="C18" s="129"/>
      <c r="D18" s="129"/>
      <c r="E18" s="129"/>
      <c r="F18" s="129"/>
      <c r="G18" s="129"/>
      <c r="H18" s="129"/>
      <c r="I18" s="129"/>
      <c r="J18" s="129"/>
    </row>
    <row r="19" spans="2:10" x14ac:dyDescent="0.2">
      <c r="B19" s="129"/>
      <c r="C19" s="129"/>
      <c r="D19" s="129"/>
      <c r="E19" s="129"/>
      <c r="F19" s="129"/>
      <c r="G19" s="129"/>
      <c r="H19" s="129"/>
      <c r="I19" s="129"/>
      <c r="J19" s="129"/>
    </row>
    <row r="20" spans="2:10" x14ac:dyDescent="0.2">
      <c r="B20" s="129"/>
      <c r="C20" s="129"/>
      <c r="D20" s="129"/>
      <c r="E20" s="129"/>
      <c r="F20" s="129"/>
      <c r="G20" s="129"/>
      <c r="H20" s="129"/>
      <c r="I20" s="129"/>
      <c r="J20" s="129"/>
    </row>
    <row r="21" spans="2:10" x14ac:dyDescent="0.2">
      <c r="B21" s="129"/>
      <c r="C21" s="129"/>
      <c r="D21" s="129"/>
      <c r="E21" s="129"/>
      <c r="F21" s="129"/>
      <c r="G21" s="129"/>
      <c r="H21" s="129"/>
      <c r="I21" s="129"/>
      <c r="J21" s="129"/>
    </row>
    <row r="22" spans="2:10" x14ac:dyDescent="0.2">
      <c r="B22" s="129"/>
      <c r="C22" s="129"/>
      <c r="D22" s="129"/>
      <c r="E22" s="129"/>
      <c r="F22" s="129"/>
      <c r="G22" s="129"/>
      <c r="H22" s="129"/>
      <c r="I22" s="129"/>
      <c r="J22" s="129"/>
    </row>
    <row r="23" spans="2:10" x14ac:dyDescent="0.2">
      <c r="B23" s="129"/>
      <c r="C23" s="129"/>
      <c r="D23" s="129"/>
      <c r="E23" s="129"/>
      <c r="F23" s="129"/>
      <c r="G23" s="129"/>
      <c r="H23" s="129"/>
      <c r="I23" s="129"/>
      <c r="J23" s="129"/>
    </row>
    <row r="43" spans="1:10" ht="14" x14ac:dyDescent="0.2">
      <c r="A43" s="302"/>
      <c r="B43" s="302"/>
      <c r="C43" s="302"/>
      <c r="D43" s="302"/>
      <c r="E43" s="302"/>
      <c r="F43" s="302"/>
      <c r="G43" s="302"/>
      <c r="H43" s="302"/>
      <c r="I43" s="302"/>
      <c r="J43" s="302"/>
    </row>
  </sheetData>
  <mergeCells count="5">
    <mergeCell ref="A43:J43"/>
    <mergeCell ref="A3:A4"/>
    <mergeCell ref="B3:D3"/>
    <mergeCell ref="E3:G3"/>
    <mergeCell ref="H3:J3"/>
  </mergeCells>
  <phoneticPr fontId="2"/>
  <pageMargins left="0.78740157480314965" right="0.31496062992125984" top="0.78740157480314965" bottom="0.1968503937007874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1"/>
  <sheetViews>
    <sheetView view="pageBreakPreview" zoomScaleNormal="100" zoomScaleSheetLayoutView="100" workbookViewId="0">
      <selection activeCell="AF31" sqref="AF31"/>
    </sheetView>
  </sheetViews>
  <sheetFormatPr defaultColWidth="2.90625" defaultRowHeight="14" x14ac:dyDescent="0.2"/>
  <cols>
    <col min="1" max="16384" width="2.90625" style="35"/>
  </cols>
  <sheetData>
    <row r="1" spans="1:34" ht="9" customHeight="1" x14ac:dyDescent="0.2"/>
    <row r="2" spans="1:34" ht="9" customHeight="1" x14ac:dyDescent="0.2"/>
    <row r="3" spans="1:34" ht="19" x14ac:dyDescent="0.3">
      <c r="A3" s="350" t="s">
        <v>97</v>
      </c>
      <c r="B3" s="350"/>
      <c r="C3" s="350"/>
      <c r="D3" s="350"/>
      <c r="E3" s="350"/>
      <c r="F3" s="350"/>
      <c r="G3" s="350"/>
      <c r="H3" s="350"/>
      <c r="I3" s="350"/>
      <c r="J3" s="350"/>
      <c r="K3" s="350"/>
    </row>
    <row r="4" spans="1:34" ht="5.25" customHeight="1" x14ac:dyDescent="0.3">
      <c r="A4" s="95"/>
      <c r="B4" s="95"/>
      <c r="C4" s="95"/>
      <c r="D4" s="95"/>
      <c r="E4" s="95"/>
      <c r="F4" s="95"/>
      <c r="G4" s="95"/>
      <c r="H4" s="95"/>
      <c r="I4" s="95"/>
      <c r="J4" s="95"/>
      <c r="K4" s="95"/>
    </row>
    <row r="5" spans="1:34" ht="17" thickBot="1" x14ac:dyDescent="0.3">
      <c r="A5" s="323" t="s">
        <v>98</v>
      </c>
      <c r="B5" s="323"/>
      <c r="C5" s="323"/>
      <c r="D5" s="323"/>
      <c r="S5" s="323" t="s">
        <v>149</v>
      </c>
      <c r="T5" s="323"/>
      <c r="U5" s="323"/>
      <c r="V5" s="323"/>
    </row>
    <row r="6" spans="1:34" ht="16" customHeight="1" x14ac:dyDescent="0.2">
      <c r="A6" s="328" t="s">
        <v>146</v>
      </c>
      <c r="B6" s="329"/>
      <c r="C6" s="329"/>
      <c r="D6" s="329"/>
      <c r="E6" s="347" t="s">
        <v>5</v>
      </c>
      <c r="F6" s="347"/>
      <c r="G6" s="347"/>
      <c r="H6" s="347"/>
      <c r="I6" s="347"/>
      <c r="J6" s="347"/>
      <c r="K6" s="347" t="s">
        <v>17</v>
      </c>
      <c r="L6" s="347"/>
      <c r="M6" s="347"/>
      <c r="N6" s="347"/>
      <c r="O6" s="347"/>
      <c r="P6" s="348"/>
      <c r="Q6" s="36"/>
      <c r="R6" s="36"/>
      <c r="S6" s="328" t="s">
        <v>146</v>
      </c>
      <c r="T6" s="329"/>
      <c r="U6" s="329"/>
      <c r="V6" s="329"/>
      <c r="W6" s="347" t="s">
        <v>5</v>
      </c>
      <c r="X6" s="347"/>
      <c r="Y6" s="347"/>
      <c r="Z6" s="347"/>
      <c r="AA6" s="347"/>
      <c r="AB6" s="347"/>
      <c r="AC6" s="347" t="s">
        <v>17</v>
      </c>
      <c r="AD6" s="347"/>
      <c r="AE6" s="347"/>
      <c r="AF6" s="347"/>
      <c r="AG6" s="347"/>
      <c r="AH6" s="348"/>
    </row>
    <row r="7" spans="1:34" ht="16" customHeight="1" x14ac:dyDescent="0.2">
      <c r="A7" s="330"/>
      <c r="B7" s="331"/>
      <c r="C7" s="331"/>
      <c r="D7" s="331"/>
      <c r="E7" s="351" t="s">
        <v>6</v>
      </c>
      <c r="F7" s="351"/>
      <c r="G7" s="351" t="s">
        <v>7</v>
      </c>
      <c r="H7" s="351"/>
      <c r="I7" s="351" t="s">
        <v>8</v>
      </c>
      <c r="J7" s="351"/>
      <c r="K7" s="351" t="s">
        <v>6</v>
      </c>
      <c r="L7" s="351"/>
      <c r="M7" s="351" t="s">
        <v>7</v>
      </c>
      <c r="N7" s="351"/>
      <c r="O7" s="351" t="s">
        <v>8</v>
      </c>
      <c r="P7" s="352"/>
      <c r="Q7" s="36"/>
      <c r="R7" s="36"/>
      <c r="S7" s="330"/>
      <c r="T7" s="331"/>
      <c r="U7" s="331"/>
      <c r="V7" s="331"/>
      <c r="W7" s="351" t="s">
        <v>6</v>
      </c>
      <c r="X7" s="351"/>
      <c r="Y7" s="351" t="s">
        <v>7</v>
      </c>
      <c r="Z7" s="351"/>
      <c r="AA7" s="351" t="s">
        <v>8</v>
      </c>
      <c r="AB7" s="351"/>
      <c r="AC7" s="351" t="s">
        <v>6</v>
      </c>
      <c r="AD7" s="351"/>
      <c r="AE7" s="351" t="s">
        <v>7</v>
      </c>
      <c r="AF7" s="351"/>
      <c r="AG7" s="351" t="s">
        <v>8</v>
      </c>
      <c r="AH7" s="352"/>
    </row>
    <row r="8" spans="1:34" ht="18" customHeight="1" x14ac:dyDescent="0.2">
      <c r="A8" s="332" t="s">
        <v>9</v>
      </c>
      <c r="B8" s="333"/>
      <c r="C8" s="333"/>
      <c r="D8" s="333"/>
      <c r="E8" s="326">
        <v>293</v>
      </c>
      <c r="F8" s="327"/>
      <c r="G8" s="336">
        <v>163</v>
      </c>
      <c r="H8" s="337"/>
      <c r="I8" s="336">
        <f t="shared" ref="I8:I14" si="0">SUM(E8:H8)</f>
        <v>456</v>
      </c>
      <c r="J8" s="337"/>
      <c r="K8" s="335">
        <f>SUM(E8/N54%)</f>
        <v>4.2292147806004614</v>
      </c>
      <c r="L8" s="335"/>
      <c r="M8" s="324">
        <f>SUM(G8/T54%)</f>
        <v>2.3302358827734095</v>
      </c>
      <c r="N8" s="334"/>
      <c r="O8" s="324">
        <f>SUM(I8/Z54%)</f>
        <v>3.2751562163326873</v>
      </c>
      <c r="P8" s="325"/>
      <c r="S8" s="332" t="s">
        <v>9</v>
      </c>
      <c r="T8" s="333"/>
      <c r="U8" s="333"/>
      <c r="V8" s="333"/>
      <c r="W8" s="336">
        <v>458</v>
      </c>
      <c r="X8" s="337"/>
      <c r="Y8" s="336">
        <v>272</v>
      </c>
      <c r="Z8" s="337"/>
      <c r="AA8" s="336">
        <f t="shared" ref="AA8:AA13" si="1">SUM(W8:Z8)</f>
        <v>730</v>
      </c>
      <c r="AB8" s="337"/>
      <c r="AC8" s="335">
        <f>SUM(W8/N54%)</f>
        <v>6.6108545034642034</v>
      </c>
      <c r="AD8" s="335"/>
      <c r="AE8" s="335">
        <f>SUM(Y8/T54%)</f>
        <v>3.8884917798427447</v>
      </c>
      <c r="AF8" s="335"/>
      <c r="AG8" s="335">
        <f>SUM(AA8/Z54%)</f>
        <v>5.2431228901817137</v>
      </c>
      <c r="AH8" s="349"/>
    </row>
    <row r="9" spans="1:34" ht="18" customHeight="1" x14ac:dyDescent="0.2">
      <c r="A9" s="332" t="s">
        <v>10</v>
      </c>
      <c r="B9" s="333"/>
      <c r="C9" s="333"/>
      <c r="D9" s="333"/>
      <c r="E9" s="336">
        <v>284</v>
      </c>
      <c r="F9" s="337"/>
      <c r="G9" s="336">
        <v>153</v>
      </c>
      <c r="H9" s="337"/>
      <c r="I9" s="336">
        <f t="shared" si="0"/>
        <v>437</v>
      </c>
      <c r="J9" s="337"/>
      <c r="K9" s="335">
        <f t="shared" ref="K9:K14" si="2">SUM(E9/N55%)</f>
        <v>3.4122311666466416</v>
      </c>
      <c r="L9" s="335"/>
      <c r="M9" s="335">
        <f t="shared" ref="M9:M14" si="3">SUM(G9/T55%)</f>
        <v>1.8579234972677596</v>
      </c>
      <c r="N9" s="335"/>
      <c r="O9" s="324">
        <f t="shared" ref="O9:O14" si="4">SUM(I9/Z55%)</f>
        <v>2.6392076337721946</v>
      </c>
      <c r="P9" s="325"/>
      <c r="S9" s="332" t="s">
        <v>10</v>
      </c>
      <c r="T9" s="333"/>
      <c r="U9" s="333"/>
      <c r="V9" s="333"/>
      <c r="W9" s="336">
        <v>473</v>
      </c>
      <c r="X9" s="337"/>
      <c r="Y9" s="336">
        <v>283</v>
      </c>
      <c r="Z9" s="337"/>
      <c r="AA9" s="336">
        <f t="shared" si="1"/>
        <v>756</v>
      </c>
      <c r="AB9" s="337"/>
      <c r="AC9" s="335">
        <f t="shared" ref="AC9:AC14" si="5">SUM(W9/N55%)</f>
        <v>5.6830469782530333</v>
      </c>
      <c r="AD9" s="335"/>
      <c r="AE9" s="335">
        <f t="shared" ref="AE9:AE14" si="6">SUM(Y9/T55%)</f>
        <v>3.4365513054037646</v>
      </c>
      <c r="AF9" s="335"/>
      <c r="AG9" s="335">
        <f t="shared" ref="AG9:AG14" si="7">SUM(AA9/Z55%)</f>
        <v>4.5657688126585336</v>
      </c>
      <c r="AH9" s="349"/>
    </row>
    <row r="10" spans="1:34" ht="18" customHeight="1" x14ac:dyDescent="0.2">
      <c r="A10" s="332" t="s">
        <v>11</v>
      </c>
      <c r="B10" s="333"/>
      <c r="C10" s="333"/>
      <c r="D10" s="333"/>
      <c r="E10" s="336">
        <v>302</v>
      </c>
      <c r="F10" s="337"/>
      <c r="G10" s="336">
        <v>178</v>
      </c>
      <c r="H10" s="337"/>
      <c r="I10" s="336">
        <f t="shared" si="0"/>
        <v>480</v>
      </c>
      <c r="J10" s="337"/>
      <c r="K10" s="335">
        <f t="shared" si="2"/>
        <v>3.7348503586445707</v>
      </c>
      <c r="L10" s="335"/>
      <c r="M10" s="335">
        <f t="shared" si="3"/>
        <v>2.2065203917193505</v>
      </c>
      <c r="N10" s="335"/>
      <c r="O10" s="324">
        <f t="shared" si="4"/>
        <v>2.9715842258404011</v>
      </c>
      <c r="P10" s="325"/>
      <c r="S10" s="332" t="s">
        <v>11</v>
      </c>
      <c r="T10" s="333"/>
      <c r="U10" s="333"/>
      <c r="V10" s="333"/>
      <c r="W10" s="336">
        <v>482</v>
      </c>
      <c r="X10" s="337"/>
      <c r="Y10" s="336">
        <v>308</v>
      </c>
      <c r="Z10" s="337"/>
      <c r="AA10" s="336">
        <f t="shared" si="1"/>
        <v>790</v>
      </c>
      <c r="AB10" s="337"/>
      <c r="AC10" s="335">
        <f t="shared" si="5"/>
        <v>5.9609201088300763</v>
      </c>
      <c r="AD10" s="335"/>
      <c r="AE10" s="335">
        <f t="shared" si="6"/>
        <v>3.8180240485930335</v>
      </c>
      <c r="AF10" s="335"/>
      <c r="AG10" s="335">
        <f t="shared" si="7"/>
        <v>4.8907323716956599</v>
      </c>
      <c r="AH10" s="349"/>
    </row>
    <row r="11" spans="1:34" ht="18" customHeight="1" x14ac:dyDescent="0.2">
      <c r="A11" s="321" t="s">
        <v>12</v>
      </c>
      <c r="B11" s="322"/>
      <c r="C11" s="322"/>
      <c r="D11" s="322"/>
      <c r="E11" s="336">
        <v>2055</v>
      </c>
      <c r="F11" s="337"/>
      <c r="G11" s="336">
        <v>1293</v>
      </c>
      <c r="H11" s="337"/>
      <c r="I11" s="336">
        <f t="shared" si="0"/>
        <v>3348</v>
      </c>
      <c r="J11" s="337"/>
      <c r="K11" s="335">
        <f t="shared" si="2"/>
        <v>4.544047408455687</v>
      </c>
      <c r="L11" s="335"/>
      <c r="M11" s="335">
        <f t="shared" si="3"/>
        <v>2.9713891761461566</v>
      </c>
      <c r="N11" s="335"/>
      <c r="O11" s="324">
        <f t="shared" si="4"/>
        <v>3.7728619885281556</v>
      </c>
      <c r="P11" s="325"/>
      <c r="S11" s="321" t="s">
        <v>12</v>
      </c>
      <c r="T11" s="322"/>
      <c r="U11" s="322"/>
      <c r="V11" s="322"/>
      <c r="W11" s="336">
        <v>3488</v>
      </c>
      <c r="X11" s="337"/>
      <c r="Y11" s="336">
        <v>2427</v>
      </c>
      <c r="Z11" s="337"/>
      <c r="AA11" s="336">
        <f t="shared" si="1"/>
        <v>5915</v>
      </c>
      <c r="AB11" s="337"/>
      <c r="AC11" s="335">
        <f t="shared" si="5"/>
        <v>7.7127189103131082</v>
      </c>
      <c r="AD11" s="335"/>
      <c r="AE11" s="335">
        <f t="shared" si="6"/>
        <v>5.5773871078938297</v>
      </c>
      <c r="AF11" s="335"/>
      <c r="AG11" s="335">
        <f t="shared" si="7"/>
        <v>6.6656148931135126</v>
      </c>
      <c r="AH11" s="349"/>
    </row>
    <row r="12" spans="1:34" ht="18" customHeight="1" x14ac:dyDescent="0.2">
      <c r="A12" s="338" t="s">
        <v>13</v>
      </c>
      <c r="B12" s="339"/>
      <c r="C12" s="339"/>
      <c r="D12" s="339"/>
      <c r="E12" s="343">
        <v>1077</v>
      </c>
      <c r="F12" s="343"/>
      <c r="G12" s="343">
        <v>691</v>
      </c>
      <c r="H12" s="343"/>
      <c r="I12" s="344">
        <f t="shared" si="0"/>
        <v>1768</v>
      </c>
      <c r="J12" s="345"/>
      <c r="K12" s="335">
        <f t="shared" si="2"/>
        <v>4.5529486366518706</v>
      </c>
      <c r="L12" s="335"/>
      <c r="M12" s="335">
        <f t="shared" si="3"/>
        <v>2.9918600623484584</v>
      </c>
      <c r="N12" s="335"/>
      <c r="O12" s="324">
        <f t="shared" si="4"/>
        <v>3.7817372890419456</v>
      </c>
      <c r="P12" s="325"/>
      <c r="S12" s="338" t="s">
        <v>13</v>
      </c>
      <c r="T12" s="339"/>
      <c r="U12" s="339"/>
      <c r="V12" s="339"/>
      <c r="W12" s="343">
        <v>1872</v>
      </c>
      <c r="X12" s="343"/>
      <c r="Y12" s="343">
        <v>1334</v>
      </c>
      <c r="Z12" s="343"/>
      <c r="AA12" s="336">
        <f t="shared" si="1"/>
        <v>3206</v>
      </c>
      <c r="AB12" s="337"/>
      <c r="AC12" s="335">
        <f t="shared" si="5"/>
        <v>7.9137603043753959</v>
      </c>
      <c r="AD12" s="335"/>
      <c r="AE12" s="335">
        <f t="shared" si="6"/>
        <v>5.775891929338413</v>
      </c>
      <c r="AF12" s="335"/>
      <c r="AG12" s="335">
        <f t="shared" si="7"/>
        <v>6.8576073239075104</v>
      </c>
      <c r="AH12" s="349"/>
    </row>
    <row r="13" spans="1:34" ht="18" customHeight="1" thickBot="1" x14ac:dyDescent="0.25">
      <c r="A13" s="361" t="s">
        <v>145</v>
      </c>
      <c r="B13" s="362"/>
      <c r="C13" s="362"/>
      <c r="D13" s="363"/>
      <c r="E13" s="355">
        <v>415</v>
      </c>
      <c r="F13" s="356"/>
      <c r="G13" s="355">
        <v>267</v>
      </c>
      <c r="H13" s="356"/>
      <c r="I13" s="364">
        <f>SUM(E13:H13)</f>
        <v>682</v>
      </c>
      <c r="J13" s="363"/>
      <c r="K13" s="357">
        <f t="shared" si="2"/>
        <v>4.2858618196839826</v>
      </c>
      <c r="L13" s="357"/>
      <c r="M13" s="357">
        <f t="shared" si="3"/>
        <v>2.6750826570483919</v>
      </c>
      <c r="N13" s="357"/>
      <c r="O13" s="372">
        <f t="shared" si="4"/>
        <v>3.4682668836452404</v>
      </c>
      <c r="P13" s="373"/>
      <c r="S13" s="361" t="s">
        <v>145</v>
      </c>
      <c r="T13" s="362"/>
      <c r="U13" s="362"/>
      <c r="V13" s="363"/>
      <c r="W13" s="355">
        <v>679</v>
      </c>
      <c r="X13" s="356"/>
      <c r="Y13" s="355">
        <v>456</v>
      </c>
      <c r="Z13" s="356"/>
      <c r="AA13" s="336">
        <f t="shared" si="1"/>
        <v>1135</v>
      </c>
      <c r="AB13" s="337"/>
      <c r="AC13" s="357">
        <f t="shared" si="5"/>
        <v>7.0122895796757208</v>
      </c>
      <c r="AD13" s="357"/>
      <c r="AE13" s="357">
        <f t="shared" si="6"/>
        <v>4.5686804929365792</v>
      </c>
      <c r="AF13" s="357"/>
      <c r="AG13" s="357">
        <f t="shared" si="7"/>
        <v>5.7719690805532959</v>
      </c>
      <c r="AH13" s="358"/>
    </row>
    <row r="14" spans="1:34" ht="18" customHeight="1" thickTop="1" thickBot="1" x14ac:dyDescent="0.25">
      <c r="A14" s="340" t="s">
        <v>96</v>
      </c>
      <c r="B14" s="341"/>
      <c r="C14" s="341"/>
      <c r="D14" s="342"/>
      <c r="E14" s="346">
        <f>SUM(E8:F13)</f>
        <v>4426</v>
      </c>
      <c r="F14" s="346"/>
      <c r="G14" s="346">
        <f>SUM(G8:H13)</f>
        <v>2745</v>
      </c>
      <c r="H14" s="346"/>
      <c r="I14" s="359">
        <f t="shared" si="0"/>
        <v>7171</v>
      </c>
      <c r="J14" s="360"/>
      <c r="K14" s="353">
        <f t="shared" si="2"/>
        <v>4.3435166193976391</v>
      </c>
      <c r="L14" s="353"/>
      <c r="M14" s="353">
        <f t="shared" si="3"/>
        <v>2.748050335872819</v>
      </c>
      <c r="N14" s="353"/>
      <c r="O14" s="374">
        <f t="shared" si="4"/>
        <v>3.5537296568676036</v>
      </c>
      <c r="P14" s="375"/>
      <c r="S14" s="340" t="s">
        <v>96</v>
      </c>
      <c r="T14" s="341"/>
      <c r="U14" s="341"/>
      <c r="V14" s="342"/>
      <c r="W14" s="346">
        <f>SUM(W8:X13)</f>
        <v>7452</v>
      </c>
      <c r="X14" s="346"/>
      <c r="Y14" s="346">
        <f>SUM(Y8:Z13)</f>
        <v>5080</v>
      </c>
      <c r="Z14" s="346"/>
      <c r="AA14" s="346">
        <f>SUM(AA8:AB13)</f>
        <v>12532</v>
      </c>
      <c r="AB14" s="346"/>
      <c r="AC14" s="353">
        <f t="shared" si="5"/>
        <v>7.3131237794286497</v>
      </c>
      <c r="AD14" s="353"/>
      <c r="AE14" s="353">
        <f t="shared" si="6"/>
        <v>5.0856450660232859</v>
      </c>
      <c r="AF14" s="353"/>
      <c r="AG14" s="353">
        <f t="shared" si="7"/>
        <v>6.2104783237853587</v>
      </c>
      <c r="AH14" s="354"/>
    </row>
    <row r="15" spans="1:34" ht="18" customHeight="1" x14ac:dyDescent="0.2">
      <c r="A15" s="92"/>
      <c r="B15" s="92"/>
      <c r="C15" s="92"/>
      <c r="D15" s="92"/>
      <c r="E15" s="89"/>
      <c r="F15" s="89"/>
      <c r="G15" s="89"/>
      <c r="H15" s="89"/>
      <c r="I15" s="90"/>
      <c r="J15" s="91"/>
      <c r="K15" s="52"/>
      <c r="L15" s="52"/>
      <c r="M15" s="52"/>
      <c r="N15" s="52"/>
      <c r="O15" s="52"/>
      <c r="P15" s="52"/>
      <c r="S15" s="92"/>
      <c r="T15" s="92"/>
      <c r="U15" s="92"/>
      <c r="V15" s="92"/>
      <c r="W15" s="89"/>
      <c r="X15" s="89"/>
      <c r="Y15" s="89"/>
      <c r="Z15" s="89"/>
      <c r="AA15" s="89"/>
      <c r="AB15" s="89"/>
      <c r="AC15" s="52"/>
      <c r="AD15" s="52"/>
      <c r="AE15" s="52"/>
      <c r="AF15" s="52"/>
      <c r="AG15" s="52"/>
      <c r="AH15" s="52"/>
    </row>
    <row r="16" spans="1:34" ht="18" customHeight="1" x14ac:dyDescent="0.2">
      <c r="A16" s="92"/>
      <c r="B16" s="92"/>
      <c r="C16" s="92"/>
      <c r="D16" s="92"/>
      <c r="E16" s="89"/>
      <c r="F16" s="89"/>
      <c r="G16" s="89"/>
      <c r="H16" s="89"/>
      <c r="I16" s="90"/>
      <c r="J16" s="91"/>
      <c r="K16" s="52"/>
      <c r="L16" s="52"/>
      <c r="M16" s="52"/>
      <c r="N16" s="52"/>
      <c r="O16" s="52"/>
      <c r="P16" s="52"/>
      <c r="S16" s="92"/>
      <c r="T16" s="92"/>
      <c r="U16" s="92"/>
      <c r="V16" s="92"/>
      <c r="W16" s="89"/>
      <c r="X16" s="89"/>
      <c r="Y16" s="89"/>
      <c r="Z16" s="89"/>
      <c r="AA16" s="89"/>
      <c r="AB16" s="89"/>
      <c r="AC16" s="52"/>
      <c r="AD16" s="52"/>
      <c r="AE16" s="52"/>
      <c r="AF16" s="52"/>
      <c r="AG16" s="52"/>
      <c r="AH16" s="52"/>
    </row>
    <row r="18" spans="1:35" ht="17" thickBot="1" x14ac:dyDescent="0.3">
      <c r="A18" s="323" t="s">
        <v>150</v>
      </c>
      <c r="B18" s="323"/>
      <c r="C18" s="323"/>
      <c r="D18" s="323"/>
      <c r="S18" s="323" t="s">
        <v>151</v>
      </c>
      <c r="T18" s="323"/>
      <c r="U18" s="323"/>
      <c r="V18" s="323"/>
    </row>
    <row r="19" spans="1:35" ht="15.75" customHeight="1" x14ac:dyDescent="0.2">
      <c r="A19" s="328" t="s">
        <v>146</v>
      </c>
      <c r="B19" s="329"/>
      <c r="C19" s="329"/>
      <c r="D19" s="329"/>
      <c r="E19" s="347" t="s">
        <v>5</v>
      </c>
      <c r="F19" s="347"/>
      <c r="G19" s="347"/>
      <c r="H19" s="347"/>
      <c r="I19" s="347"/>
      <c r="J19" s="347"/>
      <c r="K19" s="347" t="s">
        <v>17</v>
      </c>
      <c r="L19" s="347"/>
      <c r="M19" s="347"/>
      <c r="N19" s="347"/>
      <c r="O19" s="347"/>
      <c r="P19" s="348"/>
      <c r="Q19" s="36"/>
      <c r="R19" s="36"/>
      <c r="S19" s="328" t="s">
        <v>146</v>
      </c>
      <c r="T19" s="329"/>
      <c r="U19" s="329"/>
      <c r="V19" s="329"/>
      <c r="W19" s="347" t="s">
        <v>5</v>
      </c>
      <c r="X19" s="347"/>
      <c r="Y19" s="347"/>
      <c r="Z19" s="347"/>
      <c r="AA19" s="347"/>
      <c r="AB19" s="347"/>
      <c r="AC19" s="347" t="s">
        <v>17</v>
      </c>
      <c r="AD19" s="347"/>
      <c r="AE19" s="347"/>
      <c r="AF19" s="347"/>
      <c r="AG19" s="347"/>
      <c r="AH19" s="348"/>
    </row>
    <row r="20" spans="1:35" ht="15.75" customHeight="1" x14ac:dyDescent="0.2">
      <c r="A20" s="330"/>
      <c r="B20" s="331"/>
      <c r="C20" s="331"/>
      <c r="D20" s="331"/>
      <c r="E20" s="351" t="s">
        <v>6</v>
      </c>
      <c r="F20" s="351"/>
      <c r="G20" s="351" t="s">
        <v>7</v>
      </c>
      <c r="H20" s="351"/>
      <c r="I20" s="351" t="s">
        <v>8</v>
      </c>
      <c r="J20" s="351"/>
      <c r="K20" s="351" t="s">
        <v>6</v>
      </c>
      <c r="L20" s="351"/>
      <c r="M20" s="351" t="s">
        <v>7</v>
      </c>
      <c r="N20" s="351"/>
      <c r="O20" s="351" t="s">
        <v>8</v>
      </c>
      <c r="P20" s="352"/>
      <c r="Q20" s="36"/>
      <c r="R20" s="36"/>
      <c r="S20" s="330"/>
      <c r="T20" s="331"/>
      <c r="U20" s="331"/>
      <c r="V20" s="331"/>
      <c r="W20" s="351" t="s">
        <v>6</v>
      </c>
      <c r="X20" s="351"/>
      <c r="Y20" s="351" t="s">
        <v>7</v>
      </c>
      <c r="Z20" s="351"/>
      <c r="AA20" s="351" t="s">
        <v>8</v>
      </c>
      <c r="AB20" s="351"/>
      <c r="AC20" s="351" t="s">
        <v>6</v>
      </c>
      <c r="AD20" s="351"/>
      <c r="AE20" s="351" t="s">
        <v>7</v>
      </c>
      <c r="AF20" s="351"/>
      <c r="AG20" s="351" t="s">
        <v>8</v>
      </c>
      <c r="AH20" s="352"/>
    </row>
    <row r="21" spans="1:35" ht="18" customHeight="1" x14ac:dyDescent="0.2">
      <c r="A21" s="332" t="s">
        <v>9</v>
      </c>
      <c r="B21" s="333"/>
      <c r="C21" s="333"/>
      <c r="D21" s="333"/>
      <c r="E21" s="336">
        <v>922</v>
      </c>
      <c r="F21" s="337"/>
      <c r="G21" s="336">
        <v>624</v>
      </c>
      <c r="H21" s="337"/>
      <c r="I21" s="336">
        <f t="shared" ref="I21:I27" si="8">SUM(E21:H21)</f>
        <v>1546</v>
      </c>
      <c r="J21" s="337"/>
      <c r="K21" s="335">
        <f>SUM(E21/N54%)</f>
        <v>13.308314087759815</v>
      </c>
      <c r="L21" s="335"/>
      <c r="M21" s="335">
        <f>SUM(G21/T54%)</f>
        <v>8.9206576125804133</v>
      </c>
      <c r="N21" s="335"/>
      <c r="O21" s="335">
        <f>SUM(I21/Z54%)</f>
        <v>11.103928750987576</v>
      </c>
      <c r="P21" s="349"/>
      <c r="S21" s="332" t="s">
        <v>9</v>
      </c>
      <c r="T21" s="333"/>
      <c r="U21" s="333"/>
      <c r="V21" s="333"/>
      <c r="W21" s="336">
        <v>1343</v>
      </c>
      <c r="X21" s="337"/>
      <c r="Y21" s="336">
        <v>1002</v>
      </c>
      <c r="Z21" s="337"/>
      <c r="AA21" s="336">
        <f t="shared" ref="AA21:AA25" si="9">SUM(W21:Z21)</f>
        <v>2345</v>
      </c>
      <c r="AB21" s="337"/>
      <c r="AC21" s="335">
        <f>SUM(W21/N54%)</f>
        <v>19.385103926096999</v>
      </c>
      <c r="AD21" s="335"/>
      <c r="AE21" s="335">
        <f>SUM(Y21/T54%)</f>
        <v>14.324517512508935</v>
      </c>
      <c r="AF21" s="335"/>
      <c r="AG21" s="335">
        <f>SUM(AA21/Z54%)</f>
        <v>16.842634489693314</v>
      </c>
      <c r="AH21" s="349"/>
    </row>
    <row r="22" spans="1:35" ht="18" customHeight="1" x14ac:dyDescent="0.2">
      <c r="A22" s="332" t="s">
        <v>10</v>
      </c>
      <c r="B22" s="333"/>
      <c r="C22" s="333"/>
      <c r="D22" s="333"/>
      <c r="E22" s="336">
        <v>1094</v>
      </c>
      <c r="F22" s="337"/>
      <c r="G22" s="336">
        <v>778</v>
      </c>
      <c r="H22" s="337"/>
      <c r="I22" s="336">
        <f t="shared" si="8"/>
        <v>1872</v>
      </c>
      <c r="J22" s="337"/>
      <c r="K22" s="335">
        <f t="shared" ref="K22:K27" si="10">SUM(E22/N55%)</f>
        <v>13.144298930674035</v>
      </c>
      <c r="L22" s="335"/>
      <c r="M22" s="335">
        <f t="shared" ref="M22:M27" si="11">SUM(G22/T55%)</f>
        <v>9.4474802671523985</v>
      </c>
      <c r="N22" s="335"/>
      <c r="O22" s="335">
        <f t="shared" ref="O22:O27" si="12">SUM(I22/Z55%)</f>
        <v>11.305713250392559</v>
      </c>
      <c r="P22" s="349"/>
      <c r="S22" s="332" t="s">
        <v>10</v>
      </c>
      <c r="T22" s="333"/>
      <c r="U22" s="333"/>
      <c r="V22" s="333"/>
      <c r="W22" s="336">
        <v>1530</v>
      </c>
      <c r="X22" s="337"/>
      <c r="Y22" s="336">
        <v>1172</v>
      </c>
      <c r="Z22" s="337"/>
      <c r="AA22" s="336">
        <f t="shared" si="9"/>
        <v>2702</v>
      </c>
      <c r="AB22" s="337"/>
      <c r="AC22" s="335">
        <f t="shared" ref="AC22:AC27" si="13">SUM(W22/N55%)</f>
        <v>18.382794665385077</v>
      </c>
      <c r="AD22" s="335"/>
      <c r="AE22" s="335">
        <f t="shared" ref="AE22:AE27" si="14">SUM(Y22/T55%)</f>
        <v>14.231936854887676</v>
      </c>
      <c r="AF22" s="335"/>
      <c r="AG22" s="335">
        <f t="shared" ref="AG22:AG27" si="15">SUM(AA22/Z55%)</f>
        <v>16.318395941538832</v>
      </c>
      <c r="AH22" s="349"/>
    </row>
    <row r="23" spans="1:35" ht="18" customHeight="1" x14ac:dyDescent="0.2">
      <c r="A23" s="332" t="s">
        <v>11</v>
      </c>
      <c r="B23" s="333"/>
      <c r="C23" s="333"/>
      <c r="D23" s="333"/>
      <c r="E23" s="336">
        <v>1117</v>
      </c>
      <c r="F23" s="337"/>
      <c r="G23" s="336">
        <v>852</v>
      </c>
      <c r="H23" s="337"/>
      <c r="I23" s="336">
        <f t="shared" si="8"/>
        <v>1969</v>
      </c>
      <c r="J23" s="337"/>
      <c r="K23" s="335">
        <f t="shared" si="10"/>
        <v>13.813999505317833</v>
      </c>
      <c r="L23" s="335"/>
      <c r="M23" s="335">
        <f t="shared" si="11"/>
        <v>10.561547043510599</v>
      </c>
      <c r="N23" s="335"/>
      <c r="O23" s="335">
        <f t="shared" si="12"/>
        <v>12.189686126416145</v>
      </c>
      <c r="P23" s="349"/>
      <c r="S23" s="332" t="s">
        <v>11</v>
      </c>
      <c r="T23" s="333"/>
      <c r="U23" s="333"/>
      <c r="V23" s="333"/>
      <c r="W23" s="336">
        <v>1631</v>
      </c>
      <c r="X23" s="337"/>
      <c r="Y23" s="336">
        <v>1318</v>
      </c>
      <c r="Z23" s="337"/>
      <c r="AA23" s="336">
        <f t="shared" si="9"/>
        <v>2949</v>
      </c>
      <c r="AB23" s="337"/>
      <c r="AC23" s="335">
        <f t="shared" si="13"/>
        <v>20.170665347514223</v>
      </c>
      <c r="AD23" s="335"/>
      <c r="AE23" s="335">
        <f t="shared" si="14"/>
        <v>16.338167844303953</v>
      </c>
      <c r="AF23" s="335"/>
      <c r="AG23" s="335">
        <f t="shared" si="15"/>
        <v>18.256670587506964</v>
      </c>
      <c r="AH23" s="349"/>
    </row>
    <row r="24" spans="1:35" ht="18" customHeight="1" x14ac:dyDescent="0.2">
      <c r="A24" s="321" t="s">
        <v>12</v>
      </c>
      <c r="B24" s="322"/>
      <c r="C24" s="322"/>
      <c r="D24" s="322"/>
      <c r="E24" s="336">
        <v>7547</v>
      </c>
      <c r="F24" s="337"/>
      <c r="G24" s="336">
        <v>5909</v>
      </c>
      <c r="H24" s="337"/>
      <c r="I24" s="336">
        <f t="shared" si="8"/>
        <v>13456</v>
      </c>
      <c r="J24" s="337"/>
      <c r="K24" s="335">
        <f t="shared" si="10"/>
        <v>16.68804174774456</v>
      </c>
      <c r="L24" s="335"/>
      <c r="M24" s="335">
        <f t="shared" si="11"/>
        <v>13.579225554406527</v>
      </c>
      <c r="N24" s="335"/>
      <c r="O24" s="335">
        <f t="shared" si="12"/>
        <v>15.163569569186039</v>
      </c>
      <c r="P24" s="349"/>
      <c r="S24" s="321" t="s">
        <v>12</v>
      </c>
      <c r="T24" s="322"/>
      <c r="U24" s="322"/>
      <c r="V24" s="322"/>
      <c r="W24" s="336">
        <v>10714</v>
      </c>
      <c r="X24" s="337"/>
      <c r="Y24" s="336">
        <v>8864</v>
      </c>
      <c r="Z24" s="337"/>
      <c r="AA24" s="336">
        <f t="shared" si="9"/>
        <v>19578</v>
      </c>
      <c r="AB24" s="337"/>
      <c r="AC24" s="335">
        <f t="shared" si="13"/>
        <v>23.690960551919336</v>
      </c>
      <c r="AD24" s="335"/>
      <c r="AE24" s="335">
        <f t="shared" si="14"/>
        <v>20.369987360680227</v>
      </c>
      <c r="AF24" s="335"/>
      <c r="AG24" s="335">
        <f t="shared" si="15"/>
        <v>22.062452811052637</v>
      </c>
      <c r="AH24" s="349"/>
    </row>
    <row r="25" spans="1:35" ht="18" customHeight="1" x14ac:dyDescent="0.2">
      <c r="A25" s="338" t="s">
        <v>13</v>
      </c>
      <c r="B25" s="339"/>
      <c r="C25" s="339"/>
      <c r="D25" s="339"/>
      <c r="E25" s="343">
        <v>3977</v>
      </c>
      <c r="F25" s="343"/>
      <c r="G25" s="343">
        <v>3156</v>
      </c>
      <c r="H25" s="343"/>
      <c r="I25" s="344">
        <f t="shared" si="8"/>
        <v>7133</v>
      </c>
      <c r="J25" s="345"/>
      <c r="K25" s="335">
        <f t="shared" si="10"/>
        <v>16.812513210737688</v>
      </c>
      <c r="L25" s="335"/>
      <c r="M25" s="335">
        <f t="shared" si="11"/>
        <v>13.664703844821613</v>
      </c>
      <c r="N25" s="335"/>
      <c r="O25" s="335">
        <f t="shared" si="12"/>
        <v>15.257427648606447</v>
      </c>
      <c r="P25" s="349"/>
      <c r="S25" s="338" t="s">
        <v>13</v>
      </c>
      <c r="T25" s="339"/>
      <c r="U25" s="339"/>
      <c r="V25" s="339"/>
      <c r="W25" s="343">
        <v>5702</v>
      </c>
      <c r="X25" s="343"/>
      <c r="Y25" s="343">
        <v>4803</v>
      </c>
      <c r="Z25" s="343"/>
      <c r="AA25" s="344">
        <f t="shared" si="9"/>
        <v>10505</v>
      </c>
      <c r="AB25" s="345"/>
      <c r="AC25" s="335">
        <f t="shared" si="13"/>
        <v>24.104840414288734</v>
      </c>
      <c r="AD25" s="335"/>
      <c r="AE25" s="335">
        <f t="shared" si="14"/>
        <v>20.795808798060268</v>
      </c>
      <c r="AF25" s="335"/>
      <c r="AG25" s="335">
        <f t="shared" si="15"/>
        <v>22.470107591281469</v>
      </c>
      <c r="AH25" s="349"/>
    </row>
    <row r="26" spans="1:35" ht="18" customHeight="1" thickBot="1" x14ac:dyDescent="0.25">
      <c r="A26" s="361" t="s">
        <v>145</v>
      </c>
      <c r="B26" s="362"/>
      <c r="C26" s="362"/>
      <c r="D26" s="363"/>
      <c r="E26" s="355">
        <v>1332</v>
      </c>
      <c r="F26" s="356"/>
      <c r="G26" s="355">
        <v>995</v>
      </c>
      <c r="H26" s="356"/>
      <c r="I26" s="364">
        <f>SUM(E26:H26)</f>
        <v>2327</v>
      </c>
      <c r="J26" s="363"/>
      <c r="K26" s="357">
        <f t="shared" si="10"/>
        <v>13.75606733450377</v>
      </c>
      <c r="L26" s="357"/>
      <c r="M26" s="357">
        <f t="shared" si="11"/>
        <v>9.9689409878769659</v>
      </c>
      <c r="N26" s="357"/>
      <c r="O26" s="357">
        <f t="shared" si="12"/>
        <v>11.833807973962571</v>
      </c>
      <c r="P26" s="358"/>
      <c r="S26" s="361" t="s">
        <v>145</v>
      </c>
      <c r="T26" s="362"/>
      <c r="U26" s="362"/>
      <c r="V26" s="363"/>
      <c r="W26" s="355">
        <v>1936</v>
      </c>
      <c r="X26" s="356"/>
      <c r="Y26" s="355">
        <v>1552</v>
      </c>
      <c r="Z26" s="356"/>
      <c r="AA26" s="364">
        <f>SUM(W26:Z26)</f>
        <v>3488</v>
      </c>
      <c r="AB26" s="363"/>
      <c r="AC26" s="357">
        <f t="shared" si="13"/>
        <v>19.993803573272746</v>
      </c>
      <c r="AD26" s="357"/>
      <c r="AE26" s="357">
        <f t="shared" si="14"/>
        <v>15.549544133854322</v>
      </c>
      <c r="AF26" s="357"/>
      <c r="AG26" s="357">
        <f t="shared" si="15"/>
        <v>17.737998372660702</v>
      </c>
      <c r="AH26" s="358"/>
    </row>
    <row r="27" spans="1:35" ht="18" customHeight="1" thickTop="1" thickBot="1" x14ac:dyDescent="0.25">
      <c r="A27" s="340" t="s">
        <v>96</v>
      </c>
      <c r="B27" s="341"/>
      <c r="C27" s="341"/>
      <c r="D27" s="342"/>
      <c r="E27" s="346">
        <f>SUM(E21:F26)</f>
        <v>15989</v>
      </c>
      <c r="F27" s="346"/>
      <c r="G27" s="346">
        <f>SUM(G21:H26)</f>
        <v>12314</v>
      </c>
      <c r="H27" s="346"/>
      <c r="I27" s="359">
        <f t="shared" si="8"/>
        <v>28303</v>
      </c>
      <c r="J27" s="360"/>
      <c r="K27" s="353">
        <f t="shared" si="10"/>
        <v>15.691027389866436</v>
      </c>
      <c r="L27" s="353"/>
      <c r="M27" s="353">
        <f t="shared" si="11"/>
        <v>12.327683728939123</v>
      </c>
      <c r="N27" s="353"/>
      <c r="O27" s="353">
        <f t="shared" si="12"/>
        <v>14.026106606934009</v>
      </c>
      <c r="P27" s="354"/>
      <c r="S27" s="340" t="s">
        <v>96</v>
      </c>
      <c r="T27" s="341"/>
      <c r="U27" s="341"/>
      <c r="V27" s="342"/>
      <c r="W27" s="346">
        <f>SUM(W21:X26)</f>
        <v>22856</v>
      </c>
      <c r="X27" s="346"/>
      <c r="Y27" s="346">
        <f>SUM(Y21:Z26)</f>
        <v>18711</v>
      </c>
      <c r="Z27" s="346"/>
      <c r="AA27" s="359">
        <f>SUM(W27:Z27)</f>
        <v>41567</v>
      </c>
      <c r="AB27" s="360"/>
      <c r="AC27" s="353">
        <f t="shared" si="13"/>
        <v>22.430053288059746</v>
      </c>
      <c r="AD27" s="353"/>
      <c r="AE27" s="353">
        <f t="shared" si="14"/>
        <v>18.73179228944128</v>
      </c>
      <c r="AF27" s="353"/>
      <c r="AG27" s="353">
        <f t="shared" si="15"/>
        <v>20.599341883560964</v>
      </c>
      <c r="AH27" s="354"/>
    </row>
    <row r="28" spans="1:35" ht="18" customHeight="1" x14ac:dyDescent="0.2">
      <c r="A28" s="92"/>
      <c r="B28" s="92"/>
      <c r="C28" s="92"/>
      <c r="D28" s="92"/>
      <c r="E28" s="89"/>
      <c r="F28" s="89"/>
      <c r="G28" s="89"/>
      <c r="H28" s="89"/>
      <c r="I28" s="90"/>
      <c r="J28" s="91"/>
      <c r="K28" s="52"/>
      <c r="L28" s="52"/>
      <c r="M28" s="52"/>
      <c r="N28" s="52"/>
      <c r="O28" s="52"/>
      <c r="P28" s="52"/>
      <c r="S28" s="92"/>
      <c r="T28" s="92"/>
      <c r="U28" s="92"/>
      <c r="V28" s="92"/>
      <c r="W28" s="89"/>
      <c r="X28" s="89"/>
      <c r="Y28" s="89"/>
      <c r="Z28" s="89"/>
      <c r="AA28" s="90"/>
      <c r="AB28" s="91"/>
      <c r="AC28" s="52"/>
      <c r="AD28" s="52"/>
      <c r="AE28" s="52"/>
      <c r="AF28" s="52"/>
      <c r="AG28" s="52"/>
      <c r="AH28" s="52"/>
    </row>
    <row r="29" spans="1:35" ht="18" customHeight="1" x14ac:dyDescent="0.2">
      <c r="A29" s="92"/>
      <c r="B29" s="92"/>
      <c r="C29" s="92"/>
      <c r="D29" s="92"/>
      <c r="E29" s="89"/>
      <c r="F29" s="89"/>
      <c r="G29" s="89"/>
      <c r="H29" s="89"/>
      <c r="I29" s="90"/>
      <c r="J29" s="91"/>
      <c r="K29" s="52"/>
      <c r="L29" s="52"/>
      <c r="M29" s="52"/>
      <c r="N29" s="52"/>
      <c r="O29" s="52"/>
      <c r="P29" s="52"/>
      <c r="S29" s="92"/>
      <c r="T29" s="92"/>
      <c r="U29" s="92"/>
      <c r="V29" s="92"/>
      <c r="W29" s="89"/>
      <c r="X29" s="89"/>
      <c r="Y29" s="89"/>
      <c r="Z29" s="89"/>
      <c r="AA29" s="90"/>
      <c r="AB29" s="91"/>
      <c r="AC29" s="52"/>
      <c r="AD29" s="52"/>
      <c r="AE29" s="52"/>
      <c r="AF29" s="52"/>
      <c r="AG29" s="52"/>
      <c r="AH29" s="52"/>
    </row>
    <row r="31" spans="1:35" ht="17" thickBot="1" x14ac:dyDescent="0.3">
      <c r="A31" s="323" t="s">
        <v>152</v>
      </c>
      <c r="B31" s="323"/>
      <c r="C31" s="323"/>
      <c r="D31" s="323"/>
      <c r="R31" s="61"/>
      <c r="S31" s="370"/>
      <c r="T31" s="371"/>
      <c r="U31" s="371"/>
      <c r="V31" s="371"/>
      <c r="W31" s="61"/>
      <c r="X31" s="61"/>
      <c r="Y31" s="61"/>
      <c r="Z31" s="61"/>
      <c r="AA31" s="61"/>
      <c r="AB31" s="61"/>
      <c r="AC31" s="61"/>
      <c r="AD31" s="61"/>
      <c r="AE31" s="61"/>
      <c r="AF31" s="61"/>
      <c r="AG31" s="61"/>
      <c r="AH31" s="61"/>
      <c r="AI31" s="61"/>
    </row>
    <row r="32" spans="1:35" ht="15.75" customHeight="1" x14ac:dyDescent="0.2">
      <c r="A32" s="328" t="s">
        <v>146</v>
      </c>
      <c r="B32" s="329"/>
      <c r="C32" s="329"/>
      <c r="D32" s="329"/>
      <c r="E32" s="347" t="s">
        <v>5</v>
      </c>
      <c r="F32" s="347"/>
      <c r="G32" s="347"/>
      <c r="H32" s="347"/>
      <c r="I32" s="347"/>
      <c r="J32" s="347"/>
      <c r="K32" s="347" t="s">
        <v>17</v>
      </c>
      <c r="L32" s="347"/>
      <c r="M32" s="347"/>
      <c r="N32" s="347"/>
      <c r="O32" s="347"/>
      <c r="P32" s="348"/>
      <c r="R32" s="61"/>
      <c r="S32" s="377"/>
      <c r="T32" s="378"/>
      <c r="U32" s="378"/>
      <c r="V32" s="378"/>
      <c r="W32" s="376"/>
      <c r="X32" s="376"/>
      <c r="Y32" s="376"/>
      <c r="Z32" s="376"/>
      <c r="AA32" s="376"/>
      <c r="AB32" s="376"/>
      <c r="AC32" s="376"/>
      <c r="AD32" s="376"/>
      <c r="AE32" s="376"/>
      <c r="AF32" s="376"/>
      <c r="AG32" s="376"/>
      <c r="AH32" s="376"/>
      <c r="AI32" s="61"/>
    </row>
    <row r="33" spans="1:35" ht="15.75" customHeight="1" x14ac:dyDescent="0.2">
      <c r="A33" s="330"/>
      <c r="B33" s="331"/>
      <c r="C33" s="331"/>
      <c r="D33" s="331"/>
      <c r="E33" s="351" t="s">
        <v>6</v>
      </c>
      <c r="F33" s="351"/>
      <c r="G33" s="351" t="s">
        <v>7</v>
      </c>
      <c r="H33" s="351"/>
      <c r="I33" s="351" t="s">
        <v>8</v>
      </c>
      <c r="J33" s="351"/>
      <c r="K33" s="351" t="s">
        <v>6</v>
      </c>
      <c r="L33" s="351"/>
      <c r="M33" s="351" t="s">
        <v>7</v>
      </c>
      <c r="N33" s="351"/>
      <c r="O33" s="351" t="s">
        <v>8</v>
      </c>
      <c r="P33" s="352"/>
      <c r="R33" s="61"/>
      <c r="S33" s="378"/>
      <c r="T33" s="378"/>
      <c r="U33" s="378"/>
      <c r="V33" s="378"/>
      <c r="W33" s="376"/>
      <c r="X33" s="376"/>
      <c r="Y33" s="376"/>
      <c r="Z33" s="376"/>
      <c r="AA33" s="376"/>
      <c r="AB33" s="376"/>
      <c r="AC33" s="376"/>
      <c r="AD33" s="376"/>
      <c r="AE33" s="376"/>
      <c r="AF33" s="376"/>
      <c r="AG33" s="376"/>
      <c r="AH33" s="376"/>
      <c r="AI33" s="61"/>
    </row>
    <row r="34" spans="1:35" ht="18" customHeight="1" x14ac:dyDescent="0.2">
      <c r="A34" s="332" t="s">
        <v>9</v>
      </c>
      <c r="B34" s="333"/>
      <c r="C34" s="333"/>
      <c r="D34" s="333"/>
      <c r="E34" s="336">
        <v>1564</v>
      </c>
      <c r="F34" s="337"/>
      <c r="G34" s="336">
        <v>1181</v>
      </c>
      <c r="H34" s="337"/>
      <c r="I34" s="336">
        <f t="shared" ref="I34:I40" si="16">SUM(E34:H34)</f>
        <v>2745</v>
      </c>
      <c r="J34" s="337"/>
      <c r="K34" s="335">
        <f>SUM(E34/N54%)</f>
        <v>22.575057736720552</v>
      </c>
      <c r="L34" s="335"/>
      <c r="M34" s="335">
        <f>SUM(G34/T54%)</f>
        <v>16.88348820586133</v>
      </c>
      <c r="N34" s="335"/>
      <c r="O34" s="335">
        <f>SUM(I34/Z54%)</f>
        <v>19.715578539107952</v>
      </c>
      <c r="P34" s="349"/>
      <c r="R34" s="61"/>
      <c r="S34" s="379"/>
      <c r="T34" s="379"/>
      <c r="U34" s="379"/>
      <c r="V34" s="379"/>
      <c r="W34" s="380"/>
      <c r="X34" s="381"/>
      <c r="Y34" s="380"/>
      <c r="Z34" s="381"/>
      <c r="AA34" s="380"/>
      <c r="AB34" s="381"/>
      <c r="AC34" s="365"/>
      <c r="AD34" s="365"/>
      <c r="AE34" s="365"/>
      <c r="AF34" s="365"/>
      <c r="AG34" s="365"/>
      <c r="AH34" s="365"/>
      <c r="AI34" s="61"/>
    </row>
    <row r="35" spans="1:35" ht="18" customHeight="1" x14ac:dyDescent="0.2">
      <c r="A35" s="332" t="s">
        <v>10</v>
      </c>
      <c r="B35" s="333"/>
      <c r="C35" s="333"/>
      <c r="D35" s="333"/>
      <c r="E35" s="336">
        <v>1847</v>
      </c>
      <c r="F35" s="337"/>
      <c r="G35" s="336">
        <v>1480</v>
      </c>
      <c r="H35" s="337"/>
      <c r="I35" s="336">
        <f t="shared" si="16"/>
        <v>3327</v>
      </c>
      <c r="J35" s="337"/>
      <c r="K35" s="335">
        <f t="shared" ref="K35:K40" si="17">SUM(E35/N55%)</f>
        <v>22.19151748167728</v>
      </c>
      <c r="L35" s="335"/>
      <c r="M35" s="335">
        <f t="shared" ref="M35:M40" si="18">SUM(G35/T55%)</f>
        <v>17.972070431086827</v>
      </c>
      <c r="N35" s="335"/>
      <c r="O35" s="335">
        <f t="shared" ref="O35:O40" si="19">SUM(I35/Z55%)</f>
        <v>20.093006401739338</v>
      </c>
      <c r="P35" s="349"/>
      <c r="R35" s="61"/>
      <c r="S35" s="379"/>
      <c r="T35" s="379"/>
      <c r="U35" s="379"/>
      <c r="V35" s="379"/>
      <c r="W35" s="380"/>
      <c r="X35" s="381"/>
      <c r="Y35" s="380"/>
      <c r="Z35" s="381"/>
      <c r="AA35" s="380"/>
      <c r="AB35" s="381"/>
      <c r="AC35" s="365"/>
      <c r="AD35" s="365"/>
      <c r="AE35" s="365"/>
      <c r="AF35" s="365"/>
      <c r="AG35" s="365"/>
      <c r="AH35" s="365"/>
      <c r="AI35" s="61"/>
    </row>
    <row r="36" spans="1:35" ht="18" customHeight="1" x14ac:dyDescent="0.2">
      <c r="A36" s="332" t="s">
        <v>11</v>
      </c>
      <c r="B36" s="333"/>
      <c r="C36" s="333"/>
      <c r="D36" s="333"/>
      <c r="E36" s="336">
        <v>1924</v>
      </c>
      <c r="F36" s="337"/>
      <c r="G36" s="336">
        <v>1610</v>
      </c>
      <c r="H36" s="337"/>
      <c r="I36" s="336">
        <f t="shared" si="16"/>
        <v>3534</v>
      </c>
      <c r="J36" s="337"/>
      <c r="K36" s="335">
        <f t="shared" si="17"/>
        <v>23.794212218649516</v>
      </c>
      <c r="L36" s="335"/>
      <c r="M36" s="335">
        <f t="shared" si="18"/>
        <v>19.957852981281764</v>
      </c>
      <c r="N36" s="335"/>
      <c r="O36" s="335">
        <f t="shared" si="19"/>
        <v>21.878288862749955</v>
      </c>
      <c r="P36" s="349"/>
      <c r="R36" s="61"/>
      <c r="S36" s="379"/>
      <c r="T36" s="379"/>
      <c r="U36" s="379"/>
      <c r="V36" s="379"/>
      <c r="W36" s="380"/>
      <c r="X36" s="381"/>
      <c r="Y36" s="380"/>
      <c r="Z36" s="381"/>
      <c r="AA36" s="380"/>
      <c r="AB36" s="381"/>
      <c r="AC36" s="365"/>
      <c r="AD36" s="365"/>
      <c r="AE36" s="365"/>
      <c r="AF36" s="365"/>
      <c r="AG36" s="365"/>
      <c r="AH36" s="365"/>
      <c r="AI36" s="61"/>
    </row>
    <row r="37" spans="1:35" ht="18" customHeight="1" x14ac:dyDescent="0.2">
      <c r="A37" s="321" t="s">
        <v>12</v>
      </c>
      <c r="B37" s="322"/>
      <c r="C37" s="322"/>
      <c r="D37" s="322"/>
      <c r="E37" s="336">
        <v>12919</v>
      </c>
      <c r="F37" s="337"/>
      <c r="G37" s="336">
        <v>10933</v>
      </c>
      <c r="H37" s="337"/>
      <c r="I37" s="336">
        <f t="shared" si="16"/>
        <v>23852</v>
      </c>
      <c r="J37" s="337"/>
      <c r="K37" s="335">
        <f t="shared" si="17"/>
        <v>28.566690252963028</v>
      </c>
      <c r="L37" s="335"/>
      <c r="M37" s="335">
        <f t="shared" si="18"/>
        <v>25.124669654142252</v>
      </c>
      <c r="N37" s="335"/>
      <c r="O37" s="335">
        <f t="shared" si="19"/>
        <v>26.878824417674302</v>
      </c>
      <c r="P37" s="349"/>
      <c r="R37" s="61"/>
      <c r="S37" s="382"/>
      <c r="T37" s="382"/>
      <c r="U37" s="382"/>
      <c r="V37" s="382"/>
      <c r="W37" s="380"/>
      <c r="X37" s="381"/>
      <c r="Y37" s="380"/>
      <c r="Z37" s="381"/>
      <c r="AA37" s="380"/>
      <c r="AB37" s="381"/>
      <c r="AC37" s="365"/>
      <c r="AD37" s="365"/>
      <c r="AE37" s="365"/>
      <c r="AF37" s="365"/>
      <c r="AG37" s="365"/>
      <c r="AH37" s="365"/>
      <c r="AI37" s="61"/>
    </row>
    <row r="38" spans="1:35" ht="18" customHeight="1" x14ac:dyDescent="0.2">
      <c r="A38" s="338" t="s">
        <v>13</v>
      </c>
      <c r="B38" s="339"/>
      <c r="C38" s="339"/>
      <c r="D38" s="339"/>
      <c r="E38" s="343">
        <v>6830</v>
      </c>
      <c r="F38" s="343"/>
      <c r="G38" s="343">
        <v>5844</v>
      </c>
      <c r="H38" s="343"/>
      <c r="I38" s="336">
        <f t="shared" ref="I38" si="20">SUM(E38:H38)</f>
        <v>12674</v>
      </c>
      <c r="J38" s="337"/>
      <c r="K38" s="335">
        <f t="shared" si="17"/>
        <v>28.873388290002111</v>
      </c>
      <c r="L38" s="335"/>
      <c r="M38" s="335">
        <f t="shared" si="18"/>
        <v>25.303082784897818</v>
      </c>
      <c r="N38" s="335"/>
      <c r="O38" s="335">
        <f t="shared" si="19"/>
        <v>27.109580543731685</v>
      </c>
      <c r="P38" s="349"/>
      <c r="R38" s="61"/>
      <c r="S38" s="382"/>
      <c r="T38" s="382"/>
      <c r="U38" s="382"/>
      <c r="V38" s="382"/>
      <c r="W38" s="367"/>
      <c r="X38" s="367"/>
      <c r="Y38" s="367"/>
      <c r="Z38" s="367"/>
      <c r="AA38" s="380"/>
      <c r="AB38" s="381"/>
      <c r="AC38" s="365"/>
      <c r="AD38" s="365"/>
      <c r="AE38" s="365"/>
      <c r="AF38" s="365"/>
      <c r="AG38" s="365"/>
      <c r="AH38" s="365"/>
      <c r="AI38" s="61"/>
    </row>
    <row r="39" spans="1:35" ht="18" customHeight="1" thickBot="1" x14ac:dyDescent="0.25">
      <c r="A39" s="361" t="s">
        <v>145</v>
      </c>
      <c r="B39" s="362"/>
      <c r="C39" s="362"/>
      <c r="D39" s="363"/>
      <c r="E39" s="355">
        <v>2253</v>
      </c>
      <c r="F39" s="356"/>
      <c r="G39" s="355">
        <v>1840</v>
      </c>
      <c r="H39" s="356"/>
      <c r="I39" s="364">
        <f>SUM(E39:H39)</f>
        <v>4093</v>
      </c>
      <c r="J39" s="363"/>
      <c r="K39" s="357">
        <f t="shared" si="17"/>
        <v>23.267582360838585</v>
      </c>
      <c r="L39" s="357"/>
      <c r="M39" s="357">
        <f t="shared" si="18"/>
        <v>18.435026550445848</v>
      </c>
      <c r="N39" s="357"/>
      <c r="O39" s="357">
        <f t="shared" si="19"/>
        <v>20.814686737184704</v>
      </c>
      <c r="P39" s="358"/>
      <c r="R39" s="61"/>
      <c r="S39" s="382"/>
      <c r="T39" s="383"/>
      <c r="U39" s="383"/>
      <c r="V39" s="383"/>
      <c r="W39" s="367"/>
      <c r="X39" s="367"/>
      <c r="Y39" s="367"/>
      <c r="Z39" s="367"/>
      <c r="AA39" s="380"/>
      <c r="AB39" s="383"/>
      <c r="AC39" s="365"/>
      <c r="AD39" s="365"/>
      <c r="AE39" s="365"/>
      <c r="AF39" s="365"/>
      <c r="AG39" s="365"/>
      <c r="AH39" s="365"/>
      <c r="AI39" s="61"/>
    </row>
    <row r="40" spans="1:35" ht="18" customHeight="1" thickTop="1" thickBot="1" x14ac:dyDescent="0.25">
      <c r="A40" s="340" t="s">
        <v>96</v>
      </c>
      <c r="B40" s="341"/>
      <c r="C40" s="341"/>
      <c r="D40" s="342"/>
      <c r="E40" s="346">
        <f>SUM(E34:F39)</f>
        <v>27337</v>
      </c>
      <c r="F40" s="346"/>
      <c r="G40" s="346">
        <f>SUM(G34:H39)</f>
        <v>22888</v>
      </c>
      <c r="H40" s="346"/>
      <c r="I40" s="359">
        <f t="shared" si="16"/>
        <v>50225</v>
      </c>
      <c r="J40" s="360"/>
      <c r="K40" s="353">
        <f t="shared" si="17"/>
        <v>26.827544921932503</v>
      </c>
      <c r="L40" s="353"/>
      <c r="M40" s="353">
        <f t="shared" si="18"/>
        <v>22.913433911641924</v>
      </c>
      <c r="N40" s="353"/>
      <c r="O40" s="353">
        <f t="shared" si="19"/>
        <v>24.889983547089024</v>
      </c>
      <c r="P40" s="354"/>
      <c r="R40" s="61"/>
      <c r="S40" s="366"/>
      <c r="T40" s="366"/>
      <c r="U40" s="366"/>
      <c r="V40" s="366"/>
      <c r="W40" s="367"/>
      <c r="X40" s="367"/>
      <c r="Y40" s="367"/>
      <c r="Z40" s="367"/>
      <c r="AA40" s="368"/>
      <c r="AB40" s="369"/>
      <c r="AC40" s="365"/>
      <c r="AD40" s="365"/>
      <c r="AE40" s="365"/>
      <c r="AF40" s="365"/>
      <c r="AG40" s="365"/>
      <c r="AH40" s="365"/>
      <c r="AI40" s="61"/>
    </row>
    <row r="41" spans="1:35" ht="18" customHeight="1" x14ac:dyDescent="0.2">
      <c r="A41" s="92"/>
      <c r="B41" s="92"/>
      <c r="C41" s="92"/>
      <c r="D41" s="92"/>
      <c r="E41" s="89"/>
      <c r="F41" s="89"/>
      <c r="G41" s="89"/>
      <c r="H41" s="89"/>
      <c r="I41" s="90"/>
      <c r="J41" s="91"/>
      <c r="K41" s="52"/>
      <c r="L41" s="52"/>
      <c r="M41" s="52"/>
      <c r="N41" s="52"/>
      <c r="O41" s="52"/>
      <c r="P41" s="52"/>
      <c r="R41" s="61"/>
      <c r="S41" s="92"/>
      <c r="T41" s="92"/>
      <c r="U41" s="92"/>
      <c r="V41" s="92"/>
      <c r="W41" s="89"/>
      <c r="X41" s="89"/>
      <c r="Y41" s="89"/>
      <c r="Z41" s="89"/>
      <c r="AA41" s="93"/>
      <c r="AB41" s="94"/>
      <c r="AC41" s="53"/>
      <c r="AD41" s="53"/>
      <c r="AE41" s="53"/>
      <c r="AF41" s="53"/>
      <c r="AG41" s="53"/>
      <c r="AH41" s="53"/>
      <c r="AI41" s="61"/>
    </row>
    <row r="42" spans="1:35" ht="18" customHeight="1" x14ac:dyDescent="0.2">
      <c r="A42" s="92"/>
      <c r="B42" s="92"/>
      <c r="C42" s="92"/>
      <c r="D42" s="92"/>
      <c r="E42" s="89"/>
      <c r="F42" s="89"/>
      <c r="G42" s="89"/>
      <c r="H42" s="89"/>
      <c r="I42" s="90"/>
      <c r="J42" s="91"/>
      <c r="K42" s="52"/>
      <c r="L42" s="52"/>
      <c r="M42" s="52"/>
      <c r="N42" s="52"/>
      <c r="O42" s="52"/>
      <c r="P42" s="52"/>
      <c r="S42" s="92"/>
      <c r="T42" s="92"/>
      <c r="U42" s="92"/>
      <c r="V42" s="92"/>
      <c r="W42" s="89"/>
      <c r="X42" s="89"/>
      <c r="Y42" s="89"/>
      <c r="Z42" s="89"/>
      <c r="AA42" s="93"/>
      <c r="AB42" s="94"/>
      <c r="AC42" s="53"/>
      <c r="AD42" s="53"/>
      <c r="AE42" s="53"/>
      <c r="AF42" s="53"/>
      <c r="AG42" s="53"/>
      <c r="AH42" s="53"/>
    </row>
    <row r="43" spans="1:35" ht="18" customHeight="1" x14ac:dyDescent="0.2">
      <c r="A43" s="92"/>
      <c r="B43" s="92"/>
      <c r="C43" s="92"/>
      <c r="D43" s="92"/>
      <c r="E43" s="89"/>
      <c r="F43" s="89"/>
      <c r="G43" s="89"/>
      <c r="H43" s="89"/>
      <c r="I43" s="90"/>
      <c r="J43" s="91"/>
      <c r="K43" s="52"/>
      <c r="L43" s="52"/>
      <c r="M43" s="52"/>
      <c r="N43" s="52"/>
      <c r="O43" s="52"/>
      <c r="P43" s="52"/>
      <c r="S43" s="92"/>
      <c r="T43" s="92"/>
      <c r="U43" s="92"/>
      <c r="V43" s="92"/>
      <c r="W43" s="89"/>
      <c r="X43" s="89"/>
      <c r="Y43" s="89"/>
      <c r="Z43" s="89"/>
      <c r="AA43" s="93"/>
      <c r="AB43" s="94"/>
      <c r="AC43" s="53"/>
      <c r="AD43" s="53"/>
      <c r="AE43" s="53"/>
      <c r="AF43" s="53"/>
      <c r="AG43" s="53"/>
      <c r="AH43" s="53"/>
    </row>
    <row r="44" spans="1:35" ht="18" customHeight="1" x14ac:dyDescent="0.2">
      <c r="A44" s="92"/>
      <c r="B44" s="92"/>
      <c r="C44" s="92"/>
      <c r="D44" s="92"/>
      <c r="E44" s="89"/>
      <c r="F44" s="89"/>
      <c r="G44" s="89"/>
      <c r="H44" s="89"/>
      <c r="I44" s="90"/>
      <c r="J44" s="91"/>
      <c r="K44" s="52"/>
      <c r="L44" s="52"/>
      <c r="M44" s="52"/>
      <c r="N44" s="52"/>
      <c r="O44" s="52"/>
      <c r="P44" s="52"/>
      <c r="S44" s="92"/>
      <c r="T44" s="92"/>
      <c r="U44" s="92"/>
      <c r="V44" s="92"/>
      <c r="W44" s="89"/>
      <c r="X44" s="89"/>
      <c r="Y44" s="89"/>
      <c r="Z44" s="89"/>
      <c r="AA44" s="93"/>
      <c r="AB44" s="94"/>
      <c r="AC44" s="53"/>
      <c r="AD44" s="53"/>
      <c r="AE44" s="53"/>
      <c r="AF44" s="53"/>
      <c r="AG44" s="53"/>
      <c r="AH44" s="53"/>
    </row>
    <row r="45" spans="1:35" ht="18" customHeight="1" x14ac:dyDescent="0.2">
      <c r="A45" s="92"/>
      <c r="B45" s="92"/>
      <c r="C45" s="92"/>
      <c r="D45" s="92"/>
      <c r="E45" s="89"/>
      <c r="F45" s="89"/>
      <c r="G45" s="89"/>
      <c r="H45" s="89"/>
      <c r="I45" s="90"/>
      <c r="J45" s="91"/>
      <c r="K45" s="52"/>
      <c r="L45" s="52"/>
      <c r="M45" s="52"/>
      <c r="N45" s="52"/>
      <c r="O45" s="52"/>
      <c r="P45" s="52"/>
      <c r="S45" s="92"/>
      <c r="T45" s="92"/>
      <c r="U45" s="92"/>
      <c r="V45" s="92"/>
      <c r="W45" s="89"/>
      <c r="X45" s="89"/>
      <c r="Y45" s="89"/>
      <c r="Z45" s="89"/>
      <c r="AA45" s="93"/>
      <c r="AB45" s="94"/>
      <c r="AC45" s="53"/>
      <c r="AD45" s="53"/>
      <c r="AE45" s="53"/>
      <c r="AF45" s="53"/>
      <c r="AG45" s="53"/>
      <c r="AH45" s="53"/>
    </row>
    <row r="46" spans="1:35" ht="18" customHeight="1" x14ac:dyDescent="0.2">
      <c r="A46" s="92"/>
      <c r="B46" s="92"/>
      <c r="C46" s="92"/>
      <c r="D46" s="92"/>
      <c r="E46" s="89"/>
      <c r="F46" s="89"/>
      <c r="G46" s="89"/>
      <c r="H46" s="89"/>
      <c r="I46" s="90"/>
      <c r="J46" s="91"/>
      <c r="K46" s="52"/>
      <c r="L46" s="52"/>
      <c r="M46" s="52"/>
      <c r="N46" s="52"/>
      <c r="O46" s="52"/>
      <c r="P46" s="52"/>
      <c r="S46" s="92"/>
      <c r="T46" s="92"/>
      <c r="U46" s="92"/>
      <c r="V46" s="92"/>
      <c r="W46" s="89"/>
      <c r="X46" s="89"/>
      <c r="Y46" s="89"/>
      <c r="Z46" s="89"/>
      <c r="AA46" s="93"/>
      <c r="AB46" s="94"/>
      <c r="AC46" s="53"/>
      <c r="AD46" s="53"/>
      <c r="AE46" s="53"/>
      <c r="AF46" s="53"/>
      <c r="AG46" s="53"/>
      <c r="AH46" s="53"/>
    </row>
    <row r="47" spans="1:35" ht="18" customHeight="1" x14ac:dyDescent="0.2">
      <c r="A47" s="92"/>
      <c r="B47" s="92"/>
      <c r="C47" s="92"/>
      <c r="D47" s="92"/>
      <c r="E47" s="89"/>
      <c r="F47" s="89"/>
      <c r="G47" s="89"/>
      <c r="H47" s="89"/>
      <c r="I47" s="90"/>
      <c r="J47" s="91"/>
      <c r="K47" s="52"/>
      <c r="L47" s="52"/>
      <c r="M47" s="52"/>
      <c r="N47" s="52"/>
      <c r="O47" s="52"/>
      <c r="P47" s="52"/>
      <c r="S47" s="92"/>
      <c r="T47" s="92"/>
      <c r="U47" s="92"/>
      <c r="V47" s="92"/>
      <c r="W47" s="89"/>
      <c r="X47" s="89"/>
      <c r="Y47" s="89"/>
      <c r="Z47" s="89"/>
      <c r="AA47" s="93"/>
      <c r="AB47" s="94"/>
      <c r="AC47" s="53"/>
      <c r="AD47" s="53"/>
      <c r="AE47" s="53"/>
      <c r="AF47" s="53"/>
      <c r="AG47" s="53"/>
      <c r="AH47" s="53"/>
    </row>
    <row r="48" spans="1:35" x14ac:dyDescent="0.2">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row>
    <row r="49" spans="1:34" x14ac:dyDescent="0.2">
      <c r="A49" s="302"/>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row>
    <row r="50" spans="1:34"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row>
    <row r="51" spans="1:34" ht="14.5" thickBot="1" x14ac:dyDescent="0.25"/>
    <row r="52" spans="1:34" ht="16.5" x14ac:dyDescent="0.2">
      <c r="E52" s="313" t="s">
        <v>24</v>
      </c>
      <c r="F52" s="314"/>
      <c r="G52" s="314"/>
      <c r="H52" s="314"/>
      <c r="I52" s="314"/>
      <c r="J52" s="314"/>
      <c r="K52" s="314"/>
      <c r="L52" s="314"/>
      <c r="M52" s="314"/>
      <c r="N52" s="317" t="s">
        <v>15</v>
      </c>
      <c r="O52" s="318"/>
      <c r="P52" s="318"/>
      <c r="Q52" s="318"/>
      <c r="R52" s="318"/>
      <c r="S52" s="318"/>
      <c r="T52" s="318"/>
      <c r="U52" s="318"/>
      <c r="V52" s="318"/>
      <c r="W52" s="318"/>
      <c r="X52" s="318"/>
      <c r="Y52" s="318"/>
      <c r="Z52" s="318"/>
      <c r="AA52" s="318"/>
      <c r="AB52" s="318"/>
      <c r="AC52" s="318"/>
      <c r="AD52" s="318"/>
      <c r="AE52" s="319"/>
    </row>
    <row r="53" spans="1:34" x14ac:dyDescent="0.2">
      <c r="E53" s="315"/>
      <c r="F53" s="316"/>
      <c r="G53" s="316"/>
      <c r="H53" s="316"/>
      <c r="I53" s="316"/>
      <c r="J53" s="316"/>
      <c r="K53" s="316"/>
      <c r="L53" s="316"/>
      <c r="M53" s="316"/>
      <c r="N53" s="320" t="s">
        <v>6</v>
      </c>
      <c r="O53" s="307"/>
      <c r="P53" s="307"/>
      <c r="Q53" s="307"/>
      <c r="R53" s="307"/>
      <c r="S53" s="308"/>
      <c r="T53" s="312" t="s">
        <v>7</v>
      </c>
      <c r="U53" s="312"/>
      <c r="V53" s="312"/>
      <c r="W53" s="312"/>
      <c r="X53" s="312"/>
      <c r="Y53" s="312"/>
      <c r="Z53" s="312" t="s">
        <v>8</v>
      </c>
      <c r="AA53" s="312"/>
      <c r="AB53" s="312"/>
      <c r="AC53" s="312"/>
      <c r="AD53" s="312"/>
      <c r="AE53" s="312"/>
    </row>
    <row r="54" spans="1:34" x14ac:dyDescent="0.2">
      <c r="E54" s="311" t="s">
        <v>9</v>
      </c>
      <c r="F54" s="312"/>
      <c r="G54" s="312"/>
      <c r="H54" s="312"/>
      <c r="I54" s="312"/>
      <c r="J54" s="312"/>
      <c r="K54" s="312"/>
      <c r="L54" s="312"/>
      <c r="M54" s="312"/>
      <c r="N54" s="230">
        <v>6928</v>
      </c>
      <c r="O54" s="231"/>
      <c r="P54" s="231"/>
      <c r="Q54" s="231"/>
      <c r="R54" s="231"/>
      <c r="S54" s="232"/>
      <c r="T54" s="229">
        <v>6995</v>
      </c>
      <c r="U54" s="229"/>
      <c r="V54" s="229"/>
      <c r="W54" s="229"/>
      <c r="X54" s="229"/>
      <c r="Y54" s="229"/>
      <c r="Z54" s="230">
        <f>SUM(N54:Y54)</f>
        <v>13923</v>
      </c>
      <c r="AA54" s="231"/>
      <c r="AB54" s="231"/>
      <c r="AC54" s="231"/>
      <c r="AD54" s="231"/>
      <c r="AE54" s="232"/>
    </row>
    <row r="55" spans="1:34" x14ac:dyDescent="0.2">
      <c r="E55" s="311" t="s">
        <v>10</v>
      </c>
      <c r="F55" s="312"/>
      <c r="G55" s="312"/>
      <c r="H55" s="312"/>
      <c r="I55" s="312"/>
      <c r="J55" s="312"/>
      <c r="K55" s="312"/>
      <c r="L55" s="312"/>
      <c r="M55" s="312"/>
      <c r="N55" s="230">
        <v>8323</v>
      </c>
      <c r="O55" s="231"/>
      <c r="P55" s="231"/>
      <c r="Q55" s="231"/>
      <c r="R55" s="231"/>
      <c r="S55" s="232"/>
      <c r="T55" s="229">
        <v>8235</v>
      </c>
      <c r="U55" s="229"/>
      <c r="V55" s="229"/>
      <c r="W55" s="229"/>
      <c r="X55" s="229"/>
      <c r="Y55" s="229"/>
      <c r="Z55" s="230">
        <f t="shared" ref="Z55:Z58" si="21">SUM(N55:Y55)</f>
        <v>16558</v>
      </c>
      <c r="AA55" s="231"/>
      <c r="AB55" s="231"/>
      <c r="AC55" s="231"/>
      <c r="AD55" s="231"/>
      <c r="AE55" s="232"/>
    </row>
    <row r="56" spans="1:34" x14ac:dyDescent="0.2">
      <c r="E56" s="311" t="s">
        <v>11</v>
      </c>
      <c r="F56" s="312"/>
      <c r="G56" s="312"/>
      <c r="H56" s="312"/>
      <c r="I56" s="312"/>
      <c r="J56" s="312"/>
      <c r="K56" s="312"/>
      <c r="L56" s="312"/>
      <c r="M56" s="312"/>
      <c r="N56" s="230">
        <v>8086</v>
      </c>
      <c r="O56" s="231"/>
      <c r="P56" s="231"/>
      <c r="Q56" s="231"/>
      <c r="R56" s="231"/>
      <c r="S56" s="232"/>
      <c r="T56" s="229">
        <v>8067</v>
      </c>
      <c r="U56" s="229"/>
      <c r="V56" s="229"/>
      <c r="W56" s="229"/>
      <c r="X56" s="229"/>
      <c r="Y56" s="229"/>
      <c r="Z56" s="230">
        <f t="shared" si="21"/>
        <v>16153</v>
      </c>
      <c r="AA56" s="231"/>
      <c r="AB56" s="231"/>
      <c r="AC56" s="231"/>
      <c r="AD56" s="231"/>
      <c r="AE56" s="232"/>
    </row>
    <row r="57" spans="1:34" x14ac:dyDescent="0.2">
      <c r="E57" s="311" t="s">
        <v>12</v>
      </c>
      <c r="F57" s="312"/>
      <c r="G57" s="312"/>
      <c r="H57" s="312"/>
      <c r="I57" s="312"/>
      <c r="J57" s="312"/>
      <c r="K57" s="312"/>
      <c r="L57" s="312"/>
      <c r="M57" s="312"/>
      <c r="N57" s="230">
        <v>45224</v>
      </c>
      <c r="O57" s="231"/>
      <c r="P57" s="231"/>
      <c r="Q57" s="231"/>
      <c r="R57" s="231"/>
      <c r="S57" s="232"/>
      <c r="T57" s="229">
        <v>43515</v>
      </c>
      <c r="U57" s="229"/>
      <c r="V57" s="229"/>
      <c r="W57" s="229"/>
      <c r="X57" s="229"/>
      <c r="Y57" s="229"/>
      <c r="Z57" s="230">
        <f t="shared" si="21"/>
        <v>88739</v>
      </c>
      <c r="AA57" s="231"/>
      <c r="AB57" s="231"/>
      <c r="AC57" s="231"/>
      <c r="AD57" s="231"/>
      <c r="AE57" s="232"/>
    </row>
    <row r="58" spans="1:34" x14ac:dyDescent="0.2">
      <c r="E58" s="311" t="s">
        <v>13</v>
      </c>
      <c r="F58" s="312"/>
      <c r="G58" s="312"/>
      <c r="H58" s="312"/>
      <c r="I58" s="312"/>
      <c r="J58" s="312"/>
      <c r="K58" s="312"/>
      <c r="L58" s="312"/>
      <c r="M58" s="312"/>
      <c r="N58" s="230">
        <v>23655</v>
      </c>
      <c r="O58" s="231"/>
      <c r="P58" s="231"/>
      <c r="Q58" s="231"/>
      <c r="R58" s="231"/>
      <c r="S58" s="232"/>
      <c r="T58" s="229">
        <v>23096</v>
      </c>
      <c r="U58" s="229"/>
      <c r="V58" s="229"/>
      <c r="W58" s="229"/>
      <c r="X58" s="229"/>
      <c r="Y58" s="229"/>
      <c r="Z58" s="230">
        <f t="shared" si="21"/>
        <v>46751</v>
      </c>
      <c r="AA58" s="231"/>
      <c r="AB58" s="231"/>
      <c r="AC58" s="231"/>
      <c r="AD58" s="231"/>
      <c r="AE58" s="232"/>
    </row>
    <row r="59" spans="1:34" x14ac:dyDescent="0.2">
      <c r="E59" s="306" t="s">
        <v>131</v>
      </c>
      <c r="F59" s="307"/>
      <c r="G59" s="307"/>
      <c r="H59" s="307"/>
      <c r="I59" s="307"/>
      <c r="J59" s="307"/>
      <c r="K59" s="307"/>
      <c r="L59" s="307"/>
      <c r="M59" s="308"/>
      <c r="N59" s="230">
        <v>9683</v>
      </c>
      <c r="O59" s="231"/>
      <c r="P59" s="231"/>
      <c r="Q59" s="231"/>
      <c r="R59" s="231"/>
      <c r="S59" s="232"/>
      <c r="T59" s="229">
        <v>9981</v>
      </c>
      <c r="U59" s="229"/>
      <c r="V59" s="229"/>
      <c r="W59" s="229"/>
      <c r="X59" s="229"/>
      <c r="Y59" s="229"/>
      <c r="Z59" s="230">
        <f>SUM(N59:Y59)</f>
        <v>19664</v>
      </c>
      <c r="AA59" s="231"/>
      <c r="AB59" s="231"/>
      <c r="AC59" s="231"/>
      <c r="AD59" s="231"/>
      <c r="AE59" s="232"/>
    </row>
    <row r="60" spans="1:34" ht="14.5" thickBot="1" x14ac:dyDescent="0.25">
      <c r="E60" s="309" t="s">
        <v>14</v>
      </c>
      <c r="F60" s="310"/>
      <c r="G60" s="310"/>
      <c r="H60" s="310"/>
      <c r="I60" s="310"/>
      <c r="J60" s="310"/>
      <c r="K60" s="310"/>
      <c r="L60" s="310"/>
      <c r="M60" s="310"/>
      <c r="N60" s="303">
        <f>SUM(N54:S59)</f>
        <v>101899</v>
      </c>
      <c r="O60" s="304"/>
      <c r="P60" s="304"/>
      <c r="Q60" s="304"/>
      <c r="R60" s="304"/>
      <c r="S60" s="305"/>
      <c r="T60" s="303">
        <f>SUM(T54:Y59)</f>
        <v>99889</v>
      </c>
      <c r="U60" s="304"/>
      <c r="V60" s="304"/>
      <c r="W60" s="304"/>
      <c r="X60" s="304"/>
      <c r="Y60" s="305"/>
      <c r="Z60" s="303">
        <f>SUM(Z54:AE59)</f>
        <v>201788</v>
      </c>
      <c r="AA60" s="304"/>
      <c r="AB60" s="304"/>
      <c r="AC60" s="304"/>
      <c r="AD60" s="304"/>
      <c r="AE60" s="305"/>
    </row>
    <row r="61" spans="1:34" ht="14.5" thickTop="1" x14ac:dyDescent="0.2"/>
  </sheetData>
  <mergeCells count="390">
    <mergeCell ref="AG38:AH38"/>
    <mergeCell ref="S39:V39"/>
    <mergeCell ref="W39:X39"/>
    <mergeCell ref="Y39:Z39"/>
    <mergeCell ref="AA39:AB39"/>
    <mergeCell ref="AC39:AD39"/>
    <mergeCell ref="AE39:AF39"/>
    <mergeCell ref="AG39:AH39"/>
    <mergeCell ref="S38:V38"/>
    <mergeCell ref="W38:X38"/>
    <mergeCell ref="AG35:AH35"/>
    <mergeCell ref="S34:V34"/>
    <mergeCell ref="W34:X34"/>
    <mergeCell ref="AE37:AF37"/>
    <mergeCell ref="AG37:AH37"/>
    <mergeCell ref="S36:V36"/>
    <mergeCell ref="W36:X36"/>
    <mergeCell ref="Y36:Z36"/>
    <mergeCell ref="AA36:AB36"/>
    <mergeCell ref="AC36:AD36"/>
    <mergeCell ref="AE36:AF36"/>
    <mergeCell ref="AG36:AH36"/>
    <mergeCell ref="S37:V37"/>
    <mergeCell ref="W37:X37"/>
    <mergeCell ref="Y37:Z37"/>
    <mergeCell ref="AA37:AB37"/>
    <mergeCell ref="AC37:AD37"/>
    <mergeCell ref="AG33:AH33"/>
    <mergeCell ref="AE26:AF26"/>
    <mergeCell ref="AG26:AH26"/>
    <mergeCell ref="AA27:AB27"/>
    <mergeCell ref="AC27:AD27"/>
    <mergeCell ref="Y34:Z34"/>
    <mergeCell ref="AA34:AB34"/>
    <mergeCell ref="AC34:AD34"/>
    <mergeCell ref="AE34:AF34"/>
    <mergeCell ref="W32:AB32"/>
    <mergeCell ref="AC32:AH32"/>
    <mergeCell ref="W33:X33"/>
    <mergeCell ref="Y33:Z33"/>
    <mergeCell ref="AG34:AH34"/>
    <mergeCell ref="W26:X26"/>
    <mergeCell ref="AA26:AB26"/>
    <mergeCell ref="AC26:AD26"/>
    <mergeCell ref="W27:X27"/>
    <mergeCell ref="Y27:Z27"/>
    <mergeCell ref="AE27:AF27"/>
    <mergeCell ref="A39:D39"/>
    <mergeCell ref="E39:F39"/>
    <mergeCell ref="G39:H39"/>
    <mergeCell ref="I39:J39"/>
    <mergeCell ref="K39:L39"/>
    <mergeCell ref="M39:N39"/>
    <mergeCell ref="AA33:AB33"/>
    <mergeCell ref="AC33:AD33"/>
    <mergeCell ref="AE33:AF33"/>
    <mergeCell ref="S32:V33"/>
    <mergeCell ref="S35:V35"/>
    <mergeCell ref="W35:X35"/>
    <mergeCell ref="Y35:Z35"/>
    <mergeCell ref="AA35:AB35"/>
    <mergeCell ref="AC35:AD35"/>
    <mergeCell ref="AE35:AF35"/>
    <mergeCell ref="Y38:Z38"/>
    <mergeCell ref="AA38:AB38"/>
    <mergeCell ref="AC38:AD38"/>
    <mergeCell ref="AE38:AF38"/>
    <mergeCell ref="O39:P39"/>
    <mergeCell ref="A37:D37"/>
    <mergeCell ref="E37:F37"/>
    <mergeCell ref="G37:H37"/>
    <mergeCell ref="K26:L26"/>
    <mergeCell ref="M26:N26"/>
    <mergeCell ref="O26:P26"/>
    <mergeCell ref="S26:V26"/>
    <mergeCell ref="O37:P37"/>
    <mergeCell ref="O38:P38"/>
    <mergeCell ref="S31:V31"/>
    <mergeCell ref="O13:P13"/>
    <mergeCell ref="S13:V13"/>
    <mergeCell ref="O27:P27"/>
    <mergeCell ref="S27:V27"/>
    <mergeCell ref="S24:V24"/>
    <mergeCell ref="M14:N14"/>
    <mergeCell ref="O14:P14"/>
    <mergeCell ref="S18:V18"/>
    <mergeCell ref="AE25:AF25"/>
    <mergeCell ref="AG25:AH25"/>
    <mergeCell ref="AC23:AD23"/>
    <mergeCell ref="AE23:AF23"/>
    <mergeCell ref="AG23:AH23"/>
    <mergeCell ref="A24:D24"/>
    <mergeCell ref="E24:F24"/>
    <mergeCell ref="G24:H24"/>
    <mergeCell ref="I24:J24"/>
    <mergeCell ref="K24:L24"/>
    <mergeCell ref="M24:N24"/>
    <mergeCell ref="O24:P24"/>
    <mergeCell ref="W24:X24"/>
    <mergeCell ref="Y24:Z24"/>
    <mergeCell ref="AA24:AB24"/>
    <mergeCell ref="AC24:AD24"/>
    <mergeCell ref="AE24:AF24"/>
    <mergeCell ref="AG24:AH24"/>
    <mergeCell ref="G23:H23"/>
    <mergeCell ref="I23:J23"/>
    <mergeCell ref="K23:L23"/>
    <mergeCell ref="M23:N23"/>
    <mergeCell ref="O23:P23"/>
    <mergeCell ref="S23:V23"/>
    <mergeCell ref="A40:D40"/>
    <mergeCell ref="E40:F40"/>
    <mergeCell ref="G40:H40"/>
    <mergeCell ref="I40:J40"/>
    <mergeCell ref="A49:AH49"/>
    <mergeCell ref="A48:AH48"/>
    <mergeCell ref="AC40:AD40"/>
    <mergeCell ref="AE40:AF40"/>
    <mergeCell ref="AG40:AH40"/>
    <mergeCell ref="S40:V40"/>
    <mergeCell ref="W40:X40"/>
    <mergeCell ref="Y40:Z40"/>
    <mergeCell ref="AA40:AB40"/>
    <mergeCell ref="K40:L40"/>
    <mergeCell ref="M40:N40"/>
    <mergeCell ref="O40:P40"/>
    <mergeCell ref="I37:J37"/>
    <mergeCell ref="K37:L37"/>
    <mergeCell ref="M37:N37"/>
    <mergeCell ref="A38:D38"/>
    <mergeCell ref="E38:F38"/>
    <mergeCell ref="G38:H38"/>
    <mergeCell ref="I38:J38"/>
    <mergeCell ref="K38:L38"/>
    <mergeCell ref="M38:N38"/>
    <mergeCell ref="A36:D36"/>
    <mergeCell ref="E36:F36"/>
    <mergeCell ref="G36:H36"/>
    <mergeCell ref="I36:J36"/>
    <mergeCell ref="K36:L36"/>
    <mergeCell ref="M36:N36"/>
    <mergeCell ref="O36:P36"/>
    <mergeCell ref="A35:D35"/>
    <mergeCell ref="E35:F35"/>
    <mergeCell ref="A32:D33"/>
    <mergeCell ref="E32:J32"/>
    <mergeCell ref="K32:P32"/>
    <mergeCell ref="E33:F33"/>
    <mergeCell ref="G33:H33"/>
    <mergeCell ref="I33:J33"/>
    <mergeCell ref="G35:H35"/>
    <mergeCell ref="I35:J35"/>
    <mergeCell ref="K35:L35"/>
    <mergeCell ref="M35:N35"/>
    <mergeCell ref="O33:P33"/>
    <mergeCell ref="A34:D34"/>
    <mergeCell ref="E34:F34"/>
    <mergeCell ref="G34:H34"/>
    <mergeCell ref="I34:J34"/>
    <mergeCell ref="K34:L34"/>
    <mergeCell ref="O35:P35"/>
    <mergeCell ref="K33:L33"/>
    <mergeCell ref="M33:N33"/>
    <mergeCell ref="M34:N34"/>
    <mergeCell ref="O34:P34"/>
    <mergeCell ref="A27:D27"/>
    <mergeCell ref="E27:F27"/>
    <mergeCell ref="G27:H27"/>
    <mergeCell ref="I27:J27"/>
    <mergeCell ref="K27:L27"/>
    <mergeCell ref="M27:N27"/>
    <mergeCell ref="AG27:AH27"/>
    <mergeCell ref="A25:D25"/>
    <mergeCell ref="E25:F25"/>
    <mergeCell ref="G25:H25"/>
    <mergeCell ref="I25:J25"/>
    <mergeCell ref="K25:L25"/>
    <mergeCell ref="M25:N25"/>
    <mergeCell ref="O25:P25"/>
    <mergeCell ref="S25:V25"/>
    <mergeCell ref="W25:X25"/>
    <mergeCell ref="A26:D26"/>
    <mergeCell ref="E26:F26"/>
    <mergeCell ref="G26:H26"/>
    <mergeCell ref="I26:J26"/>
    <mergeCell ref="Y26:Z26"/>
    <mergeCell ref="Y25:Z25"/>
    <mergeCell ref="AA25:AB25"/>
    <mergeCell ref="AC25:AD25"/>
    <mergeCell ref="W23:X23"/>
    <mergeCell ref="Y23:Z23"/>
    <mergeCell ref="AA23:AB23"/>
    <mergeCell ref="W21:X21"/>
    <mergeCell ref="Y21:Z21"/>
    <mergeCell ref="AA21:AB21"/>
    <mergeCell ref="AC21:AD21"/>
    <mergeCell ref="AE21:AF21"/>
    <mergeCell ref="AG21:AH21"/>
    <mergeCell ref="Y22:Z22"/>
    <mergeCell ref="AA22:AB22"/>
    <mergeCell ref="AC22:AD22"/>
    <mergeCell ref="AE22:AF22"/>
    <mergeCell ref="AG22:AH22"/>
    <mergeCell ref="A22:D22"/>
    <mergeCell ref="E22:F22"/>
    <mergeCell ref="G22:H22"/>
    <mergeCell ref="I22:J22"/>
    <mergeCell ref="K22:L22"/>
    <mergeCell ref="M22:N22"/>
    <mergeCell ref="O22:P22"/>
    <mergeCell ref="S22:V22"/>
    <mergeCell ref="W22:X22"/>
    <mergeCell ref="W19:AB19"/>
    <mergeCell ref="AA13:AB13"/>
    <mergeCell ref="G14:H14"/>
    <mergeCell ref="I14:J14"/>
    <mergeCell ref="K14:L14"/>
    <mergeCell ref="A13:D13"/>
    <mergeCell ref="AC19:AH19"/>
    <mergeCell ref="E20:F20"/>
    <mergeCell ref="G20:H20"/>
    <mergeCell ref="I20:J20"/>
    <mergeCell ref="K20:L20"/>
    <mergeCell ref="M20:N20"/>
    <mergeCell ref="O20:P20"/>
    <mergeCell ref="W20:X20"/>
    <mergeCell ref="Y20:Z20"/>
    <mergeCell ref="AA20:AB20"/>
    <mergeCell ref="AC20:AD20"/>
    <mergeCell ref="AE20:AF20"/>
    <mergeCell ref="AG20:AH20"/>
    <mergeCell ref="E13:F13"/>
    <mergeCell ref="G13:H13"/>
    <mergeCell ref="I13:J13"/>
    <mergeCell ref="K13:L13"/>
    <mergeCell ref="M13:N13"/>
    <mergeCell ref="AE12:AF12"/>
    <mergeCell ref="AG12:AH12"/>
    <mergeCell ref="S14:V14"/>
    <mergeCell ref="W14:X14"/>
    <mergeCell ref="Y14:Z14"/>
    <mergeCell ref="AA14:AB14"/>
    <mergeCell ref="AC14:AD14"/>
    <mergeCell ref="AE14:AF14"/>
    <mergeCell ref="AG14:AH14"/>
    <mergeCell ref="Y13:Z13"/>
    <mergeCell ref="W13:X13"/>
    <mergeCell ref="AC13:AD13"/>
    <mergeCell ref="AE13:AF13"/>
    <mergeCell ref="AG13:AH13"/>
    <mergeCell ref="O12:P12"/>
    <mergeCell ref="S12:V12"/>
    <mergeCell ref="W12:X12"/>
    <mergeCell ref="Y12:Z12"/>
    <mergeCell ref="AA12:AB12"/>
    <mergeCell ref="AC12:AD12"/>
    <mergeCell ref="AE7:AF7"/>
    <mergeCell ref="AG7:AH7"/>
    <mergeCell ref="S8:V8"/>
    <mergeCell ref="W8:X8"/>
    <mergeCell ref="Y8:Z8"/>
    <mergeCell ref="AA8:AB8"/>
    <mergeCell ref="AC8:AD8"/>
    <mergeCell ref="AE8:AF8"/>
    <mergeCell ref="AG8:AH8"/>
    <mergeCell ref="W7:X7"/>
    <mergeCell ref="S6:V7"/>
    <mergeCell ref="W6:AB6"/>
    <mergeCell ref="Y7:Z7"/>
    <mergeCell ref="AA7:AB7"/>
    <mergeCell ref="AC7:AD7"/>
    <mergeCell ref="AC11:AD11"/>
    <mergeCell ref="AE11:AF11"/>
    <mergeCell ref="AG11:AH11"/>
    <mergeCell ref="W11:X11"/>
    <mergeCell ref="Y11:Z11"/>
    <mergeCell ref="AA11:AB11"/>
    <mergeCell ref="E10:F10"/>
    <mergeCell ref="G10:H10"/>
    <mergeCell ref="I10:J10"/>
    <mergeCell ref="M9:N9"/>
    <mergeCell ref="E9:F9"/>
    <mergeCell ref="M11:N11"/>
    <mergeCell ref="O11:P11"/>
    <mergeCell ref="Y10:Z10"/>
    <mergeCell ref="S10:V10"/>
    <mergeCell ref="W10:X10"/>
    <mergeCell ref="AA10:AB10"/>
    <mergeCell ref="AG9:AH9"/>
    <mergeCell ref="AC10:AD10"/>
    <mergeCell ref="AE10:AF10"/>
    <mergeCell ref="AC9:AD9"/>
    <mergeCell ref="AE9:AF9"/>
    <mergeCell ref="AG10:AH10"/>
    <mergeCell ref="A3:K3"/>
    <mergeCell ref="A5:D5"/>
    <mergeCell ref="G8:H8"/>
    <mergeCell ref="I8:J8"/>
    <mergeCell ref="K8:L8"/>
    <mergeCell ref="E6:J6"/>
    <mergeCell ref="K6:P6"/>
    <mergeCell ref="E7:F7"/>
    <mergeCell ref="G7:H7"/>
    <mergeCell ref="I7:J7"/>
    <mergeCell ref="K7:L7"/>
    <mergeCell ref="M7:N7"/>
    <mergeCell ref="O7:P7"/>
    <mergeCell ref="AC6:AH6"/>
    <mergeCell ref="A10:D10"/>
    <mergeCell ref="W9:X9"/>
    <mergeCell ref="Y9:Z9"/>
    <mergeCell ref="AA9:AB9"/>
    <mergeCell ref="A31:D31"/>
    <mergeCell ref="A12:D12"/>
    <mergeCell ref="A14:D14"/>
    <mergeCell ref="E12:F12"/>
    <mergeCell ref="G12:H12"/>
    <mergeCell ref="I12:J12"/>
    <mergeCell ref="K12:L12"/>
    <mergeCell ref="E14:F14"/>
    <mergeCell ref="S21:V21"/>
    <mergeCell ref="A18:D18"/>
    <mergeCell ref="A19:D20"/>
    <mergeCell ref="E19:J19"/>
    <mergeCell ref="K19:P19"/>
    <mergeCell ref="S19:V20"/>
    <mergeCell ref="A21:D21"/>
    <mergeCell ref="E21:F21"/>
    <mergeCell ref="G21:H21"/>
    <mergeCell ref="I21:J21"/>
    <mergeCell ref="K21:L21"/>
    <mergeCell ref="M21:N21"/>
    <mergeCell ref="O21:P21"/>
    <mergeCell ref="A23:D23"/>
    <mergeCell ref="E23:F23"/>
    <mergeCell ref="M12:N12"/>
    <mergeCell ref="A11:D11"/>
    <mergeCell ref="S5:V5"/>
    <mergeCell ref="O8:P8"/>
    <mergeCell ref="E8:F8"/>
    <mergeCell ref="A6:D7"/>
    <mergeCell ref="A8:D8"/>
    <mergeCell ref="A9:D9"/>
    <mergeCell ref="M8:N8"/>
    <mergeCell ref="K10:L10"/>
    <mergeCell ref="M10:N10"/>
    <mergeCell ref="O10:P10"/>
    <mergeCell ref="G9:H9"/>
    <mergeCell ref="I9:J9"/>
    <mergeCell ref="K9:L9"/>
    <mergeCell ref="S9:V9"/>
    <mergeCell ref="E11:F11"/>
    <mergeCell ref="G11:H11"/>
    <mergeCell ref="I11:J11"/>
    <mergeCell ref="K11:L11"/>
    <mergeCell ref="O9:P9"/>
    <mergeCell ref="S11:V11"/>
    <mergeCell ref="E54:M54"/>
    <mergeCell ref="N54:S54"/>
    <mergeCell ref="T54:Y54"/>
    <mergeCell ref="Z54:AE54"/>
    <mergeCell ref="E52:M53"/>
    <mergeCell ref="N52:AE52"/>
    <mergeCell ref="N53:S53"/>
    <mergeCell ref="T53:Y53"/>
    <mergeCell ref="Z53:AE53"/>
    <mergeCell ref="E57:M57"/>
    <mergeCell ref="N57:S57"/>
    <mergeCell ref="T57:Y57"/>
    <mergeCell ref="Z57:AE57"/>
    <mergeCell ref="E58:M58"/>
    <mergeCell ref="N58:S58"/>
    <mergeCell ref="T58:Y58"/>
    <mergeCell ref="Z56:AE56"/>
    <mergeCell ref="E55:M55"/>
    <mergeCell ref="N55:S55"/>
    <mergeCell ref="T55:Y55"/>
    <mergeCell ref="Z55:AE55"/>
    <mergeCell ref="E56:M56"/>
    <mergeCell ref="N56:S56"/>
    <mergeCell ref="T56:Y56"/>
    <mergeCell ref="Z60:AE60"/>
    <mergeCell ref="E59:M59"/>
    <mergeCell ref="N59:S59"/>
    <mergeCell ref="T59:Y59"/>
    <mergeCell ref="Z59:AE59"/>
    <mergeCell ref="E60:M60"/>
    <mergeCell ref="N60:S60"/>
    <mergeCell ref="T60:Y60"/>
    <mergeCell ref="Z58:AE58"/>
  </mergeCells>
  <phoneticPr fontId="2"/>
  <pageMargins left="0.6692913385826772" right="0.11811023622047245" top="0.82677165354330717" bottom="0.19685039370078741" header="0.19685039370078741" footer="0.1968503937007874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2"/>
  <sheetViews>
    <sheetView view="pageBreakPreview" zoomScale="60" zoomScaleNormal="75" workbookViewId="0">
      <selection activeCell="M12" sqref="M12"/>
    </sheetView>
  </sheetViews>
  <sheetFormatPr defaultColWidth="9" defaultRowHeight="20.149999999999999" customHeight="1" x14ac:dyDescent="0.25"/>
  <cols>
    <col min="1" max="1" width="14.26953125" style="10" customWidth="1"/>
    <col min="2" max="6" width="13" style="10" customWidth="1"/>
    <col min="7" max="7" width="12.36328125" style="10" customWidth="1"/>
    <col min="8" max="16384" width="9" style="10"/>
  </cols>
  <sheetData>
    <row r="1" spans="1:7" ht="27.75" customHeight="1" thickBot="1" x14ac:dyDescent="0.35">
      <c r="A1" s="350" t="s">
        <v>99</v>
      </c>
      <c r="B1" s="350"/>
    </row>
    <row r="2" spans="1:7" ht="24" customHeight="1" x14ac:dyDescent="0.25">
      <c r="A2" s="11" t="s">
        <v>5</v>
      </c>
      <c r="B2" s="12">
        <v>116843</v>
      </c>
      <c r="C2" s="13"/>
      <c r="D2" s="66" t="s">
        <v>103</v>
      </c>
      <c r="E2" s="14">
        <f>B5/B3</f>
        <v>1.9367869705502257E-2</v>
      </c>
      <c r="F2" s="54"/>
    </row>
    <row r="3" spans="1:7" ht="24" customHeight="1" x14ac:dyDescent="0.25">
      <c r="A3" s="15" t="s">
        <v>100</v>
      </c>
      <c r="B3" s="16">
        <v>116843</v>
      </c>
      <c r="C3" s="17"/>
      <c r="D3" s="18" t="s">
        <v>104</v>
      </c>
      <c r="E3" s="19">
        <v>0</v>
      </c>
      <c r="F3" s="55"/>
    </row>
    <row r="4" spans="1:7" ht="24" customHeight="1" x14ac:dyDescent="0.25">
      <c r="A4" s="15" t="s">
        <v>101</v>
      </c>
      <c r="B4" s="16">
        <v>114580</v>
      </c>
      <c r="C4" s="17"/>
      <c r="D4" s="18" t="s">
        <v>105</v>
      </c>
      <c r="E4" s="19">
        <v>0</v>
      </c>
      <c r="F4" s="55"/>
    </row>
    <row r="5" spans="1:7" ht="24" customHeight="1" thickBot="1" x14ac:dyDescent="0.3">
      <c r="A5" s="20" t="s">
        <v>102</v>
      </c>
      <c r="B5" s="21">
        <v>2263</v>
      </c>
      <c r="C5" s="22"/>
      <c r="D5" s="23" t="s">
        <v>106</v>
      </c>
      <c r="E5" s="24">
        <v>0</v>
      </c>
      <c r="F5" s="55"/>
    </row>
    <row r="6" spans="1:7" ht="20.149999999999999" customHeight="1" x14ac:dyDescent="0.25">
      <c r="B6" s="25"/>
    </row>
    <row r="7" spans="1:7" ht="27.75" customHeight="1" thickBot="1" x14ac:dyDescent="0.35">
      <c r="A7" s="350" t="s">
        <v>107</v>
      </c>
      <c r="B7" s="350"/>
    </row>
    <row r="8" spans="1:7" ht="38.25" customHeight="1" thickBot="1" x14ac:dyDescent="0.3">
      <c r="A8" s="63" t="s">
        <v>119</v>
      </c>
      <c r="B8" s="26" t="s">
        <v>170</v>
      </c>
      <c r="C8" s="26" t="s">
        <v>171</v>
      </c>
      <c r="D8" s="26" t="s">
        <v>172</v>
      </c>
      <c r="E8" s="26" t="s">
        <v>192</v>
      </c>
      <c r="F8" s="49" t="s">
        <v>193</v>
      </c>
      <c r="G8" s="65" t="s">
        <v>110</v>
      </c>
    </row>
    <row r="9" spans="1:7" ht="24" customHeight="1" x14ac:dyDescent="0.25">
      <c r="A9" s="132" t="s">
        <v>195</v>
      </c>
      <c r="B9" s="28">
        <v>1500</v>
      </c>
      <c r="C9" s="28">
        <v>4500</v>
      </c>
      <c r="D9" s="28">
        <v>5000</v>
      </c>
      <c r="E9" s="28">
        <v>5467</v>
      </c>
      <c r="F9" s="51">
        <v>5467</v>
      </c>
      <c r="G9" s="48">
        <f>SUM(F9/$B$2)</f>
        <v>4.6789281343341066E-2</v>
      </c>
    </row>
    <row r="10" spans="1:7" ht="24" customHeight="1" x14ac:dyDescent="0.25">
      <c r="A10" s="133" t="s">
        <v>196</v>
      </c>
      <c r="B10" s="27">
        <v>15000</v>
      </c>
      <c r="C10" s="27">
        <v>37000</v>
      </c>
      <c r="D10" s="27">
        <v>45500</v>
      </c>
      <c r="E10" s="27">
        <v>45804</v>
      </c>
      <c r="F10" s="50">
        <v>45805</v>
      </c>
      <c r="G10" s="48">
        <f>SUM(F10/$B$2)</f>
        <v>0.39202177280624428</v>
      </c>
    </row>
    <row r="11" spans="1:7" ht="24" customHeight="1" x14ac:dyDescent="0.25">
      <c r="A11" s="133" t="s">
        <v>197</v>
      </c>
      <c r="B11" s="27">
        <v>4500</v>
      </c>
      <c r="C11" s="27">
        <v>9500</v>
      </c>
      <c r="D11" s="27">
        <v>11000</v>
      </c>
      <c r="E11" s="27">
        <v>11470</v>
      </c>
      <c r="F11" s="50">
        <v>11471</v>
      </c>
      <c r="G11" s="48">
        <f>SUM(F11/$B$2)</f>
        <v>9.8174473438716908E-2</v>
      </c>
    </row>
    <row r="12" spans="1:7" ht="24" customHeight="1" x14ac:dyDescent="0.25">
      <c r="A12" s="133" t="s">
        <v>198</v>
      </c>
      <c r="B12" s="27">
        <v>13500</v>
      </c>
      <c r="C12" s="27">
        <v>38000</v>
      </c>
      <c r="D12" s="27">
        <v>49500</v>
      </c>
      <c r="E12" s="27">
        <v>50271</v>
      </c>
      <c r="F12" s="50">
        <v>50273</v>
      </c>
      <c r="G12" s="48">
        <f>SUM(F12/$B$2)</f>
        <v>0.43026111962205693</v>
      </c>
    </row>
    <row r="13" spans="1:7" ht="24" customHeight="1" x14ac:dyDescent="0.25">
      <c r="A13" s="133" t="s">
        <v>199</v>
      </c>
      <c r="B13" s="27">
        <v>0</v>
      </c>
      <c r="C13" s="27">
        <v>1000</v>
      </c>
      <c r="D13" s="27">
        <v>1500</v>
      </c>
      <c r="E13" s="27">
        <v>1564</v>
      </c>
      <c r="F13" s="50">
        <v>1564</v>
      </c>
      <c r="G13" s="48">
        <f>SUM(F13/$B$2)</f>
        <v>1.3385483084138545E-2</v>
      </c>
    </row>
    <row r="14" spans="1:7" ht="24" customHeight="1" x14ac:dyDescent="0.25">
      <c r="A14" s="62" t="s">
        <v>120</v>
      </c>
      <c r="B14" s="28">
        <v>0</v>
      </c>
      <c r="C14" s="28">
        <v>0</v>
      </c>
      <c r="D14" s="28">
        <v>0</v>
      </c>
      <c r="E14" s="28">
        <v>0</v>
      </c>
      <c r="F14" s="50">
        <f>SUM(E22:G28)</f>
        <v>2263</v>
      </c>
      <c r="G14" s="48">
        <f>SUM(F14/B2)</f>
        <v>1.9367869705502257E-2</v>
      </c>
    </row>
    <row r="15" spans="1:7" ht="24" customHeight="1" x14ac:dyDescent="0.25">
      <c r="A15" s="62" t="s">
        <v>108</v>
      </c>
      <c r="B15" s="28">
        <v>0</v>
      </c>
      <c r="C15" s="28">
        <v>0</v>
      </c>
      <c r="D15" s="28">
        <v>0</v>
      </c>
      <c r="E15" s="28">
        <v>0</v>
      </c>
      <c r="F15" s="28">
        <f>E5</f>
        <v>0</v>
      </c>
      <c r="G15" s="37"/>
    </row>
    <row r="16" spans="1:7" ht="24" customHeight="1" x14ac:dyDescent="0.25">
      <c r="A16" s="62" t="s">
        <v>111</v>
      </c>
      <c r="B16" s="28">
        <v>0</v>
      </c>
      <c r="C16" s="28">
        <v>0</v>
      </c>
      <c r="D16" s="28">
        <v>0</v>
      </c>
      <c r="E16" s="28">
        <v>0</v>
      </c>
      <c r="F16" s="28">
        <v>0</v>
      </c>
      <c r="G16" s="37"/>
    </row>
    <row r="17" spans="1:7" ht="24" customHeight="1" x14ac:dyDescent="0.25">
      <c r="A17" s="62" t="s">
        <v>121</v>
      </c>
      <c r="B17" s="28">
        <f>SUM(B9:B16)</f>
        <v>34500</v>
      </c>
      <c r="C17" s="28">
        <f>SUM(C9:C16)</f>
        <v>90000</v>
      </c>
      <c r="D17" s="28">
        <f>SUM(D9:D16)</f>
        <v>112500</v>
      </c>
      <c r="E17" s="28">
        <f>SUM(E9:E16)</f>
        <v>114576</v>
      </c>
      <c r="F17" s="28">
        <f>SUM(F9:F16)</f>
        <v>116843</v>
      </c>
      <c r="G17" s="37"/>
    </row>
    <row r="18" spans="1:7" ht="24" customHeight="1" thickBot="1" x14ac:dyDescent="0.3">
      <c r="A18" s="64" t="s">
        <v>109</v>
      </c>
      <c r="B18" s="47">
        <f>B17/B2</f>
        <v>0.29526800920893848</v>
      </c>
      <c r="C18" s="47">
        <f>C17/B2</f>
        <v>0.77026437184940477</v>
      </c>
      <c r="D18" s="47">
        <f>D17/B2</f>
        <v>0.96283046481175594</v>
      </c>
      <c r="E18" s="47">
        <f>E17/B2</f>
        <v>0.98059789632241556</v>
      </c>
      <c r="F18" s="47">
        <f>F17/B2</f>
        <v>1</v>
      </c>
      <c r="G18" s="38"/>
    </row>
    <row r="20" spans="1:7" ht="30" customHeight="1" thickBot="1" x14ac:dyDescent="0.35">
      <c r="A20" s="350" t="s">
        <v>112</v>
      </c>
      <c r="B20" s="350"/>
    </row>
    <row r="21" spans="1:7" ht="24" customHeight="1" thickBot="1" x14ac:dyDescent="0.3">
      <c r="A21" s="403" t="s">
        <v>123</v>
      </c>
      <c r="B21" s="404"/>
      <c r="C21" s="404"/>
      <c r="D21" s="405"/>
      <c r="E21" s="386" t="s">
        <v>124</v>
      </c>
      <c r="F21" s="387"/>
      <c r="G21" s="388"/>
    </row>
    <row r="22" spans="1:7" ht="37.5" customHeight="1" x14ac:dyDescent="0.25">
      <c r="A22" s="406" t="s">
        <v>113</v>
      </c>
      <c r="B22" s="407"/>
      <c r="C22" s="407"/>
      <c r="D22" s="407"/>
      <c r="E22" s="389">
        <v>50</v>
      </c>
      <c r="F22" s="390"/>
      <c r="G22" s="391"/>
    </row>
    <row r="23" spans="1:7" ht="24" customHeight="1" x14ac:dyDescent="0.25">
      <c r="A23" s="384" t="s">
        <v>114</v>
      </c>
      <c r="B23" s="385"/>
      <c r="C23" s="385"/>
      <c r="D23" s="385"/>
      <c r="E23" s="392">
        <v>6</v>
      </c>
      <c r="F23" s="393"/>
      <c r="G23" s="394"/>
    </row>
    <row r="24" spans="1:7" ht="24" customHeight="1" x14ac:dyDescent="0.25">
      <c r="A24" s="384" t="s">
        <v>115</v>
      </c>
      <c r="B24" s="385"/>
      <c r="C24" s="385"/>
      <c r="D24" s="385"/>
      <c r="E24" s="392">
        <v>18</v>
      </c>
      <c r="F24" s="393"/>
      <c r="G24" s="394"/>
    </row>
    <row r="25" spans="1:7" ht="24" customHeight="1" x14ac:dyDescent="0.25">
      <c r="A25" s="384" t="s">
        <v>116</v>
      </c>
      <c r="B25" s="385"/>
      <c r="C25" s="385"/>
      <c r="D25" s="385"/>
      <c r="E25" s="392">
        <v>104</v>
      </c>
      <c r="F25" s="393"/>
      <c r="G25" s="394"/>
    </row>
    <row r="26" spans="1:7" ht="24" customHeight="1" x14ac:dyDescent="0.25">
      <c r="A26" s="384" t="s">
        <v>117</v>
      </c>
      <c r="B26" s="385"/>
      <c r="C26" s="385"/>
      <c r="D26" s="385"/>
      <c r="E26" s="392">
        <v>1319</v>
      </c>
      <c r="F26" s="393"/>
      <c r="G26" s="394"/>
    </row>
    <row r="27" spans="1:7" ht="24" customHeight="1" x14ac:dyDescent="0.25">
      <c r="A27" s="384" t="s">
        <v>118</v>
      </c>
      <c r="B27" s="385"/>
      <c r="C27" s="385"/>
      <c r="D27" s="385"/>
      <c r="E27" s="392">
        <v>567</v>
      </c>
      <c r="F27" s="393"/>
      <c r="G27" s="394"/>
    </row>
    <row r="28" spans="1:7" ht="24" customHeight="1" thickBot="1" x14ac:dyDescent="0.3">
      <c r="A28" s="401" t="s">
        <v>122</v>
      </c>
      <c r="B28" s="402"/>
      <c r="C28" s="402"/>
      <c r="D28" s="402"/>
      <c r="E28" s="398">
        <v>199</v>
      </c>
      <c r="F28" s="399"/>
      <c r="G28" s="400"/>
    </row>
    <row r="30" spans="1:7" ht="20.149999999999999" customHeight="1" thickBot="1" x14ac:dyDescent="0.35">
      <c r="A30" s="408" t="s">
        <v>125</v>
      </c>
      <c r="B30" s="408"/>
      <c r="C30" s="408"/>
      <c r="E30" s="350" t="s">
        <v>153</v>
      </c>
      <c r="F30" s="350"/>
      <c r="G30" s="350"/>
    </row>
    <row r="31" spans="1:7" ht="20.149999999999999" customHeight="1" thickBot="1" x14ac:dyDescent="0.3">
      <c r="A31" s="29" t="s">
        <v>126</v>
      </c>
      <c r="B31" s="30" t="s">
        <v>127</v>
      </c>
      <c r="C31" s="31" t="s">
        <v>128</v>
      </c>
      <c r="E31" s="395" t="s">
        <v>191</v>
      </c>
      <c r="F31" s="396"/>
      <c r="G31" s="397"/>
    </row>
    <row r="32" spans="1:7" ht="20.149999999999999" customHeight="1" thickBot="1" x14ac:dyDescent="0.3">
      <c r="A32" s="32">
        <v>7</v>
      </c>
      <c r="B32" s="33">
        <v>288</v>
      </c>
      <c r="C32" s="34">
        <f>SUM(A32:B32)</f>
        <v>295</v>
      </c>
    </row>
  </sheetData>
  <mergeCells count="22">
    <mergeCell ref="E31:G31"/>
    <mergeCell ref="A1:B1"/>
    <mergeCell ref="A7:B7"/>
    <mergeCell ref="A20:B20"/>
    <mergeCell ref="E25:G25"/>
    <mergeCell ref="E26:G26"/>
    <mergeCell ref="E27:G27"/>
    <mergeCell ref="E28:G28"/>
    <mergeCell ref="E30:G30"/>
    <mergeCell ref="A26:D26"/>
    <mergeCell ref="A27:D27"/>
    <mergeCell ref="A28:D28"/>
    <mergeCell ref="A21:D21"/>
    <mergeCell ref="A22:D22"/>
    <mergeCell ref="A23:D23"/>
    <mergeCell ref="A30:C30"/>
    <mergeCell ref="A24:D24"/>
    <mergeCell ref="A25:D25"/>
    <mergeCell ref="E21:G21"/>
    <mergeCell ref="E22:G22"/>
    <mergeCell ref="E23:G23"/>
    <mergeCell ref="E24:G24"/>
  </mergeCells>
  <phoneticPr fontId="2"/>
  <pageMargins left="0.78740157480314965" right="0.23622047244094491" top="0.82677165354330717" bottom="0.19685039370078741" header="0.2362204724409449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総括</vt:lpstr>
      <vt:lpstr>筑波</vt:lpstr>
      <vt:lpstr>大穂・豊里</vt:lpstr>
      <vt:lpstr>谷田部</vt:lpstr>
      <vt:lpstr>桜</vt:lpstr>
      <vt:lpstr>茎崎</vt:lpstr>
      <vt:lpstr>当日時間別投票者数</vt:lpstr>
      <vt:lpstr>開票結果</vt:lpstr>
      <vt:lpstr>谷田部!Print_Area</vt:lpstr>
      <vt:lpstr>当日時間別投票者数!Print_Area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2026-03-12T07:38:42Z</dcterms:created>
  <dcterms:modified xsi:type="dcterms:W3CDTF">2026-03-12T07:38:52Z</dcterms:modified>
</cp:coreProperties>
</file>