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xr:revisionPtr revIDLastSave="0" documentId="13_ncr:1_{D8650E32-DD0C-4FA8-AB54-86E7EDFCC233}" xr6:coauthVersionLast="36" xr6:coauthVersionMax="47" xr10:uidLastSave="{00000000-0000-0000-0000-000000000000}"/>
  <bookViews>
    <workbookView xWindow="-110" yWindow="-110" windowWidth="19420" windowHeight="10420" tabRatio="641" activeTab="7" xr2:uid="{00000000-000D-0000-FFFF-FFFF00000000}"/>
  </bookViews>
  <sheets>
    <sheet name="総括" sheetId="1" r:id="rId1"/>
    <sheet name="筑波地区" sheetId="2" r:id="rId2"/>
    <sheet name="大穂・豊里地区" sheetId="3" r:id="rId3"/>
    <sheet name="谷田部地区" sheetId="4" r:id="rId4"/>
    <sheet name="桜地区" sheetId="5" r:id="rId5"/>
    <sheet name="茎崎地区" sheetId="8" r:id="rId6"/>
    <sheet name="当日時間別投票者数" sheetId="6" r:id="rId7"/>
    <sheet name="開票結果" sheetId="7" r:id="rId8"/>
  </sheets>
  <definedNames>
    <definedName name="_xlnm.Print_Area" localSheetId="5">茎崎地区!$A$1:$J$15</definedName>
    <definedName name="_xlnm.Print_Area" localSheetId="2">大穂・豊里地区!$A$1:$J$27</definedName>
    <definedName name="_xlnm.Print_Area" localSheetId="3">谷田部地区!$A$1:$J$31</definedName>
    <definedName name="_xlnm.Print_Area" localSheetId="1">筑波地区!$A$1:$J$27</definedName>
    <definedName name="_xlnm.Print_Area" localSheetId="6">当日時間別投票者数!$A$1:$AH$49</definedName>
  </definedNames>
  <calcPr calcId="191029"/>
</workbook>
</file>

<file path=xl/calcChain.xml><?xml version="1.0" encoding="utf-8"?>
<calcChain xmlns="http://schemas.openxmlformats.org/spreadsheetml/2006/main">
  <c r="C22" i="7" l="1"/>
  <c r="C21" i="7"/>
  <c r="D26" i="4" l="1"/>
  <c r="J29" i="4"/>
  <c r="I29" i="4"/>
  <c r="H29" i="4"/>
  <c r="F30" i="4"/>
  <c r="E30" i="4"/>
  <c r="G29" i="4"/>
  <c r="D29" i="4"/>
  <c r="C30" i="4"/>
  <c r="B30" i="4"/>
  <c r="I28" i="4"/>
  <c r="I27" i="4"/>
  <c r="I26" i="4"/>
  <c r="I25" i="4"/>
  <c r="I24" i="4"/>
  <c r="I23" i="4"/>
  <c r="I22" i="4"/>
  <c r="I21" i="4"/>
  <c r="I20" i="4"/>
  <c r="I19" i="4"/>
  <c r="I18" i="4"/>
  <c r="I17" i="4"/>
  <c r="I16" i="4"/>
  <c r="I15" i="4"/>
  <c r="I14" i="4"/>
  <c r="I13" i="4"/>
  <c r="I12" i="4"/>
  <c r="I11" i="4"/>
  <c r="I10" i="4"/>
  <c r="I9" i="4"/>
  <c r="I8" i="4"/>
  <c r="I7" i="4"/>
  <c r="H28" i="4"/>
  <c r="H27" i="4"/>
  <c r="H26" i="4"/>
  <c r="H25" i="4"/>
  <c r="H24" i="4"/>
  <c r="H23" i="4"/>
  <c r="H22" i="4"/>
  <c r="H21" i="4"/>
  <c r="H20" i="4"/>
  <c r="H19" i="4"/>
  <c r="H18" i="4"/>
  <c r="H17" i="4"/>
  <c r="H16" i="4"/>
  <c r="H15" i="4"/>
  <c r="H14" i="4"/>
  <c r="H13" i="4"/>
  <c r="H12" i="4"/>
  <c r="H11" i="4"/>
  <c r="H10" i="4"/>
  <c r="H9" i="4"/>
  <c r="H8" i="4"/>
  <c r="H7" i="4"/>
  <c r="H6" i="4"/>
  <c r="I6" i="4"/>
  <c r="I7" i="5"/>
  <c r="I8" i="5"/>
  <c r="I9" i="5"/>
  <c r="I10" i="5"/>
  <c r="I11" i="5"/>
  <c r="I12" i="5"/>
  <c r="I13" i="5"/>
  <c r="I14" i="5"/>
  <c r="I15" i="5"/>
  <c r="I16" i="5"/>
  <c r="I17" i="5"/>
  <c r="I18" i="5"/>
  <c r="I19" i="5"/>
  <c r="I20" i="5"/>
  <c r="I21" i="5"/>
  <c r="I6" i="5"/>
  <c r="H7" i="5"/>
  <c r="H8" i="5"/>
  <c r="H9" i="5"/>
  <c r="H10" i="5"/>
  <c r="H11" i="5"/>
  <c r="H12" i="5"/>
  <c r="H13" i="5"/>
  <c r="H14" i="5"/>
  <c r="H15" i="5"/>
  <c r="H16" i="5"/>
  <c r="H17" i="5"/>
  <c r="H18" i="5"/>
  <c r="H19" i="5"/>
  <c r="H20" i="5"/>
  <c r="H21" i="5"/>
  <c r="H6" i="5"/>
  <c r="H7" i="8"/>
  <c r="H8" i="8"/>
  <c r="H9" i="8"/>
  <c r="H10" i="8"/>
  <c r="H11" i="8"/>
  <c r="H12" i="8"/>
  <c r="H13" i="8"/>
  <c r="I7" i="8"/>
  <c r="I8" i="8"/>
  <c r="I9" i="8"/>
  <c r="I10" i="8"/>
  <c r="I11" i="8"/>
  <c r="I12" i="8"/>
  <c r="I13" i="8"/>
  <c r="I6" i="8"/>
  <c r="H6" i="8"/>
  <c r="I19" i="3"/>
  <c r="I20" i="3"/>
  <c r="I21" i="3"/>
  <c r="I22" i="3"/>
  <c r="I23" i="3"/>
  <c r="I24" i="3"/>
  <c r="I18" i="3"/>
  <c r="H19" i="3"/>
  <c r="H20" i="3"/>
  <c r="H21" i="3"/>
  <c r="H22" i="3"/>
  <c r="H23" i="3"/>
  <c r="H24" i="3"/>
  <c r="H18" i="3"/>
  <c r="I7" i="3"/>
  <c r="I8" i="3"/>
  <c r="I9" i="3"/>
  <c r="I10" i="3"/>
  <c r="I6" i="3"/>
  <c r="H7" i="3"/>
  <c r="H8" i="3"/>
  <c r="H9" i="3"/>
  <c r="H10" i="3"/>
  <c r="H6" i="3"/>
  <c r="I8" i="2"/>
  <c r="I9" i="2"/>
  <c r="I10" i="2"/>
  <c r="I11" i="2"/>
  <c r="I12" i="2"/>
  <c r="I13" i="2"/>
  <c r="I14" i="2"/>
  <c r="I15" i="2"/>
  <c r="I16" i="2"/>
  <c r="I17" i="2"/>
  <c r="I18" i="2"/>
  <c r="I19" i="2"/>
  <c r="I20" i="2"/>
  <c r="I21" i="2"/>
  <c r="I22" i="2"/>
  <c r="I7" i="2"/>
  <c r="H8" i="2"/>
  <c r="H9" i="2"/>
  <c r="H10" i="2"/>
  <c r="H11" i="2"/>
  <c r="H12" i="2"/>
  <c r="H13" i="2"/>
  <c r="H14" i="2"/>
  <c r="H15" i="2"/>
  <c r="H16" i="2"/>
  <c r="H17" i="2"/>
  <c r="H18" i="2"/>
  <c r="H19" i="2"/>
  <c r="H20" i="2"/>
  <c r="H21" i="2"/>
  <c r="H22" i="2"/>
  <c r="H7" i="2"/>
  <c r="G22" i="2"/>
  <c r="K14" i="6" l="1"/>
  <c r="K10" i="6"/>
  <c r="K11" i="6"/>
  <c r="K12" i="6"/>
  <c r="K13" i="6"/>
  <c r="K9" i="6"/>
  <c r="Y39" i="6"/>
  <c r="W39" i="6"/>
  <c r="AE38" i="6"/>
  <c r="AC38" i="6"/>
  <c r="AA38" i="6"/>
  <c r="AE37" i="6"/>
  <c r="AC37" i="6"/>
  <c r="AA37" i="6"/>
  <c r="AE36" i="6"/>
  <c r="AC36" i="6"/>
  <c r="AA36" i="6"/>
  <c r="AE35" i="6"/>
  <c r="AC35" i="6"/>
  <c r="AA35" i="6"/>
  <c r="AE34" i="6"/>
  <c r="AC34" i="6"/>
  <c r="AA34" i="6"/>
  <c r="AE33" i="6"/>
  <c r="AC33" i="6"/>
  <c r="AA33" i="6"/>
  <c r="W22" i="1"/>
  <c r="AL6" i="1"/>
  <c r="AA39" i="6" l="1"/>
  <c r="C36" i="7" l="1"/>
  <c r="G6" i="5" l="1"/>
  <c r="G28" i="4"/>
  <c r="G27" i="4"/>
  <c r="G26" i="4"/>
  <c r="G25" i="4"/>
  <c r="G24" i="4"/>
  <c r="G23" i="4"/>
  <c r="G22" i="4"/>
  <c r="G21" i="4"/>
  <c r="G20" i="4"/>
  <c r="G19" i="4"/>
  <c r="G18" i="4"/>
  <c r="G17" i="4"/>
  <c r="G16" i="4"/>
  <c r="G15" i="4"/>
  <c r="G14" i="4"/>
  <c r="G13" i="4"/>
  <c r="G12" i="4"/>
  <c r="G11" i="4"/>
  <c r="G10" i="4"/>
  <c r="G9" i="4"/>
  <c r="G8" i="4"/>
  <c r="G7" i="4"/>
  <c r="G7" i="5"/>
  <c r="G8" i="5"/>
  <c r="G9" i="5"/>
  <c r="G10" i="5"/>
  <c r="G11" i="5"/>
  <c r="G12" i="5"/>
  <c r="G13" i="5"/>
  <c r="G14" i="5"/>
  <c r="G15" i="5"/>
  <c r="G16" i="5"/>
  <c r="G17" i="5"/>
  <c r="G18" i="5"/>
  <c r="G19" i="5"/>
  <c r="G20" i="5"/>
  <c r="G21" i="5"/>
  <c r="G6" i="4"/>
  <c r="G19" i="3"/>
  <c r="G20" i="3"/>
  <c r="G21" i="3"/>
  <c r="G22" i="3"/>
  <c r="G23" i="3"/>
  <c r="G24" i="3"/>
  <c r="G18" i="3"/>
  <c r="G6" i="3"/>
  <c r="G7" i="2"/>
  <c r="G7" i="3" l="1"/>
  <c r="G8" i="3"/>
  <c r="G9" i="3"/>
  <c r="G10" i="3"/>
  <c r="G8" i="2" l="1"/>
  <c r="G9" i="2"/>
  <c r="G10" i="2"/>
  <c r="G11" i="2"/>
  <c r="G12" i="2"/>
  <c r="G13" i="2"/>
  <c r="G14" i="2"/>
  <c r="G15" i="2"/>
  <c r="G16" i="2"/>
  <c r="G17" i="2"/>
  <c r="G18" i="2"/>
  <c r="G19" i="2"/>
  <c r="G20" i="2"/>
  <c r="G21" i="2"/>
  <c r="G7" i="8"/>
  <c r="G8" i="8"/>
  <c r="G9" i="8"/>
  <c r="G10" i="8"/>
  <c r="G11" i="8"/>
  <c r="G12" i="8"/>
  <c r="G13" i="8"/>
  <c r="G6" i="8"/>
  <c r="AT6" i="1" l="1"/>
  <c r="E21" i="7"/>
  <c r="E22" i="7" s="1"/>
  <c r="F21" i="7"/>
  <c r="F22" i="7" s="1"/>
  <c r="G21" i="7"/>
  <c r="G22" i="7" s="1"/>
  <c r="AO18" i="1"/>
  <c r="BB4" i="1"/>
  <c r="BB3" i="1" l="1"/>
  <c r="M34" i="6" l="1"/>
  <c r="M35" i="6"/>
  <c r="M36" i="6"/>
  <c r="M37" i="6"/>
  <c r="M38" i="6"/>
  <c r="M33" i="6"/>
  <c r="K34" i="6"/>
  <c r="K35" i="6"/>
  <c r="K36" i="6"/>
  <c r="K37" i="6"/>
  <c r="K38" i="6"/>
  <c r="K33" i="6"/>
  <c r="AC26" i="6"/>
  <c r="AE22" i="6"/>
  <c r="AE23" i="6"/>
  <c r="AE24" i="6"/>
  <c r="AE25" i="6"/>
  <c r="AE26" i="6"/>
  <c r="AE21" i="6"/>
  <c r="AC22" i="6"/>
  <c r="AC23" i="6"/>
  <c r="AC24" i="6"/>
  <c r="AC25" i="6"/>
  <c r="AC21" i="6"/>
  <c r="AA23" i="6"/>
  <c r="M22" i="6"/>
  <c r="M23" i="6"/>
  <c r="M24" i="6"/>
  <c r="M25" i="6"/>
  <c r="M26" i="6"/>
  <c r="M21" i="6"/>
  <c r="K22" i="6"/>
  <c r="K23" i="6"/>
  <c r="K24" i="6"/>
  <c r="K25" i="6"/>
  <c r="K26" i="6"/>
  <c r="K21" i="6"/>
  <c r="AE10" i="6"/>
  <c r="AE11" i="6"/>
  <c r="AE12" i="6"/>
  <c r="AE13" i="6"/>
  <c r="AE14" i="6"/>
  <c r="AE9" i="6"/>
  <c r="AC10" i="6"/>
  <c r="AC11" i="6"/>
  <c r="AC12" i="6"/>
  <c r="AC13" i="6"/>
  <c r="AC14" i="6"/>
  <c r="AC9" i="6"/>
  <c r="M10" i="6"/>
  <c r="M11" i="6"/>
  <c r="M12" i="6"/>
  <c r="M13" i="6"/>
  <c r="M14" i="6"/>
  <c r="M9" i="6"/>
  <c r="D14" i="5"/>
  <c r="J14" i="5" s="1"/>
  <c r="D15" i="5"/>
  <c r="D16" i="5"/>
  <c r="D17" i="5"/>
  <c r="J17" i="5" s="1"/>
  <c r="D19" i="4"/>
  <c r="D20" i="4"/>
  <c r="J20" i="4" s="1"/>
  <c r="D8" i="4"/>
  <c r="D11" i="2"/>
  <c r="J11" i="2" s="1"/>
  <c r="D12" i="2"/>
  <c r="D18" i="4"/>
  <c r="Q21" i="1"/>
  <c r="K21" i="1"/>
  <c r="W18" i="1"/>
  <c r="BE18" i="1" s="1"/>
  <c r="AZ18" i="1"/>
  <c r="AU18" i="1"/>
  <c r="AI21" i="1"/>
  <c r="AC21" i="1"/>
  <c r="AJ38" i="1"/>
  <c r="AO20" i="1"/>
  <c r="AO19" i="1"/>
  <c r="AO17" i="1"/>
  <c r="AG38" i="6" s="1"/>
  <c r="AZ17" i="1"/>
  <c r="AU17" i="1"/>
  <c r="AZ22" i="1"/>
  <c r="AO22" i="1"/>
  <c r="W13" i="1"/>
  <c r="AO13" i="1"/>
  <c r="AG34" i="6" s="1"/>
  <c r="W14" i="1"/>
  <c r="AO14" i="1"/>
  <c r="AG35" i="6" s="1"/>
  <c r="W15" i="1"/>
  <c r="AO15" i="1"/>
  <c r="AG36" i="6" s="1"/>
  <c r="W16" i="1"/>
  <c r="AO16" i="1"/>
  <c r="AG37" i="6" s="1"/>
  <c r="W12" i="1"/>
  <c r="AO12" i="1"/>
  <c r="AG33" i="6" s="1"/>
  <c r="AZ13" i="1"/>
  <c r="AZ14" i="1"/>
  <c r="AZ15" i="1"/>
  <c r="AZ16" i="1"/>
  <c r="AZ12" i="1"/>
  <c r="AU13" i="1"/>
  <c r="AU14" i="1"/>
  <c r="AU15" i="1"/>
  <c r="AU16" i="1"/>
  <c r="AU22" i="1"/>
  <c r="AU12" i="1"/>
  <c r="BB5" i="1"/>
  <c r="BB6" i="1" s="1"/>
  <c r="AU38" i="1"/>
  <c r="D9" i="2"/>
  <c r="J9" i="2" s="1"/>
  <c r="D10" i="2"/>
  <c r="D13" i="2"/>
  <c r="D14" i="2"/>
  <c r="D15" i="2"/>
  <c r="J15" i="2" s="1"/>
  <c r="D16" i="2"/>
  <c r="D17" i="2"/>
  <c r="D18" i="2"/>
  <c r="J18" i="2" s="1"/>
  <c r="D19" i="2"/>
  <c r="D20" i="2"/>
  <c r="D21" i="2"/>
  <c r="D22" i="2"/>
  <c r="E23" i="2"/>
  <c r="F23" i="2"/>
  <c r="B23" i="2"/>
  <c r="C23" i="2"/>
  <c r="D8" i="2"/>
  <c r="D7" i="2"/>
  <c r="J7" i="2" s="1"/>
  <c r="D8" i="3"/>
  <c r="D9" i="3"/>
  <c r="D10" i="3"/>
  <c r="B11" i="3"/>
  <c r="C11" i="3"/>
  <c r="D7" i="3"/>
  <c r="F11" i="3"/>
  <c r="I11" i="3" s="1"/>
  <c r="E11" i="3"/>
  <c r="D6" i="3"/>
  <c r="D19" i="3"/>
  <c r="D20" i="3"/>
  <c r="D21" i="3"/>
  <c r="D22" i="3"/>
  <c r="D23" i="3"/>
  <c r="D24" i="3"/>
  <c r="B25" i="3"/>
  <c r="C25" i="3"/>
  <c r="E25" i="3"/>
  <c r="F25" i="3"/>
  <c r="D18" i="3"/>
  <c r="J18" i="3" s="1"/>
  <c r="J8" i="4"/>
  <c r="D9" i="4"/>
  <c r="J9" i="4" s="1"/>
  <c r="D10" i="4"/>
  <c r="J10" i="4" s="1"/>
  <c r="D11" i="4"/>
  <c r="D12" i="4"/>
  <c r="D13" i="4"/>
  <c r="J13" i="4" s="1"/>
  <c r="D14" i="4"/>
  <c r="J14" i="4" s="1"/>
  <c r="D15" i="4"/>
  <c r="J15" i="4" s="1"/>
  <c r="D16" i="4"/>
  <c r="J16" i="4" s="1"/>
  <c r="D17" i="4"/>
  <c r="J17" i="4" s="1"/>
  <c r="D21" i="4"/>
  <c r="J21" i="4" s="1"/>
  <c r="D22" i="4"/>
  <c r="J22" i="4" s="1"/>
  <c r="D23" i="4"/>
  <c r="D24" i="4"/>
  <c r="J24" i="4" s="1"/>
  <c r="D25" i="4"/>
  <c r="J25" i="4" s="1"/>
  <c r="D27" i="4"/>
  <c r="J27" i="4" s="1"/>
  <c r="D28" i="4"/>
  <c r="D7" i="4"/>
  <c r="J7" i="4" s="1"/>
  <c r="D6" i="4"/>
  <c r="D8" i="5"/>
  <c r="J8" i="5" s="1"/>
  <c r="D9" i="5"/>
  <c r="J9" i="5" s="1"/>
  <c r="D10" i="5"/>
  <c r="D11" i="5"/>
  <c r="J11" i="5" s="1"/>
  <c r="D12" i="5"/>
  <c r="J12" i="5" s="1"/>
  <c r="D13" i="5"/>
  <c r="J15" i="5"/>
  <c r="J16" i="5"/>
  <c r="D18" i="5"/>
  <c r="D19" i="5"/>
  <c r="J19" i="5" s="1"/>
  <c r="D20" i="5"/>
  <c r="J20" i="5" s="1"/>
  <c r="D21" i="5"/>
  <c r="J21" i="5" s="1"/>
  <c r="E22" i="5"/>
  <c r="F22" i="5"/>
  <c r="B22" i="5"/>
  <c r="H22" i="5" s="1"/>
  <c r="C22" i="5"/>
  <c r="I22" i="5" s="1"/>
  <c r="D7" i="5"/>
  <c r="J7" i="5" s="1"/>
  <c r="D6" i="5"/>
  <c r="J6" i="5" s="1"/>
  <c r="E14" i="8"/>
  <c r="F14" i="8"/>
  <c r="B14" i="8"/>
  <c r="C14" i="8"/>
  <c r="D13" i="8"/>
  <c r="D12" i="8"/>
  <c r="D11" i="8"/>
  <c r="D10" i="8"/>
  <c r="D9" i="8"/>
  <c r="D8" i="8"/>
  <c r="D7" i="8"/>
  <c r="D6" i="8"/>
  <c r="J6" i="8" s="1"/>
  <c r="I34" i="6"/>
  <c r="I35" i="6"/>
  <c r="I36" i="6"/>
  <c r="I37" i="6"/>
  <c r="I38" i="6"/>
  <c r="I33" i="6"/>
  <c r="G39" i="6"/>
  <c r="E39" i="6"/>
  <c r="AA22" i="6"/>
  <c r="AA24" i="6"/>
  <c r="AA25" i="6"/>
  <c r="AA26" i="6"/>
  <c r="AA21" i="6"/>
  <c r="AG21" i="6" s="1"/>
  <c r="Y27" i="6"/>
  <c r="W27" i="6"/>
  <c r="I22" i="6"/>
  <c r="I23" i="6"/>
  <c r="I24" i="6"/>
  <c r="I25" i="6"/>
  <c r="I26" i="6"/>
  <c r="I21" i="6"/>
  <c r="O21" i="6" s="1"/>
  <c r="G27" i="6"/>
  <c r="E27" i="6"/>
  <c r="AA9" i="6"/>
  <c r="AA10" i="6"/>
  <c r="AA11" i="6"/>
  <c r="AA12" i="6"/>
  <c r="AA13" i="6"/>
  <c r="AA14" i="6"/>
  <c r="Y15" i="6"/>
  <c r="W15" i="6"/>
  <c r="I9" i="6"/>
  <c r="I10" i="6"/>
  <c r="I11" i="6"/>
  <c r="I12" i="6"/>
  <c r="I13" i="6"/>
  <c r="I14" i="6"/>
  <c r="G15" i="6"/>
  <c r="E15" i="6"/>
  <c r="E2" i="7"/>
  <c r="D21" i="7"/>
  <c r="D22" i="7" s="1"/>
  <c r="B21" i="7"/>
  <c r="B22" i="7" s="1"/>
  <c r="H11" i="3" l="1"/>
  <c r="J6" i="4"/>
  <c r="D30" i="4"/>
  <c r="I14" i="8"/>
  <c r="H14" i="8"/>
  <c r="I25" i="3"/>
  <c r="H25" i="3"/>
  <c r="I23" i="2"/>
  <c r="G23" i="2"/>
  <c r="AG10" i="6"/>
  <c r="AG22" i="6"/>
  <c r="O34" i="6"/>
  <c r="O10" i="6"/>
  <c r="AG25" i="6"/>
  <c r="O25" i="6"/>
  <c r="O13" i="6"/>
  <c r="O9" i="6"/>
  <c r="AG9" i="6"/>
  <c r="O22" i="6"/>
  <c r="O14" i="6"/>
  <c r="AG14" i="6"/>
  <c r="O38" i="6"/>
  <c r="AG13" i="6"/>
  <c r="O26" i="6"/>
  <c r="AG26" i="6"/>
  <c r="O37" i="6"/>
  <c r="O11" i="6"/>
  <c r="AG11" i="6"/>
  <c r="O35" i="6"/>
  <c r="BE22" i="1"/>
  <c r="G25" i="3"/>
  <c r="D25" i="3"/>
  <c r="G11" i="3"/>
  <c r="D11" i="3"/>
  <c r="D23" i="2"/>
  <c r="J23" i="2" s="1"/>
  <c r="D14" i="8"/>
  <c r="G14" i="8"/>
  <c r="J14" i="8" s="1"/>
  <c r="D22" i="5"/>
  <c r="G22" i="5"/>
  <c r="J22" i="3"/>
  <c r="J6" i="3"/>
  <c r="J9" i="3"/>
  <c r="J21" i="3"/>
  <c r="J10" i="8"/>
  <c r="I39" i="6"/>
  <c r="I27" i="6"/>
  <c r="AA27" i="6"/>
  <c r="AA15" i="6"/>
  <c r="I15" i="6"/>
  <c r="J12" i="8"/>
  <c r="J11" i="8"/>
  <c r="J18" i="4"/>
  <c r="J24" i="3"/>
  <c r="J23" i="3"/>
  <c r="J20" i="3"/>
  <c r="J19" i="3"/>
  <c r="J10" i="3"/>
  <c r="J22" i="2"/>
  <c r="J21" i="2"/>
  <c r="J20" i="2"/>
  <c r="J19" i="2"/>
  <c r="J14" i="2"/>
  <c r="J18" i="5"/>
  <c r="J13" i="5"/>
  <c r="J10" i="5"/>
  <c r="J11" i="4"/>
  <c r="J19" i="4"/>
  <c r="J23" i="4"/>
  <c r="J28" i="4"/>
  <c r="J12" i="4"/>
  <c r="J7" i="3"/>
  <c r="J8" i="3"/>
  <c r="J12" i="2"/>
  <c r="J17" i="2"/>
  <c r="J13" i="2"/>
  <c r="J8" i="2"/>
  <c r="J16" i="2"/>
  <c r="J10" i="2"/>
  <c r="J7" i="8"/>
  <c r="J8" i="8"/>
  <c r="J9" i="8"/>
  <c r="J13" i="8"/>
  <c r="H23" i="2"/>
  <c r="AO21" i="1"/>
  <c r="BE15" i="1"/>
  <c r="BE13" i="1"/>
  <c r="AZ21" i="1"/>
  <c r="BE17" i="1"/>
  <c r="BE16" i="1"/>
  <c r="BE14" i="1"/>
  <c r="BE12" i="1"/>
  <c r="O23" i="6"/>
  <c r="O33" i="6"/>
  <c r="W21" i="1"/>
  <c r="O24" i="6"/>
  <c r="AG24" i="6"/>
  <c r="O12" i="6"/>
  <c r="O36" i="6"/>
  <c r="AG12" i="6"/>
  <c r="AU21" i="1"/>
  <c r="AG23" i="6"/>
  <c r="J26" i="4"/>
  <c r="I30" i="4" l="1"/>
  <c r="J22" i="5"/>
  <c r="BE21" i="1"/>
  <c r="J25" i="3"/>
  <c r="J11" i="3"/>
  <c r="H30" i="4" l="1"/>
  <c r="G30" i="4"/>
  <c r="J30" i="4" s="1"/>
</calcChain>
</file>

<file path=xl/sharedStrings.xml><?xml version="1.0" encoding="utf-8"?>
<sst xmlns="http://schemas.openxmlformats.org/spreadsheetml/2006/main" count="424" uniqueCount="205">
  <si>
    <t>選挙執行日</t>
    <rPh sb="0" eb="2">
      <t>センキョ</t>
    </rPh>
    <rPh sb="2" eb="4">
      <t>シッコウ</t>
    </rPh>
    <rPh sb="4" eb="5">
      <t>ビ</t>
    </rPh>
    <phoneticPr fontId="2"/>
  </si>
  <si>
    <t>公示日</t>
    <rPh sb="0" eb="2">
      <t>コウジ</t>
    </rPh>
    <rPh sb="2" eb="3">
      <t>ビ</t>
    </rPh>
    <phoneticPr fontId="2"/>
  </si>
  <si>
    <t>立候補者数</t>
    <rPh sb="0" eb="4">
      <t>リッコウホシャ</t>
    </rPh>
    <rPh sb="4" eb="5">
      <t>スウ</t>
    </rPh>
    <phoneticPr fontId="2"/>
  </si>
  <si>
    <t>定数</t>
    <rPh sb="0" eb="2">
      <t>テイスウ</t>
    </rPh>
    <phoneticPr fontId="2"/>
  </si>
  <si>
    <t>選挙発生事由</t>
    <rPh sb="0" eb="2">
      <t>センキョ</t>
    </rPh>
    <rPh sb="2" eb="4">
      <t>ハッセイ</t>
    </rPh>
    <rPh sb="4" eb="6">
      <t>ジユウ</t>
    </rPh>
    <phoneticPr fontId="2"/>
  </si>
  <si>
    <t>任期満了</t>
    <rPh sb="0" eb="2">
      <t>ニンキ</t>
    </rPh>
    <rPh sb="2" eb="4">
      <t>マンリョウ</t>
    </rPh>
    <phoneticPr fontId="2"/>
  </si>
  <si>
    <t>投票者数</t>
    <rPh sb="0" eb="3">
      <t>トウヒョウシャ</t>
    </rPh>
    <rPh sb="3" eb="4">
      <t>スウ</t>
    </rPh>
    <phoneticPr fontId="2"/>
  </si>
  <si>
    <t>男</t>
    <rPh sb="0" eb="1">
      <t>オトコ</t>
    </rPh>
    <phoneticPr fontId="2"/>
  </si>
  <si>
    <t>女</t>
    <rPh sb="0" eb="1">
      <t>オンナ</t>
    </rPh>
    <phoneticPr fontId="2"/>
  </si>
  <si>
    <t>計</t>
    <rPh sb="0" eb="1">
      <t>ケイ</t>
    </rPh>
    <phoneticPr fontId="2"/>
  </si>
  <si>
    <t>筑波地区</t>
    <rPh sb="0" eb="2">
      <t>ツクバ</t>
    </rPh>
    <rPh sb="2" eb="4">
      <t>チク</t>
    </rPh>
    <phoneticPr fontId="2"/>
  </si>
  <si>
    <t>大穂地区</t>
    <rPh sb="0" eb="2">
      <t>オオホ</t>
    </rPh>
    <rPh sb="2" eb="4">
      <t>チク</t>
    </rPh>
    <phoneticPr fontId="2"/>
  </si>
  <si>
    <t>豊里地区</t>
    <rPh sb="0" eb="2">
      <t>トヨサト</t>
    </rPh>
    <rPh sb="2" eb="4">
      <t>チク</t>
    </rPh>
    <phoneticPr fontId="2"/>
  </si>
  <si>
    <t>谷田部地区</t>
    <rPh sb="0" eb="3">
      <t>ヤタベ</t>
    </rPh>
    <rPh sb="3" eb="5">
      <t>チク</t>
    </rPh>
    <phoneticPr fontId="2"/>
  </si>
  <si>
    <t>桜地区</t>
    <rPh sb="0" eb="1">
      <t>サクラ</t>
    </rPh>
    <rPh sb="1" eb="3">
      <t>チク</t>
    </rPh>
    <phoneticPr fontId="2"/>
  </si>
  <si>
    <t>つくば市・計</t>
    <rPh sb="3" eb="4">
      <t>シ</t>
    </rPh>
    <rPh sb="5" eb="6">
      <t>ケイ</t>
    </rPh>
    <phoneticPr fontId="2"/>
  </si>
  <si>
    <t>県計</t>
    <rPh sb="0" eb="1">
      <t>ケン</t>
    </rPh>
    <rPh sb="1" eb="2">
      <t>ケイ</t>
    </rPh>
    <phoneticPr fontId="2"/>
  </si>
  <si>
    <t>当日有権者数（人）</t>
    <rPh sb="0" eb="2">
      <t>トウジツ</t>
    </rPh>
    <rPh sb="2" eb="5">
      <t>ユウケンシャ</t>
    </rPh>
    <rPh sb="5" eb="6">
      <t>スウ</t>
    </rPh>
    <rPh sb="7" eb="8">
      <t>ニン</t>
    </rPh>
    <phoneticPr fontId="2"/>
  </si>
  <si>
    <t>投票者数（人）</t>
    <rPh sb="0" eb="3">
      <t>トウヒョウシャ</t>
    </rPh>
    <rPh sb="3" eb="4">
      <t>スウ</t>
    </rPh>
    <rPh sb="5" eb="6">
      <t>ニン</t>
    </rPh>
    <phoneticPr fontId="2"/>
  </si>
  <si>
    <t>投票率（％）</t>
    <rPh sb="0" eb="3">
      <t>トウヒョウリツ</t>
    </rPh>
    <phoneticPr fontId="2"/>
  </si>
  <si>
    <t>◎　候補者別得票数</t>
    <rPh sb="2" eb="5">
      <t>コウホシャ</t>
    </rPh>
    <rPh sb="5" eb="6">
      <t>ベツ</t>
    </rPh>
    <rPh sb="6" eb="9">
      <t>トクヒョウスウ</t>
    </rPh>
    <phoneticPr fontId="2"/>
  </si>
  <si>
    <t>性別</t>
    <rPh sb="0" eb="2">
      <t>セイベツ</t>
    </rPh>
    <phoneticPr fontId="2"/>
  </si>
  <si>
    <t>年齢</t>
    <rPh sb="0" eb="2">
      <t>ネンレイ</t>
    </rPh>
    <phoneticPr fontId="2"/>
  </si>
  <si>
    <t>所属党派</t>
    <rPh sb="0" eb="2">
      <t>ショゾク</t>
    </rPh>
    <rPh sb="2" eb="4">
      <t>トウハ</t>
    </rPh>
    <phoneticPr fontId="2"/>
  </si>
  <si>
    <t>得票数</t>
    <rPh sb="0" eb="3">
      <t>トクヒョウスウ</t>
    </rPh>
    <phoneticPr fontId="2"/>
  </si>
  <si>
    <t>つくば市</t>
    <rPh sb="3" eb="4">
      <t>シ</t>
    </rPh>
    <phoneticPr fontId="2"/>
  </si>
  <si>
    <t>男</t>
    <rPh sb="0" eb="1">
      <t>おとこ</t>
    </rPh>
    <phoneticPr fontId="2" type="Hiragana"/>
  </si>
  <si>
    <t>　　　　　項 目　　　　　　
地 区</t>
    <rPh sb="5" eb="6">
      <t>こう</t>
    </rPh>
    <rPh sb="7" eb="8">
      <t>め</t>
    </rPh>
    <rPh sb="15" eb="16">
      <t>ち</t>
    </rPh>
    <rPh sb="17" eb="18">
      <t>く</t>
    </rPh>
    <phoneticPr fontId="2" type="Hiragana"/>
  </si>
  <si>
    <t>（ふりがな）
候補者氏名</t>
    <rPh sb="7" eb="10">
      <t>こうほしゃ</t>
    </rPh>
    <rPh sb="10" eb="12">
      <t>しめい</t>
    </rPh>
    <phoneticPr fontId="3" type="Hiragana" alignment="distributed"/>
  </si>
  <si>
    <t>当落</t>
    <rPh sb="0" eb="2">
      <t>とうらく</t>
    </rPh>
    <phoneticPr fontId="2" type="Hiragana"/>
  </si>
  <si>
    <t>参議院議員通常選挙（茨城県選挙区）</t>
    <rPh sb="0" eb="3">
      <t>さんぎいん</t>
    </rPh>
    <rPh sb="3" eb="5">
      <t>ぎいん</t>
    </rPh>
    <rPh sb="5" eb="7">
      <t>つうじょう</t>
    </rPh>
    <rPh sb="7" eb="9">
      <t>せんきょ</t>
    </rPh>
    <rPh sb="10" eb="13">
      <t>いばらきけん</t>
    </rPh>
    <rPh sb="13" eb="16">
      <t>せんきょく</t>
    </rPh>
    <phoneticPr fontId="2" type="Hiragana"/>
  </si>
  <si>
    <t>合　　　　　　計</t>
    <rPh sb="0" eb="1">
      <t>ごう</t>
    </rPh>
    <rPh sb="7" eb="8">
      <t>けい</t>
    </rPh>
    <phoneticPr fontId="2" type="Hiragana"/>
  </si>
  <si>
    <t>県　　計</t>
    <rPh sb="0" eb="1">
      <t>ケン</t>
    </rPh>
    <rPh sb="3" eb="4">
      <t>ケイ</t>
    </rPh>
    <phoneticPr fontId="2"/>
  </si>
  <si>
    <t>〔筑波地区〕</t>
    <rPh sb="1" eb="3">
      <t>ツクバ</t>
    </rPh>
    <rPh sb="3" eb="5">
      <t>チク</t>
    </rPh>
    <phoneticPr fontId="2"/>
  </si>
  <si>
    <t>谷田部第１</t>
    <rPh sb="0" eb="3">
      <t>ヤタベ</t>
    </rPh>
    <rPh sb="3" eb="4">
      <t>ダイ</t>
    </rPh>
    <phoneticPr fontId="2"/>
  </si>
  <si>
    <t>◎　投票所別普通投票状況</t>
    <rPh sb="2" eb="5">
      <t>トウヒョウジョ</t>
    </rPh>
    <rPh sb="5" eb="6">
      <t>ベツ</t>
    </rPh>
    <rPh sb="6" eb="8">
      <t>フツウ</t>
    </rPh>
    <rPh sb="8" eb="10">
      <t>トウヒョウ</t>
    </rPh>
    <rPh sb="10" eb="12">
      <t>ジョウキョウ</t>
    </rPh>
    <phoneticPr fontId="2"/>
  </si>
  <si>
    <t>小　　　　田</t>
    <rPh sb="0" eb="1">
      <t>ショウ</t>
    </rPh>
    <rPh sb="5" eb="6">
      <t>タ</t>
    </rPh>
    <phoneticPr fontId="2"/>
  </si>
  <si>
    <t>〔大穂地区〕</t>
    <rPh sb="1" eb="3">
      <t>オオホ</t>
    </rPh>
    <rPh sb="3" eb="5">
      <t>チク</t>
    </rPh>
    <phoneticPr fontId="2"/>
  </si>
  <si>
    <t>〔豊里地区〕</t>
    <rPh sb="1" eb="3">
      <t>トヨサト</t>
    </rPh>
    <rPh sb="3" eb="5">
      <t>チク</t>
    </rPh>
    <phoneticPr fontId="2"/>
  </si>
  <si>
    <t>〔谷田部地区〕</t>
    <rPh sb="1" eb="4">
      <t>ヤタベ</t>
    </rPh>
    <rPh sb="4" eb="6">
      <t>チク</t>
    </rPh>
    <phoneticPr fontId="2"/>
  </si>
  <si>
    <t>谷田部第２</t>
    <rPh sb="0" eb="3">
      <t>ヤタベ</t>
    </rPh>
    <rPh sb="3" eb="4">
      <t>ダイ</t>
    </rPh>
    <phoneticPr fontId="2"/>
  </si>
  <si>
    <t>谷田部第３</t>
    <rPh sb="0" eb="3">
      <t>ヤタベ</t>
    </rPh>
    <rPh sb="3" eb="4">
      <t>ダイ</t>
    </rPh>
    <phoneticPr fontId="2"/>
  </si>
  <si>
    <t>谷田部第４</t>
    <rPh sb="0" eb="3">
      <t>ヤタベ</t>
    </rPh>
    <rPh sb="3" eb="4">
      <t>ダイ</t>
    </rPh>
    <phoneticPr fontId="2"/>
  </si>
  <si>
    <t>東</t>
    <rPh sb="0" eb="1">
      <t>ヒガシ</t>
    </rPh>
    <phoneticPr fontId="2"/>
  </si>
  <si>
    <t>真 瀬 第 １</t>
    <rPh sb="0" eb="1">
      <t>マコト</t>
    </rPh>
    <rPh sb="2" eb="3">
      <t>セ</t>
    </rPh>
    <rPh sb="4" eb="5">
      <t>ダイ</t>
    </rPh>
    <phoneticPr fontId="2"/>
  </si>
  <si>
    <t>真 瀬 第 ２</t>
    <rPh sb="0" eb="1">
      <t>マコト</t>
    </rPh>
    <rPh sb="2" eb="3">
      <t>セ</t>
    </rPh>
    <rPh sb="4" eb="5">
      <t>ダイ</t>
    </rPh>
    <phoneticPr fontId="2"/>
  </si>
  <si>
    <t>真 瀬 第 ３</t>
    <rPh sb="0" eb="1">
      <t>マコト</t>
    </rPh>
    <rPh sb="2" eb="3">
      <t>セ</t>
    </rPh>
    <rPh sb="4" eb="5">
      <t>ダイ</t>
    </rPh>
    <phoneticPr fontId="2"/>
  </si>
  <si>
    <t>島 名 第 １</t>
    <rPh sb="0" eb="1">
      <t>シマ</t>
    </rPh>
    <rPh sb="2" eb="3">
      <t>ナ</t>
    </rPh>
    <rPh sb="4" eb="5">
      <t>ダイ</t>
    </rPh>
    <phoneticPr fontId="2"/>
  </si>
  <si>
    <t>島 名 第 ２</t>
    <rPh sb="0" eb="1">
      <t>シマ</t>
    </rPh>
    <rPh sb="2" eb="3">
      <t>ナ</t>
    </rPh>
    <rPh sb="4" eb="5">
      <t>ダイ</t>
    </rPh>
    <phoneticPr fontId="2"/>
  </si>
  <si>
    <t>島 名 第 ３</t>
    <rPh sb="0" eb="1">
      <t>シマ</t>
    </rPh>
    <rPh sb="2" eb="3">
      <t>ナ</t>
    </rPh>
    <rPh sb="4" eb="5">
      <t>ダイ</t>
    </rPh>
    <phoneticPr fontId="2"/>
  </si>
  <si>
    <t>苅　　　間</t>
    <rPh sb="0" eb="1">
      <t>ガイ</t>
    </rPh>
    <rPh sb="4" eb="5">
      <t>アイダ</t>
    </rPh>
    <phoneticPr fontId="2"/>
  </si>
  <si>
    <t>西  平  塚</t>
    <rPh sb="0" eb="1">
      <t>ニシ</t>
    </rPh>
    <rPh sb="3" eb="4">
      <t>ヒラ</t>
    </rPh>
    <rPh sb="6" eb="7">
      <t>ツカ</t>
    </rPh>
    <phoneticPr fontId="2"/>
  </si>
  <si>
    <t>春　　　日</t>
    <rPh sb="0" eb="1">
      <t>ハル</t>
    </rPh>
    <rPh sb="4" eb="5">
      <t>ヒ</t>
    </rPh>
    <phoneticPr fontId="2"/>
  </si>
  <si>
    <t>柳　　　橋</t>
    <rPh sb="0" eb="1">
      <t>ヤナギ</t>
    </rPh>
    <rPh sb="4" eb="5">
      <t>ハシ</t>
    </rPh>
    <phoneticPr fontId="2"/>
  </si>
  <si>
    <t>館　　　野</t>
    <rPh sb="0" eb="1">
      <t>カン</t>
    </rPh>
    <rPh sb="4" eb="5">
      <t>ノ</t>
    </rPh>
    <phoneticPr fontId="2"/>
  </si>
  <si>
    <t>稲　　　岡</t>
    <rPh sb="0" eb="1">
      <t>イネ</t>
    </rPh>
    <rPh sb="4" eb="5">
      <t>オカ</t>
    </rPh>
    <phoneticPr fontId="2"/>
  </si>
  <si>
    <t>西　　　部</t>
    <rPh sb="0" eb="1">
      <t>ニシ</t>
    </rPh>
    <rPh sb="4" eb="5">
      <t>ブ</t>
    </rPh>
    <phoneticPr fontId="2"/>
  </si>
  <si>
    <t>手　代　木</t>
    <rPh sb="0" eb="1">
      <t>テ</t>
    </rPh>
    <rPh sb="2" eb="3">
      <t>ダイ</t>
    </rPh>
    <rPh sb="4" eb="5">
      <t>キ</t>
    </rPh>
    <phoneticPr fontId="2"/>
  </si>
  <si>
    <t>小　野　崎</t>
    <rPh sb="0" eb="1">
      <t>ショウ</t>
    </rPh>
    <rPh sb="2" eb="3">
      <t>ノ</t>
    </rPh>
    <rPh sb="4" eb="5">
      <t>ザキ</t>
    </rPh>
    <phoneticPr fontId="2"/>
  </si>
  <si>
    <t>北 条 第 １</t>
    <rPh sb="0" eb="1">
      <t>キタ</t>
    </rPh>
    <rPh sb="2" eb="3">
      <t>ジョウ</t>
    </rPh>
    <rPh sb="4" eb="5">
      <t>ダイ</t>
    </rPh>
    <phoneticPr fontId="2"/>
  </si>
  <si>
    <t>北 条 第 ２</t>
    <rPh sb="0" eb="1">
      <t>キタ</t>
    </rPh>
    <rPh sb="2" eb="3">
      <t>ジョウ</t>
    </rPh>
    <rPh sb="4" eb="5">
      <t>ダイ</t>
    </rPh>
    <phoneticPr fontId="2"/>
  </si>
  <si>
    <t>大  　　　 形</t>
    <rPh sb="0" eb="1">
      <t>ダイ</t>
    </rPh>
    <rPh sb="7" eb="8">
      <t>カタチ</t>
    </rPh>
    <phoneticPr fontId="2"/>
  </si>
  <si>
    <t>神  　　　 郡</t>
    <rPh sb="0" eb="1">
      <t>カミ</t>
    </rPh>
    <rPh sb="7" eb="8">
      <t>グン</t>
    </rPh>
    <phoneticPr fontId="2"/>
  </si>
  <si>
    <t>臼 　　　  井</t>
    <rPh sb="0" eb="1">
      <t>ウス</t>
    </rPh>
    <rPh sb="7" eb="8">
      <t>イ</t>
    </rPh>
    <phoneticPr fontId="2"/>
  </si>
  <si>
    <t>小　 　　  沢</t>
    <rPh sb="0" eb="1">
      <t>ショウ</t>
    </rPh>
    <rPh sb="7" eb="8">
      <t>サワ</t>
    </rPh>
    <phoneticPr fontId="2"/>
  </si>
  <si>
    <t>筑　　　   波</t>
    <rPh sb="0" eb="1">
      <t>チク</t>
    </rPh>
    <rPh sb="7" eb="8">
      <t>ナミ</t>
    </rPh>
    <phoneticPr fontId="2"/>
  </si>
  <si>
    <t>沼 　　　  田</t>
    <rPh sb="0" eb="1">
      <t>ヌマ</t>
    </rPh>
    <rPh sb="7" eb="8">
      <t>タ</t>
    </rPh>
    <phoneticPr fontId="2"/>
  </si>
  <si>
    <t>国 　　　  松</t>
    <rPh sb="0" eb="1">
      <t>クニ</t>
    </rPh>
    <rPh sb="7" eb="8">
      <t>マツ</t>
    </rPh>
    <phoneticPr fontId="2"/>
  </si>
  <si>
    <t>田 　　　  中</t>
    <rPh sb="0" eb="1">
      <t>タ</t>
    </rPh>
    <rPh sb="7" eb="8">
      <t>ナカ</t>
    </rPh>
    <phoneticPr fontId="2"/>
  </si>
  <si>
    <t>水  　　　 守</t>
    <rPh sb="0" eb="1">
      <t>ミズ</t>
    </rPh>
    <rPh sb="7" eb="8">
      <t>カミ</t>
    </rPh>
    <phoneticPr fontId="2"/>
  </si>
  <si>
    <t>安 　　　  食</t>
    <rPh sb="0" eb="1">
      <t>アン</t>
    </rPh>
    <rPh sb="7" eb="8">
      <t>ショク</t>
    </rPh>
    <phoneticPr fontId="2"/>
  </si>
  <si>
    <t>洞　  　　 下</t>
    <rPh sb="0" eb="1">
      <t>ホラ</t>
    </rPh>
    <rPh sb="7" eb="8">
      <t>シタ</t>
    </rPh>
    <phoneticPr fontId="2"/>
  </si>
  <si>
    <t>菅  　　　 間</t>
    <rPh sb="0" eb="1">
      <t>スゲ</t>
    </rPh>
    <rPh sb="7" eb="8">
      <t>アイダ</t>
    </rPh>
    <phoneticPr fontId="2"/>
  </si>
  <si>
    <t>大 穂 第 １</t>
    <rPh sb="0" eb="1">
      <t>ダイ</t>
    </rPh>
    <rPh sb="2" eb="3">
      <t>ホ</t>
    </rPh>
    <rPh sb="4" eb="5">
      <t>ダイ</t>
    </rPh>
    <phoneticPr fontId="2"/>
  </si>
  <si>
    <t>大 穂 第 ２</t>
    <rPh sb="0" eb="1">
      <t>ダイ</t>
    </rPh>
    <rPh sb="2" eb="3">
      <t>ホ</t>
    </rPh>
    <rPh sb="4" eb="5">
      <t>ダイ</t>
    </rPh>
    <phoneticPr fontId="2"/>
  </si>
  <si>
    <t>大 穂 第 ３</t>
    <rPh sb="0" eb="1">
      <t>ダイ</t>
    </rPh>
    <rPh sb="2" eb="3">
      <t>ホ</t>
    </rPh>
    <rPh sb="4" eb="5">
      <t>ダイ</t>
    </rPh>
    <phoneticPr fontId="2"/>
  </si>
  <si>
    <t>大 穂 第 ４</t>
    <rPh sb="0" eb="1">
      <t>ダイ</t>
    </rPh>
    <rPh sb="2" eb="3">
      <t>ホ</t>
    </rPh>
    <rPh sb="4" eb="5">
      <t>ダイ</t>
    </rPh>
    <phoneticPr fontId="2"/>
  </si>
  <si>
    <t>大 穂 第 ５</t>
    <rPh sb="0" eb="1">
      <t>ダイ</t>
    </rPh>
    <rPh sb="2" eb="3">
      <t>ホ</t>
    </rPh>
    <rPh sb="4" eb="5">
      <t>ダイ</t>
    </rPh>
    <phoneticPr fontId="2"/>
  </si>
  <si>
    <t>豊 里 第 ２</t>
    <rPh sb="0" eb="1">
      <t>ユタカ</t>
    </rPh>
    <rPh sb="2" eb="3">
      <t>サト</t>
    </rPh>
    <rPh sb="4" eb="5">
      <t>ダイ</t>
    </rPh>
    <phoneticPr fontId="2"/>
  </si>
  <si>
    <t>豊 里 第 ３</t>
    <rPh sb="0" eb="1">
      <t>ユタカ</t>
    </rPh>
    <rPh sb="2" eb="3">
      <t>サト</t>
    </rPh>
    <rPh sb="4" eb="5">
      <t>ダイ</t>
    </rPh>
    <phoneticPr fontId="2"/>
  </si>
  <si>
    <t>豊 里 第 ４</t>
    <rPh sb="0" eb="1">
      <t>ユタカ</t>
    </rPh>
    <rPh sb="2" eb="3">
      <t>サト</t>
    </rPh>
    <rPh sb="4" eb="5">
      <t>ダイ</t>
    </rPh>
    <phoneticPr fontId="2"/>
  </si>
  <si>
    <t>豊 里 第 ５</t>
    <rPh sb="0" eb="1">
      <t>ユタカ</t>
    </rPh>
    <rPh sb="2" eb="3">
      <t>サト</t>
    </rPh>
    <rPh sb="4" eb="5">
      <t>ダイ</t>
    </rPh>
    <phoneticPr fontId="2"/>
  </si>
  <si>
    <t>豊 里 第 ６</t>
    <rPh sb="0" eb="1">
      <t>ユタカ</t>
    </rPh>
    <rPh sb="2" eb="3">
      <t>サト</t>
    </rPh>
    <rPh sb="4" eb="5">
      <t>ダイ</t>
    </rPh>
    <phoneticPr fontId="2"/>
  </si>
  <si>
    <t>豊 里 第 ７</t>
    <rPh sb="0" eb="1">
      <t>ユタカ</t>
    </rPh>
    <rPh sb="2" eb="3">
      <t>サト</t>
    </rPh>
    <rPh sb="4" eb="5">
      <t>ダイ</t>
    </rPh>
    <phoneticPr fontId="2"/>
  </si>
  <si>
    <t>〔桜地区〕</t>
    <rPh sb="1" eb="2">
      <t>サクラ</t>
    </rPh>
    <rPh sb="2" eb="4">
      <t>チク</t>
    </rPh>
    <phoneticPr fontId="2"/>
  </si>
  <si>
    <t>桜 第 １</t>
    <rPh sb="0" eb="1">
      <t>サクラ</t>
    </rPh>
    <rPh sb="2" eb="3">
      <t>ダイ</t>
    </rPh>
    <phoneticPr fontId="2"/>
  </si>
  <si>
    <t>桜 第 ２</t>
    <rPh sb="0" eb="1">
      <t>サクラ</t>
    </rPh>
    <rPh sb="2" eb="3">
      <t>ダイ</t>
    </rPh>
    <phoneticPr fontId="2"/>
  </si>
  <si>
    <t>桜 第 ３</t>
    <rPh sb="0" eb="1">
      <t>サクラ</t>
    </rPh>
    <rPh sb="2" eb="3">
      <t>ダイ</t>
    </rPh>
    <phoneticPr fontId="2"/>
  </si>
  <si>
    <t>桜 第 ５</t>
    <rPh sb="0" eb="1">
      <t>サクラ</t>
    </rPh>
    <rPh sb="2" eb="3">
      <t>ダイ</t>
    </rPh>
    <phoneticPr fontId="2"/>
  </si>
  <si>
    <t>桜 第 ６</t>
    <rPh sb="0" eb="1">
      <t>サクラ</t>
    </rPh>
    <rPh sb="2" eb="3">
      <t>ダイ</t>
    </rPh>
    <phoneticPr fontId="2"/>
  </si>
  <si>
    <t>桜 第 ７</t>
    <rPh sb="0" eb="1">
      <t>サクラ</t>
    </rPh>
    <rPh sb="2" eb="3">
      <t>ダイ</t>
    </rPh>
    <phoneticPr fontId="2"/>
  </si>
  <si>
    <t>桜 第 ８</t>
    <rPh sb="0" eb="1">
      <t>サクラ</t>
    </rPh>
    <rPh sb="2" eb="3">
      <t>ダイ</t>
    </rPh>
    <phoneticPr fontId="2"/>
  </si>
  <si>
    <t>桜 第 ９</t>
    <rPh sb="0" eb="1">
      <t>サクラ</t>
    </rPh>
    <rPh sb="2" eb="3">
      <t>ダイ</t>
    </rPh>
    <phoneticPr fontId="2"/>
  </si>
  <si>
    <t>桜 第 １０</t>
    <rPh sb="0" eb="1">
      <t>サクラ</t>
    </rPh>
    <rPh sb="2" eb="3">
      <t>ダイ</t>
    </rPh>
    <phoneticPr fontId="2"/>
  </si>
  <si>
    <t>桜 第 １１</t>
    <rPh sb="0" eb="1">
      <t>サクラ</t>
    </rPh>
    <rPh sb="2" eb="3">
      <t>ダイ</t>
    </rPh>
    <phoneticPr fontId="2"/>
  </si>
  <si>
    <t>桜 第 １２</t>
    <rPh sb="0" eb="1">
      <t>サクラ</t>
    </rPh>
    <rPh sb="2" eb="3">
      <t>ダイ</t>
    </rPh>
    <phoneticPr fontId="2"/>
  </si>
  <si>
    <t>桜 第 １３</t>
    <rPh sb="0" eb="1">
      <t>サクラ</t>
    </rPh>
    <rPh sb="2" eb="3">
      <t>ダイ</t>
    </rPh>
    <phoneticPr fontId="2"/>
  </si>
  <si>
    <t>桜 第 １４</t>
    <rPh sb="0" eb="1">
      <t>サクラ</t>
    </rPh>
    <rPh sb="2" eb="3">
      <t>ダイ</t>
    </rPh>
    <phoneticPr fontId="2"/>
  </si>
  <si>
    <t>桜 第 １５</t>
    <rPh sb="0" eb="1">
      <t>サクラ</t>
    </rPh>
    <rPh sb="2" eb="3">
      <t>ダイ</t>
    </rPh>
    <phoneticPr fontId="2"/>
  </si>
  <si>
    <t>桜 第 １６</t>
    <rPh sb="0" eb="1">
      <t>サクラ</t>
    </rPh>
    <rPh sb="2" eb="3">
      <t>ダイ</t>
    </rPh>
    <phoneticPr fontId="2"/>
  </si>
  <si>
    <t>桜 第 ４</t>
    <rPh sb="0" eb="1">
      <t>サクラ</t>
    </rPh>
    <rPh sb="2" eb="3">
      <t>ダイ</t>
    </rPh>
    <phoneticPr fontId="2"/>
  </si>
  <si>
    <t>　　　 項　目
地　区</t>
    <rPh sb="4" eb="5">
      <t>コウ</t>
    </rPh>
    <rPh sb="6" eb="7">
      <t>メ</t>
    </rPh>
    <rPh sb="8" eb="9">
      <t>チ</t>
    </rPh>
    <rPh sb="10" eb="11">
      <t>ク</t>
    </rPh>
    <phoneticPr fontId="2"/>
  </si>
  <si>
    <t>合　　計</t>
    <rPh sb="0" eb="1">
      <t>ゴウ</t>
    </rPh>
    <rPh sb="3" eb="4">
      <t>ケイ</t>
    </rPh>
    <phoneticPr fontId="2"/>
  </si>
  <si>
    <t>　◎　時間別投票者数</t>
    <rPh sb="3" eb="6">
      <t>ジカンベツ</t>
    </rPh>
    <rPh sb="6" eb="9">
      <t>トウヒョウシャ</t>
    </rPh>
    <rPh sb="9" eb="10">
      <t>スウ</t>
    </rPh>
    <phoneticPr fontId="2"/>
  </si>
  <si>
    <t>１０時</t>
    <rPh sb="2" eb="3">
      <t>ジ</t>
    </rPh>
    <phoneticPr fontId="2"/>
  </si>
  <si>
    <t>　　   項　目
地　区</t>
    <rPh sb="5" eb="6">
      <t>コウ</t>
    </rPh>
    <rPh sb="7" eb="8">
      <t>メ</t>
    </rPh>
    <rPh sb="9" eb="10">
      <t>チ</t>
    </rPh>
    <rPh sb="11" eb="12">
      <t>ク</t>
    </rPh>
    <phoneticPr fontId="2"/>
  </si>
  <si>
    <t>１８時</t>
    <rPh sb="2" eb="3">
      <t>ジ</t>
    </rPh>
    <phoneticPr fontId="2"/>
  </si>
  <si>
    <t>◎　開票結果</t>
    <rPh sb="2" eb="4">
      <t>カイヒョウ</t>
    </rPh>
    <rPh sb="4" eb="6">
      <t>ケッカ</t>
    </rPh>
    <phoneticPr fontId="2"/>
  </si>
  <si>
    <t>投票総数</t>
    <rPh sb="0" eb="2">
      <t>トウヒョウ</t>
    </rPh>
    <rPh sb="2" eb="4">
      <t>ソウスウ</t>
    </rPh>
    <phoneticPr fontId="2"/>
  </si>
  <si>
    <t>有効投票</t>
    <rPh sb="0" eb="2">
      <t>ユウコウ</t>
    </rPh>
    <rPh sb="2" eb="4">
      <t>トウヒョウ</t>
    </rPh>
    <phoneticPr fontId="2"/>
  </si>
  <si>
    <t>無効投票</t>
    <rPh sb="0" eb="2">
      <t>ムコウ</t>
    </rPh>
    <rPh sb="2" eb="4">
      <t>トウヒョウ</t>
    </rPh>
    <phoneticPr fontId="2"/>
  </si>
  <si>
    <t>無効投票率</t>
    <rPh sb="0" eb="2">
      <t>ムコウ</t>
    </rPh>
    <rPh sb="2" eb="5">
      <t>トウヒョウリツ</t>
    </rPh>
    <phoneticPr fontId="2"/>
  </si>
  <si>
    <t>按分票</t>
    <rPh sb="0" eb="2">
      <t>アンブン</t>
    </rPh>
    <rPh sb="2" eb="3">
      <t>ヒョウ</t>
    </rPh>
    <phoneticPr fontId="2"/>
  </si>
  <si>
    <t>不受理票</t>
    <rPh sb="0" eb="4">
      <t>フジュリヒョウ</t>
    </rPh>
    <phoneticPr fontId="2"/>
  </si>
  <si>
    <t>持ち帰り票</t>
    <rPh sb="0" eb="1">
      <t>モ</t>
    </rPh>
    <rPh sb="2" eb="3">
      <t>カエ</t>
    </rPh>
    <rPh sb="4" eb="5">
      <t>ヒョウ</t>
    </rPh>
    <phoneticPr fontId="2"/>
  </si>
  <si>
    <t>◎　開票状況</t>
    <rPh sb="2" eb="4">
      <t>カイヒョウ</t>
    </rPh>
    <rPh sb="4" eb="6">
      <t>ジョウキョウ</t>
    </rPh>
    <phoneticPr fontId="2"/>
  </si>
  <si>
    <t>持ち帰り</t>
    <rPh sb="0" eb="1">
      <t>モ</t>
    </rPh>
    <rPh sb="2" eb="3">
      <t>カエ</t>
    </rPh>
    <phoneticPr fontId="2"/>
  </si>
  <si>
    <t>開票率（％）</t>
    <rPh sb="0" eb="3">
      <t>カイヒョウリツ</t>
    </rPh>
    <phoneticPr fontId="2"/>
  </si>
  <si>
    <t>不受理</t>
    <rPh sb="0" eb="3">
      <t>フジュリ</t>
    </rPh>
    <phoneticPr fontId="2"/>
  </si>
  <si>
    <t>◎　無効投票内訳</t>
    <rPh sb="2" eb="4">
      <t>ムコウ</t>
    </rPh>
    <rPh sb="4" eb="6">
      <t>トウヒョウ</t>
    </rPh>
    <rPh sb="6" eb="8">
      <t>ウチワケ</t>
    </rPh>
    <phoneticPr fontId="2"/>
  </si>
  <si>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2"/>
  </si>
  <si>
    <t>２人以上の候補者の氏名を記載したもの</t>
    <rPh sb="1" eb="4">
      <t>ニンイジョウ</t>
    </rPh>
    <rPh sb="5" eb="8">
      <t>コウホシャ</t>
    </rPh>
    <rPh sb="9" eb="11">
      <t>シメイ</t>
    </rPh>
    <rPh sb="12" eb="14">
      <t>キサイ</t>
    </rPh>
    <phoneticPr fontId="2"/>
  </si>
  <si>
    <t>候補者の氏名のほか，他事を記載したもの</t>
    <rPh sb="0" eb="3">
      <t>コウホシャ</t>
    </rPh>
    <rPh sb="4" eb="6">
      <t>シメイ</t>
    </rPh>
    <rPh sb="10" eb="12">
      <t>タジ</t>
    </rPh>
    <rPh sb="13" eb="15">
      <t>キサイ</t>
    </rPh>
    <phoneticPr fontId="2"/>
  </si>
  <si>
    <t>候補者の何人を記載したかを確認しがたいもの</t>
    <rPh sb="0" eb="3">
      <t>コウホシャ</t>
    </rPh>
    <rPh sb="4" eb="6">
      <t>ナンピト</t>
    </rPh>
    <rPh sb="7" eb="9">
      <t>キサイ</t>
    </rPh>
    <rPh sb="13" eb="15">
      <t>カクニン</t>
    </rPh>
    <phoneticPr fontId="2"/>
  </si>
  <si>
    <t>白紙投票</t>
    <rPh sb="0" eb="2">
      <t>ハクシ</t>
    </rPh>
    <rPh sb="2" eb="4">
      <t>トウヒョウ</t>
    </rPh>
    <phoneticPr fontId="2"/>
  </si>
  <si>
    <t>単に雑事を記載したもの</t>
    <rPh sb="0" eb="1">
      <t>タン</t>
    </rPh>
    <rPh sb="2" eb="4">
      <t>ザツジ</t>
    </rPh>
    <rPh sb="5" eb="7">
      <t>キサイ</t>
    </rPh>
    <phoneticPr fontId="2"/>
  </si>
  <si>
    <t>氏　　名</t>
    <rPh sb="0" eb="1">
      <t>シ</t>
    </rPh>
    <rPh sb="3" eb="4">
      <t>メイ</t>
    </rPh>
    <phoneticPr fontId="2"/>
  </si>
  <si>
    <t>合　計</t>
    <rPh sb="0" eb="1">
      <t>ゴウ</t>
    </rPh>
    <rPh sb="2" eb="3">
      <t>ケイ</t>
    </rPh>
    <phoneticPr fontId="2"/>
  </si>
  <si>
    <t>単に記号，符号を記載したもの</t>
    <rPh sb="0" eb="1">
      <t>タン</t>
    </rPh>
    <rPh sb="2" eb="4">
      <t>キゴウ</t>
    </rPh>
    <rPh sb="5" eb="7">
      <t>フゴウ</t>
    </rPh>
    <rPh sb="8" eb="10">
      <t>キサイ</t>
    </rPh>
    <phoneticPr fontId="2"/>
  </si>
  <si>
    <t>無　　効　　の　　事　　由</t>
    <rPh sb="0" eb="1">
      <t>ム</t>
    </rPh>
    <rPh sb="3" eb="4">
      <t>コウ</t>
    </rPh>
    <rPh sb="9" eb="10">
      <t>コト</t>
    </rPh>
    <rPh sb="12" eb="13">
      <t>ヨシ</t>
    </rPh>
    <phoneticPr fontId="2"/>
  </si>
  <si>
    <t>無 効 投 票 数</t>
    <rPh sb="0" eb="1">
      <t>ム</t>
    </rPh>
    <rPh sb="2" eb="3">
      <t>コウ</t>
    </rPh>
    <rPh sb="4" eb="5">
      <t>ナ</t>
    </rPh>
    <rPh sb="6" eb="7">
      <t>ヒョウ</t>
    </rPh>
    <rPh sb="8" eb="9">
      <t>カズ</t>
    </rPh>
    <phoneticPr fontId="2"/>
  </si>
  <si>
    <t>◎　開票事務従事者数</t>
    <rPh sb="2" eb="4">
      <t>カイヒョウ</t>
    </rPh>
    <rPh sb="4" eb="6">
      <t>ジム</t>
    </rPh>
    <rPh sb="6" eb="9">
      <t>ジュウジシャ</t>
    </rPh>
    <rPh sb="9" eb="10">
      <t>スウ</t>
    </rPh>
    <phoneticPr fontId="2"/>
  </si>
  <si>
    <t>選管書記</t>
    <rPh sb="0" eb="1">
      <t>セン</t>
    </rPh>
    <rPh sb="1" eb="2">
      <t>カン</t>
    </rPh>
    <rPh sb="2" eb="4">
      <t>ショキ</t>
    </rPh>
    <phoneticPr fontId="2"/>
  </si>
  <si>
    <t>市職員</t>
    <rPh sb="0" eb="3">
      <t>シショクイン</t>
    </rPh>
    <phoneticPr fontId="2"/>
  </si>
  <si>
    <t>総　数</t>
    <rPh sb="0" eb="1">
      <t>フサ</t>
    </rPh>
    <rPh sb="2" eb="3">
      <t>カズ</t>
    </rPh>
    <phoneticPr fontId="2"/>
  </si>
  <si>
    <t>茎崎地区</t>
    <rPh sb="0" eb="2">
      <t>くきざき</t>
    </rPh>
    <rPh sb="2" eb="4">
      <t>ちく</t>
    </rPh>
    <phoneticPr fontId="2" type="Hiragana" alignment="distributed"/>
  </si>
  <si>
    <t>◎　地区別投票状況</t>
    <rPh sb="2" eb="5">
      <t>チクベツ</t>
    </rPh>
    <rPh sb="5" eb="7">
      <t>トウヒョウ</t>
    </rPh>
    <rPh sb="7" eb="9">
      <t>ジョウキョウ</t>
    </rPh>
    <phoneticPr fontId="2"/>
  </si>
  <si>
    <t>不在者投票</t>
    <rPh sb="0" eb="3">
      <t>ふざいしゃ</t>
    </rPh>
    <rPh sb="3" eb="5">
      <t>とうひょう</t>
    </rPh>
    <phoneticPr fontId="2" type="Hiragana" alignment="distributed"/>
  </si>
  <si>
    <t>－</t>
  </si>
  <si>
    <t>－</t>
    <phoneticPr fontId="2" type="Hiragana" alignment="distributed"/>
  </si>
  <si>
    <t>期日前投票</t>
    <rPh sb="0" eb="3">
      <t>きじつまえ</t>
    </rPh>
    <rPh sb="3" eb="5">
      <t>とうひょう</t>
    </rPh>
    <phoneticPr fontId="2" type="Hiragana" alignment="distributed"/>
  </si>
  <si>
    <t>作 　　　　谷</t>
    <rPh sb="0" eb="1">
      <t>サク</t>
    </rPh>
    <rPh sb="6" eb="7">
      <t>タニ</t>
    </rPh>
    <phoneticPr fontId="2"/>
  </si>
  <si>
    <t>〔茎崎地区〕</t>
    <rPh sb="1" eb="3">
      <t>クキザキ</t>
    </rPh>
    <rPh sb="3" eb="5">
      <t>チク</t>
    </rPh>
    <phoneticPr fontId="2"/>
  </si>
  <si>
    <t>茎 崎 第 １</t>
    <rPh sb="0" eb="1">
      <t>クキ</t>
    </rPh>
    <rPh sb="2" eb="3">
      <t>ザキ</t>
    </rPh>
    <rPh sb="4" eb="5">
      <t>ダイ</t>
    </rPh>
    <phoneticPr fontId="2"/>
  </si>
  <si>
    <t>茎 崎 第 ２</t>
    <rPh sb="0" eb="1">
      <t>クキ</t>
    </rPh>
    <rPh sb="2" eb="3">
      <t>ザキ</t>
    </rPh>
    <rPh sb="4" eb="5">
      <t>ダイ</t>
    </rPh>
    <phoneticPr fontId="2"/>
  </si>
  <si>
    <t>茎 崎 第 ３</t>
    <rPh sb="0" eb="1">
      <t>クキ</t>
    </rPh>
    <rPh sb="2" eb="3">
      <t>ザキ</t>
    </rPh>
    <rPh sb="4" eb="5">
      <t>ダイ</t>
    </rPh>
    <phoneticPr fontId="2"/>
  </si>
  <si>
    <t>茎 崎 第 ４</t>
    <rPh sb="0" eb="1">
      <t>クキ</t>
    </rPh>
    <rPh sb="2" eb="3">
      <t>ザキ</t>
    </rPh>
    <rPh sb="4" eb="5">
      <t>ダイ</t>
    </rPh>
    <phoneticPr fontId="2"/>
  </si>
  <si>
    <t>茎 崎 第 ５</t>
    <rPh sb="0" eb="1">
      <t>クキ</t>
    </rPh>
    <rPh sb="2" eb="3">
      <t>ザキ</t>
    </rPh>
    <rPh sb="4" eb="5">
      <t>ダイ</t>
    </rPh>
    <phoneticPr fontId="2"/>
  </si>
  <si>
    <t>茎 崎 第 ６</t>
    <rPh sb="0" eb="1">
      <t>クキ</t>
    </rPh>
    <rPh sb="2" eb="3">
      <t>ザキ</t>
    </rPh>
    <rPh sb="4" eb="5">
      <t>ダイ</t>
    </rPh>
    <phoneticPr fontId="2"/>
  </si>
  <si>
    <t>茎 崎 第 ７</t>
    <rPh sb="0" eb="1">
      <t>クキ</t>
    </rPh>
    <rPh sb="2" eb="3">
      <t>ザキ</t>
    </rPh>
    <rPh sb="4" eb="5">
      <t>ダイ</t>
    </rPh>
    <phoneticPr fontId="2"/>
  </si>
  <si>
    <t>茎 崎 第 ８</t>
    <rPh sb="0" eb="1">
      <t>クキ</t>
    </rPh>
    <rPh sb="2" eb="3">
      <t>ザキ</t>
    </rPh>
    <rPh sb="4" eb="5">
      <t>ダイ</t>
    </rPh>
    <phoneticPr fontId="2"/>
  </si>
  <si>
    <t>茎 崎 地 区</t>
    <rPh sb="0" eb="1">
      <t>クキ</t>
    </rPh>
    <rPh sb="2" eb="3">
      <t>ザキ</t>
    </rPh>
    <rPh sb="4" eb="5">
      <t>チ</t>
    </rPh>
    <rPh sb="6" eb="7">
      <t>ク</t>
    </rPh>
    <phoneticPr fontId="2"/>
  </si>
  <si>
    <t>無効</t>
    <rPh sb="0" eb="2">
      <t>ムコウ</t>
    </rPh>
    <phoneticPr fontId="2"/>
  </si>
  <si>
    <t>新現
元別</t>
    <rPh sb="1" eb="2">
      <t>げん</t>
    </rPh>
    <rPh sb="3" eb="4">
      <t>もと</t>
    </rPh>
    <rPh sb="4" eb="5">
      <t>べつ</t>
    </rPh>
    <phoneticPr fontId="2" type="Hiragana"/>
  </si>
  <si>
    <t>当</t>
    <rPh sb="0" eb="1">
      <t>とう</t>
    </rPh>
    <phoneticPr fontId="2" type="Hiragana" alignment="center"/>
  </si>
  <si>
    <t>落</t>
    <rPh sb="0" eb="1">
      <t>らく</t>
    </rPh>
    <phoneticPr fontId="2" type="Hiragana" alignment="center"/>
  </si>
  <si>
    <t>新</t>
    <phoneticPr fontId="2" type="Hiragana"/>
  </si>
  <si>
    <t>新</t>
    <rPh sb="0" eb="1">
      <t>しん</t>
    </rPh>
    <phoneticPr fontId="2" type="Hiragana" alignment="center"/>
  </si>
  <si>
    <t>日本共産党</t>
    <rPh sb="0" eb="2">
      <t>にほん</t>
    </rPh>
    <rPh sb="2" eb="5">
      <t>きょうさんとう</t>
    </rPh>
    <phoneticPr fontId="2" type="Hiragana" alignment="center"/>
  </si>
  <si>
    <t>在外</t>
    <rPh sb="0" eb="2">
      <t>ざいがい</t>
    </rPh>
    <phoneticPr fontId="2" type="Hiragana" alignment="distributed"/>
  </si>
  <si>
    <t>投票者数</t>
    <rPh sb="0" eb="2">
      <t>トウヒョウ</t>
    </rPh>
    <rPh sb="2" eb="3">
      <t>シャ</t>
    </rPh>
    <rPh sb="3" eb="4">
      <t>スウ</t>
    </rPh>
    <phoneticPr fontId="2"/>
  </si>
  <si>
    <t>１１時</t>
    <rPh sb="2" eb="3">
      <t>ジ</t>
    </rPh>
    <phoneticPr fontId="2"/>
  </si>
  <si>
    <t>１４時</t>
    <rPh sb="2" eb="3">
      <t>ジ</t>
    </rPh>
    <phoneticPr fontId="2"/>
  </si>
  <si>
    <t>１６時</t>
    <rPh sb="2" eb="3">
      <t>ジ</t>
    </rPh>
    <phoneticPr fontId="2"/>
  </si>
  <si>
    <t>その他（按分）</t>
    <rPh sb="2" eb="3">
      <t>タ</t>
    </rPh>
    <rPh sb="4" eb="6">
      <t>アンブン</t>
    </rPh>
    <phoneticPr fontId="2"/>
  </si>
  <si>
    <t>研究学園</t>
    <rPh sb="0" eb="2">
      <t>ケンキュウ</t>
    </rPh>
    <rPh sb="2" eb="4">
      <t>ガクエン</t>
    </rPh>
    <phoneticPr fontId="2"/>
  </si>
  <si>
    <t>女</t>
    <rPh sb="0" eb="1">
      <t>おんな</t>
    </rPh>
    <phoneticPr fontId="2" type="Hiragana"/>
  </si>
  <si>
    <t>二　の　宮</t>
    <phoneticPr fontId="2"/>
  </si>
  <si>
    <t>日本維新の会</t>
    <rPh sb="0" eb="2">
      <t>にほん</t>
    </rPh>
    <rPh sb="2" eb="4">
      <t>いしん</t>
    </rPh>
    <rPh sb="5" eb="6">
      <t>かい</t>
    </rPh>
    <phoneticPr fontId="2" type="Hiragana" alignment="center"/>
  </si>
  <si>
    <t>おぬま　たくみ</t>
    <phoneticPr fontId="2" type="Hiragana" alignment="distributed"/>
  </si>
  <si>
    <t>立憲民主党</t>
    <rPh sb="0" eb="2">
      <t>りっけん</t>
    </rPh>
    <rPh sb="2" eb="5">
      <t>みんしゅとう</t>
    </rPh>
    <phoneticPr fontId="2" type="Hiragana" alignment="center"/>
  </si>
  <si>
    <t>上月　りょうすけ</t>
    <rPh sb="0" eb="2">
      <t>こうづき</t>
    </rPh>
    <phoneticPr fontId="2" type="Hiragana" alignment="distributed"/>
  </si>
  <si>
    <t>自由民主党</t>
    <rPh sb="0" eb="2">
      <t>じゆう</t>
    </rPh>
    <rPh sb="2" eb="5">
      <t>みんしゅとう</t>
    </rPh>
    <phoneticPr fontId="2" type="Hiragana" alignment="center"/>
  </si>
  <si>
    <t>第１回
2１:00</t>
    <rPh sb="0" eb="1">
      <t>ダイ</t>
    </rPh>
    <rPh sb="2" eb="3">
      <t>カイ</t>
    </rPh>
    <phoneticPr fontId="2"/>
  </si>
  <si>
    <t>第２回
21:30</t>
    <rPh sb="0" eb="1">
      <t>ダイ</t>
    </rPh>
    <rPh sb="2" eb="3">
      <t>カイ</t>
    </rPh>
    <phoneticPr fontId="2"/>
  </si>
  <si>
    <t>第３回
22:00</t>
    <rPh sb="0" eb="1">
      <t>ダイ</t>
    </rPh>
    <rPh sb="2" eb="3">
      <t>カイ</t>
    </rPh>
    <phoneticPr fontId="2"/>
  </si>
  <si>
    <t>第４回
22：30</t>
    <rPh sb="0" eb="1">
      <t>ダイ</t>
    </rPh>
    <rPh sb="2" eb="3">
      <t>カイ</t>
    </rPh>
    <phoneticPr fontId="2"/>
  </si>
  <si>
    <t>第５回
23：00</t>
    <rPh sb="0" eb="1">
      <t>ダイ</t>
    </rPh>
    <rPh sb="2" eb="3">
      <t>カイ</t>
    </rPh>
    <phoneticPr fontId="2"/>
  </si>
  <si>
    <t>当日投票</t>
    <rPh sb="0" eb="2">
      <t>トウジツ</t>
    </rPh>
    <rPh sb="2" eb="4">
      <t>トウヒョウ</t>
    </rPh>
    <phoneticPr fontId="2"/>
  </si>
  <si>
    <t xml:space="preserve">             項  
目
投票区</t>
    <rPh sb="13" eb="14">
      <t>コウ</t>
    </rPh>
    <rPh sb="18" eb="19">
      <t>メ</t>
    </rPh>
    <rPh sb="20" eb="23">
      <t>トウヒョウク</t>
    </rPh>
    <phoneticPr fontId="2"/>
  </si>
  <si>
    <t xml:space="preserve">            項  目
投票区</t>
    <rPh sb="12" eb="13">
      <t>コウ</t>
    </rPh>
    <rPh sb="15" eb="16">
      <t>メ</t>
    </rPh>
    <rPh sb="21" eb="24">
      <t>トウヒョウク</t>
    </rPh>
    <phoneticPr fontId="2"/>
  </si>
  <si>
    <t xml:space="preserve">         項  目
投票区</t>
    <rPh sb="9" eb="10">
      <t>コウ</t>
    </rPh>
    <rPh sb="12" eb="13">
      <t>メ</t>
    </rPh>
    <rPh sb="18" eb="21">
      <t>トウヒョウク</t>
    </rPh>
    <phoneticPr fontId="2"/>
  </si>
  <si>
    <t>豊 里 第 １</t>
    <rPh sb="0" eb="1">
      <t>ユタカ</t>
    </rPh>
    <rPh sb="2" eb="3">
      <t>サト</t>
    </rPh>
    <rPh sb="4" eb="5">
      <t>ダイ</t>
    </rPh>
    <phoneticPr fontId="2"/>
  </si>
  <si>
    <r>
      <t xml:space="preserve">名簿登録者数
</t>
    </r>
    <r>
      <rPr>
        <sz val="6"/>
        <rFont val="ＭＳ Ｐ明朝"/>
        <family val="1"/>
        <charset val="128"/>
      </rPr>
      <t>(在外投票除く）</t>
    </r>
    <rPh sb="0" eb="2">
      <t>メイボ</t>
    </rPh>
    <rPh sb="2" eb="5">
      <t>トウロクシャ</t>
    </rPh>
    <rPh sb="5" eb="6">
      <t>スウ</t>
    </rPh>
    <rPh sb="8" eb="10">
      <t>ザイガイ</t>
    </rPh>
    <rPh sb="10" eb="12">
      <t>トウヒョウ</t>
    </rPh>
    <rPh sb="12" eb="13">
      <t>ノゾ</t>
    </rPh>
    <phoneticPr fontId="2"/>
  </si>
  <si>
    <r>
      <t>当日の有権者数</t>
    </r>
    <r>
      <rPr>
        <sz val="14"/>
        <rFont val="ＭＳ Ｐ明朝"/>
        <family val="1"/>
        <charset val="128"/>
      </rPr>
      <t xml:space="preserve">
</t>
    </r>
    <r>
      <rPr>
        <sz val="6"/>
        <rFont val="ＭＳ Ｐ明朝"/>
        <family val="1"/>
        <charset val="128"/>
      </rPr>
      <t>(在外投票除く）</t>
    </r>
    <rPh sb="0" eb="2">
      <t>トウジツ</t>
    </rPh>
    <rPh sb="3" eb="6">
      <t>ユウケンシャ</t>
    </rPh>
    <rPh sb="6" eb="7">
      <t>スウ</t>
    </rPh>
    <rPh sb="9" eb="11">
      <t>ザイガイ</t>
    </rPh>
    <rPh sb="11" eb="13">
      <t>トウヒョウ</t>
    </rPh>
    <rPh sb="13" eb="14">
      <t>ノゾ</t>
    </rPh>
    <phoneticPr fontId="2"/>
  </si>
  <si>
    <r>
      <t xml:space="preserve">投票者数
</t>
    </r>
    <r>
      <rPr>
        <sz val="6"/>
        <rFont val="ＭＳ Ｐ明朝"/>
        <family val="1"/>
        <charset val="128"/>
      </rPr>
      <t>（在外投票除く）</t>
    </r>
    <rPh sb="0" eb="3">
      <t>トウヒョウシャ</t>
    </rPh>
    <rPh sb="3" eb="4">
      <t>スウ</t>
    </rPh>
    <rPh sb="6" eb="8">
      <t>ザイガイ</t>
    </rPh>
    <rPh sb="8" eb="10">
      <t>トウヒョウ</t>
    </rPh>
    <rPh sb="10" eb="11">
      <t>ノゾ</t>
    </rPh>
    <phoneticPr fontId="2"/>
  </si>
  <si>
    <r>
      <t xml:space="preserve">投票率％
</t>
    </r>
    <r>
      <rPr>
        <sz val="6"/>
        <rFont val="ＭＳ Ｐ明朝"/>
        <family val="1"/>
        <charset val="128"/>
      </rPr>
      <t>（在外投票除く）</t>
    </r>
    <rPh sb="0" eb="3">
      <t>トウヒョウリツ</t>
    </rPh>
    <rPh sb="6" eb="8">
      <t>ザイガイ</t>
    </rPh>
    <rPh sb="8" eb="10">
      <t>トウヒョウ</t>
    </rPh>
    <rPh sb="10" eb="11">
      <t>ノゾ</t>
    </rPh>
    <phoneticPr fontId="2"/>
  </si>
  <si>
    <t>8人</t>
    <rPh sb="1" eb="2">
      <t>ニン</t>
    </rPh>
    <phoneticPr fontId="2"/>
  </si>
  <si>
    <t>１9時</t>
    <rPh sb="2" eb="3">
      <t>ジ</t>
    </rPh>
    <phoneticPr fontId="2"/>
  </si>
  <si>
    <t>さくらい　しょうこ</t>
    <phoneticPr fontId="2" type="Hiragana" alignment="distributed"/>
  </si>
  <si>
    <t>牧山　やすし</t>
    <rPh sb="0" eb="2">
      <t>まきやま</t>
    </rPh>
    <phoneticPr fontId="2" type="Hiragana" alignment="distributed"/>
  </si>
  <si>
    <t>石井　憲一郎</t>
    <rPh sb="0" eb="2">
      <t>いしい</t>
    </rPh>
    <rPh sb="3" eb="6">
      <t>けんいちろう</t>
    </rPh>
    <phoneticPr fontId="2" type="Hiragana" alignment="distributed"/>
  </si>
  <si>
    <t>高橋　誠一郎</t>
    <rPh sb="0" eb="2">
      <t>たかはし</t>
    </rPh>
    <rPh sb="3" eb="6">
      <t>せいいちろう</t>
    </rPh>
    <phoneticPr fontId="2" type="Hiragana" alignment="distributed"/>
  </si>
  <si>
    <t>北崎　せりな</t>
    <rPh sb="0" eb="2">
      <t>きたさき</t>
    </rPh>
    <phoneticPr fontId="2" type="Hiragana" alignment="distributed"/>
  </si>
  <si>
    <t>酒井　明男</t>
    <rPh sb="0" eb="2">
      <t>さかい</t>
    </rPh>
    <rPh sb="3" eb="5">
      <t>あきお</t>
    </rPh>
    <phoneticPr fontId="2" type="Hiragana" alignment="distributed"/>
  </si>
  <si>
    <t>現</t>
    <rPh sb="0" eb="1">
      <t>げん</t>
    </rPh>
    <phoneticPr fontId="2" type="Hiragana"/>
  </si>
  <si>
    <t>NHK党</t>
    <rPh sb="3" eb="4">
      <t>とう</t>
    </rPh>
    <phoneticPr fontId="2" type="Hiragana"/>
  </si>
  <si>
    <t>日本改革党</t>
    <rPh sb="0" eb="2">
      <t>にほん</t>
    </rPh>
    <rPh sb="2" eb="5">
      <t>かいかくとう</t>
    </rPh>
    <phoneticPr fontId="2" type="Hiragana" alignment="center"/>
  </si>
  <si>
    <t>無所属</t>
    <rPh sb="0" eb="3">
      <t>むしょぞく</t>
    </rPh>
    <phoneticPr fontId="2" type="Hiragana" alignment="center"/>
  </si>
  <si>
    <t>参政党</t>
    <rPh sb="0" eb="2">
      <t>さんせい</t>
    </rPh>
    <rPh sb="2" eb="3">
      <t>とう</t>
    </rPh>
    <phoneticPr fontId="2" type="Hiragana"/>
  </si>
  <si>
    <t>みどりの</t>
    <phoneticPr fontId="2"/>
  </si>
  <si>
    <t>みどりの南</t>
    <rPh sb="4" eb="5">
      <t>ミナミ</t>
    </rPh>
    <phoneticPr fontId="2"/>
  </si>
  <si>
    <t>さくらい　しょうこ</t>
  </si>
  <si>
    <t>おぬま　たくみ</t>
  </si>
  <si>
    <t>確定
23：25</t>
    <rPh sb="0" eb="2">
      <t>カクテイ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</si>
</sst>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_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20"/>
      <name val="ＭＳ Ｐ明朝"/>
      <family val="1"/>
      <charset val="128"/>
    </font>
    <font>
      <sz val="18"/>
      <name val="ＭＳ Ｐ明朝"/>
      <family val="1"/>
      <charset val="128"/>
    </font>
    <font>
      <sz val="11"/>
      <name val="ＭＳ Ｐ明朝"/>
      <family val="1"/>
      <charset val="128"/>
    </font>
    <font>
      <sz val="14"/>
      <name val="ＭＳ Ｐ明朝"/>
      <family val="1"/>
      <charset val="128"/>
    </font>
    <font>
      <sz val="12"/>
      <name val="ＭＳ Ｐ明朝"/>
      <family val="1"/>
      <charset val="128"/>
    </font>
    <font>
      <sz val="6"/>
      <name val="ＭＳ Ｐ明朝"/>
      <family val="1"/>
      <charset val="128"/>
    </font>
    <font>
      <sz val="16"/>
      <name val="ＭＳ Ｐ明朝"/>
      <family val="1"/>
      <charset val="128"/>
    </font>
    <font>
      <sz val="10"/>
      <name val="ＭＳ Ｐ明朝"/>
      <family val="1"/>
      <charset val="128"/>
    </font>
    <font>
      <sz val="18"/>
      <color rgb="FF333333"/>
      <name val="ＭＳ Ｐ明朝"/>
      <family val="1"/>
      <charset val="128"/>
    </font>
    <font>
      <sz val="20"/>
      <name val="ＭＳ Ｐ明朝"/>
      <family val="1"/>
      <charset val="128"/>
    </font>
  </fonts>
  <fills count="2">
    <fill>
      <patternFill patternType="none"/>
    </fill>
    <fill>
      <patternFill patternType="gray125"/>
    </fill>
  </fills>
  <borders count="9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double">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diagonal style="thin">
        <color indexed="64"/>
      </diagonal>
    </border>
    <border>
      <left style="medium">
        <color indexed="64"/>
      </left>
      <right/>
      <top style="double">
        <color indexed="64"/>
      </top>
      <bottom style="medium">
        <color indexed="64"/>
      </bottom>
      <diagonal/>
    </border>
    <border>
      <left style="medium">
        <color indexed="64"/>
      </left>
      <right/>
      <top style="thin">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alignment vertical="center"/>
    </xf>
  </cellStyleXfs>
  <cellXfs count="340">
    <xf numFmtId="0" fontId="0" fillId="0" borderId="0" xfId="0"/>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10" fontId="7" fillId="0" borderId="0" xfId="0" applyNumberFormat="1" applyFont="1" applyBorder="1" applyAlignment="1">
      <alignment horizontal="center" vertical="center"/>
    </xf>
    <xf numFmtId="0" fontId="6" fillId="0" borderId="0" xfId="0" applyFont="1"/>
    <xf numFmtId="0" fontId="8" fillId="0" borderId="0" xfId="0" applyFont="1" applyBorder="1" applyAlignment="1">
      <alignment horizontal="center" vertical="center"/>
    </xf>
    <xf numFmtId="38" fontId="11" fillId="0" borderId="0" xfId="1" applyFont="1" applyBorder="1" applyAlignment="1">
      <alignment horizontal="center" vertical="center"/>
    </xf>
    <xf numFmtId="10" fontId="8" fillId="0" borderId="0" xfId="0" applyNumberFormat="1" applyFont="1" applyBorder="1" applyAlignment="1">
      <alignment horizontal="center" vertical="center"/>
    </xf>
    <xf numFmtId="0" fontId="7" fillId="0" borderId="0" xfId="0" applyFont="1"/>
    <xf numFmtId="0" fontId="7" fillId="0" borderId="13" xfId="0" applyFont="1" applyBorder="1" applyAlignment="1">
      <alignment horizontal="distributed" vertical="center"/>
    </xf>
    <xf numFmtId="38" fontId="5" fillId="0" borderId="14" xfId="1" applyFont="1" applyBorder="1" applyAlignment="1">
      <alignment vertical="center"/>
    </xf>
    <xf numFmtId="0" fontId="7" fillId="0" borderId="15" xfId="0" applyFont="1" applyBorder="1" applyAlignment="1">
      <alignment vertical="center"/>
    </xf>
    <xf numFmtId="0" fontId="6" fillId="0" borderId="16" xfId="0" applyFont="1" applyBorder="1" applyAlignment="1">
      <alignment horizontal="distributed" vertical="center"/>
    </xf>
    <xf numFmtId="176" fontId="5" fillId="0" borderId="33" xfId="0" applyNumberFormat="1" applyFont="1" applyBorder="1" applyAlignment="1">
      <alignment vertical="center"/>
    </xf>
    <xf numFmtId="0" fontId="7" fillId="0" borderId="8" xfId="0" applyFont="1" applyBorder="1" applyAlignment="1">
      <alignment horizontal="distributed" vertical="center"/>
    </xf>
    <xf numFmtId="38" fontId="5" fillId="0" borderId="17" xfId="1" applyFont="1" applyBorder="1" applyAlignment="1">
      <alignment vertical="center"/>
    </xf>
    <xf numFmtId="0" fontId="7" fillId="0" borderId="18" xfId="0" applyFont="1" applyBorder="1" applyAlignment="1">
      <alignment vertical="center"/>
    </xf>
    <xf numFmtId="0" fontId="6" fillId="0" borderId="19" xfId="0" applyFont="1" applyBorder="1" applyAlignment="1">
      <alignment horizontal="distributed" vertical="center"/>
    </xf>
    <xf numFmtId="0" fontId="5" fillId="0" borderId="3" xfId="0" applyFont="1" applyBorder="1" applyAlignment="1">
      <alignment vertical="center"/>
    </xf>
    <xf numFmtId="0" fontId="7" fillId="0" borderId="12" xfId="0" applyFont="1" applyBorder="1" applyAlignment="1">
      <alignment horizontal="distributed" vertical="center"/>
    </xf>
    <xf numFmtId="38" fontId="5" fillId="0" borderId="20" xfId="1" applyFont="1" applyBorder="1" applyAlignment="1">
      <alignment vertical="center"/>
    </xf>
    <xf numFmtId="0" fontId="7" fillId="0" borderId="21" xfId="0" applyFont="1" applyBorder="1" applyAlignment="1">
      <alignment vertical="center"/>
    </xf>
    <xf numFmtId="0" fontId="6" fillId="0" borderId="22" xfId="0" applyFont="1" applyBorder="1" applyAlignment="1">
      <alignment horizontal="distributed" vertical="center"/>
    </xf>
    <xf numFmtId="0" fontId="5" fillId="0" borderId="23" xfId="0" applyFont="1" applyBorder="1" applyAlignment="1">
      <alignment vertical="center"/>
    </xf>
    <xf numFmtId="38" fontId="7" fillId="0" borderId="0" xfId="1" applyFont="1"/>
    <xf numFmtId="0" fontId="7" fillId="0" borderId="24" xfId="0" applyFont="1" applyBorder="1" applyAlignment="1">
      <alignment horizontal="center" vertical="center"/>
    </xf>
    <xf numFmtId="32" fontId="7" fillId="0" borderId="25" xfId="0" applyNumberFormat="1" applyFont="1" applyBorder="1" applyAlignment="1">
      <alignment horizontal="center" vertical="center" wrapText="1"/>
    </xf>
    <xf numFmtId="0" fontId="7" fillId="0" borderId="11" xfId="0" applyFont="1" applyBorder="1" applyAlignment="1">
      <alignment vertical="center" shrinkToFit="1"/>
    </xf>
    <xf numFmtId="38" fontId="5" fillId="0" borderId="27" xfId="1" applyFont="1" applyBorder="1" applyAlignment="1">
      <alignment vertical="center"/>
    </xf>
    <xf numFmtId="0" fontId="7" fillId="0" borderId="8" xfId="0" applyFont="1" applyBorder="1" applyAlignment="1">
      <alignment vertical="center" shrinkToFit="1"/>
    </xf>
    <xf numFmtId="38" fontId="5" fillId="0" borderId="2" xfId="1" applyFont="1" applyBorder="1" applyAlignment="1">
      <alignment vertical="center"/>
    </xf>
    <xf numFmtId="3" fontId="12" fillId="0" borderId="2" xfId="0" applyNumberFormat="1" applyFont="1" applyBorder="1"/>
    <xf numFmtId="0" fontId="7" fillId="0" borderId="8" xfId="0" applyFont="1" applyBorder="1" applyAlignme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176" fontId="5" fillId="0" borderId="34" xfId="0" applyNumberFormat="1" applyFont="1" applyBorder="1" applyAlignment="1">
      <alignment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28" xfId="0" applyFont="1" applyBorder="1" applyAlignment="1">
      <alignment horizontal="center"/>
    </xf>
    <xf numFmtId="0" fontId="7" fillId="0" borderId="12" xfId="0" applyFont="1" applyBorder="1" applyAlignment="1">
      <alignment horizontal="center"/>
    </xf>
    <xf numFmtId="0" fontId="7" fillId="0" borderId="20" xfId="0" applyFont="1" applyBorder="1" applyAlignment="1">
      <alignment horizontal="center"/>
    </xf>
    <xf numFmtId="0" fontId="7" fillId="0" borderId="29" xfId="0" applyFont="1" applyBorder="1" applyAlignment="1">
      <alignment horizontal="center"/>
    </xf>
    <xf numFmtId="0" fontId="8" fillId="0" borderId="0" xfId="0" applyFont="1"/>
    <xf numFmtId="0" fontId="10" fillId="0" borderId="0" xfId="0" applyFont="1" applyAlignment="1">
      <alignment horizontal="left"/>
    </xf>
    <xf numFmtId="0" fontId="8" fillId="0" borderId="0" xfId="0" applyFont="1" applyAlignment="1"/>
    <xf numFmtId="38" fontId="10" fillId="0" borderId="0" xfId="1" applyFont="1"/>
    <xf numFmtId="38" fontId="10" fillId="0" borderId="94" xfId="1" applyFont="1" applyBorder="1" applyAlignment="1">
      <alignment horizontal="center" vertical="center"/>
    </xf>
    <xf numFmtId="38" fontId="10" fillId="0" borderId="2" xfId="1" applyFont="1" applyBorder="1" applyAlignment="1">
      <alignment horizontal="center" vertical="center"/>
    </xf>
    <xf numFmtId="38" fontId="10" fillId="0" borderId="3" xfId="1" applyFont="1" applyBorder="1" applyAlignment="1">
      <alignment horizontal="center" vertical="center"/>
    </xf>
    <xf numFmtId="38" fontId="7" fillId="0" borderId="37" xfId="1" applyFont="1" applyBorder="1" applyAlignment="1">
      <alignment horizontal="center" vertical="center"/>
    </xf>
    <xf numFmtId="177" fontId="7" fillId="0" borderId="2" xfId="0" applyNumberFormat="1" applyFont="1" applyBorder="1" applyAlignment="1">
      <alignment horizontal="right" shrinkToFit="1"/>
    </xf>
    <xf numFmtId="38" fontId="7" fillId="0" borderId="2" xfId="1" applyFont="1" applyBorder="1" applyAlignment="1">
      <alignment shrinkToFit="1"/>
    </xf>
    <xf numFmtId="40" fontId="7" fillId="0" borderId="2" xfId="1" applyNumberFormat="1" applyFont="1" applyBorder="1" applyAlignment="1">
      <alignment shrinkToFit="1"/>
    </xf>
    <xf numFmtId="40" fontId="7" fillId="0" borderId="3" xfId="1" applyNumberFormat="1" applyFont="1" applyBorder="1" applyAlignment="1">
      <alignment shrinkToFit="1"/>
    </xf>
    <xf numFmtId="177" fontId="7" fillId="0" borderId="31" xfId="0" applyNumberFormat="1" applyFont="1" applyBorder="1" applyAlignment="1">
      <alignment horizontal="right" shrinkToFit="1"/>
    </xf>
    <xf numFmtId="38" fontId="5" fillId="0" borderId="10" xfId="1" applyFont="1" applyBorder="1" applyAlignment="1">
      <alignment horizontal="center" vertical="center"/>
    </xf>
    <xf numFmtId="38" fontId="7" fillId="0" borderId="6" xfId="1" applyFont="1" applyBorder="1" applyAlignment="1">
      <alignment shrinkToFit="1"/>
    </xf>
    <xf numFmtId="40" fontId="7" fillId="0" borderId="6" xfId="1" applyNumberFormat="1" applyFont="1" applyBorder="1" applyAlignment="1">
      <alignment shrinkToFit="1"/>
    </xf>
    <xf numFmtId="40" fontId="7" fillId="0" borderId="7" xfId="1" applyNumberFormat="1" applyFont="1" applyBorder="1" applyAlignment="1">
      <alignment shrinkToFit="1"/>
    </xf>
    <xf numFmtId="38" fontId="5" fillId="0" borderId="0" xfId="1" applyFont="1" applyBorder="1" applyAlignment="1">
      <alignment horizontal="center" vertical="center"/>
    </xf>
    <xf numFmtId="38" fontId="7" fillId="0" borderId="0" xfId="1" applyFont="1" applyBorder="1" applyAlignment="1">
      <alignment shrinkToFit="1"/>
    </xf>
    <xf numFmtId="40" fontId="7" fillId="0" borderId="0" xfId="1" applyNumberFormat="1" applyFont="1" applyBorder="1" applyAlignment="1">
      <alignment shrinkToFit="1"/>
    </xf>
    <xf numFmtId="38" fontId="7" fillId="0" borderId="8" xfId="1" applyFont="1" applyBorder="1" applyAlignment="1">
      <alignment horizontal="center" vertical="center"/>
    </xf>
    <xf numFmtId="177" fontId="7" fillId="0" borderId="2" xfId="0" applyNumberFormat="1" applyFont="1" applyBorder="1" applyAlignment="1"/>
    <xf numFmtId="38" fontId="7" fillId="0" borderId="2" xfId="1" applyFont="1" applyBorder="1"/>
    <xf numFmtId="40" fontId="7" fillId="0" borderId="2" xfId="1" applyNumberFormat="1" applyFont="1" applyBorder="1"/>
    <xf numFmtId="40" fontId="7" fillId="0" borderId="3" xfId="1" applyNumberFormat="1" applyFont="1" applyBorder="1"/>
    <xf numFmtId="177" fontId="7" fillId="0" borderId="31" xfId="0" applyNumberFormat="1" applyFont="1" applyBorder="1" applyAlignment="1"/>
    <xf numFmtId="40" fontId="7" fillId="0" borderId="5" xfId="1" applyNumberFormat="1" applyFont="1" applyBorder="1"/>
    <xf numFmtId="38" fontId="7" fillId="0" borderId="6" xfId="1" applyFont="1" applyBorder="1"/>
    <xf numFmtId="40" fontId="7" fillId="0" borderId="27" xfId="1" applyNumberFormat="1" applyFont="1" applyBorder="1"/>
    <xf numFmtId="40" fontId="7" fillId="0" borderId="7" xfId="1" applyNumberFormat="1" applyFont="1" applyBorder="1"/>
    <xf numFmtId="38" fontId="10" fillId="0" borderId="1" xfId="1" applyFont="1" applyBorder="1"/>
    <xf numFmtId="177" fontId="7" fillId="0" borderId="2" xfId="0" applyNumberFormat="1" applyFont="1" applyBorder="1" applyAlignment="1">
      <alignment horizontal="right"/>
    </xf>
    <xf numFmtId="38" fontId="7" fillId="0" borderId="92" xfId="1" applyFont="1" applyBorder="1" applyAlignment="1">
      <alignment horizontal="center" vertical="center"/>
    </xf>
    <xf numFmtId="177" fontId="7" fillId="0" borderId="31" xfId="0" applyNumberFormat="1" applyFont="1" applyBorder="1" applyAlignment="1">
      <alignment horizontal="right"/>
    </xf>
    <xf numFmtId="38" fontId="7" fillId="0" borderId="2" xfId="1" applyFont="1" applyBorder="1" applyAlignment="1">
      <alignment horizontal="right"/>
    </xf>
    <xf numFmtId="40" fontId="7" fillId="0" borderId="2" xfId="1" applyNumberFormat="1" applyFont="1" applyBorder="1" applyAlignment="1">
      <alignment horizontal="right"/>
    </xf>
    <xf numFmtId="40" fontId="7" fillId="0" borderId="3" xfId="1" applyNumberFormat="1" applyFont="1" applyBorder="1" applyAlignment="1">
      <alignment horizontal="right"/>
    </xf>
    <xf numFmtId="38" fontId="7" fillId="0" borderId="4" xfId="1" applyFont="1" applyBorder="1" applyAlignment="1">
      <alignment horizontal="right"/>
    </xf>
    <xf numFmtId="40" fontId="7" fillId="0" borderId="5" xfId="1" applyNumberFormat="1" applyFont="1" applyBorder="1" applyAlignment="1">
      <alignment horizontal="right"/>
    </xf>
    <xf numFmtId="38" fontId="7" fillId="0" borderId="6" xfId="1" applyFont="1" applyBorder="1" applyAlignment="1">
      <alignment horizontal="right"/>
    </xf>
    <xf numFmtId="40" fontId="7" fillId="0" borderId="27" xfId="1" applyNumberFormat="1" applyFont="1" applyBorder="1" applyAlignment="1">
      <alignment horizontal="right"/>
    </xf>
    <xf numFmtId="40" fontId="7" fillId="0" borderId="7" xfId="1" applyNumberFormat="1" applyFont="1" applyBorder="1" applyAlignment="1">
      <alignment horizontal="right"/>
    </xf>
    <xf numFmtId="38" fontId="5" fillId="0" borderId="1" xfId="1" applyFont="1" applyBorder="1" applyAlignment="1">
      <alignment horizontal="center" vertical="center"/>
    </xf>
    <xf numFmtId="38" fontId="7" fillId="0" borderId="1" xfId="1" applyFont="1" applyBorder="1"/>
    <xf numFmtId="40" fontId="7" fillId="0" borderId="1" xfId="1" applyNumberFormat="1" applyFont="1" applyBorder="1"/>
    <xf numFmtId="38" fontId="7" fillId="0" borderId="0" xfId="1" applyFont="1" applyBorder="1"/>
    <xf numFmtId="40" fontId="7" fillId="0" borderId="0" xfId="1" applyNumberFormat="1" applyFont="1" applyBorder="1"/>
    <xf numFmtId="38" fontId="10" fillId="0" borderId="4" xfId="1" applyFont="1" applyBorder="1" applyAlignment="1">
      <alignment horizontal="center" vertical="center"/>
    </xf>
    <xf numFmtId="38" fontId="10" fillId="0" borderId="5" xfId="1" applyFont="1" applyBorder="1" applyAlignment="1">
      <alignment horizontal="center" vertical="center"/>
    </xf>
    <xf numFmtId="38" fontId="7" fillId="0" borderId="9" xfId="1" applyFont="1" applyBorder="1" applyAlignment="1">
      <alignment horizontal="center" vertical="center"/>
    </xf>
    <xf numFmtId="177" fontId="7" fillId="0" borderId="19" xfId="0" applyNumberFormat="1" applyFont="1" applyBorder="1" applyAlignment="1"/>
    <xf numFmtId="38" fontId="7" fillId="0" borderId="93" xfId="1" applyFont="1" applyBorder="1" applyAlignment="1">
      <alignment horizontal="center" vertical="center"/>
    </xf>
    <xf numFmtId="40" fontId="7" fillId="0" borderId="32" xfId="1" applyNumberFormat="1" applyFont="1" applyBorder="1"/>
    <xf numFmtId="40" fontId="7" fillId="0" borderId="30" xfId="1" applyNumberFormat="1" applyFont="1" applyBorder="1"/>
    <xf numFmtId="38" fontId="10" fillId="0" borderId="0" xfId="1" applyFont="1" applyBorder="1"/>
    <xf numFmtId="6" fontId="10" fillId="0" borderId="2" xfId="2" applyFont="1" applyBorder="1" applyAlignment="1">
      <alignment horizontal="center" vertical="center"/>
    </xf>
    <xf numFmtId="6" fontId="10" fillId="0" borderId="3" xfId="2" applyFont="1" applyBorder="1" applyAlignment="1">
      <alignment horizontal="center" vertical="center"/>
    </xf>
    <xf numFmtId="6" fontId="10" fillId="0" borderId="0" xfId="2" applyFont="1" applyAlignment="1"/>
    <xf numFmtId="38" fontId="7" fillId="0" borderId="2" xfId="1" applyFont="1" applyBorder="1" applyAlignment="1">
      <alignment horizontal="right" shrinkToFit="1"/>
    </xf>
    <xf numFmtId="40" fontId="7" fillId="0" borderId="2" xfId="1" applyNumberFormat="1" applyFont="1" applyBorder="1" applyAlignment="1">
      <alignment horizontal="right" shrinkToFit="1"/>
    </xf>
    <xf numFmtId="40" fontId="7" fillId="0" borderId="3" xfId="1" applyNumberFormat="1" applyFont="1" applyBorder="1" applyAlignment="1">
      <alignment horizontal="right" shrinkToFit="1"/>
    </xf>
    <xf numFmtId="38" fontId="7" fillId="0" borderId="31" xfId="1" applyFont="1" applyBorder="1" applyAlignment="1">
      <alignment horizontal="right" shrinkToFit="1"/>
    </xf>
    <xf numFmtId="38" fontId="7" fillId="0" borderId="4" xfId="1" applyFont="1" applyBorder="1" applyAlignment="1">
      <alignment horizontal="right" shrinkToFit="1"/>
    </xf>
    <xf numFmtId="40" fontId="7" fillId="0" borderId="5" xfId="1" applyNumberFormat="1" applyFont="1" applyBorder="1" applyAlignment="1">
      <alignment horizontal="right" shrinkToFit="1"/>
    </xf>
    <xf numFmtId="38" fontId="7" fillId="0" borderId="6" xfId="1" applyFont="1" applyBorder="1" applyAlignment="1">
      <alignment horizontal="right" shrinkToFit="1"/>
    </xf>
    <xf numFmtId="40" fontId="7" fillId="0" borderId="6" xfId="1" applyNumberFormat="1" applyFont="1" applyBorder="1" applyAlignment="1">
      <alignment horizontal="right" shrinkToFit="1"/>
    </xf>
    <xf numFmtId="40" fontId="7" fillId="0" borderId="7" xfId="1" applyNumberFormat="1" applyFont="1" applyBorder="1" applyAlignment="1">
      <alignment horizontal="right" shrinkToFit="1"/>
    </xf>
    <xf numFmtId="177" fontId="7" fillId="0" borderId="87" xfId="0" applyNumberFormat="1" applyFont="1" applyBorder="1" applyAlignment="1">
      <alignment horizontal="right"/>
    </xf>
    <xf numFmtId="38" fontId="7" fillId="0" borderId="87" xfId="1" applyFont="1" applyBorder="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38" fontId="7" fillId="0" borderId="17" xfId="1" applyFont="1" applyBorder="1" applyAlignment="1">
      <alignment horizontal="right" vertical="center"/>
    </xf>
    <xf numFmtId="38" fontId="7" fillId="0" borderId="35" xfId="1" applyFont="1" applyBorder="1" applyAlignment="1">
      <alignment horizontal="right" vertical="center"/>
    </xf>
    <xf numFmtId="38" fontId="7" fillId="0" borderId="19" xfId="1" applyFont="1" applyBorder="1" applyAlignment="1">
      <alignment horizontal="right" vertical="center"/>
    </xf>
    <xf numFmtId="0" fontId="7" fillId="0" borderId="17"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38" fontId="7" fillId="0" borderId="58" xfId="1" applyFont="1" applyBorder="1" applyAlignment="1">
      <alignment horizontal="right" vertical="center"/>
    </xf>
    <xf numFmtId="38" fontId="7" fillId="0" borderId="60" xfId="1" applyFont="1" applyBorder="1" applyAlignment="1">
      <alignment horizontal="right" vertical="center"/>
    </xf>
    <xf numFmtId="0" fontId="4" fillId="0" borderId="38" xfId="0" applyFont="1" applyBorder="1" applyAlignment="1">
      <alignment horizontal="center" vertical="center"/>
    </xf>
    <xf numFmtId="0" fontId="10" fillId="0" borderId="38" xfId="0" applyFont="1" applyBorder="1" applyAlignment="1">
      <alignment horizontal="left" vertical="center"/>
    </xf>
    <xf numFmtId="0" fontId="7" fillId="0" borderId="12" xfId="0" applyFont="1" applyBorder="1" applyAlignment="1">
      <alignment horizontal="center" vertical="center"/>
    </xf>
    <xf numFmtId="0" fontId="7" fillId="0" borderId="34" xfId="0" applyFont="1" applyBorder="1" applyAlignment="1">
      <alignment horizontal="center" vertical="center"/>
    </xf>
    <xf numFmtId="58" fontId="7" fillId="0" borderId="39" xfId="0" applyNumberFormat="1" applyFont="1" applyBorder="1" applyAlignment="1">
      <alignment horizontal="center" vertical="center"/>
    </xf>
    <xf numFmtId="58" fontId="7" fillId="0" borderId="40" xfId="0" applyNumberFormat="1" applyFont="1" applyBorder="1" applyAlignment="1">
      <alignment horizontal="center" vertical="center"/>
    </xf>
    <xf numFmtId="58" fontId="7" fillId="0" borderId="2" xfId="0" applyNumberFormat="1" applyFont="1" applyBorder="1" applyAlignment="1">
      <alignment horizontal="center" vertical="center"/>
    </xf>
    <xf numFmtId="58" fontId="7" fillId="0" borderId="41" xfId="0" applyNumberFormat="1"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1" fontId="7" fillId="0" borderId="2" xfId="0" applyNumberFormat="1" applyFont="1" applyBorder="1" applyAlignment="1">
      <alignment horizontal="center" vertical="center"/>
    </xf>
    <xf numFmtId="1" fontId="7" fillId="0" borderId="41" xfId="0" applyNumberFormat="1" applyFont="1" applyBorder="1" applyAlignment="1">
      <alignment horizontal="center" vertical="center"/>
    </xf>
    <xf numFmtId="0" fontId="7" fillId="0" borderId="42" xfId="0" applyFont="1" applyBorder="1" applyAlignment="1">
      <alignment horizontal="center" vertical="center"/>
    </xf>
    <xf numFmtId="0" fontId="7" fillId="0" borderId="13" xfId="0" applyFont="1" applyBorder="1" applyAlignment="1">
      <alignment horizontal="center" vertical="center"/>
    </xf>
    <xf numFmtId="0" fontId="7" fillId="0" borderId="39" xfId="0" applyFont="1" applyBorder="1" applyAlignment="1">
      <alignment horizontal="center" vertical="center"/>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8" fillId="0" borderId="34" xfId="0" applyFont="1" applyBorder="1" applyAlignment="1">
      <alignment horizontal="center" vertical="center"/>
    </xf>
    <xf numFmtId="0" fontId="7" fillId="0" borderId="19" xfId="0" applyFont="1" applyBorder="1" applyAlignment="1">
      <alignment horizontal="center" vertical="center"/>
    </xf>
    <xf numFmtId="0" fontId="8" fillId="0" borderId="46" xfId="0" applyFont="1" applyBorder="1" applyAlignment="1">
      <alignment horizontal="center" vertical="center" wrapText="1"/>
    </xf>
    <xf numFmtId="0" fontId="8" fillId="0" borderId="35" xfId="0" applyFont="1" applyBorder="1" applyAlignment="1">
      <alignment horizontal="center" vertical="center"/>
    </xf>
    <xf numFmtId="38" fontId="7" fillId="0" borderId="2" xfId="1" applyFont="1" applyBorder="1" applyAlignment="1">
      <alignment horizontal="center" vertical="center"/>
    </xf>
    <xf numFmtId="38" fontId="7" fillId="0" borderId="3" xfId="1" applyFont="1" applyBorder="1" applyAlignment="1">
      <alignment horizontal="center" vertical="center"/>
    </xf>
    <xf numFmtId="10" fontId="7" fillId="0" borderId="34" xfId="0" applyNumberFormat="1" applyFont="1" applyBorder="1" applyAlignment="1">
      <alignment horizontal="center" vertical="center"/>
    </xf>
    <xf numFmtId="10" fontId="7" fillId="0" borderId="23" xfId="0" applyNumberFormat="1" applyFont="1" applyBorder="1" applyAlignment="1">
      <alignment horizontal="center" vertical="center"/>
    </xf>
    <xf numFmtId="0" fontId="8" fillId="0" borderId="37" xfId="0" applyFont="1" applyBorder="1" applyAlignment="1">
      <alignment horizontal="center" vertical="center"/>
    </xf>
    <xf numFmtId="10" fontId="7" fillId="0" borderId="2" xfId="0" applyNumberFormat="1" applyFont="1" applyBorder="1" applyAlignment="1">
      <alignment horizontal="center" vertical="center"/>
    </xf>
    <xf numFmtId="10" fontId="7" fillId="0" borderId="17" xfId="0" applyNumberFormat="1" applyFont="1" applyBorder="1" applyAlignment="1">
      <alignment horizontal="center" vertical="center"/>
    </xf>
    <xf numFmtId="10" fontId="7" fillId="0" borderId="35" xfId="0" applyNumberFormat="1" applyFont="1" applyBorder="1" applyAlignment="1">
      <alignment horizontal="center" vertical="center"/>
    </xf>
    <xf numFmtId="10" fontId="7" fillId="0" borderId="19" xfId="0" applyNumberFormat="1" applyFont="1" applyBorder="1" applyAlignment="1">
      <alignment horizontal="center" vertical="center"/>
    </xf>
    <xf numFmtId="38" fontId="7" fillId="0" borderId="17" xfId="1" applyFont="1" applyBorder="1" applyAlignment="1">
      <alignment horizontal="center" vertical="center"/>
    </xf>
    <xf numFmtId="38" fontId="7" fillId="0" borderId="35" xfId="1" applyFont="1" applyBorder="1" applyAlignment="1">
      <alignment horizontal="center" vertical="center"/>
    </xf>
    <xf numFmtId="38" fontId="7" fillId="0" borderId="19" xfId="1" applyFont="1" applyBorder="1" applyAlignment="1">
      <alignment horizontal="center" vertical="center"/>
    </xf>
    <xf numFmtId="0" fontId="8" fillId="0" borderId="47" xfId="0" applyFont="1" applyBorder="1" applyAlignment="1">
      <alignment horizontal="left" vertical="center" wrapText="1"/>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0" borderId="8" xfId="0" applyFont="1" applyBorder="1" applyAlignment="1">
      <alignment horizontal="center" vertical="center"/>
    </xf>
    <xf numFmtId="38" fontId="7" fillId="0" borderId="67" xfId="1" applyFont="1" applyBorder="1" applyAlignment="1">
      <alignment horizontal="center" vertical="center" shrinkToFit="1"/>
    </xf>
    <xf numFmtId="38" fontId="7" fillId="0" borderId="38" xfId="1" applyFont="1" applyBorder="1" applyAlignment="1">
      <alignment horizontal="center" vertical="center" shrinkToFit="1"/>
    </xf>
    <xf numFmtId="38" fontId="7" fillId="0" borderId="68" xfId="1" applyFont="1" applyBorder="1" applyAlignment="1">
      <alignment horizontal="center" vertical="center" shrinkToFit="1"/>
    </xf>
    <xf numFmtId="38" fontId="7" fillId="0" borderId="6" xfId="1" applyFont="1" applyBorder="1" applyAlignment="1">
      <alignment horizontal="center" vertical="center" shrinkToFit="1"/>
    </xf>
    <xf numFmtId="10" fontId="7" fillId="0" borderId="4" xfId="0" applyNumberFormat="1" applyFont="1" applyBorder="1" applyAlignment="1">
      <alignment horizontal="center" vertical="center"/>
    </xf>
    <xf numFmtId="38" fontId="7" fillId="0" borderId="31" xfId="1" applyFont="1" applyBorder="1" applyAlignment="1">
      <alignment horizontal="center" vertical="center"/>
    </xf>
    <xf numFmtId="0" fontId="7" fillId="0" borderId="14" xfId="0" applyFont="1" applyBorder="1" applyAlignment="1">
      <alignment horizontal="center" vertical="center"/>
    </xf>
    <xf numFmtId="0" fontId="7" fillId="0" borderId="69"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center" vertical="center"/>
    </xf>
    <xf numFmtId="10" fontId="7" fillId="0" borderId="36" xfId="0" applyNumberFormat="1" applyFont="1" applyBorder="1" applyAlignment="1">
      <alignment horizontal="center" vertical="center"/>
    </xf>
    <xf numFmtId="0" fontId="8" fillId="0" borderId="14" xfId="0" applyFont="1" applyBorder="1" applyAlignment="1">
      <alignment horizontal="center" vertical="center"/>
    </xf>
    <xf numFmtId="0" fontId="8" fillId="0" borderId="69" xfId="0" applyFont="1" applyBorder="1" applyAlignment="1">
      <alignment horizontal="center" vertical="center"/>
    </xf>
    <xf numFmtId="0" fontId="8" fillId="0" borderId="16" xfId="0" applyFont="1" applyBorder="1" applyAlignment="1">
      <alignment horizontal="center" vertical="center"/>
    </xf>
    <xf numFmtId="0" fontId="8" fillId="0" borderId="70"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38" fontId="7" fillId="0" borderId="51" xfId="1" applyFont="1" applyBorder="1" applyAlignment="1">
      <alignment horizontal="center"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0" fontId="8" fillId="0" borderId="17" xfId="0" applyFont="1" applyBorder="1" applyAlignment="1">
      <alignment horizontal="center" vertical="center"/>
    </xf>
    <xf numFmtId="10" fontId="7" fillId="0" borderId="54" xfId="0" applyNumberFormat="1" applyFont="1" applyBorder="1" applyAlignment="1">
      <alignment horizontal="center" vertical="center"/>
    </xf>
    <xf numFmtId="10" fontId="7" fillId="0" borderId="55" xfId="0" applyNumberFormat="1" applyFont="1" applyBorder="1" applyAlignment="1">
      <alignment horizontal="center" vertical="center"/>
    </xf>
    <xf numFmtId="10" fontId="7" fillId="0" borderId="66" xfId="0" applyNumberFormat="1" applyFont="1" applyBorder="1" applyAlignment="1">
      <alignment horizontal="center" vertical="center"/>
    </xf>
    <xf numFmtId="10" fontId="7" fillId="0" borderId="6" xfId="0" applyNumberFormat="1" applyFont="1" applyBorder="1" applyAlignment="1">
      <alignment horizontal="center" vertical="center"/>
    </xf>
    <xf numFmtId="10" fontId="7" fillId="0" borderId="56"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10" fontId="7" fillId="0" borderId="57" xfId="0" applyNumberFormat="1" applyFont="1" applyBorder="1" applyAlignment="1">
      <alignment horizontal="center" vertical="center"/>
    </xf>
    <xf numFmtId="10" fontId="7" fillId="0" borderId="58" xfId="0" applyNumberFormat="1" applyFont="1" applyBorder="1" applyAlignment="1">
      <alignment horizontal="center" vertical="center"/>
    </xf>
    <xf numFmtId="10" fontId="7" fillId="0" borderId="60" xfId="0" applyNumberFormat="1" applyFont="1" applyBorder="1" applyAlignment="1">
      <alignment horizontal="center" vertical="center"/>
    </xf>
    <xf numFmtId="38" fontId="7" fillId="0" borderId="54" xfId="1" applyFont="1" applyBorder="1" applyAlignment="1">
      <alignment horizontal="center" vertical="center" shrinkToFit="1"/>
    </xf>
    <xf numFmtId="38" fontId="7" fillId="0" borderId="55" xfId="1" applyFont="1" applyBorder="1" applyAlignment="1">
      <alignment horizontal="center" vertical="center" shrinkToFit="1"/>
    </xf>
    <xf numFmtId="38" fontId="7" fillId="0" borderId="56" xfId="1" applyFont="1" applyBorder="1" applyAlignment="1">
      <alignment horizontal="center" vertical="center" shrinkToFit="1"/>
    </xf>
    <xf numFmtId="0" fontId="8"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8" xfId="0" applyFont="1" applyBorder="1" applyAlignment="1">
      <alignment horizontal="center" vertical="center" wrapText="1"/>
    </xf>
    <xf numFmtId="10" fontId="7" fillId="0" borderId="59" xfId="0" applyNumberFormat="1" applyFont="1" applyBorder="1" applyAlignment="1">
      <alignment horizontal="center"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7" fillId="0" borderId="60" xfId="1" applyFont="1" applyBorder="1" applyAlignment="1">
      <alignment horizontal="center" vertical="center"/>
    </xf>
    <xf numFmtId="0" fontId="7" fillId="0" borderId="61" xfId="0" applyFont="1" applyBorder="1" applyAlignment="1">
      <alignment horizontal="center" vertical="center"/>
    </xf>
    <xf numFmtId="0" fontId="7" fillId="0" borderId="1" xfId="0" applyFont="1" applyBorder="1" applyAlignment="1">
      <alignment horizontal="center" vertical="center"/>
    </xf>
    <xf numFmtId="0" fontId="7" fillId="0" borderId="71"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72" xfId="0" applyFont="1" applyBorder="1" applyAlignment="1">
      <alignment horizontal="center" vertical="center"/>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38" fontId="7" fillId="0" borderId="4" xfId="1" applyFont="1" applyBorder="1" applyAlignment="1">
      <alignment horizontal="center" vertical="center"/>
    </xf>
    <xf numFmtId="0" fontId="8" fillId="0" borderId="39" xfId="0" applyFont="1" applyBorder="1" applyAlignment="1">
      <alignment horizontal="center" vertical="center"/>
    </xf>
    <xf numFmtId="0" fontId="8" fillId="0" borderId="0" xfId="0" applyFont="1" applyAlignment="1">
      <alignment horizontal="center" vertical="center"/>
    </xf>
    <xf numFmtId="38" fontId="7" fillId="0" borderId="54" xfId="0" applyNumberFormat="1" applyFont="1" applyBorder="1" applyAlignment="1">
      <alignment horizontal="center" vertical="center"/>
    </xf>
    <xf numFmtId="38" fontId="7" fillId="0" borderId="55" xfId="0" applyNumberFormat="1" applyFont="1" applyBorder="1" applyAlignment="1">
      <alignment horizontal="center" vertical="center"/>
    </xf>
    <xf numFmtId="38" fontId="7" fillId="0" borderId="66" xfId="0" applyNumberFormat="1" applyFont="1" applyBorder="1" applyAlignment="1">
      <alignment horizontal="center" vertical="center"/>
    </xf>
    <xf numFmtId="38" fontId="7" fillId="0" borderId="55" xfId="0" applyNumberFormat="1" applyFont="1" applyBorder="1" applyAlignment="1">
      <alignment horizontal="right" vertical="center"/>
    </xf>
    <xf numFmtId="38" fontId="7" fillId="0" borderId="56" xfId="0" applyNumberFormat="1" applyFont="1" applyBorder="1" applyAlignment="1">
      <alignment horizontal="right" vertical="center"/>
    </xf>
    <xf numFmtId="0" fontId="7" fillId="0" borderId="76"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38" fontId="7" fillId="0" borderId="57" xfId="1" applyFont="1" applyBorder="1" applyAlignment="1">
      <alignment horizontal="right" vertical="center"/>
    </xf>
    <xf numFmtId="38" fontId="10" fillId="0" borderId="0" xfId="1" applyFont="1" applyAlignment="1">
      <alignment horizontal="left" shrinkToFit="1"/>
    </xf>
    <xf numFmtId="0" fontId="6" fillId="0" borderId="0" xfId="0" applyFont="1" applyAlignment="1"/>
    <xf numFmtId="38" fontId="10" fillId="0" borderId="95" xfId="1" applyFont="1" applyBorder="1" applyAlignment="1">
      <alignment vertical="center"/>
    </xf>
    <xf numFmtId="38" fontId="10" fillId="0" borderId="96" xfId="1" applyFont="1" applyBorder="1" applyAlignment="1">
      <alignment vertical="center"/>
    </xf>
    <xf numFmtId="38" fontId="10" fillId="0" borderId="97" xfId="1" applyFont="1" applyBorder="1" applyAlignment="1">
      <alignment vertical="center"/>
    </xf>
    <xf numFmtId="38" fontId="10" fillId="0" borderId="98" xfId="1" applyFont="1" applyBorder="1" applyAlignment="1">
      <alignment vertical="center"/>
    </xf>
    <xf numFmtId="38" fontId="7" fillId="0" borderId="73" xfId="1" applyFont="1" applyBorder="1" applyAlignment="1">
      <alignment horizontal="left" vertical="center" wrapText="1"/>
    </xf>
    <xf numFmtId="38" fontId="7" fillId="0" borderId="75" xfId="1" applyFont="1" applyBorder="1" applyAlignment="1">
      <alignment horizontal="left" vertical="center" wrapText="1"/>
    </xf>
    <xf numFmtId="38" fontId="7" fillId="0" borderId="74" xfId="1" applyFont="1" applyBorder="1" applyAlignment="1">
      <alignment horizontal="left" vertical="center" wrapText="1"/>
    </xf>
    <xf numFmtId="38" fontId="7" fillId="0" borderId="39" xfId="1" applyFont="1" applyBorder="1" applyAlignment="1">
      <alignment horizontal="center" vertical="center"/>
    </xf>
    <xf numFmtId="38" fontId="7" fillId="0" borderId="33" xfId="1" applyFont="1" applyBorder="1" applyAlignment="1">
      <alignment horizontal="center" vertical="center"/>
    </xf>
    <xf numFmtId="38" fontId="7" fillId="0" borderId="17" xfId="1" applyFont="1" applyBorder="1" applyAlignment="1">
      <alignment horizontal="center" vertical="center" wrapText="1" shrinkToFit="1"/>
    </xf>
    <xf numFmtId="38" fontId="7" fillId="0" borderId="19" xfId="1" applyFont="1" applyBorder="1" applyAlignment="1">
      <alignment horizontal="center" vertical="center" wrapText="1" shrinkToFit="1"/>
    </xf>
    <xf numFmtId="38" fontId="10" fillId="0" borderId="38" xfId="1" applyFont="1" applyBorder="1" applyAlignment="1"/>
    <xf numFmtId="0" fontId="6" fillId="0" borderId="38" xfId="0" applyFont="1" applyBorder="1" applyAlignment="1"/>
    <xf numFmtId="38" fontId="8" fillId="0" borderId="0" xfId="1" applyFont="1" applyBorder="1" applyAlignment="1">
      <alignment horizontal="center"/>
    </xf>
    <xf numFmtId="38" fontId="10" fillId="0" borderId="17" xfId="1" applyFont="1" applyBorder="1" applyAlignment="1">
      <alignment horizontal="center" vertical="center" wrapText="1" shrinkToFit="1"/>
    </xf>
    <xf numFmtId="38" fontId="10" fillId="0" borderId="19" xfId="1" applyFont="1" applyBorder="1" applyAlignment="1">
      <alignment horizontal="center" vertical="center" wrapText="1" shrinkToFit="1"/>
    </xf>
    <xf numFmtId="2" fontId="6" fillId="0" borderId="2" xfId="0" applyNumberFormat="1" applyFont="1" applyBorder="1" applyAlignment="1">
      <alignment horizontal="center" vertical="center"/>
    </xf>
    <xf numFmtId="2" fontId="6" fillId="0" borderId="3" xfId="0" applyNumberFormat="1" applyFont="1" applyBorder="1" applyAlignment="1">
      <alignment horizontal="center" vertical="center"/>
    </xf>
    <xf numFmtId="2" fontId="6" fillId="0" borderId="6" xfId="0" applyNumberFormat="1" applyFont="1" applyBorder="1" applyAlignment="1">
      <alignment horizontal="right" vertical="center"/>
    </xf>
    <xf numFmtId="2" fontId="6" fillId="0" borderId="7" xfId="0" applyNumberFormat="1" applyFont="1" applyBorder="1" applyAlignment="1">
      <alignment horizontal="right" vertical="center"/>
    </xf>
    <xf numFmtId="38" fontId="8" fillId="0" borderId="76" xfId="1" applyFont="1" applyBorder="1" applyAlignment="1">
      <alignment horizontal="center" vertical="center"/>
    </xf>
    <xf numFmtId="38" fontId="8" fillId="0" borderId="55" xfId="1" applyFont="1" applyBorder="1" applyAlignment="1">
      <alignment horizontal="center" vertical="center"/>
    </xf>
    <xf numFmtId="38" fontId="8" fillId="0" borderId="56" xfId="1" applyFont="1" applyBorder="1" applyAlignment="1">
      <alignment horizontal="center" vertical="center"/>
    </xf>
    <xf numFmtId="38" fontId="11" fillId="0" borderId="6" xfId="1" applyFont="1" applyBorder="1" applyAlignment="1">
      <alignment horizontal="right" vertical="center"/>
    </xf>
    <xf numFmtId="38" fontId="8" fillId="0" borderId="9" xfId="1" applyFont="1" applyBorder="1" applyAlignment="1">
      <alignment horizontal="distributed" vertical="center"/>
    </xf>
    <xf numFmtId="38" fontId="8" fillId="0" borderId="4" xfId="1" applyFont="1" applyBorder="1" applyAlignment="1">
      <alignment horizontal="distributed" vertical="center"/>
    </xf>
    <xf numFmtId="38" fontId="11" fillId="0" borderId="4" xfId="1" applyFont="1" applyBorder="1" applyAlignment="1">
      <alignment horizontal="right" vertical="center"/>
    </xf>
    <xf numFmtId="3" fontId="11" fillId="0" borderId="4" xfId="0" applyNumberFormat="1" applyFont="1" applyBorder="1" applyAlignment="1">
      <alignment horizontal="right" vertical="center"/>
    </xf>
    <xf numFmtId="0" fontId="11" fillId="0" borderId="4" xfId="0" applyFont="1" applyBorder="1" applyAlignment="1">
      <alignment horizontal="right" vertical="center"/>
    </xf>
    <xf numFmtId="38" fontId="8" fillId="0" borderId="77" xfId="1" applyFont="1" applyBorder="1" applyAlignment="1">
      <alignment horizontal="distributed" vertical="center"/>
    </xf>
    <xf numFmtId="38" fontId="8" fillId="0" borderId="52" xfId="1" applyFont="1" applyBorder="1" applyAlignment="1">
      <alignment horizontal="distributed" vertical="center"/>
    </xf>
    <xf numFmtId="38" fontId="8" fillId="0" borderId="53" xfId="1" applyFont="1" applyBorder="1" applyAlignment="1">
      <alignment horizontal="distributed" vertical="center"/>
    </xf>
    <xf numFmtId="38" fontId="11" fillId="0" borderId="51" xfId="1" applyFont="1" applyBorder="1" applyAlignment="1">
      <alignment horizontal="right" vertical="center"/>
    </xf>
    <xf numFmtId="38" fontId="11" fillId="0" borderId="53" xfId="1" applyFont="1" applyBorder="1" applyAlignment="1">
      <alignment horizontal="right" vertical="center"/>
    </xf>
    <xf numFmtId="3" fontId="11" fillId="0" borderId="51" xfId="0" applyNumberFormat="1" applyFont="1" applyBorder="1" applyAlignment="1">
      <alignment horizontal="right" vertical="center"/>
    </xf>
    <xf numFmtId="3" fontId="11" fillId="0" borderId="53" xfId="0" applyNumberFormat="1" applyFont="1" applyBorder="1" applyAlignment="1">
      <alignment horizontal="right" vertical="center"/>
    </xf>
    <xf numFmtId="3" fontId="11" fillId="0" borderId="2" xfId="0" applyNumberFormat="1" applyFont="1" applyBorder="1" applyAlignment="1">
      <alignment horizontal="right" vertical="center"/>
    </xf>
    <xf numFmtId="0" fontId="11" fillId="0" borderId="2" xfId="0" applyFont="1" applyBorder="1" applyAlignment="1">
      <alignment horizontal="right" vertical="center"/>
    </xf>
    <xf numFmtId="38" fontId="6" fillId="0" borderId="8" xfId="1" applyFont="1" applyBorder="1" applyAlignment="1">
      <alignment horizontal="distributed" vertical="center"/>
    </xf>
    <xf numFmtId="38" fontId="6" fillId="0" borderId="2" xfId="1" applyFont="1" applyBorder="1" applyAlignment="1">
      <alignment horizontal="distributed" vertical="center"/>
    </xf>
    <xf numFmtId="0" fontId="8" fillId="0" borderId="8" xfId="0" applyFont="1" applyBorder="1" applyAlignment="1">
      <alignment horizontal="distributed" vertical="center"/>
    </xf>
    <xf numFmtId="0" fontId="8" fillId="0" borderId="2" xfId="0" applyFont="1" applyBorder="1" applyAlignment="1">
      <alignment horizontal="distributed" vertical="center"/>
    </xf>
    <xf numFmtId="3" fontId="11" fillId="0" borderId="17" xfId="0" applyNumberFormat="1" applyFont="1" applyBorder="1" applyAlignment="1">
      <alignment horizontal="right" vertical="center"/>
    </xf>
    <xf numFmtId="3" fontId="11" fillId="0" borderId="19" xfId="0" applyNumberFormat="1" applyFont="1" applyBorder="1" applyAlignment="1">
      <alignment horizontal="right" vertical="center"/>
    </xf>
    <xf numFmtId="40" fontId="6" fillId="0" borderId="6" xfId="1" applyNumberFormat="1" applyFont="1" applyBorder="1" applyAlignment="1">
      <alignment horizontal="right" vertical="center"/>
    </xf>
    <xf numFmtId="40" fontId="6" fillId="0" borderId="7" xfId="1" applyNumberFormat="1" applyFont="1" applyBorder="1" applyAlignment="1">
      <alignment horizontal="right" vertical="center"/>
    </xf>
    <xf numFmtId="0" fontId="8" fillId="0" borderId="2" xfId="0" applyFont="1" applyBorder="1" applyAlignment="1">
      <alignment horizontal="center"/>
    </xf>
    <xf numFmtId="0" fontId="8" fillId="0" borderId="3" xfId="0" applyFont="1" applyBorder="1" applyAlignment="1">
      <alignment horizontal="center"/>
    </xf>
    <xf numFmtId="3" fontId="11" fillId="0" borderId="57" xfId="0" applyNumberFormat="1" applyFont="1" applyBorder="1" applyAlignment="1">
      <alignment horizontal="right" vertical="center"/>
    </xf>
    <xf numFmtId="3" fontId="11" fillId="0" borderId="60" xfId="0" applyNumberFormat="1" applyFont="1" applyBorder="1" applyAlignment="1">
      <alignment horizontal="right" vertical="center"/>
    </xf>
    <xf numFmtId="0" fontId="8" fillId="0" borderId="78" xfId="0" applyFont="1" applyBorder="1" applyAlignment="1">
      <alignment horizontal="left" wrapText="1"/>
    </xf>
    <xf numFmtId="0" fontId="8" fillId="0" borderId="79" xfId="0" applyFont="1" applyBorder="1" applyAlignment="1">
      <alignment horizontal="left"/>
    </xf>
    <xf numFmtId="0" fontId="8" fillId="0" borderId="80" xfId="0" applyFont="1" applyBorder="1" applyAlignment="1">
      <alignment horizontal="left"/>
    </xf>
    <xf numFmtId="0" fontId="8" fillId="0" borderId="81" xfId="0" applyFont="1" applyBorder="1" applyAlignment="1">
      <alignment horizontal="left"/>
    </xf>
    <xf numFmtId="0" fontId="8" fillId="0" borderId="82" xfId="0" applyFont="1" applyBorder="1" applyAlignment="1">
      <alignment horizontal="left"/>
    </xf>
    <xf numFmtId="0" fontId="8" fillId="0" borderId="83" xfId="0" applyFont="1" applyBorder="1" applyAlignment="1">
      <alignment horizontal="left"/>
    </xf>
    <xf numFmtId="0" fontId="8" fillId="0" borderId="39" xfId="0" applyFont="1" applyBorder="1" applyAlignment="1">
      <alignment horizontal="center"/>
    </xf>
    <xf numFmtId="0" fontId="8" fillId="0" borderId="33" xfId="0" applyFont="1" applyBorder="1" applyAlignment="1">
      <alignment horizontal="center"/>
    </xf>
    <xf numFmtId="0" fontId="10" fillId="0" borderId="0" xfId="0" applyFont="1" applyAlignment="1">
      <alignment horizontal="left"/>
    </xf>
    <xf numFmtId="0" fontId="7" fillId="0" borderId="38" xfId="0" applyFont="1" applyBorder="1" applyAlignment="1">
      <alignment horizontal="center"/>
    </xf>
    <xf numFmtId="0" fontId="8" fillId="0" borderId="47" xfId="0" applyFont="1" applyBorder="1" applyAlignment="1">
      <alignment horizontal="left" wrapText="1"/>
    </xf>
    <xf numFmtId="0" fontId="8" fillId="0" borderId="48" xfId="0" applyFont="1" applyBorder="1" applyAlignment="1">
      <alignment horizontal="left"/>
    </xf>
    <xf numFmtId="0" fontId="8" fillId="0" borderId="49" xfId="0" applyFont="1" applyBorder="1" applyAlignment="1">
      <alignment horizontal="left"/>
    </xf>
    <xf numFmtId="0" fontId="8" fillId="0" borderId="50" xfId="0" applyFont="1" applyBorder="1" applyAlignment="1">
      <alignment horizontal="left"/>
    </xf>
    <xf numFmtId="0" fontId="6" fillId="0" borderId="35" xfId="0" applyFont="1" applyBorder="1"/>
    <xf numFmtId="0" fontId="6" fillId="0" borderId="19" xfId="0" applyFont="1" applyBorder="1"/>
    <xf numFmtId="3" fontId="11" fillId="0" borderId="84" xfId="0" applyNumberFormat="1" applyFont="1" applyBorder="1" applyAlignment="1">
      <alignment horizontal="right" vertical="center"/>
    </xf>
    <xf numFmtId="3" fontId="11" fillId="0" borderId="85" xfId="0" applyNumberFormat="1" applyFont="1" applyBorder="1" applyAlignment="1">
      <alignment horizontal="right" vertical="center"/>
    </xf>
    <xf numFmtId="38" fontId="6" fillId="0" borderId="6" xfId="1" applyFont="1" applyBorder="1" applyAlignment="1">
      <alignment horizontal="right" vertical="center"/>
    </xf>
    <xf numFmtId="176" fontId="6" fillId="0" borderId="54" xfId="1" applyNumberFormat="1" applyFont="1" applyBorder="1" applyAlignment="1">
      <alignment horizontal="right" vertical="center"/>
    </xf>
    <xf numFmtId="176" fontId="6" fillId="0" borderId="56" xfId="1" applyNumberFormat="1" applyFont="1" applyBorder="1" applyAlignment="1">
      <alignment horizontal="right" vertical="center"/>
    </xf>
    <xf numFmtId="176" fontId="11" fillId="0" borderId="6" xfId="1" applyNumberFormat="1" applyFont="1" applyBorder="1" applyAlignment="1">
      <alignment horizontal="right" vertical="center"/>
    </xf>
    <xf numFmtId="176" fontId="11" fillId="0" borderId="7" xfId="1" applyNumberFormat="1" applyFont="1" applyBorder="1" applyAlignment="1">
      <alignment horizontal="right" vertical="center"/>
    </xf>
    <xf numFmtId="0" fontId="8" fillId="0" borderId="14" xfId="0" applyFont="1" applyBorder="1" applyAlignment="1">
      <alignment horizontal="center"/>
    </xf>
    <xf numFmtId="0" fontId="8" fillId="0" borderId="69" xfId="0" applyFont="1" applyBorder="1" applyAlignment="1">
      <alignment horizontal="center"/>
    </xf>
    <xf numFmtId="0" fontId="8" fillId="0" borderId="16" xfId="0" applyFont="1" applyBorder="1" applyAlignment="1">
      <alignment horizontal="center"/>
    </xf>
    <xf numFmtId="38" fontId="11" fillId="0" borderId="17" xfId="1" applyFont="1" applyBorder="1" applyAlignment="1">
      <alignment horizontal="right" vertical="center"/>
    </xf>
    <xf numFmtId="38" fontId="11" fillId="0" borderId="19" xfId="1" applyFont="1" applyBorder="1" applyAlignment="1">
      <alignment horizontal="right" vertical="center"/>
    </xf>
    <xf numFmtId="0" fontId="8" fillId="0" borderId="86" xfId="0" applyFont="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8" fillId="0" borderId="0" xfId="0" applyFont="1" applyAlignment="1">
      <alignment horizontal="center"/>
    </xf>
    <xf numFmtId="38" fontId="13" fillId="0" borderId="34" xfId="1" applyFont="1" applyBorder="1" applyAlignment="1">
      <alignment horizontal="right" vertical="center"/>
    </xf>
    <xf numFmtId="38" fontId="13" fillId="0" borderId="23" xfId="1" applyFont="1" applyBorder="1" applyAlignment="1">
      <alignment horizontal="righ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0" fontId="7" fillId="0" borderId="34" xfId="0" applyFont="1" applyBorder="1" applyAlignment="1">
      <alignment horizontal="left" vertical="center"/>
    </xf>
    <xf numFmtId="38" fontId="13" fillId="0" borderId="2" xfId="1" applyFont="1" applyBorder="1" applyAlignment="1">
      <alignment horizontal="right" vertical="center"/>
    </xf>
    <xf numFmtId="38" fontId="13" fillId="0" borderId="3" xfId="1" applyFont="1" applyBorder="1" applyAlignment="1">
      <alignment horizontal="right"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11" xfId="0" applyFont="1" applyBorder="1" applyAlignment="1">
      <alignment horizontal="left" vertical="center" wrapText="1"/>
    </xf>
    <xf numFmtId="0" fontId="7" fillId="0" borderId="27" xfId="0" applyFont="1" applyBorder="1" applyAlignment="1">
      <alignment horizontal="left" vertical="center" wrapText="1"/>
    </xf>
    <xf numFmtId="38" fontId="13" fillId="0" borderId="14" xfId="1" applyFont="1" applyBorder="1" applyAlignment="1">
      <alignment horizontal="right" vertical="center"/>
    </xf>
    <xf numFmtId="0" fontId="6" fillId="0" borderId="70" xfId="0" applyFont="1" applyBorder="1"/>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46"/>
  <sheetViews>
    <sheetView topLeftCell="A30" zoomScaleNormal="100" workbookViewId="0">
      <selection activeCell="B30" sqref="B30:P37"/>
    </sheetView>
  </sheetViews>
  <sheetFormatPr defaultColWidth="1.6328125" defaultRowHeight="13" x14ac:dyDescent="0.2"/>
  <cols>
    <col min="1" max="26" width="1.6328125" style="2" customWidth="1"/>
    <col min="27" max="28" width="1.7265625" style="2" customWidth="1"/>
    <col min="29" max="16384" width="1.6328125" style="2"/>
  </cols>
  <sheetData>
    <row r="1" spans="2:108" ht="41.25" customHeight="1" thickBot="1" x14ac:dyDescent="0.25">
      <c r="B1" s="124" t="s">
        <v>30</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row>
    <row r="2" spans="2:108" ht="25.5" customHeight="1" x14ac:dyDescent="0.2">
      <c r="B2" s="139" t="s">
        <v>0</v>
      </c>
      <c r="C2" s="140"/>
      <c r="D2" s="140"/>
      <c r="E2" s="140"/>
      <c r="F2" s="140"/>
      <c r="G2" s="140"/>
      <c r="H2" s="140"/>
      <c r="I2" s="140"/>
      <c r="J2" s="140"/>
      <c r="K2" s="140"/>
      <c r="L2" s="128">
        <v>45858</v>
      </c>
      <c r="M2" s="128"/>
      <c r="N2" s="128"/>
      <c r="O2" s="128"/>
      <c r="P2" s="128"/>
      <c r="Q2" s="128"/>
      <c r="R2" s="128"/>
      <c r="S2" s="128"/>
      <c r="T2" s="128"/>
      <c r="U2" s="128"/>
      <c r="V2" s="128"/>
      <c r="W2" s="128"/>
      <c r="X2" s="128"/>
      <c r="Y2" s="129"/>
      <c r="Z2" s="133"/>
      <c r="AA2" s="134"/>
      <c r="AB2" s="134"/>
      <c r="AC2" s="135"/>
      <c r="AD2" s="135"/>
      <c r="AE2" s="135"/>
      <c r="AF2" s="135"/>
      <c r="AG2" s="135"/>
      <c r="AH2" s="135"/>
      <c r="AI2" s="135"/>
      <c r="AJ2" s="135"/>
      <c r="AK2" s="135"/>
      <c r="AL2" s="140" t="s">
        <v>7</v>
      </c>
      <c r="AM2" s="140"/>
      <c r="AN2" s="140"/>
      <c r="AO2" s="140"/>
      <c r="AP2" s="140"/>
      <c r="AQ2" s="140"/>
      <c r="AR2" s="140"/>
      <c r="AS2" s="140"/>
      <c r="AT2" s="140" t="s">
        <v>8</v>
      </c>
      <c r="AU2" s="140"/>
      <c r="AV2" s="140"/>
      <c r="AW2" s="140"/>
      <c r="AX2" s="140"/>
      <c r="AY2" s="140"/>
      <c r="AZ2" s="140"/>
      <c r="BA2" s="140"/>
      <c r="BB2" s="140" t="s">
        <v>9</v>
      </c>
      <c r="BC2" s="140"/>
      <c r="BD2" s="140"/>
      <c r="BE2" s="140"/>
      <c r="BF2" s="140"/>
      <c r="BG2" s="140"/>
      <c r="BH2" s="140"/>
      <c r="BI2" s="176"/>
      <c r="BJ2" s="3"/>
      <c r="BK2" s="3"/>
      <c r="BL2" s="3"/>
      <c r="BM2" s="3"/>
      <c r="BN2" s="3"/>
      <c r="BO2" s="3"/>
      <c r="BP2" s="3"/>
    </row>
    <row r="3" spans="2:108" ht="27" customHeight="1" x14ac:dyDescent="0.2">
      <c r="B3" s="121" t="s">
        <v>1</v>
      </c>
      <c r="C3" s="114"/>
      <c r="D3" s="114"/>
      <c r="E3" s="114"/>
      <c r="F3" s="114"/>
      <c r="G3" s="114"/>
      <c r="H3" s="114"/>
      <c r="I3" s="114"/>
      <c r="J3" s="114"/>
      <c r="K3" s="114"/>
      <c r="L3" s="130">
        <v>45841</v>
      </c>
      <c r="M3" s="130"/>
      <c r="N3" s="130"/>
      <c r="O3" s="130"/>
      <c r="P3" s="130"/>
      <c r="Q3" s="130"/>
      <c r="R3" s="130"/>
      <c r="S3" s="130"/>
      <c r="T3" s="130"/>
      <c r="U3" s="130"/>
      <c r="V3" s="130"/>
      <c r="W3" s="130"/>
      <c r="X3" s="130"/>
      <c r="Y3" s="131"/>
      <c r="Z3" s="148" t="s">
        <v>183</v>
      </c>
      <c r="AA3" s="149"/>
      <c r="AB3" s="149"/>
      <c r="AC3" s="149"/>
      <c r="AD3" s="149"/>
      <c r="AE3" s="149"/>
      <c r="AF3" s="149"/>
      <c r="AG3" s="149"/>
      <c r="AH3" s="149"/>
      <c r="AI3" s="149"/>
      <c r="AJ3" s="149"/>
      <c r="AK3" s="142"/>
      <c r="AL3" s="150">
        <v>102354</v>
      </c>
      <c r="AM3" s="150"/>
      <c r="AN3" s="150"/>
      <c r="AO3" s="150"/>
      <c r="AP3" s="150"/>
      <c r="AQ3" s="150"/>
      <c r="AR3" s="150"/>
      <c r="AS3" s="150"/>
      <c r="AT3" s="150">
        <v>100045</v>
      </c>
      <c r="AU3" s="150"/>
      <c r="AV3" s="150"/>
      <c r="AW3" s="150"/>
      <c r="AX3" s="150"/>
      <c r="AY3" s="150"/>
      <c r="AZ3" s="150"/>
      <c r="BA3" s="150"/>
      <c r="BB3" s="150">
        <f>SUM(AL3:BA3)</f>
        <v>202399</v>
      </c>
      <c r="BC3" s="150"/>
      <c r="BD3" s="150"/>
      <c r="BE3" s="150"/>
      <c r="BF3" s="150"/>
      <c r="BG3" s="150"/>
      <c r="BH3" s="150"/>
      <c r="BI3" s="151"/>
      <c r="BJ3" s="3"/>
      <c r="BK3" s="3"/>
      <c r="BL3" s="3"/>
      <c r="BM3" s="3"/>
      <c r="BN3" s="3"/>
      <c r="BO3" s="3"/>
      <c r="BP3" s="3"/>
    </row>
    <row r="4" spans="2:108" ht="27" customHeight="1" x14ac:dyDescent="0.2">
      <c r="B4" s="121" t="s">
        <v>2</v>
      </c>
      <c r="C4" s="114"/>
      <c r="D4" s="114"/>
      <c r="E4" s="114"/>
      <c r="F4" s="114"/>
      <c r="G4" s="114"/>
      <c r="H4" s="114"/>
      <c r="I4" s="114"/>
      <c r="J4" s="114"/>
      <c r="K4" s="114"/>
      <c r="L4" s="114" t="s">
        <v>187</v>
      </c>
      <c r="M4" s="114"/>
      <c r="N4" s="114"/>
      <c r="O4" s="114"/>
      <c r="P4" s="114"/>
      <c r="Q4" s="114"/>
      <c r="R4" s="114"/>
      <c r="S4" s="114"/>
      <c r="T4" s="114"/>
      <c r="U4" s="114"/>
      <c r="V4" s="114"/>
      <c r="W4" s="114"/>
      <c r="X4" s="114"/>
      <c r="Y4" s="132"/>
      <c r="Z4" s="141" t="s">
        <v>184</v>
      </c>
      <c r="AA4" s="147"/>
      <c r="AB4" s="147"/>
      <c r="AC4" s="114"/>
      <c r="AD4" s="114"/>
      <c r="AE4" s="114"/>
      <c r="AF4" s="114"/>
      <c r="AG4" s="114"/>
      <c r="AH4" s="114"/>
      <c r="AI4" s="114"/>
      <c r="AJ4" s="114"/>
      <c r="AK4" s="114"/>
      <c r="AL4" s="150">
        <v>101278</v>
      </c>
      <c r="AM4" s="150"/>
      <c r="AN4" s="150"/>
      <c r="AO4" s="150"/>
      <c r="AP4" s="150"/>
      <c r="AQ4" s="150"/>
      <c r="AR4" s="150"/>
      <c r="AS4" s="150"/>
      <c r="AT4" s="150">
        <v>99304</v>
      </c>
      <c r="AU4" s="150"/>
      <c r="AV4" s="150"/>
      <c r="AW4" s="150"/>
      <c r="AX4" s="150"/>
      <c r="AY4" s="150"/>
      <c r="AZ4" s="150"/>
      <c r="BA4" s="150"/>
      <c r="BB4" s="150">
        <f>SUM(AL4:BA4)</f>
        <v>200582</v>
      </c>
      <c r="BC4" s="150"/>
      <c r="BD4" s="150"/>
      <c r="BE4" s="150"/>
      <c r="BF4" s="150"/>
      <c r="BG4" s="150"/>
      <c r="BH4" s="150"/>
      <c r="BI4" s="151"/>
      <c r="BJ4" s="3"/>
      <c r="BK4" s="3"/>
      <c r="BL4" s="3"/>
      <c r="BM4" s="3"/>
      <c r="BN4" s="3"/>
      <c r="BO4" s="3"/>
      <c r="BP4" s="3"/>
    </row>
    <row r="5" spans="2:108" ht="27" customHeight="1" x14ac:dyDescent="0.2">
      <c r="B5" s="121" t="s">
        <v>3</v>
      </c>
      <c r="C5" s="114"/>
      <c r="D5" s="114"/>
      <c r="E5" s="114"/>
      <c r="F5" s="114"/>
      <c r="G5" s="114"/>
      <c r="H5" s="114"/>
      <c r="I5" s="114"/>
      <c r="J5" s="114"/>
      <c r="K5" s="114"/>
      <c r="L5" s="136">
        <v>2</v>
      </c>
      <c r="M5" s="136"/>
      <c r="N5" s="136"/>
      <c r="O5" s="136"/>
      <c r="P5" s="136"/>
      <c r="Q5" s="136"/>
      <c r="R5" s="136"/>
      <c r="S5" s="136"/>
      <c r="T5" s="136"/>
      <c r="U5" s="136"/>
      <c r="V5" s="136"/>
      <c r="W5" s="136"/>
      <c r="X5" s="136"/>
      <c r="Y5" s="137"/>
      <c r="Z5" s="141" t="s">
        <v>185</v>
      </c>
      <c r="AA5" s="142"/>
      <c r="AB5" s="142"/>
      <c r="AC5" s="143"/>
      <c r="AD5" s="143"/>
      <c r="AE5" s="143"/>
      <c r="AF5" s="143"/>
      <c r="AG5" s="143"/>
      <c r="AH5" s="143"/>
      <c r="AI5" s="143"/>
      <c r="AJ5" s="143"/>
      <c r="AK5" s="143"/>
      <c r="AL5" s="150">
        <v>61146</v>
      </c>
      <c r="AM5" s="150"/>
      <c r="AN5" s="150"/>
      <c r="AO5" s="150"/>
      <c r="AP5" s="150"/>
      <c r="AQ5" s="150"/>
      <c r="AR5" s="150"/>
      <c r="AS5" s="150"/>
      <c r="AT5" s="150">
        <v>58713</v>
      </c>
      <c r="AU5" s="150"/>
      <c r="AV5" s="150"/>
      <c r="AW5" s="150"/>
      <c r="AX5" s="150"/>
      <c r="AY5" s="150"/>
      <c r="AZ5" s="150"/>
      <c r="BA5" s="150"/>
      <c r="BB5" s="150">
        <f>SUM(AL5:BA5)</f>
        <v>119859</v>
      </c>
      <c r="BC5" s="150"/>
      <c r="BD5" s="150"/>
      <c r="BE5" s="150"/>
      <c r="BF5" s="150"/>
      <c r="BG5" s="150"/>
      <c r="BH5" s="150"/>
      <c r="BI5" s="151"/>
      <c r="BJ5" s="3"/>
      <c r="BK5" s="3"/>
      <c r="BL5" s="3"/>
      <c r="BM5" s="3"/>
      <c r="BN5" s="3"/>
      <c r="BO5" s="3"/>
      <c r="BP5" s="3"/>
    </row>
    <row r="6" spans="2:108" ht="27" customHeight="1" thickBot="1" x14ac:dyDescent="0.25">
      <c r="B6" s="126" t="s">
        <v>4</v>
      </c>
      <c r="C6" s="127"/>
      <c r="D6" s="127"/>
      <c r="E6" s="127"/>
      <c r="F6" s="127"/>
      <c r="G6" s="127"/>
      <c r="H6" s="127"/>
      <c r="I6" s="127"/>
      <c r="J6" s="127"/>
      <c r="K6" s="127"/>
      <c r="L6" s="127" t="s">
        <v>5</v>
      </c>
      <c r="M6" s="127"/>
      <c r="N6" s="127"/>
      <c r="O6" s="127"/>
      <c r="P6" s="127"/>
      <c r="Q6" s="127"/>
      <c r="R6" s="127"/>
      <c r="S6" s="127"/>
      <c r="T6" s="127"/>
      <c r="U6" s="127"/>
      <c r="V6" s="127"/>
      <c r="W6" s="127"/>
      <c r="X6" s="127"/>
      <c r="Y6" s="138"/>
      <c r="Z6" s="144" t="s">
        <v>186</v>
      </c>
      <c r="AA6" s="145"/>
      <c r="AB6" s="145"/>
      <c r="AC6" s="146"/>
      <c r="AD6" s="146"/>
      <c r="AE6" s="146"/>
      <c r="AF6" s="146"/>
      <c r="AG6" s="146"/>
      <c r="AH6" s="146"/>
      <c r="AI6" s="146"/>
      <c r="AJ6" s="146"/>
      <c r="AK6" s="146"/>
      <c r="AL6" s="152">
        <f>AL5/AL4*1</f>
        <v>0.60374414976599067</v>
      </c>
      <c r="AM6" s="152"/>
      <c r="AN6" s="152"/>
      <c r="AO6" s="152"/>
      <c r="AP6" s="152"/>
      <c r="AQ6" s="152"/>
      <c r="AR6" s="152"/>
      <c r="AS6" s="152"/>
      <c r="AT6" s="152">
        <f>AT5/AT4*1</f>
        <v>0.59124506565697255</v>
      </c>
      <c r="AU6" s="152"/>
      <c r="AV6" s="152"/>
      <c r="AW6" s="152"/>
      <c r="AX6" s="152"/>
      <c r="AY6" s="152"/>
      <c r="AZ6" s="152"/>
      <c r="BA6" s="152"/>
      <c r="BB6" s="152">
        <f>BB5/BB4*1</f>
        <v>0.59755611171490963</v>
      </c>
      <c r="BC6" s="152"/>
      <c r="BD6" s="152"/>
      <c r="BE6" s="152"/>
      <c r="BF6" s="152"/>
      <c r="BG6" s="152"/>
      <c r="BH6" s="152"/>
      <c r="BI6" s="153"/>
      <c r="BJ6" s="3"/>
      <c r="BK6" s="3"/>
      <c r="BL6" s="3"/>
      <c r="BM6" s="3"/>
      <c r="BN6" s="3"/>
      <c r="BO6" s="3"/>
      <c r="BP6" s="3"/>
    </row>
    <row r="7" spans="2:108" ht="10" customHeight="1" x14ac:dyDescent="0.2">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5"/>
      <c r="AM7" s="5"/>
      <c r="AN7" s="5"/>
      <c r="AO7" s="5"/>
      <c r="AP7" s="5"/>
      <c r="AQ7" s="5"/>
      <c r="AR7" s="5"/>
      <c r="AS7" s="5"/>
      <c r="AT7" s="5"/>
      <c r="AU7" s="5"/>
      <c r="AV7" s="5"/>
      <c r="AW7" s="5"/>
      <c r="AX7" s="5"/>
      <c r="AY7" s="5"/>
      <c r="AZ7" s="5"/>
      <c r="BA7" s="5"/>
      <c r="BB7" s="5"/>
      <c r="BC7" s="5"/>
      <c r="BD7" s="5"/>
      <c r="BE7" s="5"/>
      <c r="BF7" s="5"/>
      <c r="BG7" s="5"/>
      <c r="BH7" s="5"/>
      <c r="BI7" s="5"/>
      <c r="BJ7" s="3"/>
      <c r="BK7" s="3"/>
      <c r="BL7" s="3"/>
      <c r="BM7" s="3"/>
      <c r="BN7" s="3"/>
      <c r="BO7" s="3"/>
      <c r="BP7" s="3"/>
    </row>
    <row r="8" spans="2:108" ht="10"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2:108" ht="22.5" customHeight="1" thickBot="1" x14ac:dyDescent="0.25">
      <c r="B9" s="125" t="s">
        <v>136</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108" ht="20.149999999999999" customHeight="1" x14ac:dyDescent="0.2">
      <c r="B10" s="162" t="s">
        <v>27</v>
      </c>
      <c r="C10" s="163"/>
      <c r="D10" s="163"/>
      <c r="E10" s="163"/>
      <c r="F10" s="163"/>
      <c r="G10" s="163"/>
      <c r="H10" s="163"/>
      <c r="I10" s="163"/>
      <c r="J10" s="163"/>
      <c r="K10" s="173" t="s">
        <v>17</v>
      </c>
      <c r="L10" s="174"/>
      <c r="M10" s="174"/>
      <c r="N10" s="174"/>
      <c r="O10" s="174"/>
      <c r="P10" s="174"/>
      <c r="Q10" s="174"/>
      <c r="R10" s="174"/>
      <c r="S10" s="174"/>
      <c r="T10" s="174"/>
      <c r="U10" s="174"/>
      <c r="V10" s="174"/>
      <c r="W10" s="174"/>
      <c r="X10" s="174"/>
      <c r="Y10" s="174"/>
      <c r="Z10" s="174"/>
      <c r="AA10" s="174"/>
      <c r="AB10" s="175"/>
      <c r="AC10" s="178" t="s">
        <v>18</v>
      </c>
      <c r="AD10" s="179"/>
      <c r="AE10" s="179"/>
      <c r="AF10" s="179"/>
      <c r="AG10" s="179"/>
      <c r="AH10" s="179"/>
      <c r="AI10" s="179"/>
      <c r="AJ10" s="179"/>
      <c r="AK10" s="179"/>
      <c r="AL10" s="179"/>
      <c r="AM10" s="179"/>
      <c r="AN10" s="179"/>
      <c r="AO10" s="179"/>
      <c r="AP10" s="179"/>
      <c r="AQ10" s="179"/>
      <c r="AR10" s="179"/>
      <c r="AS10" s="179"/>
      <c r="AT10" s="180"/>
      <c r="AU10" s="178" t="s">
        <v>19</v>
      </c>
      <c r="AV10" s="179"/>
      <c r="AW10" s="179"/>
      <c r="AX10" s="179"/>
      <c r="AY10" s="179"/>
      <c r="AZ10" s="179"/>
      <c r="BA10" s="179"/>
      <c r="BB10" s="179"/>
      <c r="BC10" s="179"/>
      <c r="BD10" s="179"/>
      <c r="BE10" s="179"/>
      <c r="BF10" s="179"/>
      <c r="BG10" s="179"/>
      <c r="BH10" s="179"/>
      <c r="BI10" s="181"/>
    </row>
    <row r="11" spans="2:108" ht="20.149999999999999" customHeight="1" x14ac:dyDescent="0.2">
      <c r="B11" s="164"/>
      <c r="C11" s="165"/>
      <c r="D11" s="165"/>
      <c r="E11" s="165"/>
      <c r="F11" s="165"/>
      <c r="G11" s="165"/>
      <c r="H11" s="165"/>
      <c r="I11" s="165"/>
      <c r="J11" s="165"/>
      <c r="K11" s="188" t="s">
        <v>7</v>
      </c>
      <c r="L11" s="149"/>
      <c r="M11" s="149"/>
      <c r="N11" s="149"/>
      <c r="O11" s="149"/>
      <c r="P11" s="142"/>
      <c r="Q11" s="143" t="s">
        <v>8</v>
      </c>
      <c r="R11" s="143"/>
      <c r="S11" s="143"/>
      <c r="T11" s="143"/>
      <c r="U11" s="143"/>
      <c r="V11" s="143"/>
      <c r="W11" s="143" t="s">
        <v>9</v>
      </c>
      <c r="X11" s="143"/>
      <c r="Y11" s="143"/>
      <c r="Z11" s="143"/>
      <c r="AA11" s="143"/>
      <c r="AB11" s="143"/>
      <c r="AC11" s="143" t="s">
        <v>7</v>
      </c>
      <c r="AD11" s="143"/>
      <c r="AE11" s="143"/>
      <c r="AF11" s="143"/>
      <c r="AG11" s="143"/>
      <c r="AH11" s="143"/>
      <c r="AI11" s="143" t="s">
        <v>8</v>
      </c>
      <c r="AJ11" s="143"/>
      <c r="AK11" s="143"/>
      <c r="AL11" s="143"/>
      <c r="AM11" s="143"/>
      <c r="AN11" s="143"/>
      <c r="AO11" s="143" t="s">
        <v>9</v>
      </c>
      <c r="AP11" s="143"/>
      <c r="AQ11" s="143"/>
      <c r="AR11" s="143"/>
      <c r="AS11" s="143"/>
      <c r="AT11" s="143"/>
      <c r="AU11" s="143" t="s">
        <v>7</v>
      </c>
      <c r="AV11" s="143"/>
      <c r="AW11" s="143"/>
      <c r="AX11" s="143"/>
      <c r="AY11" s="143"/>
      <c r="AZ11" s="143" t="s">
        <v>8</v>
      </c>
      <c r="BA11" s="143"/>
      <c r="BB11" s="143"/>
      <c r="BC11" s="143"/>
      <c r="BD11" s="143"/>
      <c r="BE11" s="182" t="s">
        <v>9</v>
      </c>
      <c r="BF11" s="183"/>
      <c r="BG11" s="183"/>
      <c r="BH11" s="183"/>
      <c r="BI11" s="184"/>
    </row>
    <row r="12" spans="2:108" ht="20.149999999999999" customHeight="1" x14ac:dyDescent="0.2">
      <c r="B12" s="166" t="s">
        <v>10</v>
      </c>
      <c r="C12" s="143"/>
      <c r="D12" s="143"/>
      <c r="E12" s="143"/>
      <c r="F12" s="143"/>
      <c r="G12" s="143"/>
      <c r="H12" s="143"/>
      <c r="I12" s="143"/>
      <c r="J12" s="143"/>
      <c r="K12" s="159">
        <v>6996</v>
      </c>
      <c r="L12" s="160"/>
      <c r="M12" s="160"/>
      <c r="N12" s="160"/>
      <c r="O12" s="160"/>
      <c r="P12" s="161"/>
      <c r="Q12" s="159">
        <v>7057</v>
      </c>
      <c r="R12" s="160"/>
      <c r="S12" s="160"/>
      <c r="T12" s="160"/>
      <c r="U12" s="160"/>
      <c r="V12" s="161"/>
      <c r="W12" s="159">
        <f>SUM(K12:V12)</f>
        <v>14053</v>
      </c>
      <c r="X12" s="160"/>
      <c r="Y12" s="160"/>
      <c r="Z12" s="160"/>
      <c r="AA12" s="160"/>
      <c r="AB12" s="161"/>
      <c r="AC12" s="150">
        <v>3884</v>
      </c>
      <c r="AD12" s="150"/>
      <c r="AE12" s="150"/>
      <c r="AF12" s="150"/>
      <c r="AG12" s="150"/>
      <c r="AH12" s="150"/>
      <c r="AI12" s="150">
        <v>3607</v>
      </c>
      <c r="AJ12" s="150"/>
      <c r="AK12" s="150"/>
      <c r="AL12" s="150"/>
      <c r="AM12" s="150"/>
      <c r="AN12" s="150"/>
      <c r="AO12" s="150">
        <f>SUM(AC12:AN12)</f>
        <v>7491</v>
      </c>
      <c r="AP12" s="150"/>
      <c r="AQ12" s="150"/>
      <c r="AR12" s="150"/>
      <c r="AS12" s="150"/>
      <c r="AT12" s="150"/>
      <c r="AU12" s="155">
        <f>AC12/K12*1</f>
        <v>0.55517438536306463</v>
      </c>
      <c r="AV12" s="155"/>
      <c r="AW12" s="155"/>
      <c r="AX12" s="155"/>
      <c r="AY12" s="155"/>
      <c r="AZ12" s="156">
        <f t="shared" ref="AZ12:AZ21" si="0">AI12/Q12</f>
        <v>0.51112370695763076</v>
      </c>
      <c r="BA12" s="157"/>
      <c r="BB12" s="157"/>
      <c r="BC12" s="157"/>
      <c r="BD12" s="158"/>
      <c r="BE12" s="156">
        <f t="shared" ref="BE12:BE22" si="1">AO12/W12</f>
        <v>0.5330534405465025</v>
      </c>
      <c r="BF12" s="157"/>
      <c r="BG12" s="157"/>
      <c r="BH12" s="157"/>
      <c r="BI12" s="177"/>
    </row>
    <row r="13" spans="2:108" ht="20.149999999999999" customHeight="1" x14ac:dyDescent="0.2">
      <c r="B13" s="166" t="s">
        <v>11</v>
      </c>
      <c r="C13" s="143"/>
      <c r="D13" s="143"/>
      <c r="E13" s="143"/>
      <c r="F13" s="143"/>
      <c r="G13" s="143"/>
      <c r="H13" s="143"/>
      <c r="I13" s="143"/>
      <c r="J13" s="143"/>
      <c r="K13" s="159">
        <v>8298</v>
      </c>
      <c r="L13" s="160"/>
      <c r="M13" s="160"/>
      <c r="N13" s="160"/>
      <c r="O13" s="160"/>
      <c r="P13" s="161"/>
      <c r="Q13" s="159">
        <v>8235</v>
      </c>
      <c r="R13" s="160"/>
      <c r="S13" s="160"/>
      <c r="T13" s="160"/>
      <c r="U13" s="160"/>
      <c r="V13" s="161"/>
      <c r="W13" s="159">
        <f t="shared" ref="W13:W16" si="2">SUM(K13:V13)</f>
        <v>16533</v>
      </c>
      <c r="X13" s="160"/>
      <c r="Y13" s="160"/>
      <c r="Z13" s="160"/>
      <c r="AA13" s="160"/>
      <c r="AB13" s="161"/>
      <c r="AC13" s="159">
        <v>4509</v>
      </c>
      <c r="AD13" s="160"/>
      <c r="AE13" s="160"/>
      <c r="AF13" s="160"/>
      <c r="AG13" s="160"/>
      <c r="AH13" s="161"/>
      <c r="AI13" s="150">
        <v>4347</v>
      </c>
      <c r="AJ13" s="150"/>
      <c r="AK13" s="150"/>
      <c r="AL13" s="150"/>
      <c r="AM13" s="150"/>
      <c r="AN13" s="150"/>
      <c r="AO13" s="150">
        <f t="shared" ref="AO13:AO22" si="3">SUM(AC13:AN13)</f>
        <v>8856</v>
      </c>
      <c r="AP13" s="150"/>
      <c r="AQ13" s="150"/>
      <c r="AR13" s="150"/>
      <c r="AS13" s="150"/>
      <c r="AT13" s="150"/>
      <c r="AU13" s="155">
        <f t="shared" ref="AU13:AU22" si="4">AC13/K13*1</f>
        <v>0.54338394793926248</v>
      </c>
      <c r="AV13" s="155"/>
      <c r="AW13" s="155"/>
      <c r="AX13" s="155"/>
      <c r="AY13" s="155"/>
      <c r="AZ13" s="156">
        <f t="shared" si="0"/>
        <v>0.52786885245901638</v>
      </c>
      <c r="BA13" s="157"/>
      <c r="BB13" s="157"/>
      <c r="BC13" s="157"/>
      <c r="BD13" s="158"/>
      <c r="BE13" s="156">
        <f t="shared" si="1"/>
        <v>0.53565596080566136</v>
      </c>
      <c r="BF13" s="157"/>
      <c r="BG13" s="157"/>
      <c r="BH13" s="157"/>
      <c r="BI13" s="177"/>
    </row>
    <row r="14" spans="2:108" ht="20.149999999999999" customHeight="1" x14ac:dyDescent="0.2">
      <c r="B14" s="166" t="s">
        <v>12</v>
      </c>
      <c r="C14" s="143"/>
      <c r="D14" s="143"/>
      <c r="E14" s="143"/>
      <c r="F14" s="143"/>
      <c r="G14" s="143"/>
      <c r="H14" s="143"/>
      <c r="I14" s="143"/>
      <c r="J14" s="143"/>
      <c r="K14" s="159">
        <v>8063</v>
      </c>
      <c r="L14" s="160"/>
      <c r="M14" s="160"/>
      <c r="N14" s="160"/>
      <c r="O14" s="160"/>
      <c r="P14" s="161"/>
      <c r="Q14" s="159">
        <v>8054</v>
      </c>
      <c r="R14" s="160"/>
      <c r="S14" s="160"/>
      <c r="T14" s="160"/>
      <c r="U14" s="160"/>
      <c r="V14" s="161"/>
      <c r="W14" s="159">
        <f t="shared" si="2"/>
        <v>16117</v>
      </c>
      <c r="X14" s="160"/>
      <c r="Y14" s="160"/>
      <c r="Z14" s="160"/>
      <c r="AA14" s="160"/>
      <c r="AB14" s="161"/>
      <c r="AC14" s="159">
        <v>4471</v>
      </c>
      <c r="AD14" s="160"/>
      <c r="AE14" s="160"/>
      <c r="AF14" s="160"/>
      <c r="AG14" s="160"/>
      <c r="AH14" s="161"/>
      <c r="AI14" s="150">
        <v>4290</v>
      </c>
      <c r="AJ14" s="150"/>
      <c r="AK14" s="150"/>
      <c r="AL14" s="150"/>
      <c r="AM14" s="150"/>
      <c r="AN14" s="150"/>
      <c r="AO14" s="150">
        <f t="shared" si="3"/>
        <v>8761</v>
      </c>
      <c r="AP14" s="150"/>
      <c r="AQ14" s="150"/>
      <c r="AR14" s="150"/>
      <c r="AS14" s="150"/>
      <c r="AT14" s="150"/>
      <c r="AU14" s="155">
        <f t="shared" si="4"/>
        <v>0.55450824755053951</v>
      </c>
      <c r="AV14" s="155"/>
      <c r="AW14" s="155"/>
      <c r="AX14" s="155"/>
      <c r="AY14" s="155"/>
      <c r="AZ14" s="156">
        <f t="shared" si="0"/>
        <v>0.53265458157437295</v>
      </c>
      <c r="BA14" s="157"/>
      <c r="BB14" s="157"/>
      <c r="BC14" s="157"/>
      <c r="BD14" s="158"/>
      <c r="BE14" s="156">
        <f t="shared" si="1"/>
        <v>0.54358751628715019</v>
      </c>
      <c r="BF14" s="157"/>
      <c r="BG14" s="157"/>
      <c r="BH14" s="157"/>
      <c r="BI14" s="177"/>
    </row>
    <row r="15" spans="2:108" ht="20.149999999999999" customHeight="1" x14ac:dyDescent="0.2">
      <c r="B15" s="166" t="s">
        <v>13</v>
      </c>
      <c r="C15" s="143"/>
      <c r="D15" s="143"/>
      <c r="E15" s="143"/>
      <c r="F15" s="143"/>
      <c r="G15" s="143"/>
      <c r="H15" s="143"/>
      <c r="I15" s="143"/>
      <c r="J15" s="143"/>
      <c r="K15" s="159">
        <v>44696</v>
      </c>
      <c r="L15" s="160"/>
      <c r="M15" s="160"/>
      <c r="N15" s="160"/>
      <c r="O15" s="160"/>
      <c r="P15" s="161"/>
      <c r="Q15" s="159">
        <v>42963</v>
      </c>
      <c r="R15" s="160"/>
      <c r="S15" s="160"/>
      <c r="T15" s="160"/>
      <c r="U15" s="160"/>
      <c r="V15" s="161"/>
      <c r="W15" s="159">
        <f t="shared" si="2"/>
        <v>87659</v>
      </c>
      <c r="X15" s="160"/>
      <c r="Y15" s="160"/>
      <c r="Z15" s="160"/>
      <c r="AA15" s="160"/>
      <c r="AB15" s="161"/>
      <c r="AC15" s="159">
        <v>27664</v>
      </c>
      <c r="AD15" s="160"/>
      <c r="AE15" s="160"/>
      <c r="AF15" s="160"/>
      <c r="AG15" s="160"/>
      <c r="AH15" s="161"/>
      <c r="AI15" s="150">
        <v>26452</v>
      </c>
      <c r="AJ15" s="150"/>
      <c r="AK15" s="150"/>
      <c r="AL15" s="150"/>
      <c r="AM15" s="150"/>
      <c r="AN15" s="150"/>
      <c r="AO15" s="150">
        <f t="shared" si="3"/>
        <v>54116</v>
      </c>
      <c r="AP15" s="150"/>
      <c r="AQ15" s="150"/>
      <c r="AR15" s="150"/>
      <c r="AS15" s="150"/>
      <c r="AT15" s="150"/>
      <c r="AU15" s="155">
        <f t="shared" si="4"/>
        <v>0.61893681761231434</v>
      </c>
      <c r="AV15" s="155"/>
      <c r="AW15" s="155"/>
      <c r="AX15" s="155"/>
      <c r="AY15" s="155"/>
      <c r="AZ15" s="156">
        <f t="shared" si="0"/>
        <v>0.61569257267881661</v>
      </c>
      <c r="BA15" s="157"/>
      <c r="BB15" s="157"/>
      <c r="BC15" s="157"/>
      <c r="BD15" s="158"/>
      <c r="BE15" s="156">
        <f t="shared" si="1"/>
        <v>0.61734676416568746</v>
      </c>
      <c r="BF15" s="157"/>
      <c r="BG15" s="157"/>
      <c r="BH15" s="157"/>
      <c r="BI15" s="177"/>
    </row>
    <row r="16" spans="2:108" ht="20.149999999999999" customHeight="1" x14ac:dyDescent="0.2">
      <c r="B16" s="166" t="s">
        <v>14</v>
      </c>
      <c r="C16" s="143"/>
      <c r="D16" s="143"/>
      <c r="E16" s="143"/>
      <c r="F16" s="143"/>
      <c r="G16" s="143"/>
      <c r="H16" s="143"/>
      <c r="I16" s="143"/>
      <c r="J16" s="143"/>
      <c r="K16" s="159">
        <v>23379</v>
      </c>
      <c r="L16" s="160"/>
      <c r="M16" s="160"/>
      <c r="N16" s="160"/>
      <c r="O16" s="160"/>
      <c r="P16" s="161"/>
      <c r="Q16" s="159">
        <v>22842</v>
      </c>
      <c r="R16" s="160"/>
      <c r="S16" s="160"/>
      <c r="T16" s="160"/>
      <c r="U16" s="160"/>
      <c r="V16" s="161"/>
      <c r="W16" s="159">
        <f t="shared" si="2"/>
        <v>46221</v>
      </c>
      <c r="X16" s="160"/>
      <c r="Y16" s="160"/>
      <c r="Z16" s="160"/>
      <c r="AA16" s="160"/>
      <c r="AB16" s="161"/>
      <c r="AC16" s="159">
        <v>15171</v>
      </c>
      <c r="AD16" s="160"/>
      <c r="AE16" s="160"/>
      <c r="AF16" s="160"/>
      <c r="AG16" s="160"/>
      <c r="AH16" s="161"/>
      <c r="AI16" s="150">
        <v>14652</v>
      </c>
      <c r="AJ16" s="150"/>
      <c r="AK16" s="150"/>
      <c r="AL16" s="150"/>
      <c r="AM16" s="150"/>
      <c r="AN16" s="150"/>
      <c r="AO16" s="150">
        <f t="shared" si="3"/>
        <v>29823</v>
      </c>
      <c r="AP16" s="150"/>
      <c r="AQ16" s="150"/>
      <c r="AR16" s="150"/>
      <c r="AS16" s="150"/>
      <c r="AT16" s="150"/>
      <c r="AU16" s="155">
        <f t="shared" si="4"/>
        <v>0.64891569357115364</v>
      </c>
      <c r="AV16" s="155"/>
      <c r="AW16" s="155"/>
      <c r="AX16" s="155"/>
      <c r="AY16" s="155"/>
      <c r="AZ16" s="156">
        <f t="shared" si="0"/>
        <v>0.64144996059889681</v>
      </c>
      <c r="BA16" s="157"/>
      <c r="BB16" s="157"/>
      <c r="BC16" s="157"/>
      <c r="BD16" s="158"/>
      <c r="BE16" s="156">
        <f t="shared" si="1"/>
        <v>0.64522619588498731</v>
      </c>
      <c r="BF16" s="157"/>
      <c r="BG16" s="157"/>
      <c r="BH16" s="157"/>
      <c r="BI16" s="177"/>
    </row>
    <row r="17" spans="1:108" ht="20.149999999999999" customHeight="1" x14ac:dyDescent="0.2">
      <c r="B17" s="154" t="s">
        <v>135</v>
      </c>
      <c r="C17" s="149"/>
      <c r="D17" s="149"/>
      <c r="E17" s="149"/>
      <c r="F17" s="149"/>
      <c r="G17" s="149"/>
      <c r="H17" s="149"/>
      <c r="I17" s="149"/>
      <c r="J17" s="142"/>
      <c r="K17" s="159">
        <v>9714</v>
      </c>
      <c r="L17" s="160"/>
      <c r="M17" s="160"/>
      <c r="N17" s="160"/>
      <c r="O17" s="160"/>
      <c r="P17" s="161"/>
      <c r="Q17" s="159">
        <v>9993</v>
      </c>
      <c r="R17" s="160"/>
      <c r="S17" s="160"/>
      <c r="T17" s="160"/>
      <c r="U17" s="160"/>
      <c r="V17" s="161"/>
      <c r="W17" s="159">
        <v>19707</v>
      </c>
      <c r="X17" s="160"/>
      <c r="Y17" s="160"/>
      <c r="Z17" s="160"/>
      <c r="AA17" s="160"/>
      <c r="AB17" s="161"/>
      <c r="AC17" s="150">
        <v>5451</v>
      </c>
      <c r="AD17" s="150"/>
      <c r="AE17" s="150"/>
      <c r="AF17" s="150"/>
      <c r="AG17" s="150"/>
      <c r="AH17" s="150"/>
      <c r="AI17" s="150">
        <v>5367</v>
      </c>
      <c r="AJ17" s="150"/>
      <c r="AK17" s="150"/>
      <c r="AL17" s="150"/>
      <c r="AM17" s="150"/>
      <c r="AN17" s="150"/>
      <c r="AO17" s="150">
        <f>SUM(AC17:AN17)</f>
        <v>10818</v>
      </c>
      <c r="AP17" s="150"/>
      <c r="AQ17" s="150"/>
      <c r="AR17" s="150"/>
      <c r="AS17" s="150"/>
      <c r="AT17" s="150"/>
      <c r="AU17" s="155">
        <f>AC17/K17*1</f>
        <v>0.56114885731933295</v>
      </c>
      <c r="AV17" s="155"/>
      <c r="AW17" s="155"/>
      <c r="AX17" s="155"/>
      <c r="AY17" s="155"/>
      <c r="AZ17" s="156">
        <f>AI17/Q17</f>
        <v>0.53707595316721701</v>
      </c>
      <c r="BA17" s="157"/>
      <c r="BB17" s="157"/>
      <c r="BC17" s="157"/>
      <c r="BD17" s="158"/>
      <c r="BE17" s="156">
        <f>AO17/W17</f>
        <v>0.54894200030446039</v>
      </c>
      <c r="BF17" s="157"/>
      <c r="BG17" s="157"/>
      <c r="BH17" s="157"/>
      <c r="BI17" s="177"/>
    </row>
    <row r="18" spans="1:108" ht="20.149999999999999" customHeight="1" x14ac:dyDescent="0.2">
      <c r="B18" s="154" t="s">
        <v>159</v>
      </c>
      <c r="C18" s="149"/>
      <c r="D18" s="149"/>
      <c r="E18" s="149"/>
      <c r="F18" s="149"/>
      <c r="G18" s="149"/>
      <c r="H18" s="149"/>
      <c r="I18" s="149"/>
      <c r="J18" s="142"/>
      <c r="K18" s="159">
        <v>132</v>
      </c>
      <c r="L18" s="160"/>
      <c r="M18" s="160"/>
      <c r="N18" s="160"/>
      <c r="O18" s="160"/>
      <c r="P18" s="161"/>
      <c r="Q18" s="159">
        <v>160</v>
      </c>
      <c r="R18" s="160"/>
      <c r="S18" s="160"/>
      <c r="T18" s="160"/>
      <c r="U18" s="160"/>
      <c r="V18" s="161"/>
      <c r="W18" s="159">
        <f>K18+Q18</f>
        <v>292</v>
      </c>
      <c r="X18" s="160"/>
      <c r="Y18" s="160"/>
      <c r="Z18" s="160"/>
      <c r="AA18" s="160"/>
      <c r="AB18" s="161"/>
      <c r="AC18" s="159">
        <v>46</v>
      </c>
      <c r="AD18" s="160"/>
      <c r="AE18" s="160"/>
      <c r="AF18" s="160"/>
      <c r="AG18" s="160"/>
      <c r="AH18" s="161"/>
      <c r="AI18" s="159">
        <v>37</v>
      </c>
      <c r="AJ18" s="160"/>
      <c r="AK18" s="160"/>
      <c r="AL18" s="160"/>
      <c r="AM18" s="160"/>
      <c r="AN18" s="161"/>
      <c r="AO18" s="150">
        <f>SUM(AC18:AN18)</f>
        <v>83</v>
      </c>
      <c r="AP18" s="150"/>
      <c r="AQ18" s="150"/>
      <c r="AR18" s="150"/>
      <c r="AS18" s="150"/>
      <c r="AT18" s="150"/>
      <c r="AU18" s="155">
        <f>AC18/K18*1</f>
        <v>0.34848484848484851</v>
      </c>
      <c r="AV18" s="155"/>
      <c r="AW18" s="155"/>
      <c r="AX18" s="155"/>
      <c r="AY18" s="155"/>
      <c r="AZ18" s="156">
        <f>AI18/Q18</f>
        <v>0.23125000000000001</v>
      </c>
      <c r="BA18" s="157"/>
      <c r="BB18" s="157"/>
      <c r="BC18" s="157"/>
      <c r="BD18" s="158"/>
      <c r="BE18" s="156">
        <f>AO18/W18</f>
        <v>0.28424657534246578</v>
      </c>
      <c r="BF18" s="157"/>
      <c r="BG18" s="157"/>
      <c r="BH18" s="157"/>
      <c r="BI18" s="177"/>
    </row>
    <row r="19" spans="1:108" ht="20.149999999999999" customHeight="1" x14ac:dyDescent="0.2">
      <c r="B19" s="154" t="s">
        <v>140</v>
      </c>
      <c r="C19" s="149"/>
      <c r="D19" s="149"/>
      <c r="E19" s="149"/>
      <c r="F19" s="149"/>
      <c r="G19" s="149"/>
      <c r="H19" s="149"/>
      <c r="I19" s="149"/>
      <c r="J19" s="142"/>
      <c r="K19" s="159" t="s">
        <v>139</v>
      </c>
      <c r="L19" s="160"/>
      <c r="M19" s="160"/>
      <c r="N19" s="160"/>
      <c r="O19" s="160"/>
      <c r="P19" s="161"/>
      <c r="Q19" s="159" t="s">
        <v>139</v>
      </c>
      <c r="R19" s="160"/>
      <c r="S19" s="160"/>
      <c r="T19" s="160"/>
      <c r="U19" s="160"/>
      <c r="V19" s="161"/>
      <c r="W19" s="159" t="s">
        <v>139</v>
      </c>
      <c r="X19" s="160"/>
      <c r="Y19" s="160"/>
      <c r="Z19" s="160"/>
      <c r="AA19" s="160"/>
      <c r="AB19" s="161"/>
      <c r="AC19" s="159">
        <v>28369</v>
      </c>
      <c r="AD19" s="160"/>
      <c r="AE19" s="160"/>
      <c r="AF19" s="160"/>
      <c r="AG19" s="160"/>
      <c r="AH19" s="161"/>
      <c r="AI19" s="159">
        <v>29455</v>
      </c>
      <c r="AJ19" s="160"/>
      <c r="AK19" s="160"/>
      <c r="AL19" s="160"/>
      <c r="AM19" s="160"/>
      <c r="AN19" s="161"/>
      <c r="AO19" s="159">
        <f>SUM(AC19:AN19)</f>
        <v>57824</v>
      </c>
      <c r="AP19" s="160"/>
      <c r="AQ19" s="160"/>
      <c r="AR19" s="160"/>
      <c r="AS19" s="160"/>
      <c r="AT19" s="161"/>
      <c r="AU19" s="156" t="s">
        <v>138</v>
      </c>
      <c r="AV19" s="157"/>
      <c r="AW19" s="157"/>
      <c r="AX19" s="157"/>
      <c r="AY19" s="158"/>
      <c r="AZ19" s="156" t="s">
        <v>138</v>
      </c>
      <c r="BA19" s="157"/>
      <c r="BB19" s="157"/>
      <c r="BC19" s="157"/>
      <c r="BD19" s="158"/>
      <c r="BE19" s="156" t="s">
        <v>138</v>
      </c>
      <c r="BF19" s="157"/>
      <c r="BG19" s="157"/>
      <c r="BH19" s="157"/>
      <c r="BI19" s="177"/>
    </row>
    <row r="20" spans="1:108" ht="20.149999999999999" customHeight="1" x14ac:dyDescent="0.2">
      <c r="B20" s="154" t="s">
        <v>137</v>
      </c>
      <c r="C20" s="149"/>
      <c r="D20" s="149"/>
      <c r="E20" s="149"/>
      <c r="F20" s="149"/>
      <c r="G20" s="149"/>
      <c r="H20" s="149"/>
      <c r="I20" s="149"/>
      <c r="J20" s="142"/>
      <c r="K20" s="159" t="s">
        <v>139</v>
      </c>
      <c r="L20" s="160"/>
      <c r="M20" s="160"/>
      <c r="N20" s="160"/>
      <c r="O20" s="160"/>
      <c r="P20" s="161"/>
      <c r="Q20" s="159" t="s">
        <v>139</v>
      </c>
      <c r="R20" s="160"/>
      <c r="S20" s="160"/>
      <c r="T20" s="160"/>
      <c r="U20" s="160"/>
      <c r="V20" s="161"/>
      <c r="W20" s="159" t="s">
        <v>139</v>
      </c>
      <c r="X20" s="160"/>
      <c r="Y20" s="160"/>
      <c r="Z20" s="160"/>
      <c r="AA20" s="160"/>
      <c r="AB20" s="161"/>
      <c r="AC20" s="159">
        <v>276</v>
      </c>
      <c r="AD20" s="160"/>
      <c r="AE20" s="160"/>
      <c r="AF20" s="160"/>
      <c r="AG20" s="160"/>
      <c r="AH20" s="161"/>
      <c r="AI20" s="159">
        <v>297</v>
      </c>
      <c r="AJ20" s="160"/>
      <c r="AK20" s="160"/>
      <c r="AL20" s="160"/>
      <c r="AM20" s="160"/>
      <c r="AN20" s="161"/>
      <c r="AO20" s="159">
        <f>SUM(AC20:AN20)</f>
        <v>573</v>
      </c>
      <c r="AP20" s="160"/>
      <c r="AQ20" s="160"/>
      <c r="AR20" s="160"/>
      <c r="AS20" s="160"/>
      <c r="AT20" s="161"/>
      <c r="AU20" s="156" t="s">
        <v>138</v>
      </c>
      <c r="AV20" s="157"/>
      <c r="AW20" s="157"/>
      <c r="AX20" s="157"/>
      <c r="AY20" s="158"/>
      <c r="AZ20" s="156" t="s">
        <v>138</v>
      </c>
      <c r="BA20" s="157"/>
      <c r="BB20" s="157"/>
      <c r="BC20" s="157"/>
      <c r="BD20" s="158"/>
      <c r="BE20" s="156" t="s">
        <v>138</v>
      </c>
      <c r="BF20" s="157"/>
      <c r="BG20" s="157"/>
      <c r="BH20" s="157"/>
      <c r="BI20" s="177"/>
    </row>
    <row r="21" spans="1:108" ht="20.149999999999999" customHeight="1" thickBot="1" x14ac:dyDescent="0.25">
      <c r="B21" s="196" t="s">
        <v>15</v>
      </c>
      <c r="C21" s="197"/>
      <c r="D21" s="197"/>
      <c r="E21" s="197"/>
      <c r="F21" s="197"/>
      <c r="G21" s="197"/>
      <c r="H21" s="197"/>
      <c r="I21" s="197"/>
      <c r="J21" s="197"/>
      <c r="K21" s="185">
        <f>SUM(K12:P18)</f>
        <v>101278</v>
      </c>
      <c r="L21" s="186"/>
      <c r="M21" s="186"/>
      <c r="N21" s="186"/>
      <c r="O21" s="186"/>
      <c r="P21" s="187"/>
      <c r="Q21" s="172">
        <f>SUM(Q12:V18)</f>
        <v>99304</v>
      </c>
      <c r="R21" s="172"/>
      <c r="S21" s="172"/>
      <c r="T21" s="172"/>
      <c r="U21" s="172"/>
      <c r="V21" s="172"/>
      <c r="W21" s="209">
        <f>SUM(K21:V21)</f>
        <v>200582</v>
      </c>
      <c r="X21" s="210"/>
      <c r="Y21" s="210"/>
      <c r="Z21" s="210"/>
      <c r="AA21" s="210"/>
      <c r="AB21" s="211"/>
      <c r="AC21" s="172">
        <f>SUM(AC12:AH20)</f>
        <v>89841</v>
      </c>
      <c r="AD21" s="172"/>
      <c r="AE21" s="172"/>
      <c r="AF21" s="172"/>
      <c r="AG21" s="172"/>
      <c r="AH21" s="172"/>
      <c r="AI21" s="172">
        <f>SUM(AI12:AN20)</f>
        <v>88504</v>
      </c>
      <c r="AJ21" s="172"/>
      <c r="AK21" s="172"/>
      <c r="AL21" s="172"/>
      <c r="AM21" s="172"/>
      <c r="AN21" s="172"/>
      <c r="AO21" s="224">
        <f>SUM(AC21:AN21)</f>
        <v>178345</v>
      </c>
      <c r="AP21" s="224"/>
      <c r="AQ21" s="224"/>
      <c r="AR21" s="224"/>
      <c r="AS21" s="224"/>
      <c r="AT21" s="224"/>
      <c r="AU21" s="171">
        <f t="shared" si="4"/>
        <v>0.8870732044471652</v>
      </c>
      <c r="AV21" s="171"/>
      <c r="AW21" s="171"/>
      <c r="AX21" s="171"/>
      <c r="AY21" s="171"/>
      <c r="AZ21" s="198">
        <f t="shared" si="0"/>
        <v>0.89124305163941031</v>
      </c>
      <c r="BA21" s="199"/>
      <c r="BB21" s="199"/>
      <c r="BC21" s="199"/>
      <c r="BD21" s="200"/>
      <c r="BE21" s="198">
        <f>AO21/W21</f>
        <v>0.88913760955619148</v>
      </c>
      <c r="BF21" s="199"/>
      <c r="BG21" s="199"/>
      <c r="BH21" s="199"/>
      <c r="BI21" s="208"/>
    </row>
    <row r="22" spans="1:108" ht="20.149999999999999" customHeight="1" thickTop="1" thickBot="1" x14ac:dyDescent="0.25">
      <c r="B22" s="194" t="s">
        <v>16</v>
      </c>
      <c r="C22" s="195"/>
      <c r="D22" s="195"/>
      <c r="E22" s="195"/>
      <c r="F22" s="195"/>
      <c r="G22" s="195"/>
      <c r="H22" s="195"/>
      <c r="I22" s="195"/>
      <c r="J22" s="195"/>
      <c r="K22" s="201">
        <v>1177324</v>
      </c>
      <c r="L22" s="202"/>
      <c r="M22" s="202"/>
      <c r="N22" s="202"/>
      <c r="O22" s="202"/>
      <c r="P22" s="203"/>
      <c r="Q22" s="201">
        <v>1184868</v>
      </c>
      <c r="R22" s="202"/>
      <c r="S22" s="202"/>
      <c r="T22" s="202"/>
      <c r="U22" s="202"/>
      <c r="V22" s="203"/>
      <c r="W22" s="170">
        <f t="shared" ref="W22" si="5">SUM(K22:V22)</f>
        <v>2362192</v>
      </c>
      <c r="X22" s="170"/>
      <c r="Y22" s="170"/>
      <c r="Z22" s="170"/>
      <c r="AA22" s="170"/>
      <c r="AB22" s="170"/>
      <c r="AC22" s="167">
        <v>655393</v>
      </c>
      <c r="AD22" s="168"/>
      <c r="AE22" s="168"/>
      <c r="AF22" s="168"/>
      <c r="AG22" s="168"/>
      <c r="AH22" s="169"/>
      <c r="AI22" s="167">
        <v>636035</v>
      </c>
      <c r="AJ22" s="168"/>
      <c r="AK22" s="168"/>
      <c r="AL22" s="168"/>
      <c r="AM22" s="168"/>
      <c r="AN22" s="169"/>
      <c r="AO22" s="170">
        <f t="shared" si="3"/>
        <v>1291428</v>
      </c>
      <c r="AP22" s="170"/>
      <c r="AQ22" s="170"/>
      <c r="AR22" s="170"/>
      <c r="AS22" s="170"/>
      <c r="AT22" s="170"/>
      <c r="AU22" s="192">
        <f t="shared" si="4"/>
        <v>0.55668023415814172</v>
      </c>
      <c r="AV22" s="192"/>
      <c r="AW22" s="192"/>
      <c r="AX22" s="192"/>
      <c r="AY22" s="192"/>
      <c r="AZ22" s="189">
        <f>AI22/Q22*1</f>
        <v>0.53679819186609812</v>
      </c>
      <c r="BA22" s="190"/>
      <c r="BB22" s="190"/>
      <c r="BC22" s="190"/>
      <c r="BD22" s="193"/>
      <c r="BE22" s="189">
        <f t="shared" si="1"/>
        <v>0.54670746493087774</v>
      </c>
      <c r="BF22" s="190"/>
      <c r="BG22" s="190"/>
      <c r="BH22" s="190"/>
      <c r="BI22" s="191"/>
    </row>
    <row r="23" spans="1:108" ht="9.75" customHeight="1" x14ac:dyDescent="0.2">
      <c r="A23" s="6"/>
      <c r="B23" s="7"/>
      <c r="C23" s="7"/>
      <c r="D23" s="7"/>
      <c r="E23" s="7"/>
      <c r="F23" s="7"/>
      <c r="G23" s="7"/>
      <c r="H23" s="7"/>
      <c r="I23" s="7"/>
      <c r="J23" s="7"/>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9"/>
      <c r="AV23" s="9"/>
      <c r="AW23" s="9"/>
      <c r="AX23" s="9"/>
      <c r="AY23" s="9"/>
      <c r="AZ23" s="9"/>
      <c r="BA23" s="9"/>
      <c r="BB23" s="9"/>
      <c r="BC23" s="9"/>
      <c r="BD23" s="9"/>
      <c r="BE23" s="9"/>
      <c r="BF23" s="9"/>
      <c r="BG23" s="9"/>
      <c r="BH23" s="9"/>
      <c r="BI23" s="9"/>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row>
    <row r="24" spans="1:108" ht="9.75" customHeight="1" x14ac:dyDescent="0.2">
      <c r="A24" s="6"/>
      <c r="B24" s="7"/>
      <c r="C24" s="7"/>
      <c r="D24" s="7"/>
      <c r="E24" s="7"/>
      <c r="F24" s="7"/>
      <c r="G24" s="7"/>
      <c r="H24" s="7"/>
      <c r="I24" s="7"/>
      <c r="J24" s="7"/>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9"/>
      <c r="AV24" s="9"/>
      <c r="AW24" s="9"/>
      <c r="AX24" s="9"/>
      <c r="AY24" s="9"/>
      <c r="AZ24" s="9"/>
      <c r="BA24" s="9"/>
      <c r="BB24" s="9"/>
      <c r="BC24" s="9"/>
      <c r="BD24" s="9"/>
      <c r="BE24" s="9"/>
      <c r="BF24" s="9"/>
      <c r="BG24" s="9"/>
      <c r="BH24" s="9"/>
      <c r="BI24" s="9"/>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row>
    <row r="25" spans="1:108" ht="9.75" customHeight="1" x14ac:dyDescent="0.2">
      <c r="A25" s="6"/>
      <c r="B25" s="7"/>
      <c r="C25" s="7"/>
      <c r="D25" s="7"/>
      <c r="E25" s="7"/>
      <c r="F25" s="7"/>
      <c r="G25" s="7"/>
      <c r="H25" s="7"/>
      <c r="I25" s="7"/>
      <c r="J25" s="7"/>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9"/>
      <c r="AV25" s="9"/>
      <c r="AW25" s="9"/>
      <c r="AX25" s="9"/>
      <c r="AY25" s="9"/>
      <c r="AZ25" s="9"/>
      <c r="BA25" s="9"/>
      <c r="BB25" s="9"/>
      <c r="BC25" s="9"/>
      <c r="BD25" s="9"/>
      <c r="BE25" s="9"/>
      <c r="BF25" s="9"/>
      <c r="BG25" s="9"/>
      <c r="BH25" s="9"/>
      <c r="BI25" s="9"/>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row>
    <row r="26" spans="1:108" ht="10" customHeight="1" x14ac:dyDescent="0.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108" ht="22.5" customHeight="1" thickBot="1" x14ac:dyDescent="0.25">
      <c r="B27" s="125" t="s">
        <v>20</v>
      </c>
      <c r="C27" s="125"/>
      <c r="D27" s="125"/>
      <c r="E27" s="125"/>
      <c r="F27" s="125"/>
      <c r="G27" s="125"/>
      <c r="H27" s="125"/>
      <c r="I27" s="125"/>
      <c r="J27" s="125"/>
      <c r="K27" s="125"/>
      <c r="L27" s="125"/>
      <c r="M27" s="125"/>
      <c r="N27" s="125"/>
      <c r="O27" s="125"/>
      <c r="P27" s="125"/>
      <c r="Q27" s="125"/>
      <c r="R27" s="125"/>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108" ht="20.149999999999999" customHeight="1" x14ac:dyDescent="0.2">
      <c r="B28" s="205" t="s">
        <v>28</v>
      </c>
      <c r="C28" s="206"/>
      <c r="D28" s="206"/>
      <c r="E28" s="206"/>
      <c r="F28" s="206"/>
      <c r="G28" s="206"/>
      <c r="H28" s="206"/>
      <c r="I28" s="206"/>
      <c r="J28" s="206"/>
      <c r="K28" s="206"/>
      <c r="L28" s="206"/>
      <c r="M28" s="206"/>
      <c r="N28" s="206"/>
      <c r="O28" s="206"/>
      <c r="P28" s="206"/>
      <c r="Q28" s="225" t="s">
        <v>21</v>
      </c>
      <c r="R28" s="225"/>
      <c r="S28" s="225"/>
      <c r="T28" s="225" t="s">
        <v>22</v>
      </c>
      <c r="U28" s="225"/>
      <c r="V28" s="225"/>
      <c r="W28" s="218" t="s">
        <v>153</v>
      </c>
      <c r="X28" s="219"/>
      <c r="Y28" s="220"/>
      <c r="Z28" s="140" t="s">
        <v>23</v>
      </c>
      <c r="AA28" s="140"/>
      <c r="AB28" s="140"/>
      <c r="AC28" s="140"/>
      <c r="AD28" s="140"/>
      <c r="AE28" s="140"/>
      <c r="AF28" s="140"/>
      <c r="AG28" s="140"/>
      <c r="AH28" s="140"/>
      <c r="AI28" s="140"/>
      <c r="AJ28" s="173" t="s">
        <v>24</v>
      </c>
      <c r="AK28" s="174"/>
      <c r="AL28" s="174"/>
      <c r="AM28" s="174"/>
      <c r="AN28" s="174"/>
      <c r="AO28" s="174"/>
      <c r="AP28" s="174"/>
      <c r="AQ28" s="174"/>
      <c r="AR28" s="174"/>
      <c r="AS28" s="174"/>
      <c r="AT28" s="174"/>
      <c r="AU28" s="174"/>
      <c r="AV28" s="174"/>
      <c r="AW28" s="174"/>
      <c r="AX28" s="174"/>
      <c r="AY28" s="174"/>
      <c r="AZ28" s="174"/>
      <c r="BA28" s="174"/>
      <c r="BB28" s="174"/>
      <c r="BC28" s="174"/>
      <c r="BD28" s="174"/>
      <c r="BE28" s="175"/>
      <c r="BF28" s="212" t="s">
        <v>29</v>
      </c>
      <c r="BG28" s="213"/>
      <c r="BH28" s="213"/>
      <c r="BI28" s="214"/>
    </row>
    <row r="29" spans="1:108" ht="20.149999999999999" customHeight="1" x14ac:dyDescent="0.2">
      <c r="B29" s="207"/>
      <c r="C29" s="113"/>
      <c r="D29" s="113"/>
      <c r="E29" s="113"/>
      <c r="F29" s="113"/>
      <c r="G29" s="113"/>
      <c r="H29" s="113"/>
      <c r="I29" s="113"/>
      <c r="J29" s="113"/>
      <c r="K29" s="113"/>
      <c r="L29" s="113"/>
      <c r="M29" s="113"/>
      <c r="N29" s="113"/>
      <c r="O29" s="113"/>
      <c r="P29" s="113"/>
      <c r="Q29" s="143"/>
      <c r="R29" s="143"/>
      <c r="S29" s="143"/>
      <c r="T29" s="143"/>
      <c r="U29" s="143"/>
      <c r="V29" s="143"/>
      <c r="W29" s="221"/>
      <c r="X29" s="222"/>
      <c r="Y29" s="223"/>
      <c r="Z29" s="114"/>
      <c r="AA29" s="114"/>
      <c r="AB29" s="114"/>
      <c r="AC29" s="114"/>
      <c r="AD29" s="114"/>
      <c r="AE29" s="114"/>
      <c r="AF29" s="114"/>
      <c r="AG29" s="114"/>
      <c r="AH29" s="114"/>
      <c r="AI29" s="114"/>
      <c r="AJ29" s="118" t="s">
        <v>25</v>
      </c>
      <c r="AK29" s="119"/>
      <c r="AL29" s="119"/>
      <c r="AM29" s="119"/>
      <c r="AN29" s="119"/>
      <c r="AO29" s="119"/>
      <c r="AP29" s="119"/>
      <c r="AQ29" s="119"/>
      <c r="AR29" s="119"/>
      <c r="AS29" s="119"/>
      <c r="AT29" s="147"/>
      <c r="AU29" s="119" t="s">
        <v>32</v>
      </c>
      <c r="AV29" s="119"/>
      <c r="AW29" s="119"/>
      <c r="AX29" s="119"/>
      <c r="AY29" s="119"/>
      <c r="AZ29" s="119"/>
      <c r="BA29" s="119"/>
      <c r="BB29" s="119"/>
      <c r="BC29" s="119"/>
      <c r="BD29" s="119"/>
      <c r="BE29" s="147"/>
      <c r="BF29" s="215"/>
      <c r="BG29" s="216"/>
      <c r="BH29" s="216"/>
      <c r="BI29" s="217"/>
    </row>
    <row r="30" spans="1:108" ht="32.25" customHeight="1" x14ac:dyDescent="0.25">
      <c r="A30" s="2" ph="1"/>
      <c r="B30" s="121" t="s" ph="1">
        <v>189</v>
      </c>
      <c r="C30" s="114"/>
      <c r="D30" s="114"/>
      <c r="E30" s="114"/>
      <c r="F30" s="114"/>
      <c r="G30" s="114"/>
      <c r="H30" s="114"/>
      <c r="I30" s="114"/>
      <c r="J30" s="114"/>
      <c r="K30" s="114"/>
      <c r="L30" s="114"/>
      <c r="M30" s="114"/>
      <c r="N30" s="114"/>
      <c r="O30" s="114"/>
      <c r="P30" s="114"/>
      <c r="Q30" s="114" t="s">
        <v>26</v>
      </c>
      <c r="R30" s="114"/>
      <c r="S30" s="114"/>
      <c r="T30" s="114">
        <v>41</v>
      </c>
      <c r="U30" s="114"/>
      <c r="V30" s="114"/>
      <c r="W30" s="113" t="s">
        <v>156</v>
      </c>
      <c r="X30" s="114"/>
      <c r="Y30" s="114"/>
      <c r="Z30" s="204" t="s">
        <v>199</v>
      </c>
      <c r="AA30" s="204"/>
      <c r="AB30" s="204"/>
      <c r="AC30" s="204"/>
      <c r="AD30" s="204"/>
      <c r="AE30" s="204"/>
      <c r="AF30" s="204"/>
      <c r="AG30" s="204"/>
      <c r="AH30" s="204"/>
      <c r="AI30" s="204"/>
      <c r="AJ30" s="115">
        <v>30723</v>
      </c>
      <c r="AK30" s="116"/>
      <c r="AL30" s="116"/>
      <c r="AM30" s="116"/>
      <c r="AN30" s="116"/>
      <c r="AO30" s="116"/>
      <c r="AP30" s="116"/>
      <c r="AQ30" s="116"/>
      <c r="AR30" s="116"/>
      <c r="AS30" s="116"/>
      <c r="AT30" s="117"/>
      <c r="AU30" s="116">
        <v>65326</v>
      </c>
      <c r="AV30" s="116"/>
      <c r="AW30" s="116"/>
      <c r="AX30" s="116"/>
      <c r="AY30" s="116"/>
      <c r="AZ30" s="116"/>
      <c r="BA30" s="116"/>
      <c r="BB30" s="116"/>
      <c r="BC30" s="116"/>
      <c r="BD30" s="116"/>
      <c r="BE30" s="117"/>
      <c r="BF30" s="118" t="s">
        <v>154</v>
      </c>
      <c r="BG30" s="119"/>
      <c r="BH30" s="119"/>
      <c r="BI30" s="120"/>
    </row>
    <row r="31" spans="1:108" ht="32.25" customHeight="1" x14ac:dyDescent="0.25">
      <c r="A31" s="2" ph="1"/>
      <c r="B31" s="121" t="s" ph="1">
        <v>190</v>
      </c>
      <c r="C31" s="114"/>
      <c r="D31" s="114"/>
      <c r="E31" s="114"/>
      <c r="F31" s="114"/>
      <c r="G31" s="114"/>
      <c r="H31" s="114"/>
      <c r="I31" s="114"/>
      <c r="J31" s="114"/>
      <c r="K31" s="114"/>
      <c r="L31" s="114"/>
      <c r="M31" s="114"/>
      <c r="N31" s="114"/>
      <c r="O31" s="114"/>
      <c r="P31" s="114"/>
      <c r="Q31" s="114" t="s">
        <v>26</v>
      </c>
      <c r="R31" s="114"/>
      <c r="S31" s="114"/>
      <c r="T31" s="114">
        <v>65</v>
      </c>
      <c r="U31" s="114"/>
      <c r="V31" s="114"/>
      <c r="W31" s="113" t="s">
        <v>156</v>
      </c>
      <c r="X31" s="114"/>
      <c r="Y31" s="114"/>
      <c r="Z31" s="114" t="s">
        <v>198</v>
      </c>
      <c r="AA31" s="114"/>
      <c r="AB31" s="114"/>
      <c r="AC31" s="114"/>
      <c r="AD31" s="114"/>
      <c r="AE31" s="114"/>
      <c r="AF31" s="114"/>
      <c r="AG31" s="114"/>
      <c r="AH31" s="114"/>
      <c r="AI31" s="114"/>
      <c r="AJ31" s="115">
        <v>4809</v>
      </c>
      <c r="AK31" s="116"/>
      <c r="AL31" s="116"/>
      <c r="AM31" s="116"/>
      <c r="AN31" s="116"/>
      <c r="AO31" s="116"/>
      <c r="AP31" s="116"/>
      <c r="AQ31" s="116"/>
      <c r="AR31" s="116"/>
      <c r="AS31" s="116"/>
      <c r="AT31" s="117"/>
      <c r="AU31" s="116">
        <v>8832</v>
      </c>
      <c r="AV31" s="116"/>
      <c r="AW31" s="116"/>
      <c r="AX31" s="116"/>
      <c r="AY31" s="116"/>
      <c r="AZ31" s="116"/>
      <c r="BA31" s="116"/>
      <c r="BB31" s="116"/>
      <c r="BC31" s="116"/>
      <c r="BD31" s="116"/>
      <c r="BE31" s="117"/>
      <c r="BF31" s="118" t="s">
        <v>155</v>
      </c>
      <c r="BG31" s="119"/>
      <c r="BH31" s="119"/>
      <c r="BI31" s="120"/>
    </row>
    <row r="32" spans="1:108" ht="32.25" customHeight="1" x14ac:dyDescent="0.25">
      <c r="A32" s="2" ph="1"/>
      <c r="B32" s="121" t="s" ph="1">
        <v>191</v>
      </c>
      <c r="C32" s="114"/>
      <c r="D32" s="114"/>
      <c r="E32" s="114"/>
      <c r="F32" s="114"/>
      <c r="G32" s="114"/>
      <c r="H32" s="114"/>
      <c r="I32" s="114"/>
      <c r="J32" s="114"/>
      <c r="K32" s="114"/>
      <c r="L32" s="114"/>
      <c r="M32" s="114"/>
      <c r="N32" s="114"/>
      <c r="O32" s="114"/>
      <c r="P32" s="114"/>
      <c r="Q32" s="114" t="s">
        <v>26</v>
      </c>
      <c r="R32" s="114"/>
      <c r="S32" s="114"/>
      <c r="T32" s="114">
        <v>58</v>
      </c>
      <c r="U32" s="114"/>
      <c r="V32" s="114"/>
      <c r="W32" s="113" t="s">
        <v>156</v>
      </c>
      <c r="X32" s="114"/>
      <c r="Y32" s="114"/>
      <c r="Z32" s="114" t="s">
        <v>197</v>
      </c>
      <c r="AA32" s="114"/>
      <c r="AB32" s="114"/>
      <c r="AC32" s="114"/>
      <c r="AD32" s="114"/>
      <c r="AE32" s="114"/>
      <c r="AF32" s="114"/>
      <c r="AG32" s="114"/>
      <c r="AH32" s="114"/>
      <c r="AI32" s="114"/>
      <c r="AJ32" s="115">
        <v>1475</v>
      </c>
      <c r="AK32" s="116"/>
      <c r="AL32" s="116"/>
      <c r="AM32" s="116"/>
      <c r="AN32" s="116"/>
      <c r="AO32" s="116"/>
      <c r="AP32" s="116"/>
      <c r="AQ32" s="116"/>
      <c r="AR32" s="116"/>
      <c r="AS32" s="116"/>
      <c r="AT32" s="117"/>
      <c r="AU32" s="116">
        <v>3073</v>
      </c>
      <c r="AV32" s="116"/>
      <c r="AW32" s="116"/>
      <c r="AX32" s="116"/>
      <c r="AY32" s="116"/>
      <c r="AZ32" s="116"/>
      <c r="BA32" s="116"/>
      <c r="BB32" s="116"/>
      <c r="BC32" s="116"/>
      <c r="BD32" s="116"/>
      <c r="BE32" s="117"/>
      <c r="BF32" s="118" t="s">
        <v>155</v>
      </c>
      <c r="BG32" s="119"/>
      <c r="BH32" s="119"/>
      <c r="BI32" s="120"/>
    </row>
    <row r="33" spans="1:62" ht="32.25" customHeight="1" x14ac:dyDescent="0.25">
      <c r="A33" s="2" ph="1"/>
      <c r="B33" s="121" t="s" ph="1">
        <v>193</v>
      </c>
      <c r="C33" s="114"/>
      <c r="D33" s="114"/>
      <c r="E33" s="114"/>
      <c r="F33" s="114"/>
      <c r="G33" s="114"/>
      <c r="H33" s="114"/>
      <c r="I33" s="114"/>
      <c r="J33" s="114"/>
      <c r="K33" s="114"/>
      <c r="L33" s="114"/>
      <c r="M33" s="114"/>
      <c r="N33" s="114"/>
      <c r="O33" s="114"/>
      <c r="P33" s="114"/>
      <c r="Q33" s="114" t="s">
        <v>26</v>
      </c>
      <c r="R33" s="114"/>
      <c r="S33" s="114"/>
      <c r="T33" s="114">
        <v>35</v>
      </c>
      <c r="U33" s="114"/>
      <c r="V33" s="114"/>
      <c r="W33" s="113" t="s">
        <v>156</v>
      </c>
      <c r="X33" s="114"/>
      <c r="Y33" s="114"/>
      <c r="Z33" s="114" t="s">
        <v>168</v>
      </c>
      <c r="AA33" s="114"/>
      <c r="AB33" s="114"/>
      <c r="AC33" s="114"/>
      <c r="AD33" s="114"/>
      <c r="AE33" s="114"/>
      <c r="AF33" s="114"/>
      <c r="AG33" s="114"/>
      <c r="AH33" s="114"/>
      <c r="AI33" s="114"/>
      <c r="AJ33" s="115">
        <v>12250</v>
      </c>
      <c r="AK33" s="116"/>
      <c r="AL33" s="116"/>
      <c r="AM33" s="116"/>
      <c r="AN33" s="116"/>
      <c r="AO33" s="116"/>
      <c r="AP33" s="116"/>
      <c r="AQ33" s="116"/>
      <c r="AR33" s="116"/>
      <c r="AS33" s="116"/>
      <c r="AT33" s="117"/>
      <c r="AU33" s="116">
        <v>22943</v>
      </c>
      <c r="AV33" s="116"/>
      <c r="AW33" s="116"/>
      <c r="AX33" s="116"/>
      <c r="AY33" s="116"/>
      <c r="AZ33" s="116"/>
      <c r="BA33" s="116"/>
      <c r="BB33" s="116"/>
      <c r="BC33" s="116"/>
      <c r="BD33" s="116"/>
      <c r="BE33" s="117"/>
      <c r="BF33" s="118" t="s">
        <v>155</v>
      </c>
      <c r="BG33" s="119"/>
      <c r="BH33" s="119"/>
      <c r="BI33" s="120"/>
    </row>
    <row r="34" spans="1:62" ht="32.25" customHeight="1" x14ac:dyDescent="0.25">
      <c r="A34" s="2" ph="1"/>
      <c r="B34" s="121" t="s" ph="1">
        <v>169</v>
      </c>
      <c r="C34" s="114"/>
      <c r="D34" s="114"/>
      <c r="E34" s="114"/>
      <c r="F34" s="114"/>
      <c r="G34" s="114"/>
      <c r="H34" s="114"/>
      <c r="I34" s="114"/>
      <c r="J34" s="114"/>
      <c r="K34" s="114"/>
      <c r="L34" s="114"/>
      <c r="M34" s="114"/>
      <c r="N34" s="114"/>
      <c r="O34" s="114"/>
      <c r="P34" s="114"/>
      <c r="Q34" s="114" t="s">
        <v>26</v>
      </c>
      <c r="R34" s="114"/>
      <c r="S34" s="114"/>
      <c r="T34" s="114">
        <v>39</v>
      </c>
      <c r="U34" s="114"/>
      <c r="V34" s="114"/>
      <c r="W34" s="113" t="s">
        <v>195</v>
      </c>
      <c r="X34" s="114"/>
      <c r="Y34" s="114"/>
      <c r="Z34" s="114" t="s">
        <v>170</v>
      </c>
      <c r="AA34" s="114"/>
      <c r="AB34" s="114"/>
      <c r="AC34" s="114"/>
      <c r="AD34" s="114"/>
      <c r="AE34" s="114"/>
      <c r="AF34" s="114"/>
      <c r="AG34" s="114"/>
      <c r="AH34" s="114"/>
      <c r="AI34" s="114"/>
      <c r="AJ34" s="115">
        <v>27132</v>
      </c>
      <c r="AK34" s="116"/>
      <c r="AL34" s="116"/>
      <c r="AM34" s="116"/>
      <c r="AN34" s="116"/>
      <c r="AO34" s="116"/>
      <c r="AP34" s="116"/>
      <c r="AQ34" s="116"/>
      <c r="AR34" s="116"/>
      <c r="AS34" s="116"/>
      <c r="AT34" s="117"/>
      <c r="AU34" s="116">
        <v>57427</v>
      </c>
      <c r="AV34" s="116"/>
      <c r="AW34" s="116"/>
      <c r="AX34" s="116"/>
      <c r="AY34" s="116"/>
      <c r="AZ34" s="116"/>
      <c r="BA34" s="116"/>
      <c r="BB34" s="116"/>
      <c r="BC34" s="116"/>
      <c r="BD34" s="116"/>
      <c r="BE34" s="117"/>
      <c r="BF34" s="118" t="s">
        <v>155</v>
      </c>
      <c r="BG34" s="119"/>
      <c r="BH34" s="119"/>
      <c r="BI34" s="120"/>
    </row>
    <row r="35" spans="1:62" ht="32.25" customHeight="1" x14ac:dyDescent="0.25">
      <c r="A35" s="2" ph="1"/>
      <c r="B35" s="121" t="s" ph="1">
        <v>171</v>
      </c>
      <c r="C35" s="114"/>
      <c r="D35" s="114"/>
      <c r="E35" s="114"/>
      <c r="F35" s="114"/>
      <c r="G35" s="114"/>
      <c r="H35" s="114"/>
      <c r="I35" s="114"/>
      <c r="J35" s="114"/>
      <c r="K35" s="114"/>
      <c r="L35" s="114"/>
      <c r="M35" s="114"/>
      <c r="N35" s="114"/>
      <c r="O35" s="114"/>
      <c r="P35" s="114"/>
      <c r="Q35" s="114" t="s">
        <v>26</v>
      </c>
      <c r="R35" s="114"/>
      <c r="S35" s="114"/>
      <c r="T35" s="114">
        <v>62</v>
      </c>
      <c r="U35" s="114"/>
      <c r="V35" s="114"/>
      <c r="W35" s="113" t="s">
        <v>195</v>
      </c>
      <c r="X35" s="114"/>
      <c r="Y35" s="114"/>
      <c r="Z35" s="114" t="s">
        <v>172</v>
      </c>
      <c r="AA35" s="114"/>
      <c r="AB35" s="114"/>
      <c r="AC35" s="114"/>
      <c r="AD35" s="114"/>
      <c r="AE35" s="114"/>
      <c r="AF35" s="114"/>
      <c r="AG35" s="114"/>
      <c r="AH35" s="114"/>
      <c r="AI35" s="114"/>
      <c r="AJ35" s="115">
        <v>31197</v>
      </c>
      <c r="AK35" s="116"/>
      <c r="AL35" s="116"/>
      <c r="AM35" s="116"/>
      <c r="AN35" s="116"/>
      <c r="AO35" s="116"/>
      <c r="AP35" s="116"/>
      <c r="AQ35" s="116"/>
      <c r="AR35" s="116"/>
      <c r="AS35" s="116"/>
      <c r="AT35" s="117"/>
      <c r="AU35" s="116">
        <v>75242</v>
      </c>
      <c r="AV35" s="116"/>
      <c r="AW35" s="116"/>
      <c r="AX35" s="116"/>
      <c r="AY35" s="116"/>
      <c r="AZ35" s="116"/>
      <c r="BA35" s="116"/>
      <c r="BB35" s="116"/>
      <c r="BC35" s="116"/>
      <c r="BD35" s="116"/>
      <c r="BE35" s="117"/>
      <c r="BF35" s="118" t="s">
        <v>154</v>
      </c>
      <c r="BG35" s="119"/>
      <c r="BH35" s="119"/>
      <c r="BI35" s="120"/>
    </row>
    <row r="36" spans="1:62" ht="32.25" customHeight="1" x14ac:dyDescent="0.25">
      <c r="A36" s="2" ph="1"/>
      <c r="B36" s="121" t="s" ph="1">
        <v>192</v>
      </c>
      <c r="C36" s="114"/>
      <c r="D36" s="114"/>
      <c r="E36" s="114"/>
      <c r="F36" s="114"/>
      <c r="G36" s="114"/>
      <c r="H36" s="114"/>
      <c r="I36" s="114"/>
      <c r="J36" s="114"/>
      <c r="K36" s="114"/>
      <c r="L36" s="114"/>
      <c r="M36" s="114"/>
      <c r="N36" s="114"/>
      <c r="O36" s="114"/>
      <c r="P36" s="114"/>
      <c r="Q36" s="114" t="s">
        <v>166</v>
      </c>
      <c r="R36" s="114"/>
      <c r="S36" s="114"/>
      <c r="T36" s="114">
        <v>30</v>
      </c>
      <c r="U36" s="114"/>
      <c r="V36" s="114"/>
      <c r="W36" s="114" t="s">
        <v>157</v>
      </c>
      <c r="X36" s="114"/>
      <c r="Y36" s="114"/>
      <c r="Z36" s="114" t="s">
        <v>158</v>
      </c>
      <c r="AA36" s="114"/>
      <c r="AB36" s="114"/>
      <c r="AC36" s="114"/>
      <c r="AD36" s="114"/>
      <c r="AE36" s="114"/>
      <c r="AF36" s="114"/>
      <c r="AG36" s="114"/>
      <c r="AH36" s="114"/>
      <c r="AI36" s="114"/>
      <c r="AJ36" s="115">
        <v>6838</v>
      </c>
      <c r="AK36" s="116"/>
      <c r="AL36" s="116"/>
      <c r="AM36" s="116"/>
      <c r="AN36" s="116"/>
      <c r="AO36" s="116"/>
      <c r="AP36" s="116"/>
      <c r="AQ36" s="116"/>
      <c r="AR36" s="116"/>
      <c r="AS36" s="116"/>
      <c r="AT36" s="117"/>
      <c r="AU36" s="116">
        <v>13897</v>
      </c>
      <c r="AV36" s="116"/>
      <c r="AW36" s="116"/>
      <c r="AX36" s="116"/>
      <c r="AY36" s="116"/>
      <c r="AZ36" s="116"/>
      <c r="BA36" s="116"/>
      <c r="BB36" s="116"/>
      <c r="BC36" s="116"/>
      <c r="BD36" s="116"/>
      <c r="BE36" s="117"/>
      <c r="BF36" s="118" t="s">
        <v>155</v>
      </c>
      <c r="BG36" s="119"/>
      <c r="BH36" s="119"/>
      <c r="BI36" s="120"/>
    </row>
    <row r="37" spans="1:62" ht="32.25" customHeight="1" thickBot="1" x14ac:dyDescent="0.3">
      <c r="A37" s="2" ph="1"/>
      <c r="B37" s="235" t="s" ph="1">
        <v>194</v>
      </c>
      <c r="C37" s="236"/>
      <c r="D37" s="236"/>
      <c r="E37" s="236"/>
      <c r="F37" s="236"/>
      <c r="G37" s="236"/>
      <c r="H37" s="236"/>
      <c r="I37" s="236"/>
      <c r="J37" s="236"/>
      <c r="K37" s="236"/>
      <c r="L37" s="236"/>
      <c r="M37" s="236"/>
      <c r="N37" s="236"/>
      <c r="O37" s="236"/>
      <c r="P37" s="236"/>
      <c r="Q37" s="236" t="s">
        <v>26</v>
      </c>
      <c r="R37" s="236"/>
      <c r="S37" s="236"/>
      <c r="T37" s="236">
        <v>50</v>
      </c>
      <c r="U37" s="236"/>
      <c r="V37" s="236"/>
      <c r="W37" s="236" t="s">
        <v>157</v>
      </c>
      <c r="X37" s="236"/>
      <c r="Y37" s="236"/>
      <c r="Z37" s="237" t="s">
        <v>196</v>
      </c>
      <c r="AA37" s="236"/>
      <c r="AB37" s="236"/>
      <c r="AC37" s="236"/>
      <c r="AD37" s="236"/>
      <c r="AE37" s="236"/>
      <c r="AF37" s="236"/>
      <c r="AG37" s="236"/>
      <c r="AH37" s="236"/>
      <c r="AI37" s="236"/>
      <c r="AJ37" s="238">
        <v>1767</v>
      </c>
      <c r="AK37" s="122"/>
      <c r="AL37" s="122"/>
      <c r="AM37" s="122"/>
      <c r="AN37" s="122"/>
      <c r="AO37" s="122"/>
      <c r="AP37" s="122"/>
      <c r="AQ37" s="122"/>
      <c r="AR37" s="122"/>
      <c r="AS37" s="122"/>
      <c r="AT37" s="123"/>
      <c r="AU37" s="122">
        <v>3680</v>
      </c>
      <c r="AV37" s="122"/>
      <c r="AW37" s="122"/>
      <c r="AX37" s="122"/>
      <c r="AY37" s="122"/>
      <c r="AZ37" s="122"/>
      <c r="BA37" s="122"/>
      <c r="BB37" s="122"/>
      <c r="BC37" s="122"/>
      <c r="BD37" s="122"/>
      <c r="BE37" s="123"/>
      <c r="BF37" s="118" t="s">
        <v>155</v>
      </c>
      <c r="BG37" s="119"/>
      <c r="BH37" s="119"/>
      <c r="BI37" s="120"/>
    </row>
    <row r="38" spans="1:62" ht="30" customHeight="1" thickTop="1" thickBot="1" x14ac:dyDescent="0.25">
      <c r="B38" s="232" t="s">
        <v>31</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4"/>
      <c r="AJ38" s="230">
        <f>SUM(AJ30:AT37)</f>
        <v>116191</v>
      </c>
      <c r="AK38" s="230"/>
      <c r="AL38" s="230"/>
      <c r="AM38" s="230"/>
      <c r="AN38" s="230"/>
      <c r="AO38" s="230"/>
      <c r="AP38" s="230"/>
      <c r="AQ38" s="230"/>
      <c r="AR38" s="230"/>
      <c r="AS38" s="230"/>
      <c r="AT38" s="231"/>
      <c r="AU38" s="230">
        <f>SUM(AU30:AU37)</f>
        <v>250420</v>
      </c>
      <c r="AV38" s="230"/>
      <c r="AW38" s="230"/>
      <c r="AX38" s="230"/>
      <c r="AY38" s="230"/>
      <c r="AZ38" s="230"/>
      <c r="BA38" s="230"/>
      <c r="BB38" s="230"/>
      <c r="BC38" s="230"/>
      <c r="BD38" s="230"/>
      <c r="BE38" s="231"/>
      <c r="BF38" s="227"/>
      <c r="BG38" s="228"/>
      <c r="BH38" s="228"/>
      <c r="BI38" s="229"/>
    </row>
    <row r="40" spans="1:62" ht="14" x14ac:dyDescent="0.2">
      <c r="A40" s="226"/>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row>
    <row r="42" spans="1:62" ht="19.5" x14ac:dyDescent="0.2">
      <c r="A42" s="2" ph="1"/>
      <c r="B42" s="2" ph="1"/>
    </row>
    <row r="43" spans="1:62" ht="19.5" x14ac:dyDescent="0.2">
      <c r="A43" s="2" ph="1"/>
      <c r="B43" s="2" ph="1"/>
    </row>
    <row r="44" spans="1:62" ht="19.5" x14ac:dyDescent="0.2">
      <c r="A44" s="2" ph="1"/>
      <c r="B44" s="2" ph="1"/>
      <c r="C44" s="2" ph="1"/>
      <c r="D44" s="2" ph="1"/>
      <c r="E44" s="2" ph="1"/>
      <c r="F44" s="2" ph="1"/>
      <c r="G44" s="2" ph="1"/>
      <c r="H44" s="2" ph="1"/>
      <c r="I44" s="2" ph="1"/>
      <c r="J44" s="2" ph="1"/>
      <c r="K44" s="2" ph="1"/>
      <c r="L44" s="2" ph="1"/>
      <c r="M44" s="2" ph="1"/>
      <c r="N44" s="2" ph="1"/>
      <c r="O44" s="2" ph="1"/>
      <c r="P44" s="2" ph="1"/>
    </row>
    <row r="45" spans="1:62" ht="19.5" x14ac:dyDescent="0.2">
      <c r="A45" s="2" ph="1"/>
      <c r="B45" s="2" ph="1"/>
    </row>
    <row r="46" spans="1:62" ht="19.5" x14ac:dyDescent="0.2">
      <c r="A46" s="2" ph="1"/>
      <c r="B46" s="2" ph="1"/>
    </row>
  </sheetData>
  <mergeCells count="234">
    <mergeCell ref="AJ28:BE28"/>
    <mergeCell ref="AU29:BE29"/>
    <mergeCell ref="AO21:AT21"/>
    <mergeCell ref="Q28:S29"/>
    <mergeCell ref="T28:V29"/>
    <mergeCell ref="A40:BJ40"/>
    <mergeCell ref="BF38:BI38"/>
    <mergeCell ref="AU38:BE38"/>
    <mergeCell ref="AJ38:AT38"/>
    <mergeCell ref="B38:AI38"/>
    <mergeCell ref="BF37:BI37"/>
    <mergeCell ref="B37:P37"/>
    <mergeCell ref="Q37:S37"/>
    <mergeCell ref="T37:V37"/>
    <mergeCell ref="W37:Y37"/>
    <mergeCell ref="Z37:AI37"/>
    <mergeCell ref="AJ37:AT37"/>
    <mergeCell ref="BF30:BI30"/>
    <mergeCell ref="BF31:BI31"/>
    <mergeCell ref="AU30:BE30"/>
    <mergeCell ref="AU31:BE31"/>
    <mergeCell ref="AJ29:AT29"/>
    <mergeCell ref="AJ30:AT30"/>
    <mergeCell ref="AJ31:AT31"/>
    <mergeCell ref="B28:P29"/>
    <mergeCell ref="BE15:BI15"/>
    <mergeCell ref="BE16:BI16"/>
    <mergeCell ref="BE21:BI21"/>
    <mergeCell ref="W21:AB21"/>
    <mergeCell ref="W16:AB16"/>
    <mergeCell ref="W15:AB15"/>
    <mergeCell ref="AO15:AT15"/>
    <mergeCell ref="AO16:AT16"/>
    <mergeCell ref="BE17:BI17"/>
    <mergeCell ref="BF28:BI29"/>
    <mergeCell ref="Z28:AI29"/>
    <mergeCell ref="AI21:AN21"/>
    <mergeCell ref="Q21:V21"/>
    <mergeCell ref="W28:Y29"/>
    <mergeCell ref="W20:AB20"/>
    <mergeCell ref="AC20:AH20"/>
    <mergeCell ref="AI20:AN20"/>
    <mergeCell ref="AO20:AT20"/>
    <mergeCell ref="AU20:AY20"/>
    <mergeCell ref="Q18:V18"/>
    <mergeCell ref="W18:AB18"/>
    <mergeCell ref="BE18:BI18"/>
    <mergeCell ref="AC18:AH18"/>
    <mergeCell ref="Z31:AI31"/>
    <mergeCell ref="Z30:AI30"/>
    <mergeCell ref="B31:P31"/>
    <mergeCell ref="B30:P30"/>
    <mergeCell ref="Q30:S30"/>
    <mergeCell ref="Q31:S31"/>
    <mergeCell ref="W30:Y30"/>
    <mergeCell ref="W31:Y31"/>
    <mergeCell ref="T31:V31"/>
    <mergeCell ref="T30:V30"/>
    <mergeCell ref="AZ11:BD11"/>
    <mergeCell ref="AZ12:BD12"/>
    <mergeCell ref="AZ13:BD13"/>
    <mergeCell ref="AI18:AN18"/>
    <mergeCell ref="AO18:AT18"/>
    <mergeCell ref="AU18:AY18"/>
    <mergeCell ref="BE20:BI20"/>
    <mergeCell ref="BE19:BI19"/>
    <mergeCell ref="AI19:AN19"/>
    <mergeCell ref="AO19:AT19"/>
    <mergeCell ref="AU19:AY19"/>
    <mergeCell ref="AO14:AT14"/>
    <mergeCell ref="AU11:AY11"/>
    <mergeCell ref="BE22:BI22"/>
    <mergeCell ref="AU22:AY22"/>
    <mergeCell ref="B27:R27"/>
    <mergeCell ref="AZ22:BD22"/>
    <mergeCell ref="B22:J22"/>
    <mergeCell ref="BE12:BI12"/>
    <mergeCell ref="BE13:BI13"/>
    <mergeCell ref="K19:P19"/>
    <mergeCell ref="Q19:V19"/>
    <mergeCell ref="W19:AB19"/>
    <mergeCell ref="AC19:AH19"/>
    <mergeCell ref="Q20:V20"/>
    <mergeCell ref="AU12:AY12"/>
    <mergeCell ref="B21:J21"/>
    <mergeCell ref="AZ21:BD21"/>
    <mergeCell ref="AC17:AH17"/>
    <mergeCell ref="AI17:AN17"/>
    <mergeCell ref="AZ19:BD19"/>
    <mergeCell ref="AZ17:BD17"/>
    <mergeCell ref="AZ18:BD18"/>
    <mergeCell ref="AZ20:BD20"/>
    <mergeCell ref="K22:P22"/>
    <mergeCell ref="Q22:V22"/>
    <mergeCell ref="W22:AB22"/>
    <mergeCell ref="B14:J14"/>
    <mergeCell ref="B13:J13"/>
    <mergeCell ref="K21:P21"/>
    <mergeCell ref="K16:P16"/>
    <mergeCell ref="K15:P15"/>
    <mergeCell ref="K14:P14"/>
    <mergeCell ref="K17:P17"/>
    <mergeCell ref="K20:P20"/>
    <mergeCell ref="K11:P11"/>
    <mergeCell ref="K18:P18"/>
    <mergeCell ref="B12:J12"/>
    <mergeCell ref="B17:J17"/>
    <mergeCell ref="B20:J20"/>
    <mergeCell ref="B19:J19"/>
    <mergeCell ref="B16:J16"/>
    <mergeCell ref="K13:P13"/>
    <mergeCell ref="K12:P12"/>
    <mergeCell ref="AL2:AS2"/>
    <mergeCell ref="AT3:BA3"/>
    <mergeCell ref="AT2:BA2"/>
    <mergeCell ref="AT5:BA5"/>
    <mergeCell ref="AL6:AS6"/>
    <mergeCell ref="BB2:BI2"/>
    <mergeCell ref="BB3:BI3"/>
    <mergeCell ref="AT4:BA4"/>
    <mergeCell ref="AZ14:BD14"/>
    <mergeCell ref="BE14:BI14"/>
    <mergeCell ref="AC10:AT10"/>
    <mergeCell ref="AU13:AY13"/>
    <mergeCell ref="AU10:BI10"/>
    <mergeCell ref="BE11:BI11"/>
    <mergeCell ref="AC12:AH12"/>
    <mergeCell ref="AC13:AH13"/>
    <mergeCell ref="AI11:AN11"/>
    <mergeCell ref="AI12:AN12"/>
    <mergeCell ref="AI13:AN13"/>
    <mergeCell ref="AO11:AT11"/>
    <mergeCell ref="AO12:AT12"/>
    <mergeCell ref="AC14:AH14"/>
    <mergeCell ref="AU14:AY14"/>
    <mergeCell ref="AC11:AH11"/>
    <mergeCell ref="AC22:AH22"/>
    <mergeCell ref="AI22:AN22"/>
    <mergeCell ref="AO22:AT22"/>
    <mergeCell ref="AU21:AY21"/>
    <mergeCell ref="AC21:AH21"/>
    <mergeCell ref="Q17:V17"/>
    <mergeCell ref="W17:AB17"/>
    <mergeCell ref="AL4:AS4"/>
    <mergeCell ref="AL5:AS5"/>
    <mergeCell ref="K10:AB10"/>
    <mergeCell ref="Q14:V14"/>
    <mergeCell ref="W13:AB13"/>
    <mergeCell ref="W12:AB12"/>
    <mergeCell ref="BB5:BI5"/>
    <mergeCell ref="BB6:BI6"/>
    <mergeCell ref="B18:J18"/>
    <mergeCell ref="AO17:AT17"/>
    <mergeCell ref="AU17:AY17"/>
    <mergeCell ref="AZ15:BD15"/>
    <mergeCell ref="AZ16:BD16"/>
    <mergeCell ref="AI14:AN14"/>
    <mergeCell ref="AU16:AY16"/>
    <mergeCell ref="Q11:V11"/>
    <mergeCell ref="Q12:V12"/>
    <mergeCell ref="Q13:V13"/>
    <mergeCell ref="W14:AB14"/>
    <mergeCell ref="AC16:AH16"/>
    <mergeCell ref="AI16:AN16"/>
    <mergeCell ref="Q15:V15"/>
    <mergeCell ref="Q16:V16"/>
    <mergeCell ref="W11:AB11"/>
    <mergeCell ref="AU15:AY15"/>
    <mergeCell ref="AC15:AH15"/>
    <mergeCell ref="AI15:AN15"/>
    <mergeCell ref="AO13:AT13"/>
    <mergeCell ref="B10:J11"/>
    <mergeCell ref="B15:J15"/>
    <mergeCell ref="AU37:BE37"/>
    <mergeCell ref="BF36:BI36"/>
    <mergeCell ref="W36:Y36"/>
    <mergeCell ref="AU36:BE36"/>
    <mergeCell ref="B1:BI1"/>
    <mergeCell ref="B9:AN9"/>
    <mergeCell ref="B6:K6"/>
    <mergeCell ref="L2:Y2"/>
    <mergeCell ref="L3:Y3"/>
    <mergeCell ref="L4:Y4"/>
    <mergeCell ref="Z2:AK2"/>
    <mergeCell ref="L5:Y5"/>
    <mergeCell ref="L6:Y6"/>
    <mergeCell ref="B2:K2"/>
    <mergeCell ref="B3:K3"/>
    <mergeCell ref="Z5:AK5"/>
    <mergeCell ref="Z6:AK6"/>
    <mergeCell ref="Z4:AK4"/>
    <mergeCell ref="Z3:AK3"/>
    <mergeCell ref="AL3:AS3"/>
    <mergeCell ref="BB4:BI4"/>
    <mergeCell ref="AT6:BA6"/>
    <mergeCell ref="B4:K4"/>
    <mergeCell ref="B5:K5"/>
    <mergeCell ref="B36:P36"/>
    <mergeCell ref="Q36:S36"/>
    <mergeCell ref="T36:V36"/>
    <mergeCell ref="Z36:AI36"/>
    <mergeCell ref="AJ36:AT36"/>
    <mergeCell ref="AU32:BE32"/>
    <mergeCell ref="BF32:BI32"/>
    <mergeCell ref="T32:V32"/>
    <mergeCell ref="W32:Y32"/>
    <mergeCell ref="B32:P32"/>
    <mergeCell ref="Q32:S32"/>
    <mergeCell ref="Z32:AI32"/>
    <mergeCell ref="AJ32:AT32"/>
    <mergeCell ref="B33:P33"/>
    <mergeCell ref="B34:P34"/>
    <mergeCell ref="B35:P35"/>
    <mergeCell ref="Q33:S33"/>
    <mergeCell ref="Q34:S34"/>
    <mergeCell ref="Q35:S35"/>
    <mergeCell ref="T33:V33"/>
    <mergeCell ref="W33:Y33"/>
    <mergeCell ref="T34:V34"/>
    <mergeCell ref="W34:Y34"/>
    <mergeCell ref="T35:V35"/>
    <mergeCell ref="W35:Y35"/>
    <mergeCell ref="Z33:AI33"/>
    <mergeCell ref="AJ33:AT33"/>
    <mergeCell ref="AU33:BE33"/>
    <mergeCell ref="BF33:BI33"/>
    <mergeCell ref="Z34:AI34"/>
    <mergeCell ref="AJ34:AT34"/>
    <mergeCell ref="AU34:BE34"/>
    <mergeCell ref="BF34:BI34"/>
    <mergeCell ref="Z35:AI35"/>
    <mergeCell ref="AJ35:AT35"/>
    <mergeCell ref="AU35:BE35"/>
    <mergeCell ref="BF35:BI35"/>
  </mergeCells>
  <phoneticPr fontId="2" type="Hiragana" alignment="distributed"/>
  <pageMargins left="0.2" right="0.19" top="0.31" bottom="0.2" header="0.2" footer="0.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topLeftCell="A15" zoomScaleNormal="100" workbookViewId="0">
      <selection activeCell="F23" sqref="F23"/>
    </sheetView>
  </sheetViews>
  <sheetFormatPr defaultColWidth="9" defaultRowHeight="30" customHeight="1" x14ac:dyDescent="0.3"/>
  <cols>
    <col min="1" max="1" width="16.36328125" style="47" customWidth="1"/>
    <col min="2" max="10" width="7.26953125" style="47" customWidth="1"/>
    <col min="11" max="16384" width="9" style="47"/>
  </cols>
  <sheetData>
    <row r="1" spans="1:10" ht="30" customHeight="1" x14ac:dyDescent="0.3">
      <c r="A1" s="239" t="s">
        <v>35</v>
      </c>
      <c r="B1" s="239"/>
      <c r="C1" s="239"/>
      <c r="D1" s="240"/>
    </row>
    <row r="3" spans="1:10" ht="30" customHeight="1" thickBot="1" x14ac:dyDescent="0.35">
      <c r="A3" s="252" t="s">
        <v>33</v>
      </c>
      <c r="B3" s="252"/>
    </row>
    <row r="4" spans="1:10" ht="30" customHeight="1" x14ac:dyDescent="0.3">
      <c r="A4" s="245" t="s">
        <v>180</v>
      </c>
      <c r="B4" s="248" t="s">
        <v>17</v>
      </c>
      <c r="C4" s="248"/>
      <c r="D4" s="248"/>
      <c r="E4" s="248" t="s">
        <v>18</v>
      </c>
      <c r="F4" s="248"/>
      <c r="G4" s="248"/>
      <c r="H4" s="248" t="s">
        <v>19</v>
      </c>
      <c r="I4" s="248"/>
      <c r="J4" s="249"/>
    </row>
    <row r="5" spans="1:10" ht="30" customHeight="1" x14ac:dyDescent="0.3">
      <c r="A5" s="246"/>
      <c r="B5" s="241"/>
      <c r="C5" s="242"/>
      <c r="D5" s="243"/>
      <c r="E5" s="250" t="s">
        <v>178</v>
      </c>
      <c r="F5" s="251"/>
      <c r="G5" s="48"/>
      <c r="H5" s="241"/>
      <c r="I5" s="242"/>
      <c r="J5" s="244"/>
    </row>
    <row r="6" spans="1:10" s="101" customFormat="1" ht="30" customHeight="1" x14ac:dyDescent="0.3">
      <c r="A6" s="247"/>
      <c r="B6" s="99" t="s">
        <v>7</v>
      </c>
      <c r="C6" s="99" t="s">
        <v>8</v>
      </c>
      <c r="D6" s="99" t="s">
        <v>9</v>
      </c>
      <c r="E6" s="99" t="s">
        <v>7</v>
      </c>
      <c r="F6" s="99" t="s">
        <v>8</v>
      </c>
      <c r="G6" s="99" t="s">
        <v>9</v>
      </c>
      <c r="H6" s="99" t="s">
        <v>7</v>
      </c>
      <c r="I6" s="99" t="s">
        <v>8</v>
      </c>
      <c r="J6" s="100" t="s">
        <v>9</v>
      </c>
    </row>
    <row r="7" spans="1:10" ht="30" customHeight="1" x14ac:dyDescent="0.3">
      <c r="A7" s="51" t="s">
        <v>59</v>
      </c>
      <c r="B7" s="52">
        <v>1009</v>
      </c>
      <c r="C7" s="52">
        <v>1057</v>
      </c>
      <c r="D7" s="102">
        <f>SUM(B7:C7)</f>
        <v>2066</v>
      </c>
      <c r="E7" s="102">
        <v>314</v>
      </c>
      <c r="F7" s="102">
        <v>271</v>
      </c>
      <c r="G7" s="102">
        <f t="shared" ref="G7:G23" si="0">SUM(E7:F7)</f>
        <v>585</v>
      </c>
      <c r="H7" s="103">
        <f>(E7)/B7*100</f>
        <v>31.119920713577798</v>
      </c>
      <c r="I7" s="103">
        <f>(F7)/C7*100</f>
        <v>25.638599810785241</v>
      </c>
      <c r="J7" s="104">
        <f t="shared" ref="J7:J23" si="1">G7/D7*100</f>
        <v>28.315585672797678</v>
      </c>
    </row>
    <row r="8" spans="1:10" ht="30" customHeight="1" x14ac:dyDescent="0.3">
      <c r="A8" s="51" t="s">
        <v>60</v>
      </c>
      <c r="B8" s="52">
        <v>780</v>
      </c>
      <c r="C8" s="52">
        <v>745</v>
      </c>
      <c r="D8" s="102">
        <f t="shared" ref="D8:D23" si="2">SUM(B8:C8)</f>
        <v>1525</v>
      </c>
      <c r="E8" s="102">
        <v>246</v>
      </c>
      <c r="F8" s="102">
        <v>208</v>
      </c>
      <c r="G8" s="102">
        <f t="shared" si="0"/>
        <v>454</v>
      </c>
      <c r="H8" s="103">
        <f t="shared" ref="H8:H22" si="3">(E8)/B8*100</f>
        <v>31.538461538461537</v>
      </c>
      <c r="I8" s="103">
        <f t="shared" ref="I8:I22" si="4">(F8)/C8*100</f>
        <v>27.919463087248321</v>
      </c>
      <c r="J8" s="104">
        <f t="shared" si="1"/>
        <v>29.770491803278688</v>
      </c>
    </row>
    <row r="9" spans="1:10" ht="30" customHeight="1" x14ac:dyDescent="0.3">
      <c r="A9" s="51" t="s">
        <v>36</v>
      </c>
      <c r="B9" s="52">
        <v>813</v>
      </c>
      <c r="C9" s="52">
        <v>832</v>
      </c>
      <c r="D9" s="102">
        <f t="shared" si="2"/>
        <v>1645</v>
      </c>
      <c r="E9" s="102">
        <v>250</v>
      </c>
      <c r="F9" s="102">
        <v>200</v>
      </c>
      <c r="G9" s="102">
        <f t="shared" si="0"/>
        <v>450</v>
      </c>
      <c r="H9" s="103">
        <f t="shared" si="3"/>
        <v>30.750307503075032</v>
      </c>
      <c r="I9" s="103">
        <f t="shared" si="4"/>
        <v>24.03846153846154</v>
      </c>
      <c r="J9" s="104">
        <f t="shared" si="1"/>
        <v>27.355623100303951</v>
      </c>
    </row>
    <row r="10" spans="1:10" ht="30" customHeight="1" x14ac:dyDescent="0.3">
      <c r="A10" s="51" t="s">
        <v>61</v>
      </c>
      <c r="B10" s="52">
        <v>249</v>
      </c>
      <c r="C10" s="52">
        <v>246</v>
      </c>
      <c r="D10" s="102">
        <f t="shared" si="2"/>
        <v>495</v>
      </c>
      <c r="E10" s="102">
        <v>68</v>
      </c>
      <c r="F10" s="102">
        <v>67</v>
      </c>
      <c r="G10" s="102">
        <f t="shared" si="0"/>
        <v>135</v>
      </c>
      <c r="H10" s="103">
        <f t="shared" si="3"/>
        <v>27.309236947791167</v>
      </c>
      <c r="I10" s="103">
        <f t="shared" si="4"/>
        <v>27.235772357723576</v>
      </c>
      <c r="J10" s="104">
        <f t="shared" si="1"/>
        <v>27.27272727272727</v>
      </c>
    </row>
    <row r="11" spans="1:10" ht="30" customHeight="1" x14ac:dyDescent="0.3">
      <c r="A11" s="51" t="s">
        <v>62</v>
      </c>
      <c r="B11" s="52">
        <v>247</v>
      </c>
      <c r="C11" s="52">
        <v>266</v>
      </c>
      <c r="D11" s="102">
        <f t="shared" si="2"/>
        <v>513</v>
      </c>
      <c r="E11" s="102">
        <v>54</v>
      </c>
      <c r="F11" s="102">
        <v>64</v>
      </c>
      <c r="G11" s="102">
        <f t="shared" si="0"/>
        <v>118</v>
      </c>
      <c r="H11" s="103">
        <f t="shared" si="3"/>
        <v>21.862348178137651</v>
      </c>
      <c r="I11" s="103">
        <f t="shared" si="4"/>
        <v>24.060150375939848</v>
      </c>
      <c r="J11" s="104">
        <f t="shared" si="1"/>
        <v>23.001949317738791</v>
      </c>
    </row>
    <row r="12" spans="1:10" ht="30" customHeight="1" x14ac:dyDescent="0.3">
      <c r="A12" s="51" t="s">
        <v>63</v>
      </c>
      <c r="B12" s="52">
        <v>231</v>
      </c>
      <c r="C12" s="52">
        <v>245</v>
      </c>
      <c r="D12" s="102">
        <f t="shared" si="2"/>
        <v>476</v>
      </c>
      <c r="E12" s="102">
        <v>56</v>
      </c>
      <c r="F12" s="102">
        <v>45</v>
      </c>
      <c r="G12" s="102">
        <f t="shared" si="0"/>
        <v>101</v>
      </c>
      <c r="H12" s="103">
        <f t="shared" si="3"/>
        <v>24.242424242424242</v>
      </c>
      <c r="I12" s="103">
        <f t="shared" si="4"/>
        <v>18.367346938775512</v>
      </c>
      <c r="J12" s="104">
        <f t="shared" si="1"/>
        <v>21.218487394957982</v>
      </c>
    </row>
    <row r="13" spans="1:10" ht="30" customHeight="1" x14ac:dyDescent="0.3">
      <c r="A13" s="51" t="s">
        <v>64</v>
      </c>
      <c r="B13" s="52">
        <v>183</v>
      </c>
      <c r="C13" s="52">
        <v>162</v>
      </c>
      <c r="D13" s="102">
        <f t="shared" si="2"/>
        <v>345</v>
      </c>
      <c r="E13" s="102">
        <v>50</v>
      </c>
      <c r="F13" s="102">
        <v>22</v>
      </c>
      <c r="G13" s="102">
        <f t="shared" si="0"/>
        <v>72</v>
      </c>
      <c r="H13" s="103">
        <f t="shared" si="3"/>
        <v>27.322404371584703</v>
      </c>
      <c r="I13" s="103">
        <f t="shared" si="4"/>
        <v>13.580246913580247</v>
      </c>
      <c r="J13" s="104">
        <f t="shared" si="1"/>
        <v>20.869565217391305</v>
      </c>
    </row>
    <row r="14" spans="1:10" ht="30" customHeight="1" x14ac:dyDescent="0.3">
      <c r="A14" s="51" t="s">
        <v>65</v>
      </c>
      <c r="B14" s="52">
        <v>166</v>
      </c>
      <c r="C14" s="52">
        <v>191</v>
      </c>
      <c r="D14" s="102">
        <f t="shared" si="2"/>
        <v>357</v>
      </c>
      <c r="E14" s="102">
        <v>41</v>
      </c>
      <c r="F14" s="102">
        <v>27</v>
      </c>
      <c r="G14" s="102">
        <f t="shared" si="0"/>
        <v>68</v>
      </c>
      <c r="H14" s="103">
        <f t="shared" si="3"/>
        <v>24.69879518072289</v>
      </c>
      <c r="I14" s="103">
        <f t="shared" si="4"/>
        <v>14.136125654450263</v>
      </c>
      <c r="J14" s="104">
        <f t="shared" si="1"/>
        <v>19.047619047619047</v>
      </c>
    </row>
    <row r="15" spans="1:10" ht="30" customHeight="1" x14ac:dyDescent="0.3">
      <c r="A15" s="51" t="s">
        <v>66</v>
      </c>
      <c r="B15" s="52">
        <v>266</v>
      </c>
      <c r="C15" s="52">
        <v>285</v>
      </c>
      <c r="D15" s="102">
        <f t="shared" si="2"/>
        <v>551</v>
      </c>
      <c r="E15" s="102">
        <v>73</v>
      </c>
      <c r="F15" s="102">
        <v>68</v>
      </c>
      <c r="G15" s="102">
        <f t="shared" si="0"/>
        <v>141</v>
      </c>
      <c r="H15" s="103">
        <f t="shared" si="3"/>
        <v>27.443609022556391</v>
      </c>
      <c r="I15" s="103">
        <f t="shared" si="4"/>
        <v>23.859649122807017</v>
      </c>
      <c r="J15" s="104">
        <f t="shared" si="1"/>
        <v>25.58983666061706</v>
      </c>
    </row>
    <row r="16" spans="1:10" ht="30" customHeight="1" x14ac:dyDescent="0.3">
      <c r="A16" s="51" t="s">
        <v>67</v>
      </c>
      <c r="B16" s="52">
        <v>459</v>
      </c>
      <c r="C16" s="52">
        <v>475</v>
      </c>
      <c r="D16" s="102">
        <f t="shared" si="2"/>
        <v>934</v>
      </c>
      <c r="E16" s="102">
        <v>120</v>
      </c>
      <c r="F16" s="102">
        <v>78</v>
      </c>
      <c r="G16" s="102">
        <f t="shared" si="0"/>
        <v>198</v>
      </c>
      <c r="H16" s="103">
        <f t="shared" si="3"/>
        <v>26.143790849673206</v>
      </c>
      <c r="I16" s="103">
        <f t="shared" si="4"/>
        <v>16.421052631578949</v>
      </c>
      <c r="J16" s="104">
        <f t="shared" si="1"/>
        <v>21.199143468950748</v>
      </c>
    </row>
    <row r="17" spans="1:10" ht="30" customHeight="1" x14ac:dyDescent="0.3">
      <c r="A17" s="51" t="s">
        <v>68</v>
      </c>
      <c r="B17" s="52">
        <v>348</v>
      </c>
      <c r="C17" s="52">
        <v>348</v>
      </c>
      <c r="D17" s="102">
        <f t="shared" si="2"/>
        <v>696</v>
      </c>
      <c r="E17" s="102">
        <v>102</v>
      </c>
      <c r="F17" s="102">
        <v>73</v>
      </c>
      <c r="G17" s="102">
        <f t="shared" si="0"/>
        <v>175</v>
      </c>
      <c r="H17" s="103">
        <f t="shared" si="3"/>
        <v>29.310344827586203</v>
      </c>
      <c r="I17" s="103">
        <f t="shared" si="4"/>
        <v>20.977011494252874</v>
      </c>
      <c r="J17" s="104">
        <f t="shared" si="1"/>
        <v>25.143678160919542</v>
      </c>
    </row>
    <row r="18" spans="1:10" ht="30" customHeight="1" x14ac:dyDescent="0.3">
      <c r="A18" s="51" t="s">
        <v>69</v>
      </c>
      <c r="B18" s="52">
        <v>405</v>
      </c>
      <c r="C18" s="52">
        <v>366</v>
      </c>
      <c r="D18" s="102">
        <f t="shared" si="2"/>
        <v>771</v>
      </c>
      <c r="E18" s="102">
        <v>92</v>
      </c>
      <c r="F18" s="102">
        <v>73</v>
      </c>
      <c r="G18" s="102">
        <f t="shared" si="0"/>
        <v>165</v>
      </c>
      <c r="H18" s="103">
        <f t="shared" si="3"/>
        <v>22.716049382716051</v>
      </c>
      <c r="I18" s="103">
        <f t="shared" si="4"/>
        <v>19.94535519125683</v>
      </c>
      <c r="J18" s="104">
        <f t="shared" si="1"/>
        <v>21.40077821011673</v>
      </c>
    </row>
    <row r="19" spans="1:10" ht="30" customHeight="1" x14ac:dyDescent="0.3">
      <c r="A19" s="51" t="s">
        <v>141</v>
      </c>
      <c r="B19" s="52">
        <v>754</v>
      </c>
      <c r="C19" s="52">
        <v>730</v>
      </c>
      <c r="D19" s="102">
        <f t="shared" si="2"/>
        <v>1484</v>
      </c>
      <c r="E19" s="102">
        <v>196</v>
      </c>
      <c r="F19" s="102">
        <v>171</v>
      </c>
      <c r="G19" s="102">
        <f t="shared" si="0"/>
        <v>367</v>
      </c>
      <c r="H19" s="103">
        <f t="shared" si="3"/>
        <v>25.9946949602122</v>
      </c>
      <c r="I19" s="103">
        <f t="shared" si="4"/>
        <v>23.424657534246577</v>
      </c>
      <c r="J19" s="104">
        <f t="shared" si="1"/>
        <v>24.730458221024261</v>
      </c>
    </row>
    <row r="20" spans="1:10" ht="30" customHeight="1" x14ac:dyDescent="0.3">
      <c r="A20" s="51" t="s">
        <v>70</v>
      </c>
      <c r="B20" s="52">
        <v>451</v>
      </c>
      <c r="C20" s="52">
        <v>429</v>
      </c>
      <c r="D20" s="102">
        <f t="shared" si="2"/>
        <v>880</v>
      </c>
      <c r="E20" s="102">
        <v>137</v>
      </c>
      <c r="F20" s="102">
        <v>99</v>
      </c>
      <c r="G20" s="102">
        <f t="shared" si="0"/>
        <v>236</v>
      </c>
      <c r="H20" s="103">
        <f t="shared" si="3"/>
        <v>30.376940133037696</v>
      </c>
      <c r="I20" s="103">
        <f t="shared" si="4"/>
        <v>23.076923076923077</v>
      </c>
      <c r="J20" s="104">
        <f t="shared" si="1"/>
        <v>26.81818181818182</v>
      </c>
    </row>
    <row r="21" spans="1:10" ht="30" customHeight="1" x14ac:dyDescent="0.3">
      <c r="A21" s="51" t="s">
        <v>72</v>
      </c>
      <c r="B21" s="52">
        <v>355</v>
      </c>
      <c r="C21" s="52">
        <v>373</v>
      </c>
      <c r="D21" s="102">
        <f t="shared" si="2"/>
        <v>728</v>
      </c>
      <c r="E21" s="102">
        <v>104</v>
      </c>
      <c r="F21" s="102">
        <v>89</v>
      </c>
      <c r="G21" s="102">
        <f t="shared" si="0"/>
        <v>193</v>
      </c>
      <c r="H21" s="103">
        <f t="shared" si="3"/>
        <v>29.295774647887324</v>
      </c>
      <c r="I21" s="103">
        <f t="shared" si="4"/>
        <v>23.860589812332439</v>
      </c>
      <c r="J21" s="104">
        <f t="shared" si="1"/>
        <v>26.510989010989011</v>
      </c>
    </row>
    <row r="22" spans="1:10" ht="30" customHeight="1" thickBot="1" x14ac:dyDescent="0.35">
      <c r="A22" s="76" t="s">
        <v>71</v>
      </c>
      <c r="B22" s="56">
        <v>280</v>
      </c>
      <c r="C22" s="56">
        <v>307</v>
      </c>
      <c r="D22" s="105">
        <f t="shared" si="2"/>
        <v>587</v>
      </c>
      <c r="E22" s="106">
        <v>70</v>
      </c>
      <c r="F22" s="106">
        <v>62</v>
      </c>
      <c r="G22" s="102">
        <f t="shared" si="0"/>
        <v>132</v>
      </c>
      <c r="H22" s="103">
        <f t="shared" si="3"/>
        <v>25</v>
      </c>
      <c r="I22" s="103">
        <f t="shared" si="4"/>
        <v>20.195439739413683</v>
      </c>
      <c r="J22" s="107">
        <f t="shared" si="1"/>
        <v>22.487223168654175</v>
      </c>
    </row>
    <row r="23" spans="1:10" ht="30" customHeight="1" thickTop="1" thickBot="1" x14ac:dyDescent="0.35">
      <c r="A23" s="57" t="s">
        <v>9</v>
      </c>
      <c r="B23" s="108">
        <f>SUM(B7:B22)</f>
        <v>6996</v>
      </c>
      <c r="C23" s="108">
        <f>SUM(C7:C22)</f>
        <v>7057</v>
      </c>
      <c r="D23" s="108">
        <f t="shared" si="2"/>
        <v>14053</v>
      </c>
      <c r="E23" s="108">
        <f>SUM(E7:E22)</f>
        <v>1973</v>
      </c>
      <c r="F23" s="108">
        <f>SUM(F7:F22)</f>
        <v>1617</v>
      </c>
      <c r="G23" s="108">
        <f t="shared" si="0"/>
        <v>3590</v>
      </c>
      <c r="H23" s="109">
        <f t="shared" ref="H23" si="5">E23/B23*100</f>
        <v>28.201829616923956</v>
      </c>
      <c r="I23" s="109">
        <f>(F23)/C23*100</f>
        <v>22.913419299985829</v>
      </c>
      <c r="J23" s="110">
        <f t="shared" si="1"/>
        <v>25.546146730235535</v>
      </c>
    </row>
    <row r="24" spans="1:10" ht="30" customHeight="1" x14ac:dyDescent="0.3">
      <c r="A24" s="74"/>
      <c r="B24" s="74"/>
      <c r="C24" s="74"/>
      <c r="D24" s="74"/>
      <c r="E24" s="74"/>
      <c r="F24" s="74"/>
      <c r="G24" s="74"/>
      <c r="H24" s="74"/>
      <c r="I24" s="74"/>
      <c r="J24" s="74"/>
    </row>
    <row r="25" spans="1:10" ht="30" customHeight="1" x14ac:dyDescent="0.3">
      <c r="A25" s="98"/>
      <c r="B25" s="98"/>
      <c r="C25" s="98"/>
      <c r="D25" s="98"/>
      <c r="E25" s="98"/>
      <c r="F25" s="98"/>
      <c r="G25" s="98"/>
      <c r="H25" s="98"/>
      <c r="I25" s="98"/>
      <c r="J25" s="98"/>
    </row>
    <row r="26" spans="1:10" ht="30" customHeight="1" x14ac:dyDescent="0.3">
      <c r="A26" s="98"/>
      <c r="B26" s="98"/>
      <c r="C26" s="98"/>
      <c r="D26" s="98"/>
      <c r="E26" s="98"/>
      <c r="F26" s="98"/>
      <c r="G26" s="98"/>
      <c r="H26" s="98"/>
      <c r="I26" s="98"/>
      <c r="J26" s="98"/>
    </row>
  </sheetData>
  <mergeCells count="9">
    <mergeCell ref="A1:D1"/>
    <mergeCell ref="B5:D5"/>
    <mergeCell ref="H5:J5"/>
    <mergeCell ref="A4:A6"/>
    <mergeCell ref="B4:D4"/>
    <mergeCell ref="E4:G4"/>
    <mergeCell ref="H4:J4"/>
    <mergeCell ref="E5:F5"/>
    <mergeCell ref="A3:B3"/>
  </mergeCells>
  <phoneticPr fontId="2"/>
  <pageMargins left="0.47" right="0.3" top="0.2" bottom="0.21" header="0.2" footer="0.2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7"/>
  <sheetViews>
    <sheetView zoomScaleNormal="100" workbookViewId="0">
      <selection activeCell="I1" sqref="I1"/>
    </sheetView>
  </sheetViews>
  <sheetFormatPr defaultColWidth="9" defaultRowHeight="30" customHeight="1" x14ac:dyDescent="0.3"/>
  <cols>
    <col min="1" max="1" width="14.453125" style="47" customWidth="1"/>
    <col min="2" max="4" width="8.6328125" style="47" customWidth="1"/>
    <col min="5" max="6" width="6.90625" style="47" customWidth="1"/>
    <col min="7" max="7" width="8.6328125" style="47" customWidth="1"/>
    <col min="8" max="10" width="7.26953125" style="47" customWidth="1"/>
    <col min="11" max="16384" width="9" style="47"/>
  </cols>
  <sheetData>
    <row r="2" spans="1:10" ht="30" customHeight="1" thickBot="1" x14ac:dyDescent="0.35">
      <c r="A2" s="252" t="s">
        <v>37</v>
      </c>
      <c r="B2" s="253"/>
    </row>
    <row r="3" spans="1:10" ht="30" customHeight="1" x14ac:dyDescent="0.3">
      <c r="A3" s="245" t="s">
        <v>179</v>
      </c>
      <c r="B3" s="248" t="s">
        <v>17</v>
      </c>
      <c r="C3" s="248"/>
      <c r="D3" s="248"/>
      <c r="E3" s="248" t="s">
        <v>18</v>
      </c>
      <c r="F3" s="248"/>
      <c r="G3" s="248"/>
      <c r="H3" s="248" t="s">
        <v>19</v>
      </c>
      <c r="I3" s="248"/>
      <c r="J3" s="249"/>
    </row>
    <row r="4" spans="1:10" ht="30" customHeight="1" x14ac:dyDescent="0.3">
      <c r="A4" s="246"/>
      <c r="B4" s="241"/>
      <c r="C4" s="242"/>
      <c r="D4" s="243"/>
      <c r="E4" s="250" t="s">
        <v>178</v>
      </c>
      <c r="F4" s="251"/>
      <c r="G4" s="48"/>
      <c r="H4" s="241"/>
      <c r="I4" s="242"/>
      <c r="J4" s="244"/>
    </row>
    <row r="5" spans="1:10" ht="30" customHeight="1" x14ac:dyDescent="0.3">
      <c r="A5" s="247"/>
      <c r="B5" s="49" t="s">
        <v>7</v>
      </c>
      <c r="C5" s="49" t="s">
        <v>8</v>
      </c>
      <c r="D5" s="49" t="s">
        <v>9</v>
      </c>
      <c r="E5" s="49" t="s">
        <v>7</v>
      </c>
      <c r="F5" s="49" t="s">
        <v>8</v>
      </c>
      <c r="G5" s="49" t="s">
        <v>9</v>
      </c>
      <c r="H5" s="49" t="s">
        <v>7</v>
      </c>
      <c r="I5" s="49" t="s">
        <v>8</v>
      </c>
      <c r="J5" s="50" t="s">
        <v>9</v>
      </c>
    </row>
    <row r="6" spans="1:10" ht="30" customHeight="1" x14ac:dyDescent="0.3">
      <c r="A6" s="51" t="s">
        <v>73</v>
      </c>
      <c r="B6" s="75">
        <v>4327</v>
      </c>
      <c r="C6" s="75">
        <v>4058</v>
      </c>
      <c r="D6" s="78">
        <f t="shared" ref="D6:D11" si="0">SUM(B6:C6)</f>
        <v>8385</v>
      </c>
      <c r="E6" s="78">
        <v>1197</v>
      </c>
      <c r="F6" s="78">
        <v>1044</v>
      </c>
      <c r="G6" s="78">
        <f t="shared" ref="G6:G11" si="1">SUM(E6:F6)</f>
        <v>2241</v>
      </c>
      <c r="H6" s="79">
        <f>(E6)/B6*100</f>
        <v>27.663508204298594</v>
      </c>
      <c r="I6" s="79">
        <f>(F6)/C6*100</f>
        <v>25.726959093149333</v>
      </c>
      <c r="J6" s="80">
        <f t="shared" ref="J6:J11" si="2">G6/D6*100</f>
        <v>26.726296958855102</v>
      </c>
    </row>
    <row r="7" spans="1:10" ht="30" customHeight="1" x14ac:dyDescent="0.3">
      <c r="A7" s="51" t="s">
        <v>74</v>
      </c>
      <c r="B7" s="75">
        <v>1383</v>
      </c>
      <c r="C7" s="75">
        <v>1510</v>
      </c>
      <c r="D7" s="78">
        <f t="shared" si="0"/>
        <v>2893</v>
      </c>
      <c r="E7" s="78">
        <v>386</v>
      </c>
      <c r="F7" s="78">
        <v>377</v>
      </c>
      <c r="G7" s="78">
        <f t="shared" si="1"/>
        <v>763</v>
      </c>
      <c r="H7" s="79">
        <f t="shared" ref="H7:H10" si="3">(E7)/B7*100</f>
        <v>27.910339840925523</v>
      </c>
      <c r="I7" s="79">
        <f t="shared" ref="I7:I10" si="4">(F7)/C7*100</f>
        <v>24.96688741721854</v>
      </c>
      <c r="J7" s="80">
        <f t="shared" si="2"/>
        <v>26.374006221914968</v>
      </c>
    </row>
    <row r="8" spans="1:10" ht="30" customHeight="1" x14ac:dyDescent="0.3">
      <c r="A8" s="51" t="s">
        <v>75</v>
      </c>
      <c r="B8" s="75">
        <v>978</v>
      </c>
      <c r="C8" s="75">
        <v>984</v>
      </c>
      <c r="D8" s="78">
        <f t="shared" si="0"/>
        <v>1962</v>
      </c>
      <c r="E8" s="78">
        <v>304</v>
      </c>
      <c r="F8" s="78">
        <v>248</v>
      </c>
      <c r="G8" s="78">
        <f t="shared" si="1"/>
        <v>552</v>
      </c>
      <c r="H8" s="79">
        <f t="shared" si="3"/>
        <v>31.083844580777097</v>
      </c>
      <c r="I8" s="79">
        <f t="shared" si="4"/>
        <v>25.203252032520325</v>
      </c>
      <c r="J8" s="80">
        <f t="shared" si="2"/>
        <v>28.134556574923547</v>
      </c>
    </row>
    <row r="9" spans="1:10" ht="30" customHeight="1" x14ac:dyDescent="0.3">
      <c r="A9" s="51" t="s">
        <v>76</v>
      </c>
      <c r="B9" s="75">
        <v>837</v>
      </c>
      <c r="C9" s="75">
        <v>898</v>
      </c>
      <c r="D9" s="78">
        <f t="shared" si="0"/>
        <v>1735</v>
      </c>
      <c r="E9" s="78">
        <v>287</v>
      </c>
      <c r="F9" s="78">
        <v>281</v>
      </c>
      <c r="G9" s="78">
        <f t="shared" si="1"/>
        <v>568</v>
      </c>
      <c r="H9" s="79">
        <f t="shared" si="3"/>
        <v>34.289127837514933</v>
      </c>
      <c r="I9" s="79">
        <f t="shared" si="4"/>
        <v>31.29175946547884</v>
      </c>
      <c r="J9" s="80">
        <f t="shared" si="2"/>
        <v>32.737752161383291</v>
      </c>
    </row>
    <row r="10" spans="1:10" ht="30" customHeight="1" thickBot="1" x14ac:dyDescent="0.35">
      <c r="A10" s="76" t="s">
        <v>77</v>
      </c>
      <c r="B10" s="77">
        <v>773</v>
      </c>
      <c r="C10" s="77">
        <v>785</v>
      </c>
      <c r="D10" s="81">
        <f t="shared" si="0"/>
        <v>1558</v>
      </c>
      <c r="E10" s="78">
        <v>249</v>
      </c>
      <c r="F10" s="81">
        <v>214</v>
      </c>
      <c r="G10" s="78">
        <f t="shared" si="1"/>
        <v>463</v>
      </c>
      <c r="H10" s="79">
        <f t="shared" si="3"/>
        <v>32.212160413971539</v>
      </c>
      <c r="I10" s="79">
        <f t="shared" si="4"/>
        <v>27.261146496815286</v>
      </c>
      <c r="J10" s="82">
        <f t="shared" si="2"/>
        <v>29.717586649550704</v>
      </c>
    </row>
    <row r="11" spans="1:10" ht="30" customHeight="1" thickTop="1" thickBot="1" x14ac:dyDescent="0.35">
      <c r="A11" s="57" t="s">
        <v>9</v>
      </c>
      <c r="B11" s="83">
        <f>SUM(B6:B10)</f>
        <v>8298</v>
      </c>
      <c r="C11" s="83">
        <f>SUM(C6:C10)</f>
        <v>8235</v>
      </c>
      <c r="D11" s="83">
        <f t="shared" si="0"/>
        <v>16533</v>
      </c>
      <c r="E11" s="83">
        <f>SUM(E6:E10)</f>
        <v>2423</v>
      </c>
      <c r="F11" s="83">
        <f>SUM(F6:F10)</f>
        <v>2164</v>
      </c>
      <c r="G11" s="83">
        <f t="shared" si="1"/>
        <v>4587</v>
      </c>
      <c r="H11" s="84">
        <f>(E11)/B11*100</f>
        <v>29.199807182453601</v>
      </c>
      <c r="I11" s="84">
        <f>(F11)/C11*100</f>
        <v>26.278081360048571</v>
      </c>
      <c r="J11" s="85">
        <f t="shared" si="2"/>
        <v>27.744510978043913</v>
      </c>
    </row>
    <row r="12" spans="1:10" ht="30" customHeight="1" x14ac:dyDescent="0.3">
      <c r="A12" s="86"/>
      <c r="B12" s="87"/>
      <c r="C12" s="87"/>
      <c r="D12" s="87"/>
      <c r="E12" s="87"/>
      <c r="F12" s="87"/>
      <c r="G12" s="87"/>
      <c r="H12" s="88"/>
      <c r="I12" s="88"/>
      <c r="J12" s="88"/>
    </row>
    <row r="13" spans="1:10" ht="30" customHeight="1" x14ac:dyDescent="0.3">
      <c r="A13" s="61"/>
      <c r="B13" s="89"/>
      <c r="C13" s="89"/>
      <c r="D13" s="89"/>
      <c r="E13" s="89"/>
      <c r="F13" s="89"/>
      <c r="G13" s="89"/>
      <c r="H13" s="90"/>
      <c r="I13" s="90"/>
      <c r="J13" s="90"/>
    </row>
    <row r="14" spans="1:10" ht="30" customHeight="1" thickBot="1" x14ac:dyDescent="0.35">
      <c r="A14" s="252" t="s">
        <v>38</v>
      </c>
      <c r="B14" s="252"/>
      <c r="C14" s="89"/>
      <c r="D14" s="89"/>
      <c r="E14" s="89"/>
      <c r="F14" s="89"/>
      <c r="G14" s="89"/>
      <c r="H14" s="90"/>
      <c r="I14" s="90"/>
      <c r="J14" s="90"/>
    </row>
    <row r="15" spans="1:10" ht="30" customHeight="1" x14ac:dyDescent="0.3">
      <c r="A15" s="245" t="s">
        <v>181</v>
      </c>
      <c r="B15" s="248" t="s">
        <v>17</v>
      </c>
      <c r="C15" s="248"/>
      <c r="D15" s="248"/>
      <c r="E15" s="248" t="s">
        <v>18</v>
      </c>
      <c r="F15" s="248"/>
      <c r="G15" s="248"/>
      <c r="H15" s="248" t="s">
        <v>19</v>
      </c>
      <c r="I15" s="248"/>
      <c r="J15" s="249"/>
    </row>
    <row r="16" spans="1:10" ht="30" customHeight="1" x14ac:dyDescent="0.3">
      <c r="A16" s="246"/>
      <c r="B16" s="241"/>
      <c r="C16" s="242"/>
      <c r="D16" s="243"/>
      <c r="E16" s="250" t="s">
        <v>178</v>
      </c>
      <c r="F16" s="251"/>
      <c r="G16" s="48"/>
      <c r="H16" s="241"/>
      <c r="I16" s="242"/>
      <c r="J16" s="244"/>
    </row>
    <row r="17" spans="1:10" ht="30" customHeight="1" x14ac:dyDescent="0.3">
      <c r="A17" s="247"/>
      <c r="B17" s="91" t="s">
        <v>7</v>
      </c>
      <c r="C17" s="91" t="s">
        <v>8</v>
      </c>
      <c r="D17" s="91" t="s">
        <v>9</v>
      </c>
      <c r="E17" s="91" t="s">
        <v>7</v>
      </c>
      <c r="F17" s="91" t="s">
        <v>8</v>
      </c>
      <c r="G17" s="91" t="s">
        <v>9</v>
      </c>
      <c r="H17" s="91" t="s">
        <v>7</v>
      </c>
      <c r="I17" s="91" t="s">
        <v>8</v>
      </c>
      <c r="J17" s="92" t="s">
        <v>9</v>
      </c>
    </row>
    <row r="18" spans="1:10" ht="30" customHeight="1" x14ac:dyDescent="0.3">
      <c r="A18" s="93" t="s">
        <v>182</v>
      </c>
      <c r="B18" s="94">
        <v>389</v>
      </c>
      <c r="C18" s="65">
        <v>391</v>
      </c>
      <c r="D18" s="66">
        <f t="shared" ref="D18:D25" si="5">SUM(B18:C18)</f>
        <v>780</v>
      </c>
      <c r="E18" s="66">
        <v>104</v>
      </c>
      <c r="F18" s="66">
        <v>89</v>
      </c>
      <c r="G18" s="66">
        <f t="shared" ref="G18:G25" si="6">SUM(E18:F18)</f>
        <v>193</v>
      </c>
      <c r="H18" s="67">
        <f>(E18)/B18*100</f>
        <v>26.735218508997427</v>
      </c>
      <c r="I18" s="67">
        <f>(F18)/C18*100</f>
        <v>22.762148337595907</v>
      </c>
      <c r="J18" s="68">
        <f t="shared" ref="J18:J25" si="7">G18/D18*100</f>
        <v>24.743589743589745</v>
      </c>
    </row>
    <row r="19" spans="1:10" ht="30" customHeight="1" x14ac:dyDescent="0.3">
      <c r="A19" s="93" t="s">
        <v>78</v>
      </c>
      <c r="B19" s="94">
        <v>1212</v>
      </c>
      <c r="C19" s="65">
        <v>1194</v>
      </c>
      <c r="D19" s="66">
        <f t="shared" si="5"/>
        <v>2406</v>
      </c>
      <c r="E19" s="66">
        <v>325</v>
      </c>
      <c r="F19" s="66">
        <v>284</v>
      </c>
      <c r="G19" s="66">
        <f t="shared" si="6"/>
        <v>609</v>
      </c>
      <c r="H19" s="67">
        <f t="shared" ref="H19:H24" si="8">(E19)/B19*100</f>
        <v>26.815181518151814</v>
      </c>
      <c r="I19" s="67">
        <f t="shared" ref="I19:I24" si="9">(F19)/C19*100</f>
        <v>23.785594639865998</v>
      </c>
      <c r="J19" s="68">
        <f t="shared" si="7"/>
        <v>25.311720698254366</v>
      </c>
    </row>
    <row r="20" spans="1:10" ht="30" customHeight="1" x14ac:dyDescent="0.3">
      <c r="A20" s="64" t="s">
        <v>79</v>
      </c>
      <c r="B20" s="94">
        <v>1781</v>
      </c>
      <c r="C20" s="65">
        <v>1817</v>
      </c>
      <c r="D20" s="66">
        <f t="shared" si="5"/>
        <v>3598</v>
      </c>
      <c r="E20" s="66">
        <v>532</v>
      </c>
      <c r="F20" s="66">
        <v>517</v>
      </c>
      <c r="G20" s="66">
        <f t="shared" si="6"/>
        <v>1049</v>
      </c>
      <c r="H20" s="67">
        <f t="shared" si="8"/>
        <v>29.87085906793936</v>
      </c>
      <c r="I20" s="67">
        <f t="shared" si="9"/>
        <v>28.453494771601541</v>
      </c>
      <c r="J20" s="68">
        <f t="shared" si="7"/>
        <v>29.155086158977213</v>
      </c>
    </row>
    <row r="21" spans="1:10" ht="30" customHeight="1" x14ac:dyDescent="0.3">
      <c r="A21" s="64" t="s">
        <v>80</v>
      </c>
      <c r="B21" s="94">
        <v>907</v>
      </c>
      <c r="C21" s="65">
        <v>900</v>
      </c>
      <c r="D21" s="66">
        <f t="shared" si="5"/>
        <v>1807</v>
      </c>
      <c r="E21" s="66">
        <v>282</v>
      </c>
      <c r="F21" s="66">
        <v>230</v>
      </c>
      <c r="G21" s="66">
        <f t="shared" si="6"/>
        <v>512</v>
      </c>
      <c r="H21" s="67">
        <f t="shared" si="8"/>
        <v>31.091510474090406</v>
      </c>
      <c r="I21" s="67">
        <f t="shared" si="9"/>
        <v>25.555555555555554</v>
      </c>
      <c r="J21" s="68">
        <f t="shared" si="7"/>
        <v>28.334255672385169</v>
      </c>
    </row>
    <row r="22" spans="1:10" ht="30" customHeight="1" x14ac:dyDescent="0.3">
      <c r="A22" s="64" t="s">
        <v>81</v>
      </c>
      <c r="B22" s="94">
        <v>344</v>
      </c>
      <c r="C22" s="65">
        <v>348</v>
      </c>
      <c r="D22" s="66">
        <f t="shared" si="5"/>
        <v>692</v>
      </c>
      <c r="E22" s="66">
        <v>98</v>
      </c>
      <c r="F22" s="66">
        <v>93</v>
      </c>
      <c r="G22" s="66">
        <f t="shared" si="6"/>
        <v>191</v>
      </c>
      <c r="H22" s="67">
        <f t="shared" si="8"/>
        <v>28.488372093023255</v>
      </c>
      <c r="I22" s="67">
        <f t="shared" si="9"/>
        <v>26.72413793103448</v>
      </c>
      <c r="J22" s="68">
        <f t="shared" si="7"/>
        <v>27.601156069364162</v>
      </c>
    </row>
    <row r="23" spans="1:10" ht="30" customHeight="1" x14ac:dyDescent="0.3">
      <c r="A23" s="64" t="s">
        <v>82</v>
      </c>
      <c r="B23" s="94">
        <v>793</v>
      </c>
      <c r="C23" s="65">
        <v>795</v>
      </c>
      <c r="D23" s="66">
        <f t="shared" si="5"/>
        <v>1588</v>
      </c>
      <c r="E23" s="66">
        <v>230</v>
      </c>
      <c r="F23" s="66">
        <v>213</v>
      </c>
      <c r="G23" s="66">
        <f t="shared" si="6"/>
        <v>443</v>
      </c>
      <c r="H23" s="67">
        <f t="shared" si="8"/>
        <v>29.00378310214376</v>
      </c>
      <c r="I23" s="67">
        <f t="shared" si="9"/>
        <v>26.79245283018868</v>
      </c>
      <c r="J23" s="68">
        <f t="shared" si="7"/>
        <v>27.896725440806048</v>
      </c>
    </row>
    <row r="24" spans="1:10" ht="30" customHeight="1" thickBot="1" x14ac:dyDescent="0.35">
      <c r="A24" s="95" t="s">
        <v>83</v>
      </c>
      <c r="B24" s="94">
        <v>2637</v>
      </c>
      <c r="C24" s="65">
        <v>2609</v>
      </c>
      <c r="D24" s="66">
        <f t="shared" si="5"/>
        <v>5246</v>
      </c>
      <c r="E24" s="66">
        <v>846</v>
      </c>
      <c r="F24" s="66">
        <v>767</v>
      </c>
      <c r="G24" s="66">
        <f t="shared" si="6"/>
        <v>1613</v>
      </c>
      <c r="H24" s="67">
        <f t="shared" si="8"/>
        <v>32.081911262798634</v>
      </c>
      <c r="I24" s="67">
        <f t="shared" si="9"/>
        <v>29.39823687236489</v>
      </c>
      <c r="J24" s="96">
        <f t="shared" si="7"/>
        <v>30.747235989325201</v>
      </c>
    </row>
    <row r="25" spans="1:10" ht="30" customHeight="1" thickTop="1" thickBot="1" x14ac:dyDescent="0.35">
      <c r="A25" s="57" t="s">
        <v>9</v>
      </c>
      <c r="B25" s="71">
        <f>SUM(B18:B24)</f>
        <v>8063</v>
      </c>
      <c r="C25" s="71">
        <f>SUM(C18:C24)</f>
        <v>8054</v>
      </c>
      <c r="D25" s="71">
        <f t="shared" si="5"/>
        <v>16117</v>
      </c>
      <c r="E25" s="71">
        <f>SUM(E18:E24)</f>
        <v>2417</v>
      </c>
      <c r="F25" s="71">
        <f>SUM(F18:F24)</f>
        <v>2193</v>
      </c>
      <c r="G25" s="71">
        <f t="shared" si="6"/>
        <v>4610</v>
      </c>
      <c r="H25" s="72">
        <f>(E25)/B25*100</f>
        <v>29.976435569887137</v>
      </c>
      <c r="I25" s="72">
        <f>(F25)/C25*100</f>
        <v>27.228706232927735</v>
      </c>
      <c r="J25" s="97">
        <f t="shared" si="7"/>
        <v>28.603338090215303</v>
      </c>
    </row>
    <row r="26" spans="1:10" ht="30" customHeight="1" x14ac:dyDescent="0.3">
      <c r="A26" s="74"/>
      <c r="B26" s="74"/>
      <c r="C26" s="74"/>
      <c r="D26" s="74"/>
      <c r="E26" s="74"/>
      <c r="F26" s="74"/>
      <c r="G26" s="74"/>
      <c r="H26" s="74"/>
      <c r="I26" s="74"/>
      <c r="J26" s="74"/>
    </row>
    <row r="27" spans="1:10" ht="30" customHeight="1" x14ac:dyDescent="0.3">
      <c r="A27" s="98"/>
      <c r="B27" s="98"/>
      <c r="C27" s="98"/>
      <c r="D27" s="98"/>
      <c r="E27" s="98"/>
      <c r="F27" s="98"/>
      <c r="G27" s="98"/>
      <c r="H27" s="98"/>
      <c r="I27" s="98"/>
      <c r="J27" s="98"/>
    </row>
  </sheetData>
  <mergeCells count="16">
    <mergeCell ref="E15:G15"/>
    <mergeCell ref="H15:J15"/>
    <mergeCell ref="A2:B2"/>
    <mergeCell ref="A14:B14"/>
    <mergeCell ref="A15:A17"/>
    <mergeCell ref="B4:D4"/>
    <mergeCell ref="H4:J4"/>
    <mergeCell ref="B16:D16"/>
    <mergeCell ref="H16:J16"/>
    <mergeCell ref="A3:A5"/>
    <mergeCell ref="B3:D3"/>
    <mergeCell ref="E3:G3"/>
    <mergeCell ref="E4:F4"/>
    <mergeCell ref="E16:F16"/>
    <mergeCell ref="H3:J3"/>
    <mergeCell ref="B15:D15"/>
  </mergeCells>
  <phoneticPr fontId="2"/>
  <pageMargins left="0.28999999999999998" right="0.32" top="0.2" bottom="0.21" header="0.2" footer="0.2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topLeftCell="A23" zoomScaleNormal="100" workbookViewId="0">
      <selection activeCell="I30" sqref="I30"/>
    </sheetView>
  </sheetViews>
  <sheetFormatPr defaultRowHeight="13" x14ac:dyDescent="0.2"/>
  <cols>
    <col min="1" max="1" width="14.7265625" style="6" customWidth="1"/>
    <col min="2" max="4" width="8.6328125" style="6" customWidth="1"/>
    <col min="5" max="6" width="8.6328125" style="6" bestFit="1" customWidth="1"/>
    <col min="7" max="7" width="8.6328125" style="6" customWidth="1"/>
    <col min="8" max="10" width="7.453125" style="6" customWidth="1"/>
    <col min="11" max="16384" width="8.7265625" style="6"/>
  </cols>
  <sheetData>
    <row r="1" spans="1:10" ht="20.25" customHeight="1" x14ac:dyDescent="0.2"/>
    <row r="2" spans="1:10" ht="30" customHeight="1" thickBot="1" x14ac:dyDescent="0.35">
      <c r="A2" s="252" t="s">
        <v>39</v>
      </c>
      <c r="B2" s="253"/>
      <c r="C2" s="47"/>
      <c r="D2" s="47"/>
      <c r="E2" s="47"/>
      <c r="F2" s="47"/>
      <c r="G2" s="47"/>
      <c r="H2" s="47"/>
      <c r="I2" s="47"/>
      <c r="J2" s="47"/>
    </row>
    <row r="3" spans="1:10" ht="30" customHeight="1" x14ac:dyDescent="0.2">
      <c r="A3" s="245" t="s">
        <v>181</v>
      </c>
      <c r="B3" s="248" t="s">
        <v>17</v>
      </c>
      <c r="C3" s="248"/>
      <c r="D3" s="248"/>
      <c r="E3" s="248" t="s">
        <v>18</v>
      </c>
      <c r="F3" s="248"/>
      <c r="G3" s="248"/>
      <c r="H3" s="248" t="s">
        <v>19</v>
      </c>
      <c r="I3" s="248"/>
      <c r="J3" s="249"/>
    </row>
    <row r="4" spans="1:10" s="47" customFormat="1" ht="30" customHeight="1" x14ac:dyDescent="0.3">
      <c r="A4" s="246"/>
      <c r="B4" s="241"/>
      <c r="C4" s="242"/>
      <c r="D4" s="243"/>
      <c r="E4" s="250" t="s">
        <v>178</v>
      </c>
      <c r="F4" s="251"/>
      <c r="G4" s="48"/>
      <c r="H4" s="241"/>
      <c r="I4" s="242"/>
      <c r="J4" s="244"/>
    </row>
    <row r="5" spans="1:10" ht="30" customHeight="1" x14ac:dyDescent="0.2">
      <c r="A5" s="247"/>
      <c r="B5" s="49" t="s">
        <v>7</v>
      </c>
      <c r="C5" s="49" t="s">
        <v>8</v>
      </c>
      <c r="D5" s="49" t="s">
        <v>9</v>
      </c>
      <c r="E5" s="49" t="s">
        <v>7</v>
      </c>
      <c r="F5" s="49" t="s">
        <v>8</v>
      </c>
      <c r="G5" s="49" t="s">
        <v>9</v>
      </c>
      <c r="H5" s="49" t="s">
        <v>7</v>
      </c>
      <c r="I5" s="49" t="s">
        <v>8</v>
      </c>
      <c r="J5" s="50" t="s">
        <v>9</v>
      </c>
    </row>
    <row r="6" spans="1:10" ht="30" customHeight="1" x14ac:dyDescent="0.25">
      <c r="A6" s="51" t="s">
        <v>34</v>
      </c>
      <c r="B6" s="75">
        <v>3523</v>
      </c>
      <c r="C6" s="75">
        <v>3611</v>
      </c>
      <c r="D6" s="66">
        <f>SUM(B6:C6)</f>
        <v>7134</v>
      </c>
      <c r="E6" s="66">
        <v>898</v>
      </c>
      <c r="F6" s="66">
        <v>911</v>
      </c>
      <c r="G6" s="66">
        <f t="shared" ref="G6:G30" si="0">SUM(E6:F6)</f>
        <v>1809</v>
      </c>
      <c r="H6" s="67">
        <f>(E6)/B6*100</f>
        <v>25.489639511779732</v>
      </c>
      <c r="I6" s="67">
        <f>(F6)/C6*100</f>
        <v>25.22846856826364</v>
      </c>
      <c r="J6" s="68">
        <f t="shared" ref="J6:J30" si="1">G6/D6*100</f>
        <v>25.357443229604709</v>
      </c>
    </row>
    <row r="7" spans="1:10" ht="30" customHeight="1" x14ac:dyDescent="0.25">
      <c r="A7" s="51" t="s">
        <v>40</v>
      </c>
      <c r="B7" s="75">
        <v>906</v>
      </c>
      <c r="C7" s="75">
        <v>895</v>
      </c>
      <c r="D7" s="66">
        <f t="shared" ref="D7:D29" si="2">SUM(B7:C7)</f>
        <v>1801</v>
      </c>
      <c r="E7" s="66">
        <v>270</v>
      </c>
      <c r="F7" s="66">
        <v>246</v>
      </c>
      <c r="G7" s="66">
        <f t="shared" si="0"/>
        <v>516</v>
      </c>
      <c r="H7" s="67">
        <f t="shared" ref="H7:H29" si="3">(E7)/B7*100</f>
        <v>29.80132450331126</v>
      </c>
      <c r="I7" s="67">
        <f t="shared" ref="I7:I29" si="4">(F7)/C7*100</f>
        <v>27.486033519553072</v>
      </c>
      <c r="J7" s="68">
        <f t="shared" si="1"/>
        <v>28.650749583564689</v>
      </c>
    </row>
    <row r="8" spans="1:10" ht="30" customHeight="1" x14ac:dyDescent="0.25">
      <c r="A8" s="51" t="s">
        <v>41</v>
      </c>
      <c r="B8" s="75">
        <v>2107</v>
      </c>
      <c r="C8" s="75">
        <v>1970</v>
      </c>
      <c r="D8" s="66">
        <f t="shared" si="2"/>
        <v>4077</v>
      </c>
      <c r="E8" s="66">
        <v>532</v>
      </c>
      <c r="F8" s="66">
        <v>470</v>
      </c>
      <c r="G8" s="66">
        <f t="shared" si="0"/>
        <v>1002</v>
      </c>
      <c r="H8" s="67">
        <f t="shared" si="3"/>
        <v>25.249169435215947</v>
      </c>
      <c r="I8" s="67">
        <f t="shared" si="4"/>
        <v>23.857868020304569</v>
      </c>
      <c r="J8" s="68">
        <f t="shared" si="1"/>
        <v>24.57689477557027</v>
      </c>
    </row>
    <row r="9" spans="1:10" ht="30" customHeight="1" x14ac:dyDescent="0.25">
      <c r="A9" s="51" t="s">
        <v>42</v>
      </c>
      <c r="B9" s="75">
        <v>743</v>
      </c>
      <c r="C9" s="75">
        <v>747</v>
      </c>
      <c r="D9" s="66">
        <f t="shared" si="2"/>
        <v>1490</v>
      </c>
      <c r="E9" s="66">
        <v>303</v>
      </c>
      <c r="F9" s="66">
        <v>244</v>
      </c>
      <c r="G9" s="66">
        <f t="shared" si="0"/>
        <v>547</v>
      </c>
      <c r="H9" s="67">
        <f t="shared" si="3"/>
        <v>40.780619111709285</v>
      </c>
      <c r="I9" s="67">
        <f t="shared" si="4"/>
        <v>32.663989290495316</v>
      </c>
      <c r="J9" s="68">
        <f t="shared" si="1"/>
        <v>36.711409395973156</v>
      </c>
    </row>
    <row r="10" spans="1:10" ht="30" customHeight="1" x14ac:dyDescent="0.25">
      <c r="A10" s="51" t="s">
        <v>44</v>
      </c>
      <c r="B10" s="75">
        <v>540</v>
      </c>
      <c r="C10" s="75">
        <v>550</v>
      </c>
      <c r="D10" s="66">
        <f t="shared" si="2"/>
        <v>1090</v>
      </c>
      <c r="E10" s="66">
        <v>145</v>
      </c>
      <c r="F10" s="66">
        <v>137</v>
      </c>
      <c r="G10" s="66">
        <f t="shared" si="0"/>
        <v>282</v>
      </c>
      <c r="H10" s="67">
        <f t="shared" si="3"/>
        <v>26.851851851851855</v>
      </c>
      <c r="I10" s="67">
        <f t="shared" si="4"/>
        <v>24.90909090909091</v>
      </c>
      <c r="J10" s="68">
        <f t="shared" si="1"/>
        <v>25.871559633027523</v>
      </c>
    </row>
    <row r="11" spans="1:10" ht="30" customHeight="1" x14ac:dyDescent="0.25">
      <c r="A11" s="51" t="s">
        <v>45</v>
      </c>
      <c r="B11" s="75">
        <v>420</v>
      </c>
      <c r="C11" s="75">
        <v>400</v>
      </c>
      <c r="D11" s="66">
        <f t="shared" si="2"/>
        <v>820</v>
      </c>
      <c r="E11" s="66">
        <v>121</v>
      </c>
      <c r="F11" s="66">
        <v>104</v>
      </c>
      <c r="G11" s="66">
        <f t="shared" si="0"/>
        <v>225</v>
      </c>
      <c r="H11" s="67">
        <f t="shared" si="3"/>
        <v>28.809523809523807</v>
      </c>
      <c r="I11" s="67">
        <f t="shared" si="4"/>
        <v>26</v>
      </c>
      <c r="J11" s="68">
        <f t="shared" si="1"/>
        <v>27.439024390243905</v>
      </c>
    </row>
    <row r="12" spans="1:10" ht="30" customHeight="1" x14ac:dyDescent="0.25">
      <c r="A12" s="51" t="s">
        <v>46</v>
      </c>
      <c r="B12" s="75">
        <v>358</v>
      </c>
      <c r="C12" s="75">
        <v>372</v>
      </c>
      <c r="D12" s="66">
        <f t="shared" si="2"/>
        <v>730</v>
      </c>
      <c r="E12" s="66">
        <v>129</v>
      </c>
      <c r="F12" s="66">
        <v>109</v>
      </c>
      <c r="G12" s="66">
        <f t="shared" si="0"/>
        <v>238</v>
      </c>
      <c r="H12" s="67">
        <f t="shared" si="3"/>
        <v>36.033519553072622</v>
      </c>
      <c r="I12" s="67">
        <f t="shared" si="4"/>
        <v>29.301075268817208</v>
      </c>
      <c r="J12" s="68">
        <f t="shared" si="1"/>
        <v>32.602739726027394</v>
      </c>
    </row>
    <row r="13" spans="1:10" ht="30" customHeight="1" x14ac:dyDescent="0.25">
      <c r="A13" s="51" t="s">
        <v>47</v>
      </c>
      <c r="B13" s="75">
        <v>1743</v>
      </c>
      <c r="C13" s="75">
        <v>1759</v>
      </c>
      <c r="D13" s="66">
        <f t="shared" si="2"/>
        <v>3502</v>
      </c>
      <c r="E13" s="66">
        <v>520</v>
      </c>
      <c r="F13" s="66">
        <v>491</v>
      </c>
      <c r="G13" s="66">
        <f t="shared" si="0"/>
        <v>1011</v>
      </c>
      <c r="H13" s="67">
        <f t="shared" si="3"/>
        <v>29.833620195065979</v>
      </c>
      <c r="I13" s="67">
        <f t="shared" si="4"/>
        <v>27.913587265491756</v>
      </c>
      <c r="J13" s="68">
        <f t="shared" si="1"/>
        <v>28.869217589948597</v>
      </c>
    </row>
    <row r="14" spans="1:10" ht="30" customHeight="1" x14ac:dyDescent="0.25">
      <c r="A14" s="51" t="s">
        <v>48</v>
      </c>
      <c r="B14" s="75">
        <v>2424</v>
      </c>
      <c r="C14" s="75">
        <v>2453</v>
      </c>
      <c r="D14" s="66">
        <f t="shared" si="2"/>
        <v>4877</v>
      </c>
      <c r="E14" s="66">
        <v>872</v>
      </c>
      <c r="F14" s="66">
        <v>843</v>
      </c>
      <c r="G14" s="66">
        <f t="shared" si="0"/>
        <v>1715</v>
      </c>
      <c r="H14" s="67">
        <f t="shared" si="3"/>
        <v>35.973597359735976</v>
      </c>
      <c r="I14" s="67">
        <f t="shared" si="4"/>
        <v>34.366082348145127</v>
      </c>
      <c r="J14" s="68">
        <f t="shared" si="1"/>
        <v>35.165060488004926</v>
      </c>
    </row>
    <row r="15" spans="1:10" ht="30" customHeight="1" x14ac:dyDescent="0.25">
      <c r="A15" s="51" t="s">
        <v>49</v>
      </c>
      <c r="B15" s="75">
        <v>490</v>
      </c>
      <c r="C15" s="75">
        <v>507</v>
      </c>
      <c r="D15" s="66">
        <f t="shared" si="2"/>
        <v>997</v>
      </c>
      <c r="E15" s="66">
        <v>141</v>
      </c>
      <c r="F15" s="66">
        <v>129</v>
      </c>
      <c r="G15" s="66">
        <f t="shared" si="0"/>
        <v>270</v>
      </c>
      <c r="H15" s="67">
        <f t="shared" si="3"/>
        <v>28.775510204081634</v>
      </c>
      <c r="I15" s="67">
        <f t="shared" si="4"/>
        <v>25.443786982248522</v>
      </c>
      <c r="J15" s="68">
        <f t="shared" si="1"/>
        <v>27.081243731193581</v>
      </c>
    </row>
    <row r="16" spans="1:10" ht="30" customHeight="1" x14ac:dyDescent="0.25">
      <c r="A16" s="51" t="s">
        <v>50</v>
      </c>
      <c r="B16" s="75">
        <v>1926</v>
      </c>
      <c r="C16" s="75">
        <v>1869</v>
      </c>
      <c r="D16" s="66">
        <f t="shared" si="2"/>
        <v>3795</v>
      </c>
      <c r="E16" s="66">
        <v>738</v>
      </c>
      <c r="F16" s="66">
        <v>650</v>
      </c>
      <c r="G16" s="66">
        <f t="shared" si="0"/>
        <v>1388</v>
      </c>
      <c r="H16" s="67">
        <f t="shared" si="3"/>
        <v>38.31775700934579</v>
      </c>
      <c r="I16" s="67">
        <f t="shared" si="4"/>
        <v>34.77795612627073</v>
      </c>
      <c r="J16" s="68">
        <f t="shared" si="1"/>
        <v>36.574440052700922</v>
      </c>
    </row>
    <row r="17" spans="1:10" ht="30" customHeight="1" x14ac:dyDescent="0.25">
      <c r="A17" s="51" t="s">
        <v>51</v>
      </c>
      <c r="B17" s="75">
        <v>814</v>
      </c>
      <c r="C17" s="75">
        <v>832</v>
      </c>
      <c r="D17" s="66">
        <f t="shared" si="2"/>
        <v>1646</v>
      </c>
      <c r="E17" s="66">
        <v>246</v>
      </c>
      <c r="F17" s="66">
        <v>229</v>
      </c>
      <c r="G17" s="66">
        <f t="shared" si="0"/>
        <v>475</v>
      </c>
      <c r="H17" s="67">
        <f t="shared" si="3"/>
        <v>30.22113022113022</v>
      </c>
      <c r="I17" s="67">
        <f t="shared" si="4"/>
        <v>27.524038461538463</v>
      </c>
      <c r="J17" s="68">
        <f t="shared" si="1"/>
        <v>28.85783718104496</v>
      </c>
    </row>
    <row r="18" spans="1:10" ht="30" customHeight="1" x14ac:dyDescent="0.25">
      <c r="A18" s="51" t="s">
        <v>165</v>
      </c>
      <c r="B18" s="75">
        <v>3721</v>
      </c>
      <c r="C18" s="75">
        <v>3687</v>
      </c>
      <c r="D18" s="66">
        <f>SUM(B18:C18)</f>
        <v>7408</v>
      </c>
      <c r="E18" s="66">
        <v>1165</v>
      </c>
      <c r="F18" s="66">
        <v>1044</v>
      </c>
      <c r="G18" s="66">
        <f t="shared" si="0"/>
        <v>2209</v>
      </c>
      <c r="H18" s="67">
        <f t="shared" si="3"/>
        <v>31.308787960225747</v>
      </c>
      <c r="I18" s="67">
        <f t="shared" si="4"/>
        <v>28.315703824247358</v>
      </c>
      <c r="J18" s="68">
        <f t="shared" si="1"/>
        <v>29.819114470842333</v>
      </c>
    </row>
    <row r="19" spans="1:10" ht="30" customHeight="1" x14ac:dyDescent="0.25">
      <c r="A19" s="51" t="s">
        <v>52</v>
      </c>
      <c r="B19" s="75">
        <v>3807</v>
      </c>
      <c r="C19" s="75">
        <v>2792</v>
      </c>
      <c r="D19" s="66">
        <f t="shared" ref="D19:D20" si="5">SUM(B19:C19)</f>
        <v>6599</v>
      </c>
      <c r="E19" s="66">
        <v>1279</v>
      </c>
      <c r="F19" s="66">
        <v>913</v>
      </c>
      <c r="G19" s="66">
        <f t="shared" si="0"/>
        <v>2192</v>
      </c>
      <c r="H19" s="67">
        <f t="shared" si="3"/>
        <v>33.596007354872604</v>
      </c>
      <c r="I19" s="67">
        <f t="shared" si="4"/>
        <v>32.700573065902574</v>
      </c>
      <c r="J19" s="68">
        <f t="shared" si="1"/>
        <v>33.217154114259735</v>
      </c>
    </row>
    <row r="20" spans="1:10" ht="30" customHeight="1" x14ac:dyDescent="0.25">
      <c r="A20" s="51" t="s">
        <v>53</v>
      </c>
      <c r="B20" s="75">
        <v>935</v>
      </c>
      <c r="C20" s="75">
        <v>879</v>
      </c>
      <c r="D20" s="66">
        <f t="shared" si="5"/>
        <v>1814</v>
      </c>
      <c r="E20" s="66">
        <v>310</v>
      </c>
      <c r="F20" s="66">
        <v>274</v>
      </c>
      <c r="G20" s="66">
        <f t="shared" si="0"/>
        <v>584</v>
      </c>
      <c r="H20" s="67">
        <f t="shared" si="3"/>
        <v>33.155080213903744</v>
      </c>
      <c r="I20" s="67">
        <f t="shared" si="4"/>
        <v>31.171786120591584</v>
      </c>
      <c r="J20" s="68">
        <f t="shared" si="1"/>
        <v>32.194046306504958</v>
      </c>
    </row>
    <row r="21" spans="1:10" ht="30" customHeight="1" x14ac:dyDescent="0.25">
      <c r="A21" s="51" t="s">
        <v>54</v>
      </c>
      <c r="B21" s="75">
        <v>1918</v>
      </c>
      <c r="C21" s="75">
        <v>1873</v>
      </c>
      <c r="D21" s="66">
        <f t="shared" si="2"/>
        <v>3791</v>
      </c>
      <c r="E21" s="66">
        <v>656</v>
      </c>
      <c r="F21" s="66">
        <v>575</v>
      </c>
      <c r="G21" s="66">
        <f t="shared" si="0"/>
        <v>1231</v>
      </c>
      <c r="H21" s="67">
        <f t="shared" si="3"/>
        <v>34.202294056308659</v>
      </c>
      <c r="I21" s="67">
        <f t="shared" si="4"/>
        <v>30.699412706887347</v>
      </c>
      <c r="J21" s="68">
        <f t="shared" si="1"/>
        <v>32.471643365866527</v>
      </c>
    </row>
    <row r="22" spans="1:10" ht="30" customHeight="1" x14ac:dyDescent="0.25">
      <c r="A22" s="51" t="s">
        <v>43</v>
      </c>
      <c r="B22" s="75">
        <v>1730</v>
      </c>
      <c r="C22" s="75">
        <v>1614</v>
      </c>
      <c r="D22" s="66">
        <f t="shared" si="2"/>
        <v>3344</v>
      </c>
      <c r="E22" s="66">
        <v>668</v>
      </c>
      <c r="F22" s="66">
        <v>576</v>
      </c>
      <c r="G22" s="66">
        <f t="shared" si="0"/>
        <v>1244</v>
      </c>
      <c r="H22" s="67">
        <f t="shared" si="3"/>
        <v>38.612716763005778</v>
      </c>
      <c r="I22" s="67">
        <f t="shared" si="4"/>
        <v>35.687732342007436</v>
      </c>
      <c r="J22" s="68">
        <f t="shared" si="1"/>
        <v>37.200956937799049</v>
      </c>
    </row>
    <row r="23" spans="1:10" ht="30" customHeight="1" x14ac:dyDescent="0.25">
      <c r="A23" s="51" t="s">
        <v>55</v>
      </c>
      <c r="B23" s="75">
        <v>1760</v>
      </c>
      <c r="C23" s="75">
        <v>1803</v>
      </c>
      <c r="D23" s="66">
        <f t="shared" si="2"/>
        <v>3563</v>
      </c>
      <c r="E23" s="66">
        <v>489</v>
      </c>
      <c r="F23" s="66">
        <v>400</v>
      </c>
      <c r="G23" s="66">
        <f t="shared" si="0"/>
        <v>889</v>
      </c>
      <c r="H23" s="67">
        <f t="shared" si="3"/>
        <v>27.784090909090907</v>
      </c>
      <c r="I23" s="67">
        <f t="shared" si="4"/>
        <v>22.185246810870769</v>
      </c>
      <c r="J23" s="68">
        <f t="shared" si="1"/>
        <v>24.95088408644401</v>
      </c>
    </row>
    <row r="24" spans="1:10" ht="30" customHeight="1" x14ac:dyDescent="0.25">
      <c r="A24" s="51" t="s">
        <v>56</v>
      </c>
      <c r="B24" s="75">
        <v>1042</v>
      </c>
      <c r="C24" s="75">
        <v>1019</v>
      </c>
      <c r="D24" s="66">
        <f t="shared" si="2"/>
        <v>2061</v>
      </c>
      <c r="E24" s="66">
        <v>275</v>
      </c>
      <c r="F24" s="66">
        <v>253</v>
      </c>
      <c r="G24" s="66">
        <f t="shared" si="0"/>
        <v>528</v>
      </c>
      <c r="H24" s="67">
        <f t="shared" si="3"/>
        <v>26.391554702495203</v>
      </c>
      <c r="I24" s="67">
        <f t="shared" si="4"/>
        <v>24.828263002944063</v>
      </c>
      <c r="J24" s="68">
        <f t="shared" si="1"/>
        <v>25.618631732168851</v>
      </c>
    </row>
    <row r="25" spans="1:10" ht="30" customHeight="1" x14ac:dyDescent="0.25">
      <c r="A25" s="51" t="s">
        <v>57</v>
      </c>
      <c r="B25" s="75">
        <v>3805</v>
      </c>
      <c r="C25" s="75">
        <v>3768</v>
      </c>
      <c r="D25" s="66">
        <f t="shared" si="2"/>
        <v>7573</v>
      </c>
      <c r="E25" s="66">
        <v>1429</v>
      </c>
      <c r="F25" s="66">
        <v>1342</v>
      </c>
      <c r="G25" s="66">
        <f t="shared" si="0"/>
        <v>2771</v>
      </c>
      <c r="H25" s="67">
        <f t="shared" si="3"/>
        <v>37.55584756898817</v>
      </c>
      <c r="I25" s="67">
        <f t="shared" si="4"/>
        <v>35.615711252653924</v>
      </c>
      <c r="J25" s="68">
        <f t="shared" si="1"/>
        <v>36.590518948897397</v>
      </c>
    </row>
    <row r="26" spans="1:10" ht="30" customHeight="1" x14ac:dyDescent="0.25">
      <c r="A26" s="51" t="s">
        <v>58</v>
      </c>
      <c r="B26" s="75">
        <v>1399</v>
      </c>
      <c r="C26" s="75">
        <v>1411</v>
      </c>
      <c r="D26" s="66">
        <f t="shared" si="2"/>
        <v>2810</v>
      </c>
      <c r="E26" s="66">
        <v>495</v>
      </c>
      <c r="F26" s="66">
        <v>468</v>
      </c>
      <c r="G26" s="66">
        <f t="shared" si="0"/>
        <v>963</v>
      </c>
      <c r="H26" s="67">
        <f t="shared" si="3"/>
        <v>35.382416011436739</v>
      </c>
      <c r="I26" s="67">
        <f t="shared" si="4"/>
        <v>33.167965981573353</v>
      </c>
      <c r="J26" s="68">
        <f t="shared" si="1"/>
        <v>34.270462633451956</v>
      </c>
    </row>
    <row r="27" spans="1:10" ht="30" customHeight="1" x14ac:dyDescent="0.25">
      <c r="A27" s="51" t="s">
        <v>167</v>
      </c>
      <c r="B27" s="75">
        <v>3379</v>
      </c>
      <c r="C27" s="75">
        <v>3266</v>
      </c>
      <c r="D27" s="66">
        <f t="shared" si="2"/>
        <v>6645</v>
      </c>
      <c r="E27" s="66">
        <v>1203</v>
      </c>
      <c r="F27" s="66">
        <v>1026</v>
      </c>
      <c r="G27" s="66">
        <f t="shared" si="0"/>
        <v>2229</v>
      </c>
      <c r="H27" s="67">
        <f t="shared" si="3"/>
        <v>35.602249186149749</v>
      </c>
      <c r="I27" s="67">
        <f t="shared" si="4"/>
        <v>31.414574402939376</v>
      </c>
      <c r="J27" s="68">
        <f t="shared" si="1"/>
        <v>33.544018058690746</v>
      </c>
    </row>
    <row r="28" spans="1:10" ht="30" customHeight="1" x14ac:dyDescent="0.25">
      <c r="A28" s="51" t="s">
        <v>200</v>
      </c>
      <c r="B28" s="75">
        <v>3823</v>
      </c>
      <c r="C28" s="75">
        <v>3543</v>
      </c>
      <c r="D28" s="66">
        <f t="shared" si="2"/>
        <v>7366</v>
      </c>
      <c r="E28" s="66">
        <v>1321</v>
      </c>
      <c r="F28" s="66">
        <v>1222</v>
      </c>
      <c r="G28" s="66">
        <f t="shared" si="0"/>
        <v>2543</v>
      </c>
      <c r="H28" s="67">
        <f t="shared" si="3"/>
        <v>34.554015171331415</v>
      </c>
      <c r="I28" s="67">
        <f t="shared" si="4"/>
        <v>34.490544736099352</v>
      </c>
      <c r="J28" s="68">
        <f t="shared" si="1"/>
        <v>34.523486288351883</v>
      </c>
    </row>
    <row r="29" spans="1:10" ht="30" customHeight="1" thickBot="1" x14ac:dyDescent="0.3">
      <c r="A29" s="51" t="s">
        <v>201</v>
      </c>
      <c r="B29" s="111">
        <v>1383</v>
      </c>
      <c r="C29" s="111">
        <v>1343</v>
      </c>
      <c r="D29" s="66">
        <f t="shared" si="2"/>
        <v>2726</v>
      </c>
      <c r="E29" s="112">
        <v>550</v>
      </c>
      <c r="F29" s="112">
        <v>548</v>
      </c>
      <c r="G29" s="66">
        <f t="shared" si="0"/>
        <v>1098</v>
      </c>
      <c r="H29" s="67">
        <f t="shared" si="3"/>
        <v>39.768618944323933</v>
      </c>
      <c r="I29" s="67">
        <f t="shared" si="4"/>
        <v>40.804169769173491</v>
      </c>
      <c r="J29" s="68">
        <f t="shared" si="1"/>
        <v>40.278796771826855</v>
      </c>
    </row>
    <row r="30" spans="1:10" ht="30" customHeight="1" thickTop="1" thickBot="1" x14ac:dyDescent="0.3">
      <c r="A30" s="57" t="s">
        <v>9</v>
      </c>
      <c r="B30" s="71">
        <f>SUM(B6:B29)</f>
        <v>44696</v>
      </c>
      <c r="C30" s="71">
        <f t="shared" ref="C30:D30" si="6">SUM(C6:C29)</f>
        <v>42963</v>
      </c>
      <c r="D30" s="71">
        <f t="shared" si="6"/>
        <v>87659</v>
      </c>
      <c r="E30" s="71">
        <f>SUM(E6:E29)</f>
        <v>14755</v>
      </c>
      <c r="F30" s="71">
        <f>SUM(F6:F29)</f>
        <v>13204</v>
      </c>
      <c r="G30" s="71">
        <f t="shared" si="0"/>
        <v>27959</v>
      </c>
      <c r="H30" s="72">
        <f>(E30)/B30*100</f>
        <v>33.01190263110793</v>
      </c>
      <c r="I30" s="72">
        <f>(F30)/C30*100</f>
        <v>30.73342178153295</v>
      </c>
      <c r="J30" s="73">
        <f t="shared" si="1"/>
        <v>31.895184749997146</v>
      </c>
    </row>
    <row r="31" spans="1:10" ht="30" customHeight="1" x14ac:dyDescent="0.3">
      <c r="A31" s="74"/>
      <c r="B31" s="74"/>
      <c r="C31" s="74"/>
      <c r="D31" s="74"/>
      <c r="E31" s="74"/>
      <c r="F31" s="74"/>
      <c r="G31" s="74"/>
      <c r="H31" s="74"/>
      <c r="I31" s="74"/>
      <c r="J31" s="74"/>
    </row>
  </sheetData>
  <mergeCells count="8">
    <mergeCell ref="A2:B2"/>
    <mergeCell ref="A3:A5"/>
    <mergeCell ref="B3:D3"/>
    <mergeCell ref="E3:G3"/>
    <mergeCell ref="H3:J3"/>
    <mergeCell ref="E4:F4"/>
    <mergeCell ref="H4:J4"/>
    <mergeCell ref="B4:D4"/>
  </mergeCells>
  <phoneticPr fontId="2"/>
  <pageMargins left="0.35433070866141736" right="0.19685039370078741" top="0.19685039370078741" bottom="0.19685039370078741" header="0.23622047244094491" footer="0.1968503937007874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topLeftCell="A16" zoomScaleNormal="100" workbookViewId="0">
      <selection activeCell="H22" sqref="H22"/>
    </sheetView>
  </sheetViews>
  <sheetFormatPr defaultRowHeight="13" x14ac:dyDescent="0.2"/>
  <cols>
    <col min="1" max="1" width="15.453125" style="6" customWidth="1"/>
    <col min="2" max="3" width="8.26953125" style="6" customWidth="1"/>
    <col min="4" max="4" width="8.6328125" style="6" customWidth="1"/>
    <col min="5" max="6" width="6.6328125" style="6" customWidth="1"/>
    <col min="7" max="7" width="8.6328125" style="6" customWidth="1"/>
    <col min="8" max="10" width="7.7265625" style="6" customWidth="1"/>
    <col min="11" max="16384" width="8.7265625" style="6"/>
  </cols>
  <sheetData>
    <row r="1" spans="1:10" ht="30" customHeight="1" x14ac:dyDescent="0.2"/>
    <row r="2" spans="1:10" ht="30" customHeight="1" thickBot="1" x14ac:dyDescent="0.35">
      <c r="A2" s="252" t="s">
        <v>84</v>
      </c>
      <c r="B2" s="252"/>
      <c r="C2" s="47"/>
      <c r="D2" s="47"/>
      <c r="E2" s="47"/>
      <c r="F2" s="47"/>
      <c r="G2" s="47"/>
      <c r="H2" s="47"/>
      <c r="I2" s="47"/>
      <c r="J2" s="47"/>
    </row>
    <row r="3" spans="1:10" ht="30" customHeight="1" x14ac:dyDescent="0.2">
      <c r="A3" s="245" t="s">
        <v>181</v>
      </c>
      <c r="B3" s="248" t="s">
        <v>17</v>
      </c>
      <c r="C3" s="248"/>
      <c r="D3" s="248"/>
      <c r="E3" s="248" t="s">
        <v>18</v>
      </c>
      <c r="F3" s="248"/>
      <c r="G3" s="248"/>
      <c r="H3" s="248" t="s">
        <v>19</v>
      </c>
      <c r="I3" s="248"/>
      <c r="J3" s="249"/>
    </row>
    <row r="4" spans="1:10" ht="30" customHeight="1" x14ac:dyDescent="0.2">
      <c r="A4" s="246"/>
      <c r="B4" s="241"/>
      <c r="C4" s="242"/>
      <c r="D4" s="243"/>
      <c r="E4" s="255" t="s">
        <v>178</v>
      </c>
      <c r="F4" s="256"/>
      <c r="G4" s="48"/>
      <c r="H4" s="241"/>
      <c r="I4" s="242"/>
      <c r="J4" s="244"/>
    </row>
    <row r="5" spans="1:10" ht="30" customHeight="1" x14ac:dyDescent="0.2">
      <c r="A5" s="247"/>
      <c r="B5" s="49" t="s">
        <v>7</v>
      </c>
      <c r="C5" s="49" t="s">
        <v>8</v>
      </c>
      <c r="D5" s="49" t="s">
        <v>9</v>
      </c>
      <c r="E5" s="49" t="s">
        <v>7</v>
      </c>
      <c r="F5" s="49" t="s">
        <v>8</v>
      </c>
      <c r="G5" s="49" t="s">
        <v>9</v>
      </c>
      <c r="H5" s="49" t="s">
        <v>7</v>
      </c>
      <c r="I5" s="49" t="s">
        <v>8</v>
      </c>
      <c r="J5" s="50" t="s">
        <v>9</v>
      </c>
    </row>
    <row r="6" spans="1:10" ht="30" customHeight="1" x14ac:dyDescent="0.25">
      <c r="A6" s="51" t="s">
        <v>85</v>
      </c>
      <c r="B6" s="65">
        <v>1700</v>
      </c>
      <c r="C6" s="65">
        <v>1849</v>
      </c>
      <c r="D6" s="66">
        <f>SUM(B6:C6)</f>
        <v>3549</v>
      </c>
      <c r="E6" s="53">
        <v>564</v>
      </c>
      <c r="F6" s="53">
        <v>530</v>
      </c>
      <c r="G6" s="66">
        <f t="shared" ref="G6:G22" si="0">SUM(E6:F6)</f>
        <v>1094</v>
      </c>
      <c r="H6" s="67">
        <f>(E6)/B6*100</f>
        <v>33.176470588235297</v>
      </c>
      <c r="I6" s="67">
        <f>(F6)/C6*100</f>
        <v>28.664142779881018</v>
      </c>
      <c r="J6" s="68">
        <f t="shared" ref="J6:J22" si="1">G6/D6*100</f>
        <v>30.825584671738515</v>
      </c>
    </row>
    <row r="7" spans="1:10" ht="30" customHeight="1" x14ac:dyDescent="0.25">
      <c r="A7" s="51" t="s">
        <v>86</v>
      </c>
      <c r="B7" s="65">
        <v>147</v>
      </c>
      <c r="C7" s="65">
        <v>165</v>
      </c>
      <c r="D7" s="66">
        <f t="shared" ref="D7:D22" si="2">SUM(B7:C7)</f>
        <v>312</v>
      </c>
      <c r="E7" s="53">
        <v>46</v>
      </c>
      <c r="F7" s="53">
        <v>52</v>
      </c>
      <c r="G7" s="66">
        <f t="shared" si="0"/>
        <v>98</v>
      </c>
      <c r="H7" s="67">
        <f t="shared" ref="H7:H21" si="3">(E7)/B7*100</f>
        <v>31.292517006802722</v>
      </c>
      <c r="I7" s="67">
        <f t="shared" ref="I7:I21" si="4">(F7)/C7*100</f>
        <v>31.515151515151512</v>
      </c>
      <c r="J7" s="68">
        <f t="shared" si="1"/>
        <v>31.410256410256409</v>
      </c>
    </row>
    <row r="8" spans="1:10" ht="30" customHeight="1" x14ac:dyDescent="0.25">
      <c r="A8" s="51" t="s">
        <v>87</v>
      </c>
      <c r="B8" s="65">
        <v>1458</v>
      </c>
      <c r="C8" s="65">
        <v>1441</v>
      </c>
      <c r="D8" s="66">
        <f t="shared" si="2"/>
        <v>2899</v>
      </c>
      <c r="E8" s="53">
        <v>511</v>
      </c>
      <c r="F8" s="53">
        <v>441</v>
      </c>
      <c r="G8" s="66">
        <f t="shared" si="0"/>
        <v>952</v>
      </c>
      <c r="H8" s="67">
        <f t="shared" si="3"/>
        <v>35.048010973936897</v>
      </c>
      <c r="I8" s="67">
        <f t="shared" si="4"/>
        <v>30.603747397640529</v>
      </c>
      <c r="J8" s="68">
        <f t="shared" si="1"/>
        <v>32.838909968954809</v>
      </c>
    </row>
    <row r="9" spans="1:10" ht="30" customHeight="1" x14ac:dyDescent="0.25">
      <c r="A9" s="51" t="s">
        <v>100</v>
      </c>
      <c r="B9" s="65">
        <v>747</v>
      </c>
      <c r="C9" s="65">
        <v>713</v>
      </c>
      <c r="D9" s="66">
        <f t="shared" si="2"/>
        <v>1460</v>
      </c>
      <c r="E9" s="53">
        <v>248</v>
      </c>
      <c r="F9" s="53">
        <v>250</v>
      </c>
      <c r="G9" s="66">
        <f t="shared" si="0"/>
        <v>498</v>
      </c>
      <c r="H9" s="67">
        <f t="shared" si="3"/>
        <v>33.19946452476573</v>
      </c>
      <c r="I9" s="67">
        <f t="shared" si="4"/>
        <v>35.06311360448808</v>
      </c>
      <c r="J9" s="68">
        <f t="shared" si="1"/>
        <v>34.109589041095887</v>
      </c>
    </row>
    <row r="10" spans="1:10" ht="30" customHeight="1" x14ac:dyDescent="0.25">
      <c r="A10" s="51" t="s">
        <v>88</v>
      </c>
      <c r="B10" s="65">
        <v>763</v>
      </c>
      <c r="C10" s="65">
        <v>843</v>
      </c>
      <c r="D10" s="66">
        <f t="shared" si="2"/>
        <v>1606</v>
      </c>
      <c r="E10" s="53">
        <v>339</v>
      </c>
      <c r="F10" s="53">
        <v>353</v>
      </c>
      <c r="G10" s="66">
        <f t="shared" si="0"/>
        <v>692</v>
      </c>
      <c r="H10" s="67">
        <f t="shared" si="3"/>
        <v>44.429882044560941</v>
      </c>
      <c r="I10" s="67">
        <f t="shared" si="4"/>
        <v>41.874258600237248</v>
      </c>
      <c r="J10" s="68">
        <f t="shared" si="1"/>
        <v>43.088418430884182</v>
      </c>
    </row>
    <row r="11" spans="1:10" ht="30" customHeight="1" x14ac:dyDescent="0.25">
      <c r="A11" s="51" t="s">
        <v>89</v>
      </c>
      <c r="B11" s="65">
        <v>1956</v>
      </c>
      <c r="C11" s="65">
        <v>1900</v>
      </c>
      <c r="D11" s="66">
        <f t="shared" si="2"/>
        <v>3856</v>
      </c>
      <c r="E11" s="53">
        <v>617</v>
      </c>
      <c r="F11" s="53">
        <v>534</v>
      </c>
      <c r="G11" s="66">
        <f t="shared" si="0"/>
        <v>1151</v>
      </c>
      <c r="H11" s="67">
        <f t="shared" si="3"/>
        <v>31.543967280163599</v>
      </c>
      <c r="I11" s="67">
        <f t="shared" si="4"/>
        <v>28.10526315789474</v>
      </c>
      <c r="J11" s="68">
        <f t="shared" si="1"/>
        <v>29.849585062240664</v>
      </c>
    </row>
    <row r="12" spans="1:10" ht="30" customHeight="1" x14ac:dyDescent="0.25">
      <c r="A12" s="51" t="s">
        <v>90</v>
      </c>
      <c r="B12" s="65">
        <v>1562</v>
      </c>
      <c r="C12" s="65">
        <v>1710</v>
      </c>
      <c r="D12" s="66">
        <f t="shared" si="2"/>
        <v>3272</v>
      </c>
      <c r="E12" s="53">
        <v>679</v>
      </c>
      <c r="F12" s="53">
        <v>683</v>
      </c>
      <c r="G12" s="66">
        <f t="shared" si="0"/>
        <v>1362</v>
      </c>
      <c r="H12" s="67">
        <f t="shared" si="3"/>
        <v>43.469910371318818</v>
      </c>
      <c r="I12" s="67">
        <f t="shared" si="4"/>
        <v>39.941520467836256</v>
      </c>
      <c r="J12" s="68">
        <f t="shared" si="1"/>
        <v>41.625916870415644</v>
      </c>
    </row>
    <row r="13" spans="1:10" ht="30" customHeight="1" x14ac:dyDescent="0.25">
      <c r="A13" s="51" t="s">
        <v>91</v>
      </c>
      <c r="B13" s="65">
        <v>946</v>
      </c>
      <c r="C13" s="65">
        <v>1017</v>
      </c>
      <c r="D13" s="66">
        <f t="shared" si="2"/>
        <v>1963</v>
      </c>
      <c r="E13" s="53">
        <v>459</v>
      </c>
      <c r="F13" s="53">
        <v>462</v>
      </c>
      <c r="G13" s="66">
        <f t="shared" si="0"/>
        <v>921</v>
      </c>
      <c r="H13" s="67">
        <f t="shared" si="3"/>
        <v>48.520084566596196</v>
      </c>
      <c r="I13" s="67">
        <f t="shared" si="4"/>
        <v>45.427728613569322</v>
      </c>
      <c r="J13" s="68">
        <f t="shared" si="1"/>
        <v>46.917982679572084</v>
      </c>
    </row>
    <row r="14" spans="1:10" ht="30" customHeight="1" x14ac:dyDescent="0.25">
      <c r="A14" s="51" t="s">
        <v>92</v>
      </c>
      <c r="B14" s="65">
        <v>4451</v>
      </c>
      <c r="C14" s="65">
        <v>4433</v>
      </c>
      <c r="D14" s="66">
        <f t="shared" si="2"/>
        <v>8884</v>
      </c>
      <c r="E14" s="53">
        <v>1402</v>
      </c>
      <c r="F14" s="53">
        <v>1319</v>
      </c>
      <c r="G14" s="66">
        <f t="shared" si="0"/>
        <v>2721</v>
      </c>
      <c r="H14" s="67">
        <f t="shared" si="3"/>
        <v>31.498539654010333</v>
      </c>
      <c r="I14" s="67">
        <f t="shared" si="4"/>
        <v>29.754116850891045</v>
      </c>
      <c r="J14" s="68">
        <f t="shared" si="1"/>
        <v>30.628095452498876</v>
      </c>
    </row>
    <row r="15" spans="1:10" ht="30" customHeight="1" x14ac:dyDescent="0.25">
      <c r="A15" s="51" t="s">
        <v>93</v>
      </c>
      <c r="B15" s="65">
        <v>1512</v>
      </c>
      <c r="C15" s="65">
        <v>1644</v>
      </c>
      <c r="D15" s="66">
        <f t="shared" si="2"/>
        <v>3156</v>
      </c>
      <c r="E15" s="53">
        <v>452</v>
      </c>
      <c r="F15" s="53">
        <v>390</v>
      </c>
      <c r="G15" s="66">
        <f t="shared" si="0"/>
        <v>842</v>
      </c>
      <c r="H15" s="67">
        <f t="shared" si="3"/>
        <v>29.894179894179896</v>
      </c>
      <c r="I15" s="67">
        <f t="shared" si="4"/>
        <v>23.722627737226276</v>
      </c>
      <c r="J15" s="68">
        <f t="shared" si="1"/>
        <v>26.679340937896072</v>
      </c>
    </row>
    <row r="16" spans="1:10" ht="30" customHeight="1" x14ac:dyDescent="0.25">
      <c r="A16" s="51" t="s">
        <v>94</v>
      </c>
      <c r="B16" s="65">
        <v>1185</v>
      </c>
      <c r="C16" s="65">
        <v>1016</v>
      </c>
      <c r="D16" s="66">
        <f t="shared" si="2"/>
        <v>2201</v>
      </c>
      <c r="E16" s="53">
        <v>433</v>
      </c>
      <c r="F16" s="53">
        <v>358</v>
      </c>
      <c r="G16" s="66">
        <f t="shared" si="0"/>
        <v>791</v>
      </c>
      <c r="H16" s="67">
        <f t="shared" si="3"/>
        <v>36.540084388185655</v>
      </c>
      <c r="I16" s="67">
        <f t="shared" si="4"/>
        <v>35.236220472440941</v>
      </c>
      <c r="J16" s="68">
        <f t="shared" si="1"/>
        <v>35.938209904588824</v>
      </c>
    </row>
    <row r="17" spans="1:10" ht="30" customHeight="1" x14ac:dyDescent="0.25">
      <c r="A17" s="51" t="s">
        <v>95</v>
      </c>
      <c r="B17" s="65">
        <v>2230</v>
      </c>
      <c r="C17" s="65">
        <v>1548</v>
      </c>
      <c r="D17" s="66">
        <f t="shared" si="2"/>
        <v>3778</v>
      </c>
      <c r="E17" s="53">
        <v>675</v>
      </c>
      <c r="F17" s="53">
        <v>405</v>
      </c>
      <c r="G17" s="66">
        <f t="shared" si="0"/>
        <v>1080</v>
      </c>
      <c r="H17" s="67">
        <f t="shared" si="3"/>
        <v>30.269058295964125</v>
      </c>
      <c r="I17" s="67">
        <f t="shared" si="4"/>
        <v>26.162790697674421</v>
      </c>
      <c r="J17" s="68">
        <f t="shared" si="1"/>
        <v>28.586553732133403</v>
      </c>
    </row>
    <row r="18" spans="1:10" ht="30" customHeight="1" x14ac:dyDescent="0.25">
      <c r="A18" s="51" t="s">
        <v>96</v>
      </c>
      <c r="B18" s="65">
        <v>1463</v>
      </c>
      <c r="C18" s="65">
        <v>1290</v>
      </c>
      <c r="D18" s="66">
        <f t="shared" si="2"/>
        <v>2753</v>
      </c>
      <c r="E18" s="53">
        <v>512</v>
      </c>
      <c r="F18" s="53">
        <v>382</v>
      </c>
      <c r="G18" s="66">
        <f t="shared" si="0"/>
        <v>894</v>
      </c>
      <c r="H18" s="67">
        <f t="shared" si="3"/>
        <v>34.99658236500342</v>
      </c>
      <c r="I18" s="67">
        <f t="shared" si="4"/>
        <v>29.612403100775193</v>
      </c>
      <c r="J18" s="68">
        <f t="shared" si="1"/>
        <v>32.473665092626227</v>
      </c>
    </row>
    <row r="19" spans="1:10" ht="30" customHeight="1" x14ac:dyDescent="0.25">
      <c r="A19" s="51" t="s">
        <v>97</v>
      </c>
      <c r="B19" s="65">
        <v>906</v>
      </c>
      <c r="C19" s="65">
        <v>920</v>
      </c>
      <c r="D19" s="66">
        <f t="shared" si="2"/>
        <v>1826</v>
      </c>
      <c r="E19" s="53">
        <v>294</v>
      </c>
      <c r="F19" s="53">
        <v>263</v>
      </c>
      <c r="G19" s="66">
        <f t="shared" si="0"/>
        <v>557</v>
      </c>
      <c r="H19" s="67">
        <f t="shared" si="3"/>
        <v>32.450331125827816</v>
      </c>
      <c r="I19" s="67">
        <f t="shared" si="4"/>
        <v>28.586956521739133</v>
      </c>
      <c r="J19" s="68">
        <f t="shared" si="1"/>
        <v>30.503833515881706</v>
      </c>
    </row>
    <row r="20" spans="1:10" ht="30" customHeight="1" x14ac:dyDescent="0.25">
      <c r="A20" s="51" t="s">
        <v>98</v>
      </c>
      <c r="B20" s="65">
        <v>1156</v>
      </c>
      <c r="C20" s="65">
        <v>1167</v>
      </c>
      <c r="D20" s="66">
        <f t="shared" si="2"/>
        <v>2323</v>
      </c>
      <c r="E20" s="53">
        <v>332</v>
      </c>
      <c r="F20" s="53">
        <v>291</v>
      </c>
      <c r="G20" s="66">
        <f t="shared" si="0"/>
        <v>623</v>
      </c>
      <c r="H20" s="67">
        <f t="shared" si="3"/>
        <v>28.719723183391004</v>
      </c>
      <c r="I20" s="67">
        <f t="shared" si="4"/>
        <v>24.935732647814909</v>
      </c>
      <c r="J20" s="68">
        <f t="shared" si="1"/>
        <v>26.81876883340508</v>
      </c>
    </row>
    <row r="21" spans="1:10" ht="30" customHeight="1" thickBot="1" x14ac:dyDescent="0.3">
      <c r="A21" s="51" t="s">
        <v>99</v>
      </c>
      <c r="B21" s="69">
        <v>1197</v>
      </c>
      <c r="C21" s="69">
        <v>1186</v>
      </c>
      <c r="D21" s="66">
        <f t="shared" si="2"/>
        <v>2383</v>
      </c>
      <c r="E21" s="53">
        <v>324</v>
      </c>
      <c r="F21" s="53">
        <v>344</v>
      </c>
      <c r="G21" s="66">
        <f t="shared" si="0"/>
        <v>668</v>
      </c>
      <c r="H21" s="67">
        <f t="shared" si="3"/>
        <v>27.06766917293233</v>
      </c>
      <c r="I21" s="67">
        <f t="shared" si="4"/>
        <v>29.005059021922431</v>
      </c>
      <c r="J21" s="70">
        <f t="shared" si="1"/>
        <v>28.031892572387747</v>
      </c>
    </row>
    <row r="22" spans="1:10" ht="30" customHeight="1" thickTop="1" thickBot="1" x14ac:dyDescent="0.3">
      <c r="A22" s="57" t="s">
        <v>9</v>
      </c>
      <c r="B22" s="71">
        <f>SUM(B6:B21)</f>
        <v>23379</v>
      </c>
      <c r="C22" s="71">
        <f>SUM(C6:C21)</f>
        <v>22842</v>
      </c>
      <c r="D22" s="71">
        <f t="shared" si="2"/>
        <v>46221</v>
      </c>
      <c r="E22" s="58">
        <f>SUM(E6:E21)</f>
        <v>7887</v>
      </c>
      <c r="F22" s="58">
        <f>SUM(F6:F21)</f>
        <v>7057</v>
      </c>
      <c r="G22" s="71">
        <f t="shared" si="0"/>
        <v>14944</v>
      </c>
      <c r="H22" s="72">
        <f>(E22)/B22*100</f>
        <v>33.73540356730399</v>
      </c>
      <c r="I22" s="72">
        <f>(F22)/C22*100</f>
        <v>30.894842833377112</v>
      </c>
      <c r="J22" s="73">
        <f t="shared" si="1"/>
        <v>32.331624153523293</v>
      </c>
    </row>
    <row r="23" spans="1:10" ht="30" customHeight="1" x14ac:dyDescent="0.3">
      <c r="A23" s="74"/>
      <c r="B23" s="74"/>
      <c r="C23" s="74"/>
      <c r="D23" s="74"/>
      <c r="E23" s="74"/>
      <c r="F23" s="74"/>
      <c r="G23" s="74"/>
      <c r="H23" s="74"/>
      <c r="I23" s="74"/>
      <c r="J23" s="74"/>
    </row>
    <row r="24" spans="1:10" ht="30" customHeight="1" x14ac:dyDescent="0.2">
      <c r="A24" s="254"/>
      <c r="B24" s="254"/>
      <c r="C24" s="254"/>
      <c r="D24" s="254"/>
      <c r="E24" s="254"/>
      <c r="F24" s="254"/>
      <c r="G24" s="254"/>
      <c r="H24" s="254"/>
      <c r="I24" s="254"/>
      <c r="J24" s="254"/>
    </row>
    <row r="25" spans="1:10" ht="30" customHeight="1" x14ac:dyDescent="0.2"/>
  </sheetData>
  <mergeCells count="9">
    <mergeCell ref="A2:B2"/>
    <mergeCell ref="A24:J24"/>
    <mergeCell ref="A3:A5"/>
    <mergeCell ref="B3:D3"/>
    <mergeCell ref="E3:G3"/>
    <mergeCell ref="H3:J3"/>
    <mergeCell ref="E4:F4"/>
    <mergeCell ref="H4:J4"/>
    <mergeCell ref="B4:D4"/>
  </mergeCells>
  <phoneticPr fontId="2"/>
  <pageMargins left="0.35433070866141736" right="0.19685039370078741" top="0.19685039370078741" bottom="0.19685039370078741" header="0.2362204724409449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view="pageBreakPreview" topLeftCell="A6" zoomScaleNormal="100" zoomScaleSheetLayoutView="100" workbookViewId="0">
      <selection activeCell="E3" sqref="E3:G3"/>
    </sheetView>
  </sheetViews>
  <sheetFormatPr defaultRowHeight="13" x14ac:dyDescent="0.2"/>
  <cols>
    <col min="1" max="1" width="16.36328125" style="6" customWidth="1"/>
    <col min="2" max="3" width="7.08984375" style="6" customWidth="1"/>
    <col min="4" max="4" width="8.08984375" style="6" customWidth="1"/>
    <col min="5" max="6" width="6.26953125" style="6" customWidth="1"/>
    <col min="7" max="7" width="8.08984375" style="6" customWidth="1"/>
    <col min="8" max="10" width="6.6328125" style="6" customWidth="1"/>
    <col min="11" max="16384" width="8.7265625" style="6"/>
  </cols>
  <sheetData>
    <row r="1" spans="1:10" ht="30" customHeight="1" x14ac:dyDescent="0.2"/>
    <row r="2" spans="1:10" ht="30" customHeight="1" thickBot="1" x14ac:dyDescent="0.35">
      <c r="A2" s="252" t="s">
        <v>142</v>
      </c>
      <c r="B2" s="252"/>
      <c r="C2" s="47"/>
      <c r="D2" s="47"/>
      <c r="E2" s="47"/>
      <c r="F2" s="47"/>
      <c r="G2" s="47"/>
      <c r="H2" s="47"/>
      <c r="I2" s="47"/>
      <c r="J2" s="47"/>
    </row>
    <row r="3" spans="1:10" ht="30" customHeight="1" x14ac:dyDescent="0.2">
      <c r="A3" s="245" t="s">
        <v>181</v>
      </c>
      <c r="B3" s="248" t="s">
        <v>17</v>
      </c>
      <c r="C3" s="248"/>
      <c r="D3" s="248"/>
      <c r="E3" s="248" t="s">
        <v>18</v>
      </c>
      <c r="F3" s="248"/>
      <c r="G3" s="248"/>
      <c r="H3" s="248" t="s">
        <v>19</v>
      </c>
      <c r="I3" s="248"/>
      <c r="J3" s="249"/>
    </row>
    <row r="4" spans="1:10" ht="30" customHeight="1" x14ac:dyDescent="0.2">
      <c r="A4" s="246"/>
      <c r="B4" s="241"/>
      <c r="C4" s="242"/>
      <c r="D4" s="243"/>
      <c r="E4" s="255" t="s">
        <v>178</v>
      </c>
      <c r="F4" s="256"/>
      <c r="G4" s="48"/>
      <c r="H4" s="241"/>
      <c r="I4" s="242"/>
      <c r="J4" s="244"/>
    </row>
    <row r="5" spans="1:10" ht="30" customHeight="1" x14ac:dyDescent="0.2">
      <c r="A5" s="247"/>
      <c r="B5" s="49" t="s">
        <v>7</v>
      </c>
      <c r="C5" s="49" t="s">
        <v>8</v>
      </c>
      <c r="D5" s="49" t="s">
        <v>9</v>
      </c>
      <c r="E5" s="49" t="s">
        <v>7</v>
      </c>
      <c r="F5" s="49" t="s">
        <v>8</v>
      </c>
      <c r="G5" s="49" t="s">
        <v>9</v>
      </c>
      <c r="H5" s="49" t="s">
        <v>7</v>
      </c>
      <c r="I5" s="49" t="s">
        <v>8</v>
      </c>
      <c r="J5" s="50" t="s">
        <v>9</v>
      </c>
    </row>
    <row r="6" spans="1:10" ht="30" customHeight="1" x14ac:dyDescent="0.25">
      <c r="A6" s="51" t="s">
        <v>143</v>
      </c>
      <c r="B6" s="52">
        <v>1291</v>
      </c>
      <c r="C6" s="52">
        <v>1409</v>
      </c>
      <c r="D6" s="53">
        <f>SUM(B6:C6)</f>
        <v>2700</v>
      </c>
      <c r="E6" s="53">
        <v>389</v>
      </c>
      <c r="F6" s="53">
        <v>373</v>
      </c>
      <c r="G6" s="53">
        <f t="shared" ref="G6:G14" si="0">SUM(E6:F6)</f>
        <v>762</v>
      </c>
      <c r="H6" s="54">
        <f>(E6)/B6*100</f>
        <v>30.131680867544542</v>
      </c>
      <c r="I6" s="54">
        <f>(F6)/C6*100</f>
        <v>26.472675656493966</v>
      </c>
      <c r="J6" s="55">
        <f t="shared" ref="J6:J14" si="1">G6/D6*100</f>
        <v>28.222222222222221</v>
      </c>
    </row>
    <row r="7" spans="1:10" ht="30" customHeight="1" x14ac:dyDescent="0.25">
      <c r="A7" s="51" t="s">
        <v>144</v>
      </c>
      <c r="B7" s="52">
        <v>1674</v>
      </c>
      <c r="C7" s="52">
        <v>1692</v>
      </c>
      <c r="D7" s="53">
        <f t="shared" ref="D7:D14" si="2">SUM(B7:C7)</f>
        <v>3366</v>
      </c>
      <c r="E7" s="53">
        <v>468</v>
      </c>
      <c r="F7" s="53">
        <v>402</v>
      </c>
      <c r="G7" s="53">
        <f t="shared" si="0"/>
        <v>870</v>
      </c>
      <c r="H7" s="54">
        <f t="shared" ref="H7:H13" si="3">(E7)/B7*100</f>
        <v>27.956989247311824</v>
      </c>
      <c r="I7" s="54">
        <f t="shared" ref="I7:I13" si="4">(F7)/C7*100</f>
        <v>23.75886524822695</v>
      </c>
      <c r="J7" s="55">
        <f t="shared" si="1"/>
        <v>25.846702317290553</v>
      </c>
    </row>
    <row r="8" spans="1:10" ht="30" customHeight="1" x14ac:dyDescent="0.25">
      <c r="A8" s="51" t="s">
        <v>145</v>
      </c>
      <c r="B8" s="52">
        <v>1062</v>
      </c>
      <c r="C8" s="52">
        <v>1086</v>
      </c>
      <c r="D8" s="53">
        <f t="shared" si="2"/>
        <v>2148</v>
      </c>
      <c r="E8" s="53">
        <v>323</v>
      </c>
      <c r="F8" s="53">
        <v>269</v>
      </c>
      <c r="G8" s="53">
        <f t="shared" si="0"/>
        <v>592</v>
      </c>
      <c r="H8" s="54">
        <f t="shared" si="3"/>
        <v>30.41431261770245</v>
      </c>
      <c r="I8" s="54">
        <f t="shared" si="4"/>
        <v>24.769797421731123</v>
      </c>
      <c r="J8" s="55">
        <f t="shared" si="1"/>
        <v>27.560521415270017</v>
      </c>
    </row>
    <row r="9" spans="1:10" ht="30" customHeight="1" x14ac:dyDescent="0.25">
      <c r="A9" s="51" t="s">
        <v>146</v>
      </c>
      <c r="B9" s="52">
        <v>817</v>
      </c>
      <c r="C9" s="52">
        <v>812</v>
      </c>
      <c r="D9" s="53">
        <f t="shared" si="2"/>
        <v>1629</v>
      </c>
      <c r="E9" s="53">
        <v>250</v>
      </c>
      <c r="F9" s="53">
        <v>235</v>
      </c>
      <c r="G9" s="53">
        <f t="shared" si="0"/>
        <v>485</v>
      </c>
      <c r="H9" s="54">
        <f t="shared" si="3"/>
        <v>30.599755201958384</v>
      </c>
      <c r="I9" s="54">
        <f t="shared" si="4"/>
        <v>28.940886699507391</v>
      </c>
      <c r="J9" s="55">
        <f t="shared" si="1"/>
        <v>29.772866789441377</v>
      </c>
    </row>
    <row r="10" spans="1:10" ht="30" customHeight="1" x14ac:dyDescent="0.25">
      <c r="A10" s="51" t="s">
        <v>147</v>
      </c>
      <c r="B10" s="52">
        <v>1295</v>
      </c>
      <c r="C10" s="52">
        <v>1316</v>
      </c>
      <c r="D10" s="53">
        <f t="shared" si="2"/>
        <v>2611</v>
      </c>
      <c r="E10" s="53">
        <v>426</v>
      </c>
      <c r="F10" s="53">
        <v>366</v>
      </c>
      <c r="G10" s="53">
        <f t="shared" si="0"/>
        <v>792</v>
      </c>
      <c r="H10" s="54">
        <f t="shared" si="3"/>
        <v>32.895752895752892</v>
      </c>
      <c r="I10" s="54">
        <f t="shared" si="4"/>
        <v>27.811550151975684</v>
      </c>
      <c r="J10" s="55">
        <f t="shared" si="1"/>
        <v>30.333205668326315</v>
      </c>
    </row>
    <row r="11" spans="1:10" ht="30" customHeight="1" x14ac:dyDescent="0.25">
      <c r="A11" s="51" t="s">
        <v>148</v>
      </c>
      <c r="B11" s="52">
        <v>1129</v>
      </c>
      <c r="C11" s="52">
        <v>1219</v>
      </c>
      <c r="D11" s="53">
        <f t="shared" si="2"/>
        <v>2348</v>
      </c>
      <c r="E11" s="53">
        <v>426</v>
      </c>
      <c r="F11" s="53">
        <v>409</v>
      </c>
      <c r="G11" s="53">
        <f t="shared" si="0"/>
        <v>835</v>
      </c>
      <c r="H11" s="54">
        <f t="shared" si="3"/>
        <v>37.732506643046939</v>
      </c>
      <c r="I11" s="54">
        <f t="shared" si="4"/>
        <v>33.55209187858901</v>
      </c>
      <c r="J11" s="55">
        <f t="shared" si="1"/>
        <v>35.56218057921636</v>
      </c>
    </row>
    <row r="12" spans="1:10" ht="30" customHeight="1" x14ac:dyDescent="0.25">
      <c r="A12" s="51" t="s">
        <v>149</v>
      </c>
      <c r="B12" s="52">
        <v>1267</v>
      </c>
      <c r="C12" s="52">
        <v>1266</v>
      </c>
      <c r="D12" s="53">
        <f t="shared" si="2"/>
        <v>2533</v>
      </c>
      <c r="E12" s="53">
        <v>421</v>
      </c>
      <c r="F12" s="53">
        <v>368</v>
      </c>
      <c r="G12" s="53">
        <f t="shared" si="0"/>
        <v>789</v>
      </c>
      <c r="H12" s="54">
        <f t="shared" si="3"/>
        <v>33.228097868981848</v>
      </c>
      <c r="I12" s="54">
        <f t="shared" si="4"/>
        <v>29.067930489731435</v>
      </c>
      <c r="J12" s="55">
        <f t="shared" si="1"/>
        <v>31.148835373075407</v>
      </c>
    </row>
    <row r="13" spans="1:10" ht="30" customHeight="1" thickBot="1" x14ac:dyDescent="0.3">
      <c r="A13" s="51" t="s">
        <v>150</v>
      </c>
      <c r="B13" s="56">
        <v>1179</v>
      </c>
      <c r="C13" s="52">
        <v>1193</v>
      </c>
      <c r="D13" s="53">
        <f t="shared" si="2"/>
        <v>2372</v>
      </c>
      <c r="E13" s="53">
        <v>346</v>
      </c>
      <c r="F13" s="53">
        <v>306</v>
      </c>
      <c r="G13" s="53">
        <f t="shared" si="0"/>
        <v>652</v>
      </c>
      <c r="H13" s="54">
        <f t="shared" si="3"/>
        <v>29.346904156064461</v>
      </c>
      <c r="I13" s="54">
        <f t="shared" si="4"/>
        <v>25.649622799664712</v>
      </c>
      <c r="J13" s="55">
        <f t="shared" si="1"/>
        <v>27.487352445193931</v>
      </c>
    </row>
    <row r="14" spans="1:10" ht="30" customHeight="1" thickTop="1" thickBot="1" x14ac:dyDescent="0.3">
      <c r="A14" s="57" t="s">
        <v>9</v>
      </c>
      <c r="B14" s="58">
        <f>SUM(B6:B13)</f>
        <v>9714</v>
      </c>
      <c r="C14" s="58">
        <f>SUM(C6:C13)</f>
        <v>9993</v>
      </c>
      <c r="D14" s="58">
        <f t="shared" si="2"/>
        <v>19707</v>
      </c>
      <c r="E14" s="58">
        <f>SUM(E6:E13)</f>
        <v>3049</v>
      </c>
      <c r="F14" s="58">
        <f>SUM(F6:F13)</f>
        <v>2728</v>
      </c>
      <c r="G14" s="58">
        <f t="shared" si="0"/>
        <v>5777</v>
      </c>
      <c r="H14" s="59">
        <f>(E14)/B14*100</f>
        <v>31.387687873172744</v>
      </c>
      <c r="I14" s="59">
        <f>(F14)/C14*100</f>
        <v>27.299109376563596</v>
      </c>
      <c r="J14" s="60">
        <f t="shared" si="1"/>
        <v>29.31445679200284</v>
      </c>
    </row>
    <row r="15" spans="1:10" ht="30" customHeight="1" x14ac:dyDescent="0.25">
      <c r="A15" s="61"/>
      <c r="B15" s="62"/>
      <c r="C15" s="62"/>
      <c r="D15" s="62"/>
      <c r="E15" s="62"/>
      <c r="F15" s="62"/>
      <c r="G15" s="62"/>
      <c r="H15" s="63"/>
      <c r="I15" s="63"/>
      <c r="J15" s="63"/>
    </row>
    <row r="19" spans="1:10" ht="14" x14ac:dyDescent="0.2">
      <c r="A19" s="254"/>
      <c r="B19" s="254"/>
      <c r="C19" s="254"/>
      <c r="D19" s="254"/>
      <c r="E19" s="254"/>
      <c r="F19" s="254"/>
      <c r="G19" s="254"/>
      <c r="H19" s="254"/>
      <c r="I19" s="254"/>
      <c r="J19" s="254"/>
    </row>
  </sheetData>
  <mergeCells count="9">
    <mergeCell ref="A2:B2"/>
    <mergeCell ref="A19:J19"/>
    <mergeCell ref="A3:A5"/>
    <mergeCell ref="B3:D3"/>
    <mergeCell ref="E3:G3"/>
    <mergeCell ref="H3:J3"/>
    <mergeCell ref="E4:F4"/>
    <mergeCell ref="B4:D4"/>
    <mergeCell ref="H4:J4"/>
  </mergeCells>
  <phoneticPr fontId="2"/>
  <printOptions horizontalCentered="1"/>
  <pageMargins left="0.35433070866141736" right="0.19685039370078741" top="0.19685039370078741" bottom="0.19685039370078741" header="0.2362204724409449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AH49"/>
  <sheetViews>
    <sheetView zoomScaleNormal="100" workbookViewId="0">
      <selection activeCell="O9" sqref="O9:P9"/>
    </sheetView>
  </sheetViews>
  <sheetFormatPr defaultColWidth="2.90625" defaultRowHeight="14" x14ac:dyDescent="0.2"/>
  <cols>
    <col min="1" max="5" width="2.90625" style="44" customWidth="1"/>
    <col min="6" max="6" width="3.36328125" style="44" customWidth="1"/>
    <col min="7" max="7" width="2.90625" style="44" customWidth="1"/>
    <col min="8" max="8" width="3.6328125" style="44" customWidth="1"/>
    <col min="9" max="9" width="2.90625" style="44" customWidth="1"/>
    <col min="10" max="10" width="3.36328125" style="44" customWidth="1"/>
    <col min="11" max="11" width="2.90625" style="44" customWidth="1"/>
    <col min="12" max="12" width="3" style="44" customWidth="1"/>
    <col min="13" max="16" width="2.90625" style="44" customWidth="1"/>
    <col min="17" max="17" width="2.453125" style="44" customWidth="1"/>
    <col min="18" max="23" width="2.90625" style="44" customWidth="1"/>
    <col min="24" max="24" width="3.36328125" style="44" customWidth="1"/>
    <col min="25" max="25" width="2.90625" style="44" customWidth="1"/>
    <col min="26" max="26" width="3.36328125" style="44" customWidth="1"/>
    <col min="27" max="27" width="2.90625" style="44" customWidth="1"/>
    <col min="28" max="28" width="3.36328125" style="44" customWidth="1"/>
    <col min="29" max="16384" width="2.90625" style="44"/>
  </cols>
  <sheetData>
    <row r="4" spans="1:34" ht="19" x14ac:dyDescent="0.3">
      <c r="A4" s="299" t="s">
        <v>103</v>
      </c>
      <c r="B4" s="299"/>
      <c r="C4" s="299"/>
      <c r="D4" s="299"/>
      <c r="E4" s="299"/>
      <c r="F4" s="299"/>
      <c r="G4" s="299"/>
      <c r="H4" s="299"/>
      <c r="I4" s="299"/>
      <c r="J4" s="299"/>
      <c r="K4" s="299"/>
    </row>
    <row r="5" spans="1:34" ht="11.25" customHeight="1" x14ac:dyDescent="0.3">
      <c r="A5" s="45"/>
      <c r="B5" s="45"/>
      <c r="C5" s="45"/>
      <c r="D5" s="45"/>
      <c r="E5" s="45"/>
      <c r="F5" s="45"/>
      <c r="G5" s="45"/>
      <c r="H5" s="45"/>
      <c r="I5" s="45"/>
      <c r="J5" s="45"/>
      <c r="K5" s="45"/>
    </row>
    <row r="6" spans="1:34" ht="17" thickBot="1" x14ac:dyDescent="0.3">
      <c r="A6" s="300" t="s">
        <v>104</v>
      </c>
      <c r="B6" s="300"/>
      <c r="C6" s="300"/>
      <c r="D6" s="300"/>
      <c r="S6" s="300" t="s">
        <v>161</v>
      </c>
      <c r="T6" s="300"/>
      <c r="U6" s="300"/>
      <c r="V6" s="300"/>
    </row>
    <row r="7" spans="1:34" ht="16" customHeight="1" x14ac:dyDescent="0.2">
      <c r="A7" s="301" t="s">
        <v>101</v>
      </c>
      <c r="B7" s="302"/>
      <c r="C7" s="302"/>
      <c r="D7" s="302"/>
      <c r="E7" s="297" t="s">
        <v>160</v>
      </c>
      <c r="F7" s="297"/>
      <c r="G7" s="297"/>
      <c r="H7" s="297"/>
      <c r="I7" s="297"/>
      <c r="J7" s="297"/>
      <c r="K7" s="297" t="s">
        <v>19</v>
      </c>
      <c r="L7" s="297"/>
      <c r="M7" s="297"/>
      <c r="N7" s="297"/>
      <c r="O7" s="297"/>
      <c r="P7" s="298"/>
      <c r="Q7" s="46"/>
      <c r="R7" s="46"/>
      <c r="S7" s="291" t="s">
        <v>105</v>
      </c>
      <c r="T7" s="292"/>
      <c r="U7" s="292"/>
      <c r="V7" s="293"/>
      <c r="W7" s="297" t="s">
        <v>102</v>
      </c>
      <c r="X7" s="297"/>
      <c r="Y7" s="297"/>
      <c r="Z7" s="297"/>
      <c r="AA7" s="297"/>
      <c r="AB7" s="297"/>
      <c r="AC7" s="297" t="s">
        <v>19</v>
      </c>
      <c r="AD7" s="297"/>
      <c r="AE7" s="297"/>
      <c r="AF7" s="297"/>
      <c r="AG7" s="297"/>
      <c r="AH7" s="298"/>
    </row>
    <row r="8" spans="1:34" ht="16" customHeight="1" x14ac:dyDescent="0.2">
      <c r="A8" s="303"/>
      <c r="B8" s="304"/>
      <c r="C8" s="304"/>
      <c r="D8" s="304"/>
      <c r="E8" s="287" t="s">
        <v>7</v>
      </c>
      <c r="F8" s="287"/>
      <c r="G8" s="287" t="s">
        <v>8</v>
      </c>
      <c r="H8" s="287"/>
      <c r="I8" s="287" t="s">
        <v>9</v>
      </c>
      <c r="J8" s="287"/>
      <c r="K8" s="287" t="s">
        <v>7</v>
      </c>
      <c r="L8" s="287"/>
      <c r="M8" s="287" t="s">
        <v>8</v>
      </c>
      <c r="N8" s="287"/>
      <c r="O8" s="287" t="s">
        <v>9</v>
      </c>
      <c r="P8" s="288"/>
      <c r="Q8" s="46"/>
      <c r="R8" s="46"/>
      <c r="S8" s="294"/>
      <c r="T8" s="295"/>
      <c r="U8" s="295"/>
      <c r="V8" s="296"/>
      <c r="W8" s="287" t="s">
        <v>7</v>
      </c>
      <c r="X8" s="287"/>
      <c r="Y8" s="287" t="s">
        <v>8</v>
      </c>
      <c r="Z8" s="287"/>
      <c r="AA8" s="287" t="s">
        <v>9</v>
      </c>
      <c r="AB8" s="287"/>
      <c r="AC8" s="287" t="s">
        <v>7</v>
      </c>
      <c r="AD8" s="287"/>
      <c r="AE8" s="287" t="s">
        <v>8</v>
      </c>
      <c r="AF8" s="287"/>
      <c r="AG8" s="287" t="s">
        <v>9</v>
      </c>
      <c r="AH8" s="288"/>
    </row>
    <row r="9" spans="1:34" ht="18" customHeight="1" x14ac:dyDescent="0.2">
      <c r="A9" s="281" t="s">
        <v>10</v>
      </c>
      <c r="B9" s="305"/>
      <c r="C9" s="305"/>
      <c r="D9" s="306"/>
      <c r="E9" s="283">
        <v>670</v>
      </c>
      <c r="F9" s="284"/>
      <c r="G9" s="277">
        <v>516</v>
      </c>
      <c r="H9" s="278"/>
      <c r="I9" s="277">
        <f t="shared" ref="I9:I14" si="0">SUM(E9:H9)</f>
        <v>1186</v>
      </c>
      <c r="J9" s="278"/>
      <c r="K9" s="257">
        <f>E9/総括!K12:V12*100</f>
        <v>9.5769010863350488</v>
      </c>
      <c r="L9" s="257"/>
      <c r="M9" s="257">
        <f>G9/総括!Q12*100</f>
        <v>7.3118889046336966</v>
      </c>
      <c r="N9" s="257"/>
      <c r="O9" s="257">
        <f>I9/総括!W12*100</f>
        <v>8.4394791147797612</v>
      </c>
      <c r="P9" s="258"/>
      <c r="S9" s="281" t="s">
        <v>10</v>
      </c>
      <c r="T9" s="282"/>
      <c r="U9" s="282"/>
      <c r="V9" s="282"/>
      <c r="W9" s="277">
        <v>917</v>
      </c>
      <c r="X9" s="278"/>
      <c r="Y9" s="277">
        <v>730</v>
      </c>
      <c r="Z9" s="278"/>
      <c r="AA9" s="289">
        <f t="shared" ref="AA9:AA14" si="1">SUM(W9:Z9)</f>
        <v>1647</v>
      </c>
      <c r="AB9" s="290"/>
      <c r="AC9" s="257">
        <f>W9/総括!K12*100</f>
        <v>13.107489994282448</v>
      </c>
      <c r="AD9" s="257"/>
      <c r="AE9" s="257">
        <f>Y9/総括!Q12*100</f>
        <v>10.344338954229842</v>
      </c>
      <c r="AF9" s="257"/>
      <c r="AG9" s="257">
        <f>AA9/総括!W12*100</f>
        <v>11.719917455347613</v>
      </c>
      <c r="AH9" s="258"/>
    </row>
    <row r="10" spans="1:34" ht="18" customHeight="1" x14ac:dyDescent="0.2">
      <c r="A10" s="281" t="s">
        <v>11</v>
      </c>
      <c r="B10" s="282"/>
      <c r="C10" s="282"/>
      <c r="D10" s="282"/>
      <c r="E10" s="283">
        <v>676</v>
      </c>
      <c r="F10" s="284"/>
      <c r="G10" s="277">
        <v>486</v>
      </c>
      <c r="H10" s="278"/>
      <c r="I10" s="277">
        <f t="shared" si="0"/>
        <v>1162</v>
      </c>
      <c r="J10" s="278"/>
      <c r="K10" s="257">
        <f>E10/総括!K13:V13*100</f>
        <v>8.1465413352615084</v>
      </c>
      <c r="L10" s="257"/>
      <c r="M10" s="257">
        <f>G10/総括!Q13*100</f>
        <v>5.9016393442622954</v>
      </c>
      <c r="N10" s="257"/>
      <c r="O10" s="257">
        <f>I10/総括!W13*100</f>
        <v>7.0283675074094232</v>
      </c>
      <c r="P10" s="258"/>
      <c r="S10" s="281" t="s">
        <v>11</v>
      </c>
      <c r="T10" s="282"/>
      <c r="U10" s="282"/>
      <c r="V10" s="282"/>
      <c r="W10" s="277">
        <v>978</v>
      </c>
      <c r="X10" s="278"/>
      <c r="Y10" s="277">
        <v>758</v>
      </c>
      <c r="Z10" s="278"/>
      <c r="AA10" s="283">
        <f t="shared" si="1"/>
        <v>1736</v>
      </c>
      <c r="AB10" s="284"/>
      <c r="AC10" s="257">
        <f>W10/総括!K13*100</f>
        <v>11.785972523499638</v>
      </c>
      <c r="AD10" s="257"/>
      <c r="AE10" s="257">
        <f>Y10/総括!Q13*100</f>
        <v>9.2046144505160896</v>
      </c>
      <c r="AF10" s="257"/>
      <c r="AG10" s="257">
        <f>AA10/総括!W13*100</f>
        <v>10.500211697816489</v>
      </c>
      <c r="AH10" s="258"/>
    </row>
    <row r="11" spans="1:34" ht="18" customHeight="1" x14ac:dyDescent="0.2">
      <c r="A11" s="281" t="s">
        <v>12</v>
      </c>
      <c r="B11" s="282"/>
      <c r="C11" s="282"/>
      <c r="D11" s="282"/>
      <c r="E11" s="283">
        <v>672</v>
      </c>
      <c r="F11" s="284"/>
      <c r="G11" s="277">
        <v>539</v>
      </c>
      <c r="H11" s="278"/>
      <c r="I11" s="277">
        <f t="shared" si="0"/>
        <v>1211</v>
      </c>
      <c r="J11" s="278"/>
      <c r="K11" s="257">
        <f>E11/総括!K14:V14*100</f>
        <v>8.3343668609698618</v>
      </c>
      <c r="L11" s="257"/>
      <c r="M11" s="257">
        <f>G11/総括!Q14*100</f>
        <v>6.6923267941395581</v>
      </c>
      <c r="N11" s="257"/>
      <c r="O11" s="257">
        <f>I11/総括!W14*100</f>
        <v>7.5138052987528692</v>
      </c>
      <c r="P11" s="258"/>
      <c r="S11" s="281" t="s">
        <v>12</v>
      </c>
      <c r="T11" s="282"/>
      <c r="U11" s="282"/>
      <c r="V11" s="282"/>
      <c r="W11" s="277">
        <v>979</v>
      </c>
      <c r="X11" s="278"/>
      <c r="Y11" s="277">
        <v>832</v>
      </c>
      <c r="Z11" s="278"/>
      <c r="AA11" s="283">
        <f t="shared" si="1"/>
        <v>1811</v>
      </c>
      <c r="AB11" s="284"/>
      <c r="AC11" s="257">
        <f>W11/総括!K14*100</f>
        <v>12.141882673942701</v>
      </c>
      <c r="AD11" s="257"/>
      <c r="AE11" s="257">
        <f>Y11/総括!Q14*100</f>
        <v>10.330270672957537</v>
      </c>
      <c r="AF11" s="257"/>
      <c r="AG11" s="257">
        <f>AA11/総括!W14*100</f>
        <v>11.236582490537941</v>
      </c>
      <c r="AH11" s="258"/>
    </row>
    <row r="12" spans="1:34" ht="18" customHeight="1" x14ac:dyDescent="0.2">
      <c r="A12" s="279" t="s">
        <v>13</v>
      </c>
      <c r="B12" s="280"/>
      <c r="C12" s="280"/>
      <c r="D12" s="280"/>
      <c r="E12" s="283">
        <v>3994</v>
      </c>
      <c r="F12" s="284"/>
      <c r="G12" s="277">
        <v>3588</v>
      </c>
      <c r="H12" s="278"/>
      <c r="I12" s="277">
        <f t="shared" si="0"/>
        <v>7582</v>
      </c>
      <c r="J12" s="278"/>
      <c r="K12" s="257">
        <f>E12/総括!K15:V15*100</f>
        <v>8.9359226776445322</v>
      </c>
      <c r="L12" s="257"/>
      <c r="M12" s="257">
        <f>G12/総括!Q15*100</f>
        <v>8.3513721108861105</v>
      </c>
      <c r="N12" s="257"/>
      <c r="O12" s="257">
        <f>I12/総括!W15*100</f>
        <v>8.6494256151678659</v>
      </c>
      <c r="P12" s="258"/>
      <c r="S12" s="279" t="s">
        <v>13</v>
      </c>
      <c r="T12" s="280"/>
      <c r="U12" s="280"/>
      <c r="V12" s="280"/>
      <c r="W12" s="277">
        <v>5769</v>
      </c>
      <c r="X12" s="278"/>
      <c r="Y12" s="277">
        <v>4730</v>
      </c>
      <c r="Z12" s="278"/>
      <c r="AA12" s="283">
        <f t="shared" si="1"/>
        <v>10499</v>
      </c>
      <c r="AB12" s="284"/>
      <c r="AC12" s="257">
        <f>W12/総括!K15*100</f>
        <v>12.907195274744943</v>
      </c>
      <c r="AD12" s="257"/>
      <c r="AE12" s="257">
        <f>Y12/総括!Q15*100</f>
        <v>11.009473267695459</v>
      </c>
      <c r="AF12" s="257"/>
      <c r="AG12" s="257">
        <f>AA12/総括!W15*100</f>
        <v>11.977093053765159</v>
      </c>
      <c r="AH12" s="258"/>
    </row>
    <row r="13" spans="1:34" ht="18" customHeight="1" x14ac:dyDescent="0.2">
      <c r="A13" s="265" t="s">
        <v>14</v>
      </c>
      <c r="B13" s="266"/>
      <c r="C13" s="266"/>
      <c r="D13" s="266"/>
      <c r="E13" s="317">
        <v>2073</v>
      </c>
      <c r="F13" s="318"/>
      <c r="G13" s="267">
        <v>1697</v>
      </c>
      <c r="H13" s="267"/>
      <c r="I13" s="268">
        <f t="shared" si="0"/>
        <v>3770</v>
      </c>
      <c r="J13" s="269"/>
      <c r="K13" s="257">
        <f>E13/総括!K16:V16*100</f>
        <v>8.8669318619273714</v>
      </c>
      <c r="L13" s="257"/>
      <c r="M13" s="257">
        <f>G13/総括!Q16*100</f>
        <v>7.4292969092023462</v>
      </c>
      <c r="N13" s="257"/>
      <c r="O13" s="257">
        <f>I13/総括!W16*100</f>
        <v>8.1564656757750811</v>
      </c>
      <c r="P13" s="258"/>
      <c r="S13" s="265" t="s">
        <v>14</v>
      </c>
      <c r="T13" s="266"/>
      <c r="U13" s="266"/>
      <c r="V13" s="266"/>
      <c r="W13" s="267">
        <v>3007</v>
      </c>
      <c r="X13" s="267"/>
      <c r="Y13" s="267">
        <v>2530</v>
      </c>
      <c r="Z13" s="267"/>
      <c r="AA13" s="283">
        <f t="shared" si="1"/>
        <v>5537</v>
      </c>
      <c r="AB13" s="284"/>
      <c r="AC13" s="257">
        <f>W13/総括!K16*100</f>
        <v>12.861970144146456</v>
      </c>
      <c r="AD13" s="257"/>
      <c r="AE13" s="257">
        <f>Y13/総括!Q16*100</f>
        <v>11.076087908239209</v>
      </c>
      <c r="AF13" s="257"/>
      <c r="AG13" s="257">
        <f>AA13/総括!W16*100</f>
        <v>11.979403301529608</v>
      </c>
      <c r="AH13" s="258"/>
    </row>
    <row r="14" spans="1:34" ht="18" customHeight="1" thickBot="1" x14ac:dyDescent="0.25">
      <c r="A14" s="270" t="s">
        <v>151</v>
      </c>
      <c r="B14" s="271"/>
      <c r="C14" s="271"/>
      <c r="D14" s="272"/>
      <c r="E14" s="273">
        <v>1047</v>
      </c>
      <c r="F14" s="274"/>
      <c r="G14" s="273">
        <v>803</v>
      </c>
      <c r="H14" s="274"/>
      <c r="I14" s="275">
        <f t="shared" si="0"/>
        <v>1850</v>
      </c>
      <c r="J14" s="276"/>
      <c r="K14" s="257">
        <f>E14/総括!K17:AN17*100</f>
        <v>10.778258184064239</v>
      </c>
      <c r="L14" s="257"/>
      <c r="M14" s="257">
        <f>G14/総括!Q17*100</f>
        <v>8.0356249374562196</v>
      </c>
      <c r="N14" s="257"/>
      <c r="O14" s="257">
        <f>I14/総括!W17*100</f>
        <v>9.387527274572486</v>
      </c>
      <c r="P14" s="258"/>
      <c r="S14" s="270" t="s">
        <v>151</v>
      </c>
      <c r="T14" s="271"/>
      <c r="U14" s="271"/>
      <c r="V14" s="272"/>
      <c r="W14" s="273">
        <v>1405</v>
      </c>
      <c r="X14" s="274"/>
      <c r="Y14" s="273">
        <v>1144</v>
      </c>
      <c r="Z14" s="274"/>
      <c r="AA14" s="307">
        <f t="shared" si="1"/>
        <v>2549</v>
      </c>
      <c r="AB14" s="308"/>
      <c r="AC14" s="257">
        <f>W14/総括!K17*100</f>
        <v>14.463660695902822</v>
      </c>
      <c r="AD14" s="257"/>
      <c r="AE14" s="257">
        <f>Y14/総括!Q17*100</f>
        <v>11.448013609526669</v>
      </c>
      <c r="AF14" s="257"/>
      <c r="AG14" s="257">
        <f>AA14/総括!W17*100</f>
        <v>12.934490282640688</v>
      </c>
      <c r="AH14" s="258"/>
    </row>
    <row r="15" spans="1:34" ht="18" customHeight="1" thickTop="1" thickBot="1" x14ac:dyDescent="0.25">
      <c r="A15" s="261" t="s">
        <v>102</v>
      </c>
      <c r="B15" s="262"/>
      <c r="C15" s="262"/>
      <c r="D15" s="263"/>
      <c r="E15" s="309">
        <f>SUM(E9:F14)</f>
        <v>9132</v>
      </c>
      <c r="F15" s="309"/>
      <c r="G15" s="309">
        <f>SUM(G9:H14)</f>
        <v>7629</v>
      </c>
      <c r="H15" s="309"/>
      <c r="I15" s="264">
        <f>SUM(I9:J14)</f>
        <v>16761</v>
      </c>
      <c r="J15" s="264"/>
      <c r="K15" s="310">
        <v>9.0299999999999994</v>
      </c>
      <c r="L15" s="311"/>
      <c r="M15" s="310">
        <v>7.69</v>
      </c>
      <c r="N15" s="311"/>
      <c r="O15" s="312">
        <v>8.3699999999999992</v>
      </c>
      <c r="P15" s="313"/>
      <c r="S15" s="261" t="s">
        <v>102</v>
      </c>
      <c r="T15" s="262"/>
      <c r="U15" s="262"/>
      <c r="V15" s="263"/>
      <c r="W15" s="264">
        <f>SUM(W9:X14)</f>
        <v>13055</v>
      </c>
      <c r="X15" s="264"/>
      <c r="Y15" s="264">
        <f>SUM(Y9:Z14)</f>
        <v>10724</v>
      </c>
      <c r="Z15" s="264"/>
      <c r="AA15" s="264">
        <f>SUM(AA9:AB14)</f>
        <v>23779</v>
      </c>
      <c r="AB15" s="264"/>
      <c r="AC15" s="285">
        <v>12.91</v>
      </c>
      <c r="AD15" s="285"/>
      <c r="AE15" s="285">
        <v>10.82</v>
      </c>
      <c r="AF15" s="285"/>
      <c r="AG15" s="285">
        <v>11.87</v>
      </c>
      <c r="AH15" s="286"/>
    </row>
    <row r="17" spans="1:34" x14ac:dyDescent="0.2">
      <c r="M17" s="319"/>
      <c r="N17" s="320"/>
      <c r="O17" s="320"/>
      <c r="P17" s="320"/>
      <c r="Q17" s="320"/>
      <c r="R17" s="321"/>
    </row>
    <row r="18" spans="1:34" ht="17" thickBot="1" x14ac:dyDescent="0.3">
      <c r="A18" s="300" t="s">
        <v>162</v>
      </c>
      <c r="B18" s="300"/>
      <c r="C18" s="300"/>
      <c r="D18" s="300"/>
      <c r="S18" s="300" t="s">
        <v>163</v>
      </c>
      <c r="T18" s="300"/>
      <c r="U18" s="300"/>
      <c r="V18" s="300"/>
    </row>
    <row r="19" spans="1:34" ht="15.75" customHeight="1" x14ac:dyDescent="0.2">
      <c r="A19" s="301" t="s">
        <v>101</v>
      </c>
      <c r="B19" s="302"/>
      <c r="C19" s="302"/>
      <c r="D19" s="302"/>
      <c r="E19" s="314" t="s">
        <v>160</v>
      </c>
      <c r="F19" s="315"/>
      <c r="G19" s="315"/>
      <c r="H19" s="315"/>
      <c r="I19" s="315"/>
      <c r="J19" s="316"/>
      <c r="K19" s="297" t="s">
        <v>19</v>
      </c>
      <c r="L19" s="297"/>
      <c r="M19" s="297"/>
      <c r="N19" s="297"/>
      <c r="O19" s="297"/>
      <c r="P19" s="298"/>
      <c r="Q19" s="46"/>
      <c r="R19" s="46"/>
      <c r="S19" s="301" t="s">
        <v>101</v>
      </c>
      <c r="T19" s="302"/>
      <c r="U19" s="302"/>
      <c r="V19" s="302"/>
      <c r="W19" s="297" t="s">
        <v>160</v>
      </c>
      <c r="X19" s="297"/>
      <c r="Y19" s="297"/>
      <c r="Z19" s="297"/>
      <c r="AA19" s="297"/>
      <c r="AB19" s="297"/>
      <c r="AC19" s="297" t="s">
        <v>19</v>
      </c>
      <c r="AD19" s="297"/>
      <c r="AE19" s="297"/>
      <c r="AF19" s="297"/>
      <c r="AG19" s="297"/>
      <c r="AH19" s="298"/>
    </row>
    <row r="20" spans="1:34" ht="15.75" customHeight="1" x14ac:dyDescent="0.2">
      <c r="A20" s="303"/>
      <c r="B20" s="304"/>
      <c r="C20" s="304"/>
      <c r="D20" s="304"/>
      <c r="E20" s="287" t="s">
        <v>7</v>
      </c>
      <c r="F20" s="287"/>
      <c r="G20" s="287" t="s">
        <v>8</v>
      </c>
      <c r="H20" s="287"/>
      <c r="I20" s="287" t="s">
        <v>9</v>
      </c>
      <c r="J20" s="287"/>
      <c r="K20" s="287" t="s">
        <v>7</v>
      </c>
      <c r="L20" s="287"/>
      <c r="M20" s="287" t="s">
        <v>8</v>
      </c>
      <c r="N20" s="287"/>
      <c r="O20" s="287" t="s">
        <v>9</v>
      </c>
      <c r="P20" s="288"/>
      <c r="Q20" s="46"/>
      <c r="R20" s="46"/>
      <c r="S20" s="303"/>
      <c r="T20" s="304"/>
      <c r="U20" s="304"/>
      <c r="V20" s="304"/>
      <c r="W20" s="287" t="s">
        <v>7</v>
      </c>
      <c r="X20" s="287"/>
      <c r="Y20" s="287" t="s">
        <v>8</v>
      </c>
      <c r="Z20" s="287"/>
      <c r="AA20" s="287" t="s">
        <v>9</v>
      </c>
      <c r="AB20" s="287"/>
      <c r="AC20" s="287" t="s">
        <v>7</v>
      </c>
      <c r="AD20" s="287"/>
      <c r="AE20" s="287" t="s">
        <v>8</v>
      </c>
      <c r="AF20" s="287"/>
      <c r="AG20" s="287" t="s">
        <v>9</v>
      </c>
      <c r="AH20" s="288"/>
    </row>
    <row r="21" spans="1:34" ht="18" customHeight="1" x14ac:dyDescent="0.2">
      <c r="A21" s="281" t="s">
        <v>10</v>
      </c>
      <c r="B21" s="282"/>
      <c r="C21" s="282"/>
      <c r="D21" s="282"/>
      <c r="E21" s="277">
        <v>1334</v>
      </c>
      <c r="F21" s="278"/>
      <c r="G21" s="277">
        <v>1075</v>
      </c>
      <c r="H21" s="278"/>
      <c r="I21" s="277">
        <f t="shared" ref="I21:I26" si="2">SUM(E21:H21)</f>
        <v>2409</v>
      </c>
      <c r="J21" s="278"/>
      <c r="K21" s="257">
        <f>E21/総括!K12*100</f>
        <v>19.068038879359634</v>
      </c>
      <c r="L21" s="257"/>
      <c r="M21" s="257">
        <f>G21/総括!Q12*100</f>
        <v>15.233101884653536</v>
      </c>
      <c r="N21" s="257"/>
      <c r="O21" s="257">
        <f>I21/総括!W12*100</f>
        <v>17.142247207002065</v>
      </c>
      <c r="P21" s="258"/>
      <c r="S21" s="281" t="s">
        <v>10</v>
      </c>
      <c r="T21" s="282"/>
      <c r="U21" s="282"/>
      <c r="V21" s="282"/>
      <c r="W21" s="277">
        <v>1578</v>
      </c>
      <c r="X21" s="278"/>
      <c r="Y21" s="277">
        <v>1260</v>
      </c>
      <c r="Z21" s="278"/>
      <c r="AA21" s="277">
        <f t="shared" ref="AA21:AA26" si="3">SUM(W21:Z21)</f>
        <v>2838</v>
      </c>
      <c r="AB21" s="278"/>
      <c r="AC21" s="257">
        <f>W21/総括!K12*100</f>
        <v>22.555746140651799</v>
      </c>
      <c r="AD21" s="257"/>
      <c r="AE21" s="257">
        <f>Y21/総括!Q12*100</f>
        <v>17.854612441547399</v>
      </c>
      <c r="AF21" s="257"/>
      <c r="AG21" s="257">
        <f>AA21/総括!W12*100</f>
        <v>20.194976161673665</v>
      </c>
      <c r="AH21" s="258"/>
    </row>
    <row r="22" spans="1:34" ht="18" customHeight="1" x14ac:dyDescent="0.2">
      <c r="A22" s="281" t="s">
        <v>11</v>
      </c>
      <c r="B22" s="282"/>
      <c r="C22" s="282"/>
      <c r="D22" s="282"/>
      <c r="E22" s="277">
        <v>1520</v>
      </c>
      <c r="F22" s="278"/>
      <c r="G22" s="277">
        <v>1261</v>
      </c>
      <c r="H22" s="278"/>
      <c r="I22" s="277">
        <f t="shared" si="2"/>
        <v>2781</v>
      </c>
      <c r="J22" s="278"/>
      <c r="K22" s="257">
        <f>E22/総括!K13*100</f>
        <v>18.317666907688597</v>
      </c>
      <c r="L22" s="257"/>
      <c r="M22" s="257">
        <f>G22/総括!Q13*100</f>
        <v>15.312689738919246</v>
      </c>
      <c r="N22" s="257"/>
      <c r="O22" s="257">
        <f>I22/総括!W13*100</f>
        <v>16.820903647250955</v>
      </c>
      <c r="P22" s="258"/>
      <c r="S22" s="281" t="s">
        <v>11</v>
      </c>
      <c r="T22" s="282"/>
      <c r="U22" s="282"/>
      <c r="V22" s="282"/>
      <c r="W22" s="277">
        <v>1878</v>
      </c>
      <c r="X22" s="278"/>
      <c r="Y22" s="277">
        <v>1611</v>
      </c>
      <c r="Z22" s="278"/>
      <c r="AA22" s="277">
        <f t="shared" si="3"/>
        <v>3489</v>
      </c>
      <c r="AB22" s="278"/>
      <c r="AC22" s="257">
        <f>W22/総括!K13*100</f>
        <v>22.631959508315258</v>
      </c>
      <c r="AD22" s="257"/>
      <c r="AE22" s="257">
        <f>Y22/総括!Q13*100</f>
        <v>19.562841530054644</v>
      </c>
      <c r="AF22" s="257"/>
      <c r="AG22" s="257">
        <f>AA22/総括!W13*100</f>
        <v>21.103248049355834</v>
      </c>
      <c r="AH22" s="258"/>
    </row>
    <row r="23" spans="1:34" ht="18" customHeight="1" x14ac:dyDescent="0.2">
      <c r="A23" s="281" t="s">
        <v>12</v>
      </c>
      <c r="B23" s="282"/>
      <c r="C23" s="282"/>
      <c r="D23" s="282"/>
      <c r="E23" s="277">
        <v>1497</v>
      </c>
      <c r="F23" s="278"/>
      <c r="G23" s="277">
        <v>1283</v>
      </c>
      <c r="H23" s="278"/>
      <c r="I23" s="277">
        <f t="shared" si="2"/>
        <v>2780</v>
      </c>
      <c r="J23" s="278"/>
      <c r="K23" s="257">
        <f>E23/総括!K14*100</f>
        <v>18.566290462606972</v>
      </c>
      <c r="L23" s="257"/>
      <c r="M23" s="257">
        <f>G23/総括!Q14*100</f>
        <v>15.929972684380434</v>
      </c>
      <c r="N23" s="257"/>
      <c r="O23" s="257">
        <f>I23/総括!W14*100</f>
        <v>17.248867655270832</v>
      </c>
      <c r="P23" s="258"/>
      <c r="S23" s="281" t="s">
        <v>12</v>
      </c>
      <c r="T23" s="282"/>
      <c r="U23" s="282"/>
      <c r="V23" s="282"/>
      <c r="W23" s="277">
        <v>1820</v>
      </c>
      <c r="X23" s="278"/>
      <c r="Y23" s="277">
        <v>1620</v>
      </c>
      <c r="Z23" s="278"/>
      <c r="AA23" s="277">
        <f t="shared" ref="AA23" si="4">SUM(W23:Z23)</f>
        <v>3440</v>
      </c>
      <c r="AB23" s="278"/>
      <c r="AC23" s="257">
        <f>W23/総括!K14*100</f>
        <v>22.572243581793376</v>
      </c>
      <c r="AD23" s="257"/>
      <c r="AE23" s="257">
        <f>Y23/総括!Q14*100</f>
        <v>20.114228954556744</v>
      </c>
      <c r="AF23" s="257"/>
      <c r="AG23" s="257">
        <f>AA23/総括!W14*100</f>
        <v>21.343922566234411</v>
      </c>
      <c r="AH23" s="258"/>
    </row>
    <row r="24" spans="1:34" ht="18" customHeight="1" x14ac:dyDescent="0.2">
      <c r="A24" s="279" t="s">
        <v>13</v>
      </c>
      <c r="B24" s="280"/>
      <c r="C24" s="280"/>
      <c r="D24" s="280"/>
      <c r="E24" s="277">
        <v>9366</v>
      </c>
      <c r="F24" s="278"/>
      <c r="G24" s="277">
        <v>7821</v>
      </c>
      <c r="H24" s="278"/>
      <c r="I24" s="277">
        <f t="shared" si="2"/>
        <v>17187</v>
      </c>
      <c r="J24" s="278"/>
      <c r="K24" s="257">
        <f>E24/総括!K15*100</f>
        <v>20.954895292643638</v>
      </c>
      <c r="L24" s="257"/>
      <c r="M24" s="257">
        <f>G24/総括!Q15*100</f>
        <v>18.204036031003419</v>
      </c>
      <c r="N24" s="257"/>
      <c r="O24" s="257">
        <f>I24/総括!W15*100</f>
        <v>19.606657616445546</v>
      </c>
      <c r="P24" s="258"/>
      <c r="S24" s="279" t="s">
        <v>13</v>
      </c>
      <c r="T24" s="280"/>
      <c r="U24" s="280"/>
      <c r="V24" s="280"/>
      <c r="W24" s="277">
        <v>11276</v>
      </c>
      <c r="X24" s="278"/>
      <c r="Y24" s="277">
        <v>9616</v>
      </c>
      <c r="Z24" s="278"/>
      <c r="AA24" s="277">
        <f t="shared" si="3"/>
        <v>20892</v>
      </c>
      <c r="AB24" s="278"/>
      <c r="AC24" s="257">
        <f>W24/総括!K15*100</f>
        <v>25.22820834079112</v>
      </c>
      <c r="AD24" s="257"/>
      <c r="AE24" s="257">
        <f>Y24/総括!Q15*100</f>
        <v>22.382049670646836</v>
      </c>
      <c r="AF24" s="257"/>
      <c r="AG24" s="257">
        <f>AA24/総括!W15*100</f>
        <v>23.833262984975871</v>
      </c>
      <c r="AH24" s="258"/>
    </row>
    <row r="25" spans="1:34" ht="18" customHeight="1" x14ac:dyDescent="0.2">
      <c r="A25" s="265" t="s">
        <v>14</v>
      </c>
      <c r="B25" s="266"/>
      <c r="C25" s="266"/>
      <c r="D25" s="266"/>
      <c r="E25" s="267">
        <v>4879</v>
      </c>
      <c r="F25" s="267"/>
      <c r="G25" s="267">
        <v>4199</v>
      </c>
      <c r="H25" s="267"/>
      <c r="I25" s="268">
        <f t="shared" si="2"/>
        <v>9078</v>
      </c>
      <c r="J25" s="269"/>
      <c r="K25" s="257">
        <f>E25/総括!K16*100</f>
        <v>20.869156080242952</v>
      </c>
      <c r="L25" s="257"/>
      <c r="M25" s="257">
        <f>G25/総括!Q16*100</f>
        <v>18.382803607389896</v>
      </c>
      <c r="N25" s="257"/>
      <c r="O25" s="257">
        <f>I25/総括!W16*100</f>
        <v>19.640423184266893</v>
      </c>
      <c r="P25" s="258"/>
      <c r="S25" s="265" t="s">
        <v>14</v>
      </c>
      <c r="T25" s="266"/>
      <c r="U25" s="266"/>
      <c r="V25" s="266"/>
      <c r="W25" s="267">
        <v>5937</v>
      </c>
      <c r="X25" s="267"/>
      <c r="Y25" s="267">
        <v>5138</v>
      </c>
      <c r="Z25" s="267"/>
      <c r="AA25" s="268">
        <f t="shared" si="3"/>
        <v>11075</v>
      </c>
      <c r="AB25" s="269"/>
      <c r="AC25" s="257">
        <f>W25/総括!K16*100</f>
        <v>25.394584883870142</v>
      </c>
      <c r="AD25" s="257"/>
      <c r="AE25" s="257">
        <f>Y25/総括!Q16*100</f>
        <v>22.493652044479468</v>
      </c>
      <c r="AF25" s="257"/>
      <c r="AG25" s="257">
        <f>AA25/総括!W16*100</f>
        <v>23.960970121806106</v>
      </c>
      <c r="AH25" s="258"/>
    </row>
    <row r="26" spans="1:34" ht="18" customHeight="1" thickBot="1" x14ac:dyDescent="0.25">
      <c r="A26" s="270" t="s">
        <v>151</v>
      </c>
      <c r="B26" s="271"/>
      <c r="C26" s="271"/>
      <c r="D26" s="272"/>
      <c r="E26" s="273">
        <v>2081</v>
      </c>
      <c r="F26" s="274"/>
      <c r="G26" s="273">
        <v>1744</v>
      </c>
      <c r="H26" s="274"/>
      <c r="I26" s="275">
        <f t="shared" si="2"/>
        <v>3825</v>
      </c>
      <c r="J26" s="276"/>
      <c r="K26" s="257">
        <f>E26/総括!K17*100</f>
        <v>21.422688902614784</v>
      </c>
      <c r="L26" s="257"/>
      <c r="M26" s="257">
        <f>G26/総括!Q17*100</f>
        <v>17.452216551586112</v>
      </c>
      <c r="N26" s="257"/>
      <c r="O26" s="257">
        <f>I26/総括!W17*100</f>
        <v>19.409346932562034</v>
      </c>
      <c r="P26" s="258"/>
      <c r="S26" s="270" t="s">
        <v>151</v>
      </c>
      <c r="T26" s="271"/>
      <c r="U26" s="271"/>
      <c r="V26" s="272"/>
      <c r="W26" s="273">
        <v>2453</v>
      </c>
      <c r="X26" s="274"/>
      <c r="Y26" s="273">
        <v>2099</v>
      </c>
      <c r="Z26" s="274"/>
      <c r="AA26" s="275">
        <f t="shared" si="3"/>
        <v>4552</v>
      </c>
      <c r="AB26" s="276"/>
      <c r="AC26" s="257">
        <f>W26/総括!K17*100</f>
        <v>25.252213300391187</v>
      </c>
      <c r="AD26" s="257"/>
      <c r="AE26" s="257">
        <f>Y26/総括!Q17*100</f>
        <v>21.004703292304612</v>
      </c>
      <c r="AF26" s="257"/>
      <c r="AG26" s="257">
        <f>AA26/総括!W17*100</f>
        <v>23.098391434515655</v>
      </c>
      <c r="AH26" s="258"/>
    </row>
    <row r="27" spans="1:34" ht="18" customHeight="1" thickTop="1" thickBot="1" x14ac:dyDescent="0.25">
      <c r="A27" s="261" t="s">
        <v>102</v>
      </c>
      <c r="B27" s="262"/>
      <c r="C27" s="262"/>
      <c r="D27" s="263"/>
      <c r="E27" s="264">
        <f>SUM(E21:F26)</f>
        <v>20677</v>
      </c>
      <c r="F27" s="264"/>
      <c r="G27" s="264">
        <f>SUM(G21:H26)</f>
        <v>17383</v>
      </c>
      <c r="H27" s="264"/>
      <c r="I27" s="264">
        <f>SUM(I21:J26)</f>
        <v>38060</v>
      </c>
      <c r="J27" s="264"/>
      <c r="K27" s="259">
        <v>20.440000000000001</v>
      </c>
      <c r="L27" s="259"/>
      <c r="M27" s="259">
        <v>17.53</v>
      </c>
      <c r="N27" s="259"/>
      <c r="O27" s="259">
        <v>19</v>
      </c>
      <c r="P27" s="260"/>
      <c r="S27" s="261" t="s">
        <v>102</v>
      </c>
      <c r="T27" s="262"/>
      <c r="U27" s="262"/>
      <c r="V27" s="263"/>
      <c r="W27" s="264">
        <f>SUM(W21:X26)</f>
        <v>24942</v>
      </c>
      <c r="X27" s="264"/>
      <c r="Y27" s="264">
        <f>SUM(Y21:Z26)</f>
        <v>21344</v>
      </c>
      <c r="Z27" s="264"/>
      <c r="AA27" s="264">
        <f>SUM(AA21:AB26)</f>
        <v>46286</v>
      </c>
      <c r="AB27" s="264"/>
      <c r="AC27" s="259">
        <v>24.66</v>
      </c>
      <c r="AD27" s="259"/>
      <c r="AE27" s="259">
        <v>21.53</v>
      </c>
      <c r="AF27" s="259"/>
      <c r="AG27" s="259">
        <v>23.11</v>
      </c>
      <c r="AH27" s="260"/>
    </row>
    <row r="30" spans="1:34" ht="17" thickBot="1" x14ac:dyDescent="0.3">
      <c r="A30" s="300" t="s">
        <v>106</v>
      </c>
      <c r="B30" s="300"/>
      <c r="C30" s="300"/>
      <c r="D30" s="300"/>
      <c r="S30" s="300" t="s">
        <v>188</v>
      </c>
      <c r="T30" s="300"/>
      <c r="U30" s="300"/>
      <c r="V30" s="300"/>
    </row>
    <row r="31" spans="1:34" ht="15.75" customHeight="1" x14ac:dyDescent="0.2">
      <c r="A31" s="301" t="s">
        <v>101</v>
      </c>
      <c r="B31" s="302"/>
      <c r="C31" s="302"/>
      <c r="D31" s="302"/>
      <c r="E31" s="314" t="s">
        <v>160</v>
      </c>
      <c r="F31" s="315"/>
      <c r="G31" s="315"/>
      <c r="H31" s="315"/>
      <c r="I31" s="315"/>
      <c r="J31" s="316"/>
      <c r="K31" s="297" t="s">
        <v>19</v>
      </c>
      <c r="L31" s="297"/>
      <c r="M31" s="297"/>
      <c r="N31" s="297"/>
      <c r="O31" s="297"/>
      <c r="P31" s="298"/>
      <c r="S31" s="301" t="s">
        <v>101</v>
      </c>
      <c r="T31" s="302"/>
      <c r="U31" s="302"/>
      <c r="V31" s="302"/>
      <c r="W31" s="314" t="s">
        <v>160</v>
      </c>
      <c r="X31" s="315"/>
      <c r="Y31" s="315"/>
      <c r="Z31" s="315"/>
      <c r="AA31" s="315"/>
      <c r="AB31" s="316"/>
      <c r="AC31" s="297" t="s">
        <v>19</v>
      </c>
      <c r="AD31" s="297"/>
      <c r="AE31" s="297"/>
      <c r="AF31" s="297"/>
      <c r="AG31" s="297"/>
      <c r="AH31" s="298"/>
    </row>
    <row r="32" spans="1:34" ht="15.75" customHeight="1" x14ac:dyDescent="0.2">
      <c r="A32" s="303"/>
      <c r="B32" s="304"/>
      <c r="C32" s="304"/>
      <c r="D32" s="304"/>
      <c r="E32" s="287" t="s">
        <v>7</v>
      </c>
      <c r="F32" s="287"/>
      <c r="G32" s="287" t="s">
        <v>8</v>
      </c>
      <c r="H32" s="287"/>
      <c r="I32" s="287" t="s">
        <v>9</v>
      </c>
      <c r="J32" s="287"/>
      <c r="K32" s="287" t="s">
        <v>7</v>
      </c>
      <c r="L32" s="287"/>
      <c r="M32" s="287" t="s">
        <v>8</v>
      </c>
      <c r="N32" s="287"/>
      <c r="O32" s="287" t="s">
        <v>9</v>
      </c>
      <c r="P32" s="288"/>
      <c r="S32" s="303"/>
      <c r="T32" s="304"/>
      <c r="U32" s="304"/>
      <c r="V32" s="304"/>
      <c r="W32" s="287" t="s">
        <v>7</v>
      </c>
      <c r="X32" s="287"/>
      <c r="Y32" s="287" t="s">
        <v>8</v>
      </c>
      <c r="Z32" s="287"/>
      <c r="AA32" s="287" t="s">
        <v>9</v>
      </c>
      <c r="AB32" s="287"/>
      <c r="AC32" s="287" t="s">
        <v>7</v>
      </c>
      <c r="AD32" s="287"/>
      <c r="AE32" s="287" t="s">
        <v>8</v>
      </c>
      <c r="AF32" s="287"/>
      <c r="AG32" s="287" t="s">
        <v>9</v>
      </c>
      <c r="AH32" s="288"/>
    </row>
    <row r="33" spans="1:34" ht="18" customHeight="1" x14ac:dyDescent="0.2">
      <c r="A33" s="281" t="s">
        <v>10</v>
      </c>
      <c r="B33" s="282"/>
      <c r="C33" s="282"/>
      <c r="D33" s="282"/>
      <c r="E33" s="277">
        <v>1830</v>
      </c>
      <c r="F33" s="278"/>
      <c r="G33" s="277">
        <v>1493</v>
      </c>
      <c r="H33" s="278"/>
      <c r="I33" s="277">
        <f t="shared" ref="I33:I38" si="5">SUM(E33:H33)</f>
        <v>3323</v>
      </c>
      <c r="J33" s="278"/>
      <c r="K33" s="257">
        <f>E33/総括!K12*100</f>
        <v>26.157804459691253</v>
      </c>
      <c r="L33" s="257"/>
      <c r="M33" s="257">
        <f>G33/総括!Q12*100</f>
        <v>21.156298710500213</v>
      </c>
      <c r="N33" s="257"/>
      <c r="O33" s="257">
        <f>I33/総括!W12*100</f>
        <v>23.646196541663702</v>
      </c>
      <c r="P33" s="258"/>
      <c r="S33" s="281" t="s">
        <v>10</v>
      </c>
      <c r="T33" s="282"/>
      <c r="U33" s="282"/>
      <c r="V33" s="282"/>
      <c r="W33" s="277">
        <v>1973</v>
      </c>
      <c r="X33" s="278"/>
      <c r="Y33" s="277">
        <v>1617</v>
      </c>
      <c r="Z33" s="278"/>
      <c r="AA33" s="277">
        <f t="shared" ref="AA33:AA38" si="6">SUM(W33:Z33)</f>
        <v>3590</v>
      </c>
      <c r="AB33" s="278"/>
      <c r="AC33" s="257">
        <f>W33/総括!AC12*100</f>
        <v>50.798146240988672</v>
      </c>
      <c r="AD33" s="257"/>
      <c r="AE33" s="257">
        <f>Y33/総括!AI12*100</f>
        <v>44.829498197948439</v>
      </c>
      <c r="AF33" s="257"/>
      <c r="AG33" s="257">
        <f>AA33/総括!AO12*100</f>
        <v>47.924175677479639</v>
      </c>
      <c r="AH33" s="258"/>
    </row>
    <row r="34" spans="1:34" ht="18" customHeight="1" x14ac:dyDescent="0.2">
      <c r="A34" s="281" t="s">
        <v>11</v>
      </c>
      <c r="B34" s="282"/>
      <c r="C34" s="282"/>
      <c r="D34" s="282"/>
      <c r="E34" s="277">
        <v>2217</v>
      </c>
      <c r="F34" s="278"/>
      <c r="G34" s="277">
        <v>1948</v>
      </c>
      <c r="H34" s="278"/>
      <c r="I34" s="277">
        <f t="shared" si="5"/>
        <v>4165</v>
      </c>
      <c r="J34" s="278"/>
      <c r="K34" s="257">
        <f>E34/総括!K13*100</f>
        <v>26.717281272595805</v>
      </c>
      <c r="L34" s="257"/>
      <c r="M34" s="257">
        <f>G34/総括!Q13*100</f>
        <v>23.655130540376444</v>
      </c>
      <c r="N34" s="257"/>
      <c r="O34" s="257">
        <f>I34/総括!W13*100</f>
        <v>25.192040162100042</v>
      </c>
      <c r="P34" s="258"/>
      <c r="S34" s="281" t="s">
        <v>11</v>
      </c>
      <c r="T34" s="282"/>
      <c r="U34" s="282"/>
      <c r="V34" s="282"/>
      <c r="W34" s="277">
        <v>2423</v>
      </c>
      <c r="X34" s="278"/>
      <c r="Y34" s="277">
        <v>2164</v>
      </c>
      <c r="Z34" s="278"/>
      <c r="AA34" s="277">
        <f t="shared" si="6"/>
        <v>4587</v>
      </c>
      <c r="AB34" s="278"/>
      <c r="AC34" s="257">
        <f>W34/総括!AC13*100</f>
        <v>53.736970503437561</v>
      </c>
      <c r="AD34" s="257"/>
      <c r="AE34" s="257">
        <f>Y34/総括!AI13*100</f>
        <v>49.781458477110654</v>
      </c>
      <c r="AF34" s="257"/>
      <c r="AG34" s="257">
        <f>AA34/総括!AO13*100</f>
        <v>51.795392953929543</v>
      </c>
      <c r="AH34" s="258"/>
    </row>
    <row r="35" spans="1:34" ht="18" customHeight="1" x14ac:dyDescent="0.2">
      <c r="A35" s="281" t="s">
        <v>12</v>
      </c>
      <c r="B35" s="282"/>
      <c r="C35" s="282"/>
      <c r="D35" s="282"/>
      <c r="E35" s="277">
        <v>2200</v>
      </c>
      <c r="F35" s="278"/>
      <c r="G35" s="277">
        <v>1993</v>
      </c>
      <c r="H35" s="278"/>
      <c r="I35" s="277">
        <f t="shared" si="5"/>
        <v>4193</v>
      </c>
      <c r="J35" s="278"/>
      <c r="K35" s="257">
        <f>E35/総括!K14*100</f>
        <v>27.285129604365622</v>
      </c>
      <c r="L35" s="257"/>
      <c r="M35" s="257">
        <f>G35/総括!Q14*100</f>
        <v>24.74546809038987</v>
      </c>
      <c r="N35" s="257"/>
      <c r="O35" s="257">
        <f>I35/総括!W14*100</f>
        <v>26.016007941924673</v>
      </c>
      <c r="P35" s="258"/>
      <c r="S35" s="281" t="s">
        <v>12</v>
      </c>
      <c r="T35" s="282"/>
      <c r="U35" s="282"/>
      <c r="V35" s="282"/>
      <c r="W35" s="277">
        <v>2417</v>
      </c>
      <c r="X35" s="278"/>
      <c r="Y35" s="277">
        <v>2193</v>
      </c>
      <c r="Z35" s="278"/>
      <c r="AA35" s="277">
        <f t="shared" si="6"/>
        <v>4610</v>
      </c>
      <c r="AB35" s="278"/>
      <c r="AC35" s="257">
        <f>W35/総括!AC14*100</f>
        <v>54.059494520241557</v>
      </c>
      <c r="AD35" s="257"/>
      <c r="AE35" s="257">
        <f>Y35/総括!AI14*100</f>
        <v>51.11888111888112</v>
      </c>
      <c r="AF35" s="257"/>
      <c r="AG35" s="257">
        <f>AA35/総括!AO14*100</f>
        <v>52.619563976714986</v>
      </c>
      <c r="AH35" s="258"/>
    </row>
    <row r="36" spans="1:34" ht="18" customHeight="1" x14ac:dyDescent="0.2">
      <c r="A36" s="279" t="s">
        <v>13</v>
      </c>
      <c r="B36" s="280"/>
      <c r="C36" s="280"/>
      <c r="D36" s="280"/>
      <c r="E36" s="277">
        <v>13423</v>
      </c>
      <c r="F36" s="278"/>
      <c r="G36" s="277">
        <v>11832</v>
      </c>
      <c r="H36" s="278"/>
      <c r="I36" s="277">
        <f t="shared" si="5"/>
        <v>25255</v>
      </c>
      <c r="J36" s="278"/>
      <c r="K36" s="257">
        <f>E36/総括!K15*100</f>
        <v>30.0317701807768</v>
      </c>
      <c r="L36" s="257"/>
      <c r="M36" s="257">
        <f>G36/総括!Q15*100</f>
        <v>27.539976258641158</v>
      </c>
      <c r="N36" s="257"/>
      <c r="O36" s="257">
        <f>I36/総括!W15*100</f>
        <v>28.810504340683785</v>
      </c>
      <c r="P36" s="258"/>
      <c r="S36" s="279" t="s">
        <v>13</v>
      </c>
      <c r="T36" s="280"/>
      <c r="U36" s="280"/>
      <c r="V36" s="280"/>
      <c r="W36" s="277">
        <v>14755</v>
      </c>
      <c r="X36" s="278"/>
      <c r="Y36" s="277">
        <v>13204</v>
      </c>
      <c r="Z36" s="278"/>
      <c r="AA36" s="277">
        <f t="shared" si="6"/>
        <v>27959</v>
      </c>
      <c r="AB36" s="278"/>
      <c r="AC36" s="257">
        <f>W36/総括!AC15*100</f>
        <v>53.336466165413533</v>
      </c>
      <c r="AD36" s="257"/>
      <c r="AE36" s="257">
        <f>Y36/総括!AI15*100</f>
        <v>49.91683048540753</v>
      </c>
      <c r="AF36" s="257"/>
      <c r="AG36" s="257">
        <f>AA36/総括!AO15*100</f>
        <v>51.664941976494937</v>
      </c>
      <c r="AH36" s="258"/>
    </row>
    <row r="37" spans="1:34" ht="18" customHeight="1" x14ac:dyDescent="0.2">
      <c r="A37" s="265" t="s">
        <v>14</v>
      </c>
      <c r="B37" s="266"/>
      <c r="C37" s="266"/>
      <c r="D37" s="266"/>
      <c r="E37" s="267">
        <v>7136</v>
      </c>
      <c r="F37" s="267"/>
      <c r="G37" s="267">
        <v>6296</v>
      </c>
      <c r="H37" s="267"/>
      <c r="I37" s="268">
        <f t="shared" si="5"/>
        <v>13432</v>
      </c>
      <c r="J37" s="269"/>
      <c r="K37" s="257">
        <f>E37/総括!K16*100</f>
        <v>30.523119038453313</v>
      </c>
      <c r="L37" s="257"/>
      <c r="M37" s="257">
        <f>G37/総括!Q16*100</f>
        <v>27.563260660187371</v>
      </c>
      <c r="N37" s="257"/>
      <c r="O37" s="257">
        <f>I37/総括!W16*100</f>
        <v>29.060383808225698</v>
      </c>
      <c r="P37" s="258"/>
      <c r="S37" s="265" t="s">
        <v>14</v>
      </c>
      <c r="T37" s="266"/>
      <c r="U37" s="266"/>
      <c r="V37" s="266"/>
      <c r="W37" s="267">
        <v>7888</v>
      </c>
      <c r="X37" s="267"/>
      <c r="Y37" s="267">
        <v>7059</v>
      </c>
      <c r="Z37" s="267"/>
      <c r="AA37" s="268">
        <f t="shared" si="6"/>
        <v>14947</v>
      </c>
      <c r="AB37" s="269"/>
      <c r="AC37" s="257">
        <f>W37/総括!AC16*100</f>
        <v>51.993935798563051</v>
      </c>
      <c r="AD37" s="257"/>
      <c r="AE37" s="257">
        <f>Y37/総括!AI16*100</f>
        <v>48.177723177723173</v>
      </c>
      <c r="AF37" s="257"/>
      <c r="AG37" s="257">
        <f>AA37/総括!AO16*100</f>
        <v>50.119035643630752</v>
      </c>
      <c r="AH37" s="258"/>
    </row>
    <row r="38" spans="1:34" ht="18" customHeight="1" thickBot="1" x14ac:dyDescent="0.25">
      <c r="A38" s="270" t="s">
        <v>151</v>
      </c>
      <c r="B38" s="271"/>
      <c r="C38" s="271"/>
      <c r="D38" s="272"/>
      <c r="E38" s="273">
        <v>2852</v>
      </c>
      <c r="F38" s="274"/>
      <c r="G38" s="273">
        <v>2488</v>
      </c>
      <c r="H38" s="274"/>
      <c r="I38" s="275">
        <f t="shared" si="5"/>
        <v>5340</v>
      </c>
      <c r="J38" s="276"/>
      <c r="K38" s="257">
        <f>E38/総括!K17*100</f>
        <v>29.359687049619104</v>
      </c>
      <c r="L38" s="257"/>
      <c r="M38" s="257">
        <f>G38/総括!Q17*100</f>
        <v>24.897428199739817</v>
      </c>
      <c r="N38" s="257"/>
      <c r="O38" s="257">
        <f>I38/総括!W17*100</f>
        <v>27.096970619576798</v>
      </c>
      <c r="P38" s="258"/>
      <c r="S38" s="270" t="s">
        <v>151</v>
      </c>
      <c r="T38" s="271"/>
      <c r="U38" s="271"/>
      <c r="V38" s="272"/>
      <c r="W38" s="273">
        <v>3049</v>
      </c>
      <c r="X38" s="274"/>
      <c r="Y38" s="273">
        <v>2728</v>
      </c>
      <c r="Z38" s="274"/>
      <c r="AA38" s="275">
        <f t="shared" si="6"/>
        <v>5777</v>
      </c>
      <c r="AB38" s="276"/>
      <c r="AC38" s="257">
        <f>W38/総括!AC17*100</f>
        <v>55.934690882406898</v>
      </c>
      <c r="AD38" s="257"/>
      <c r="AE38" s="257">
        <f>Y38/総括!AI17*100</f>
        <v>50.829141047139927</v>
      </c>
      <c r="AF38" s="257"/>
      <c r="AG38" s="257">
        <f>AA38/総括!AO17*100</f>
        <v>53.401737844333518</v>
      </c>
      <c r="AH38" s="258"/>
    </row>
    <row r="39" spans="1:34" ht="18" customHeight="1" thickTop="1" thickBot="1" x14ac:dyDescent="0.25">
      <c r="A39" s="261" t="s">
        <v>102</v>
      </c>
      <c r="B39" s="262"/>
      <c r="C39" s="262"/>
      <c r="D39" s="263"/>
      <c r="E39" s="264">
        <f>SUM(E33:F38)</f>
        <v>29658</v>
      </c>
      <c r="F39" s="264"/>
      <c r="G39" s="264">
        <f>SUM(G33:H38)</f>
        <v>26050</v>
      </c>
      <c r="H39" s="264"/>
      <c r="I39" s="264">
        <f>SUM(I33:J38)</f>
        <v>55708</v>
      </c>
      <c r="J39" s="264"/>
      <c r="K39" s="259">
        <v>29.32</v>
      </c>
      <c r="L39" s="259"/>
      <c r="M39" s="259">
        <v>26.27</v>
      </c>
      <c r="N39" s="259"/>
      <c r="O39" s="259">
        <v>27.81</v>
      </c>
      <c r="P39" s="260"/>
      <c r="S39" s="261" t="s">
        <v>102</v>
      </c>
      <c r="T39" s="262"/>
      <c r="U39" s="262"/>
      <c r="V39" s="263"/>
      <c r="W39" s="264">
        <f>SUM(W33:X38)</f>
        <v>32505</v>
      </c>
      <c r="X39" s="264"/>
      <c r="Y39" s="264">
        <f>SUM(Y33:Z38)</f>
        <v>28965</v>
      </c>
      <c r="Z39" s="264"/>
      <c r="AA39" s="264">
        <f>SUM(AA33:AB38)</f>
        <v>61470</v>
      </c>
      <c r="AB39" s="264"/>
      <c r="AC39" s="259">
        <v>32.14</v>
      </c>
      <c r="AD39" s="259"/>
      <c r="AE39" s="259">
        <v>29.22</v>
      </c>
      <c r="AF39" s="259"/>
      <c r="AG39" s="259">
        <v>30.69</v>
      </c>
      <c r="AH39" s="260"/>
    </row>
    <row r="41" spans="1:34" ht="18.75" customHeight="1" x14ac:dyDescent="0.2"/>
    <row r="42" spans="1:34" ht="18.75" customHeight="1" x14ac:dyDescent="0.2"/>
    <row r="43" spans="1:34" ht="18.75" customHeight="1" x14ac:dyDescent="0.2"/>
    <row r="44" spans="1:34" ht="18.75" customHeight="1" x14ac:dyDescent="0.2"/>
    <row r="45" spans="1:34" ht="18.75" customHeight="1" x14ac:dyDescent="0.2"/>
    <row r="46" spans="1:34" ht="18.75" customHeight="1" x14ac:dyDescent="0.2"/>
    <row r="47" spans="1:34" ht="18.75" customHeight="1" x14ac:dyDescent="0.2"/>
    <row r="49" spans="1:34" x14ac:dyDescent="0.2">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row>
  </sheetData>
  <mergeCells count="357">
    <mergeCell ref="S39:V39"/>
    <mergeCell ref="W39:X39"/>
    <mergeCell ref="Y39:Z39"/>
    <mergeCell ref="AA39:AB39"/>
    <mergeCell ref="AC39:AD39"/>
    <mergeCell ref="AE39:AF39"/>
    <mergeCell ref="AG39:AH39"/>
    <mergeCell ref="S37:V37"/>
    <mergeCell ref="W37:X37"/>
    <mergeCell ref="Y37:Z37"/>
    <mergeCell ref="AA37:AB37"/>
    <mergeCell ref="AC37:AD37"/>
    <mergeCell ref="AE37:AF37"/>
    <mergeCell ref="AG37:AH37"/>
    <mergeCell ref="S38:V38"/>
    <mergeCell ref="W38:X38"/>
    <mergeCell ref="Y38:Z38"/>
    <mergeCell ref="AA38:AB38"/>
    <mergeCell ref="AC38:AD38"/>
    <mergeCell ref="AE38:AF38"/>
    <mergeCell ref="AG38:AH38"/>
    <mergeCell ref="S35:V35"/>
    <mergeCell ref="W35:X35"/>
    <mergeCell ref="Y35:Z35"/>
    <mergeCell ref="AA35:AB35"/>
    <mergeCell ref="AC35:AD35"/>
    <mergeCell ref="AE35:AF35"/>
    <mergeCell ref="AG35:AH35"/>
    <mergeCell ref="S36:V36"/>
    <mergeCell ref="W36:X36"/>
    <mergeCell ref="Y36:Z36"/>
    <mergeCell ref="AA36:AB36"/>
    <mergeCell ref="AC36:AD36"/>
    <mergeCell ref="AE36:AF36"/>
    <mergeCell ref="AG36:AH36"/>
    <mergeCell ref="S33:V33"/>
    <mergeCell ref="W33:X33"/>
    <mergeCell ref="Y33:Z33"/>
    <mergeCell ref="AA33:AB33"/>
    <mergeCell ref="AC33:AD33"/>
    <mergeCell ref="AE33:AF33"/>
    <mergeCell ref="AG33:AH33"/>
    <mergeCell ref="S34:V34"/>
    <mergeCell ref="W34:X34"/>
    <mergeCell ref="Y34:Z34"/>
    <mergeCell ref="AA34:AB34"/>
    <mergeCell ref="AC34:AD34"/>
    <mergeCell ref="AE34:AF34"/>
    <mergeCell ref="AG34:AH34"/>
    <mergeCell ref="S30:V30"/>
    <mergeCell ref="S31:V32"/>
    <mergeCell ref="W31:AB31"/>
    <mergeCell ref="AC31:AH31"/>
    <mergeCell ref="W32:X32"/>
    <mergeCell ref="Y32:Z32"/>
    <mergeCell ref="AA32:AB32"/>
    <mergeCell ref="AC32:AD32"/>
    <mergeCell ref="AE32:AF32"/>
    <mergeCell ref="AG32:AH32"/>
    <mergeCell ref="M17:R17"/>
    <mergeCell ref="I26:J26"/>
    <mergeCell ref="K26:L26"/>
    <mergeCell ref="W19:AB19"/>
    <mergeCell ref="AC19:AH19"/>
    <mergeCell ref="W20:X20"/>
    <mergeCell ref="Y20:Z20"/>
    <mergeCell ref="AA20:AB20"/>
    <mergeCell ref="A49:AH49"/>
    <mergeCell ref="E20:F20"/>
    <mergeCell ref="G20:H20"/>
    <mergeCell ref="I20:J20"/>
    <mergeCell ref="K20:L20"/>
    <mergeCell ref="M20:N20"/>
    <mergeCell ref="O20:P20"/>
    <mergeCell ref="O21:P21"/>
    <mergeCell ref="AG21:AH21"/>
    <mergeCell ref="A22:D22"/>
    <mergeCell ref="E22:F22"/>
    <mergeCell ref="G22:H22"/>
    <mergeCell ref="A26:D26"/>
    <mergeCell ref="E26:F26"/>
    <mergeCell ref="S26:V26"/>
    <mergeCell ref="W26:X26"/>
    <mergeCell ref="A27:D27"/>
    <mergeCell ref="E27:F27"/>
    <mergeCell ref="G27:H27"/>
    <mergeCell ref="I27:J27"/>
    <mergeCell ref="K27:L27"/>
    <mergeCell ref="M27:N27"/>
    <mergeCell ref="A31:D32"/>
    <mergeCell ref="E31:J31"/>
    <mergeCell ref="K31:P31"/>
    <mergeCell ref="E32:F32"/>
    <mergeCell ref="G32:H32"/>
    <mergeCell ref="I32:J32"/>
    <mergeCell ref="K32:L32"/>
    <mergeCell ref="M32:N32"/>
    <mergeCell ref="O32:P32"/>
    <mergeCell ref="S6:V6"/>
    <mergeCell ref="A18:D18"/>
    <mergeCell ref="S18:V18"/>
    <mergeCell ref="A30:D30"/>
    <mergeCell ref="A13:D13"/>
    <mergeCell ref="K14:L14"/>
    <mergeCell ref="M14:N14"/>
    <mergeCell ref="O14:P14"/>
    <mergeCell ref="S14:V14"/>
    <mergeCell ref="G9:H9"/>
    <mergeCell ref="I9:J9"/>
    <mergeCell ref="K9:L9"/>
    <mergeCell ref="K11:L11"/>
    <mergeCell ref="M11:N11"/>
    <mergeCell ref="O11:P11"/>
    <mergeCell ref="E10:F10"/>
    <mergeCell ref="G10:H10"/>
    <mergeCell ref="I10:J10"/>
    <mergeCell ref="K10:L10"/>
    <mergeCell ref="G12:H12"/>
    <mergeCell ref="I12:J12"/>
    <mergeCell ref="K12:L12"/>
    <mergeCell ref="E13:F13"/>
    <mergeCell ref="G13:H13"/>
    <mergeCell ref="A14:D14"/>
    <mergeCell ref="E14:F14"/>
    <mergeCell ref="AC26:AD26"/>
    <mergeCell ref="AE26:AF26"/>
    <mergeCell ref="AG26:AH26"/>
    <mergeCell ref="Y14:Z14"/>
    <mergeCell ref="AA14:AB14"/>
    <mergeCell ref="AE14:AF14"/>
    <mergeCell ref="AC20:AD20"/>
    <mergeCell ref="AE20:AF20"/>
    <mergeCell ref="AG20:AH20"/>
    <mergeCell ref="AE21:AF21"/>
    <mergeCell ref="G26:H26"/>
    <mergeCell ref="E15:F15"/>
    <mergeCell ref="G15:H15"/>
    <mergeCell ref="I15:J15"/>
    <mergeCell ref="K15:L15"/>
    <mergeCell ref="M15:N15"/>
    <mergeCell ref="O15:P15"/>
    <mergeCell ref="A19:D20"/>
    <mergeCell ref="E19:J19"/>
    <mergeCell ref="K19:P19"/>
    <mergeCell ref="S19:V20"/>
    <mergeCell ref="M26:N26"/>
    <mergeCell ref="A4:K4"/>
    <mergeCell ref="A6:D6"/>
    <mergeCell ref="M9:N9"/>
    <mergeCell ref="A15:D15"/>
    <mergeCell ref="E7:J7"/>
    <mergeCell ref="K7:P7"/>
    <mergeCell ref="E8:F8"/>
    <mergeCell ref="G8:H8"/>
    <mergeCell ref="I8:J8"/>
    <mergeCell ref="K8:L8"/>
    <mergeCell ref="O9:P9"/>
    <mergeCell ref="A11:D11"/>
    <mergeCell ref="A12:D12"/>
    <mergeCell ref="E9:F9"/>
    <mergeCell ref="A7:D8"/>
    <mergeCell ref="A9:D9"/>
    <mergeCell ref="A10:D10"/>
    <mergeCell ref="M8:N8"/>
    <mergeCell ref="O8:P8"/>
    <mergeCell ref="E12:F12"/>
    <mergeCell ref="G14:H14"/>
    <mergeCell ref="E11:F11"/>
    <mergeCell ref="G11:H11"/>
    <mergeCell ref="I11:J11"/>
    <mergeCell ref="M10:N10"/>
    <mergeCell ref="O10:P10"/>
    <mergeCell ref="AC7:AH7"/>
    <mergeCell ref="AC14:AD14"/>
    <mergeCell ref="S10:V10"/>
    <mergeCell ref="W10:X10"/>
    <mergeCell ref="Y10:Z10"/>
    <mergeCell ref="AA10:AB10"/>
    <mergeCell ref="S13:V13"/>
    <mergeCell ref="AG14:AH14"/>
    <mergeCell ref="S12:V12"/>
    <mergeCell ref="W12:X12"/>
    <mergeCell ref="Y12:Z12"/>
    <mergeCell ref="AA12:AB12"/>
    <mergeCell ref="AC12:AD12"/>
    <mergeCell ref="AE12:AF12"/>
    <mergeCell ref="W7:AB7"/>
    <mergeCell ref="AC9:AD9"/>
    <mergeCell ref="AE9:AF9"/>
    <mergeCell ref="AG9:AH9"/>
    <mergeCell ref="W8:X8"/>
    <mergeCell ref="I13:J13"/>
    <mergeCell ref="K13:L13"/>
    <mergeCell ref="I14:J14"/>
    <mergeCell ref="M12:N12"/>
    <mergeCell ref="O12:P12"/>
    <mergeCell ref="M13:N13"/>
    <mergeCell ref="O13:P13"/>
    <mergeCell ref="AG8:AH8"/>
    <mergeCell ref="S9:V9"/>
    <mergeCell ref="W9:X9"/>
    <mergeCell ref="Y9:Z9"/>
    <mergeCell ref="AA9:AB9"/>
    <mergeCell ref="Y8:Z8"/>
    <mergeCell ref="AA8:AB8"/>
    <mergeCell ref="AC8:AD8"/>
    <mergeCell ref="AG11:AH11"/>
    <mergeCell ref="S11:V11"/>
    <mergeCell ref="W11:X11"/>
    <mergeCell ref="AC11:AD11"/>
    <mergeCell ref="AC10:AD10"/>
    <mergeCell ref="AE8:AF8"/>
    <mergeCell ref="AE10:AF10"/>
    <mergeCell ref="AG10:AH10"/>
    <mergeCell ref="S7:V8"/>
    <mergeCell ref="A21:D21"/>
    <mergeCell ref="E21:F21"/>
    <mergeCell ref="G21:H21"/>
    <mergeCell ref="I21:J21"/>
    <mergeCell ref="K21:L21"/>
    <mergeCell ref="M21:N21"/>
    <mergeCell ref="AG12:AH12"/>
    <mergeCell ref="Y11:Z11"/>
    <mergeCell ref="AA11:AB11"/>
    <mergeCell ref="AE11:AF11"/>
    <mergeCell ref="AE13:AF13"/>
    <mergeCell ref="AG13:AH13"/>
    <mergeCell ref="S15:V15"/>
    <mergeCell ref="W15:X15"/>
    <mergeCell ref="Y15:Z15"/>
    <mergeCell ref="AA15:AB15"/>
    <mergeCell ref="AC15:AD15"/>
    <mergeCell ref="AE15:AF15"/>
    <mergeCell ref="AG15:AH15"/>
    <mergeCell ref="W14:X14"/>
    <mergeCell ref="W13:X13"/>
    <mergeCell ref="Y13:Z13"/>
    <mergeCell ref="AA13:AB13"/>
    <mergeCell ref="AC13:AD13"/>
    <mergeCell ref="W21:X21"/>
    <mergeCell ref="S22:V22"/>
    <mergeCell ref="W22:X22"/>
    <mergeCell ref="Y22:Z22"/>
    <mergeCell ref="AA22:AB22"/>
    <mergeCell ref="AC21:AD21"/>
    <mergeCell ref="Y21:Z21"/>
    <mergeCell ref="AA21:AB21"/>
    <mergeCell ref="AC22:AD22"/>
    <mergeCell ref="S21:V21"/>
    <mergeCell ref="S23:V23"/>
    <mergeCell ref="W23:X23"/>
    <mergeCell ref="S24:V24"/>
    <mergeCell ref="W24:X24"/>
    <mergeCell ref="Y24:Z24"/>
    <mergeCell ref="AG24:AH24"/>
    <mergeCell ref="AE22:AF22"/>
    <mergeCell ref="AG22:AH22"/>
    <mergeCell ref="A23:D23"/>
    <mergeCell ref="E23:F23"/>
    <mergeCell ref="G23:H23"/>
    <mergeCell ref="I23:J23"/>
    <mergeCell ref="K23:L23"/>
    <mergeCell ref="M23:N23"/>
    <mergeCell ref="O23:P23"/>
    <mergeCell ref="AG23:AH23"/>
    <mergeCell ref="AC23:AD23"/>
    <mergeCell ref="AE23:AF23"/>
    <mergeCell ref="Y23:Z23"/>
    <mergeCell ref="AA23:AB23"/>
    <mergeCell ref="I22:J22"/>
    <mergeCell ref="K22:L22"/>
    <mergeCell ref="M22:N22"/>
    <mergeCell ref="O22:P22"/>
    <mergeCell ref="A25:D25"/>
    <mergeCell ref="E25:F25"/>
    <mergeCell ref="G25:H25"/>
    <mergeCell ref="I25:J25"/>
    <mergeCell ref="K25:L25"/>
    <mergeCell ref="M25:N25"/>
    <mergeCell ref="O25:P25"/>
    <mergeCell ref="AG25:AH25"/>
    <mergeCell ref="AA24:AB24"/>
    <mergeCell ref="A24:D24"/>
    <mergeCell ref="E24:F24"/>
    <mergeCell ref="G24:H24"/>
    <mergeCell ref="I24:J24"/>
    <mergeCell ref="K24:L24"/>
    <mergeCell ref="M24:N24"/>
    <mergeCell ref="AC25:AD25"/>
    <mergeCell ref="AE25:AF25"/>
    <mergeCell ref="Y25:Z25"/>
    <mergeCell ref="AA25:AB25"/>
    <mergeCell ref="AC24:AD24"/>
    <mergeCell ref="AE24:AF24"/>
    <mergeCell ref="O24:P24"/>
    <mergeCell ref="AC27:AD27"/>
    <mergeCell ref="AE27:AF27"/>
    <mergeCell ref="O27:P27"/>
    <mergeCell ref="S25:V25"/>
    <mergeCell ref="W25:X25"/>
    <mergeCell ref="S27:V27"/>
    <mergeCell ref="W27:X27"/>
    <mergeCell ref="Y27:Z27"/>
    <mergeCell ref="AG27:AH27"/>
    <mergeCell ref="AA27:AB27"/>
    <mergeCell ref="Y26:Z26"/>
    <mergeCell ref="AA26:AB26"/>
    <mergeCell ref="O26:P26"/>
    <mergeCell ref="O33:P33"/>
    <mergeCell ref="O34:P34"/>
    <mergeCell ref="A35:D35"/>
    <mergeCell ref="E35:F35"/>
    <mergeCell ref="G35:H35"/>
    <mergeCell ref="I35:J35"/>
    <mergeCell ref="K35:L35"/>
    <mergeCell ref="M35:N35"/>
    <mergeCell ref="O35:P35"/>
    <mergeCell ref="A34:D34"/>
    <mergeCell ref="A33:D33"/>
    <mergeCell ref="E33:F33"/>
    <mergeCell ref="G33:H33"/>
    <mergeCell ref="I33:J33"/>
    <mergeCell ref="K33:L33"/>
    <mergeCell ref="M33:N33"/>
    <mergeCell ref="M34:N34"/>
    <mergeCell ref="G34:H34"/>
    <mergeCell ref="I34:J34"/>
    <mergeCell ref="K36:L36"/>
    <mergeCell ref="M36:N36"/>
    <mergeCell ref="O36:P36"/>
    <mergeCell ref="E34:F34"/>
    <mergeCell ref="A36:D36"/>
    <mergeCell ref="E36:F36"/>
    <mergeCell ref="G36:H36"/>
    <mergeCell ref="I36:J36"/>
    <mergeCell ref="K34:L34"/>
    <mergeCell ref="O37:P37"/>
    <mergeCell ref="K39:L39"/>
    <mergeCell ref="M39:N39"/>
    <mergeCell ref="O39:P39"/>
    <mergeCell ref="A39:D39"/>
    <mergeCell ref="E39:F39"/>
    <mergeCell ref="G39:H39"/>
    <mergeCell ref="I39:J39"/>
    <mergeCell ref="A37:D37"/>
    <mergeCell ref="E37:F37"/>
    <mergeCell ref="G37:H37"/>
    <mergeCell ref="I37:J37"/>
    <mergeCell ref="K37:L37"/>
    <mergeCell ref="M37:N37"/>
    <mergeCell ref="A38:D38"/>
    <mergeCell ref="E38:F38"/>
    <mergeCell ref="G38:H38"/>
    <mergeCell ref="I38:J38"/>
    <mergeCell ref="K38:L38"/>
    <mergeCell ref="M38:N38"/>
    <mergeCell ref="O38:P38"/>
  </mergeCells>
  <phoneticPr fontId="2"/>
  <pageMargins left="0.2" right="0.19" top="0.25" bottom="0.21" header="0.2" footer="0.2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9"/>
  <sheetViews>
    <sheetView tabSelected="1" zoomScaleNormal="100" workbookViewId="0">
      <selection activeCell="F3" sqref="F3"/>
    </sheetView>
  </sheetViews>
  <sheetFormatPr defaultColWidth="9" defaultRowHeight="20.149999999999999" customHeight="1" x14ac:dyDescent="0.25"/>
  <cols>
    <col min="1" max="1" width="15.6328125" style="10" customWidth="1"/>
    <col min="2" max="2" width="12.6328125" style="10" bestFit="1" customWidth="1"/>
    <col min="3" max="5" width="10.453125" style="10" customWidth="1"/>
    <col min="6" max="7" width="12.6328125" style="10" bestFit="1" customWidth="1"/>
    <col min="8" max="16384" width="9" style="10"/>
  </cols>
  <sheetData>
    <row r="1" spans="1:7" ht="27.75" customHeight="1" thickBot="1" x14ac:dyDescent="0.35">
      <c r="A1" s="299" t="s">
        <v>107</v>
      </c>
      <c r="B1" s="299"/>
    </row>
    <row r="2" spans="1:7" ht="24" customHeight="1" x14ac:dyDescent="0.25">
      <c r="A2" s="11" t="s">
        <v>6</v>
      </c>
      <c r="B2" s="12">
        <v>119941</v>
      </c>
      <c r="C2" s="13"/>
      <c r="D2" s="14" t="s">
        <v>111</v>
      </c>
      <c r="E2" s="15">
        <f>B5/B3*100</f>
        <v>3.126537214130281</v>
      </c>
    </row>
    <row r="3" spans="1:7" ht="24" customHeight="1" x14ac:dyDescent="0.25">
      <c r="A3" s="16" t="s">
        <v>108</v>
      </c>
      <c r="B3" s="17">
        <v>119941</v>
      </c>
      <c r="C3" s="18"/>
      <c r="D3" s="19" t="s">
        <v>112</v>
      </c>
      <c r="E3" s="20">
        <v>0</v>
      </c>
    </row>
    <row r="4" spans="1:7" ht="24" customHeight="1" x14ac:dyDescent="0.25">
      <c r="A4" s="16" t="s">
        <v>109</v>
      </c>
      <c r="B4" s="17">
        <v>116191</v>
      </c>
      <c r="C4" s="18"/>
      <c r="D4" s="19" t="s">
        <v>113</v>
      </c>
      <c r="E4" s="20">
        <v>0</v>
      </c>
    </row>
    <row r="5" spans="1:7" ht="24" customHeight="1" thickBot="1" x14ac:dyDescent="0.3">
      <c r="A5" s="21" t="s">
        <v>110</v>
      </c>
      <c r="B5" s="22">
        <v>3750</v>
      </c>
      <c r="C5" s="23"/>
      <c r="D5" s="24" t="s">
        <v>114</v>
      </c>
      <c r="E5" s="25">
        <v>0</v>
      </c>
    </row>
    <row r="6" spans="1:7" ht="20.149999999999999" customHeight="1" x14ac:dyDescent="0.25">
      <c r="B6" s="26"/>
    </row>
    <row r="7" spans="1:7" ht="27.75" customHeight="1" thickBot="1" x14ac:dyDescent="0.35">
      <c r="A7" s="299" t="s">
        <v>115</v>
      </c>
      <c r="B7" s="299"/>
    </row>
    <row r="8" spans="1:7" ht="38.25" customHeight="1" thickBot="1" x14ac:dyDescent="0.3">
      <c r="A8" s="27" t="s">
        <v>126</v>
      </c>
      <c r="B8" s="28" t="s">
        <v>173</v>
      </c>
      <c r="C8" s="28" t="s">
        <v>174</v>
      </c>
      <c r="D8" s="28" t="s">
        <v>175</v>
      </c>
      <c r="E8" s="28" t="s">
        <v>176</v>
      </c>
      <c r="F8" s="28" t="s">
        <v>177</v>
      </c>
      <c r="G8" s="28" t="s">
        <v>204</v>
      </c>
    </row>
    <row r="9" spans="1:7" ht="21.75" customHeight="1" x14ac:dyDescent="0.25">
      <c r="A9" s="29" t="s">
        <v>202</v>
      </c>
      <c r="B9" s="30">
        <v>0</v>
      </c>
      <c r="C9" s="30">
        <v>4000</v>
      </c>
      <c r="D9" s="30">
        <v>14000</v>
      </c>
      <c r="E9" s="30">
        <v>20000</v>
      </c>
      <c r="F9" s="30">
        <v>29000</v>
      </c>
      <c r="G9" s="30">
        <v>30723</v>
      </c>
    </row>
    <row r="10" spans="1:7" ht="21.75" customHeight="1" x14ac:dyDescent="0.3">
      <c r="A10" s="31" t="s">
        <v>190</v>
      </c>
      <c r="B10" s="30">
        <v>0</v>
      </c>
      <c r="C10" s="32">
        <v>1000</v>
      </c>
      <c r="D10" s="33">
        <v>1000</v>
      </c>
      <c r="E10" s="33">
        <v>2000</v>
      </c>
      <c r="F10" s="33">
        <v>2500</v>
      </c>
      <c r="G10" s="33">
        <v>4809</v>
      </c>
    </row>
    <row r="11" spans="1:7" ht="21.75" customHeight="1" x14ac:dyDescent="0.25">
      <c r="A11" s="31" t="s">
        <v>191</v>
      </c>
      <c r="B11" s="30">
        <v>0</v>
      </c>
      <c r="C11" s="32">
        <v>500</v>
      </c>
      <c r="D11" s="32">
        <v>500</v>
      </c>
      <c r="E11" s="32">
        <v>500</v>
      </c>
      <c r="F11" s="32">
        <v>500</v>
      </c>
      <c r="G11" s="32">
        <v>1475</v>
      </c>
    </row>
    <row r="12" spans="1:7" ht="21.75" customHeight="1" x14ac:dyDescent="0.25">
      <c r="A12" s="31" t="s">
        <v>193</v>
      </c>
      <c r="B12" s="30">
        <v>0</v>
      </c>
      <c r="C12" s="32">
        <v>2500</v>
      </c>
      <c r="D12" s="32">
        <v>4000</v>
      </c>
      <c r="E12" s="32">
        <v>8500</v>
      </c>
      <c r="F12" s="32">
        <v>11000</v>
      </c>
      <c r="G12" s="32">
        <v>12250</v>
      </c>
    </row>
    <row r="13" spans="1:7" ht="21.75" customHeight="1" x14ac:dyDescent="0.25">
      <c r="A13" s="31" t="s">
        <v>203</v>
      </c>
      <c r="B13" s="30">
        <v>0</v>
      </c>
      <c r="C13" s="32">
        <v>4000</v>
      </c>
      <c r="D13" s="32">
        <v>10500</v>
      </c>
      <c r="E13" s="32">
        <v>19500</v>
      </c>
      <c r="F13" s="32">
        <v>25500</v>
      </c>
      <c r="G13" s="32">
        <v>27132</v>
      </c>
    </row>
    <row r="14" spans="1:7" ht="21.75" customHeight="1" x14ac:dyDescent="0.25">
      <c r="A14" s="31" t="s">
        <v>171</v>
      </c>
      <c r="B14" s="30">
        <v>0</v>
      </c>
      <c r="C14" s="32">
        <v>4000</v>
      </c>
      <c r="D14" s="32">
        <v>12000</v>
      </c>
      <c r="E14" s="32">
        <v>21000</v>
      </c>
      <c r="F14" s="32">
        <v>27000</v>
      </c>
      <c r="G14" s="32">
        <v>31197</v>
      </c>
    </row>
    <row r="15" spans="1:7" ht="21.75" customHeight="1" x14ac:dyDescent="0.25">
      <c r="A15" s="31" t="s">
        <v>192</v>
      </c>
      <c r="B15" s="30">
        <v>0</v>
      </c>
      <c r="C15" s="32">
        <v>2000</v>
      </c>
      <c r="D15" s="32">
        <v>2000</v>
      </c>
      <c r="E15" s="32">
        <v>3500</v>
      </c>
      <c r="F15" s="32">
        <v>5500</v>
      </c>
      <c r="G15" s="32">
        <v>6838</v>
      </c>
    </row>
    <row r="16" spans="1:7" ht="21.75" customHeight="1" x14ac:dyDescent="0.25">
      <c r="A16" s="31" t="s">
        <v>194</v>
      </c>
      <c r="B16" s="30">
        <v>0</v>
      </c>
      <c r="C16" s="32">
        <v>500</v>
      </c>
      <c r="D16" s="32">
        <v>500</v>
      </c>
      <c r="E16" s="32">
        <v>500</v>
      </c>
      <c r="F16" s="32">
        <v>1000</v>
      </c>
      <c r="G16" s="32">
        <v>1767</v>
      </c>
    </row>
    <row r="17" spans="1:7" ht="21.75" customHeight="1" x14ac:dyDescent="0.25">
      <c r="A17" s="34" t="s">
        <v>152</v>
      </c>
      <c r="B17" s="32"/>
      <c r="C17" s="32"/>
      <c r="D17" s="32"/>
      <c r="E17" s="32"/>
      <c r="F17" s="32"/>
      <c r="G17" s="32">
        <v>3750</v>
      </c>
    </row>
    <row r="18" spans="1:7" ht="21.75" customHeight="1" x14ac:dyDescent="0.25">
      <c r="A18" s="34" t="s">
        <v>116</v>
      </c>
      <c r="B18" s="32"/>
      <c r="C18" s="32"/>
      <c r="D18" s="32"/>
      <c r="E18" s="32"/>
      <c r="F18" s="32"/>
      <c r="G18" s="32">
        <v>0</v>
      </c>
    </row>
    <row r="19" spans="1:7" ht="21.75" customHeight="1" x14ac:dyDescent="0.25">
      <c r="A19" s="34" t="s">
        <v>118</v>
      </c>
      <c r="B19" s="32"/>
      <c r="C19" s="32"/>
      <c r="D19" s="32"/>
      <c r="E19" s="32"/>
      <c r="F19" s="32"/>
      <c r="G19" s="32">
        <v>0</v>
      </c>
    </row>
    <row r="20" spans="1:7" ht="21.75" customHeight="1" x14ac:dyDescent="0.25">
      <c r="A20" s="34" t="s">
        <v>164</v>
      </c>
      <c r="B20" s="32"/>
      <c r="C20" s="32"/>
      <c r="D20" s="32"/>
      <c r="E20" s="32"/>
      <c r="F20" s="32"/>
      <c r="G20" s="32">
        <v>0</v>
      </c>
    </row>
    <row r="21" spans="1:7" ht="21.75" customHeight="1" x14ac:dyDescent="0.25">
      <c r="A21" s="35" t="s">
        <v>127</v>
      </c>
      <c r="B21" s="32">
        <f>SUM(B9:B20)</f>
        <v>0</v>
      </c>
      <c r="C21" s="32">
        <f>SUM(C9:C20)</f>
        <v>18500</v>
      </c>
      <c r="D21" s="32">
        <f>SUM(D9:D20)</f>
        <v>44500</v>
      </c>
      <c r="E21" s="32">
        <f t="shared" ref="E21:G21" si="0">SUM(E9:E20)</f>
        <v>75500</v>
      </c>
      <c r="F21" s="32">
        <f t="shared" si="0"/>
        <v>102000</v>
      </c>
      <c r="G21" s="32">
        <f t="shared" si="0"/>
        <v>119941</v>
      </c>
    </row>
    <row r="22" spans="1:7" ht="24" customHeight="1" thickBot="1" x14ac:dyDescent="0.3">
      <c r="A22" s="36" t="s">
        <v>117</v>
      </c>
      <c r="B22" s="37">
        <f>B21/B2*100</f>
        <v>0</v>
      </c>
      <c r="C22" s="37">
        <f>C21/B2*100</f>
        <v>15.424250256376052</v>
      </c>
      <c r="D22" s="37">
        <f>D21/B2*100</f>
        <v>37.101574941012665</v>
      </c>
      <c r="E22" s="37">
        <f>E21/B2*100</f>
        <v>62.947615911156319</v>
      </c>
      <c r="F22" s="37">
        <f>F21/B2*100</f>
        <v>85.041812224343644</v>
      </c>
      <c r="G22" s="37">
        <f>G21/B2*100</f>
        <v>100</v>
      </c>
    </row>
    <row r="24" spans="1:7" ht="30" customHeight="1" thickBot="1" x14ac:dyDescent="0.35">
      <c r="A24" s="299" t="s">
        <v>119</v>
      </c>
      <c r="B24" s="299"/>
    </row>
    <row r="25" spans="1:7" ht="24" customHeight="1" thickBot="1" x14ac:dyDescent="0.3">
      <c r="A25" s="333" t="s">
        <v>129</v>
      </c>
      <c r="B25" s="334"/>
      <c r="C25" s="334"/>
      <c r="D25" s="335"/>
      <c r="E25" s="325" t="s">
        <v>130</v>
      </c>
      <c r="F25" s="326"/>
    </row>
    <row r="26" spans="1:7" ht="37.5" customHeight="1" x14ac:dyDescent="0.25">
      <c r="A26" s="336" t="s">
        <v>120</v>
      </c>
      <c r="B26" s="337"/>
      <c r="C26" s="337"/>
      <c r="D26" s="337"/>
      <c r="E26" s="338">
        <v>367</v>
      </c>
      <c r="F26" s="339"/>
    </row>
    <row r="27" spans="1:7" ht="24" customHeight="1" x14ac:dyDescent="0.25">
      <c r="A27" s="327" t="s">
        <v>121</v>
      </c>
      <c r="B27" s="328"/>
      <c r="C27" s="328"/>
      <c r="D27" s="328"/>
      <c r="E27" s="331">
        <v>3</v>
      </c>
      <c r="F27" s="332"/>
    </row>
    <row r="28" spans="1:7" ht="24" customHeight="1" x14ac:dyDescent="0.25">
      <c r="A28" s="327" t="s">
        <v>122</v>
      </c>
      <c r="B28" s="328"/>
      <c r="C28" s="328"/>
      <c r="D28" s="328"/>
      <c r="E28" s="331">
        <v>6</v>
      </c>
      <c r="F28" s="332"/>
    </row>
    <row r="29" spans="1:7" ht="24" customHeight="1" x14ac:dyDescent="0.25">
      <c r="A29" s="327" t="s">
        <v>123</v>
      </c>
      <c r="B29" s="328"/>
      <c r="C29" s="328"/>
      <c r="D29" s="328"/>
      <c r="E29" s="331">
        <v>127</v>
      </c>
      <c r="F29" s="332"/>
    </row>
    <row r="30" spans="1:7" ht="24" customHeight="1" x14ac:dyDescent="0.25">
      <c r="A30" s="327" t="s">
        <v>124</v>
      </c>
      <c r="B30" s="328"/>
      <c r="C30" s="328"/>
      <c r="D30" s="328"/>
      <c r="E30" s="331">
        <v>1812</v>
      </c>
      <c r="F30" s="332"/>
    </row>
    <row r="31" spans="1:7" ht="24" customHeight="1" x14ac:dyDescent="0.25">
      <c r="A31" s="327" t="s">
        <v>125</v>
      </c>
      <c r="B31" s="328"/>
      <c r="C31" s="328"/>
      <c r="D31" s="328"/>
      <c r="E31" s="331">
        <v>1259</v>
      </c>
      <c r="F31" s="332"/>
    </row>
    <row r="32" spans="1:7" ht="24" customHeight="1" thickBot="1" x14ac:dyDescent="0.3">
      <c r="A32" s="329" t="s">
        <v>128</v>
      </c>
      <c r="B32" s="330"/>
      <c r="C32" s="330"/>
      <c r="D32" s="330"/>
      <c r="E32" s="323">
        <v>176</v>
      </c>
      <c r="F32" s="324"/>
    </row>
    <row r="34" spans="1:6" ht="20.149999999999999" customHeight="1" thickBot="1" x14ac:dyDescent="0.35">
      <c r="A34" s="299" t="s">
        <v>131</v>
      </c>
      <c r="B34" s="299"/>
    </row>
    <row r="35" spans="1:6" ht="20.149999999999999" customHeight="1" x14ac:dyDescent="0.25">
      <c r="A35" s="38" t="s">
        <v>132</v>
      </c>
      <c r="B35" s="39" t="s">
        <v>133</v>
      </c>
      <c r="C35" s="40" t="s">
        <v>134</v>
      </c>
    </row>
    <row r="36" spans="1:6" ht="20.149999999999999" customHeight="1" thickBot="1" x14ac:dyDescent="0.3">
      <c r="A36" s="41">
        <v>6</v>
      </c>
      <c r="B36" s="42">
        <v>290</v>
      </c>
      <c r="C36" s="43">
        <f>SUM(A36:B36)</f>
        <v>296</v>
      </c>
    </row>
    <row r="39" spans="1:6" ht="20.149999999999999" customHeight="1" x14ac:dyDescent="0.25">
      <c r="A39" s="322"/>
      <c r="B39" s="322"/>
      <c r="C39" s="322"/>
      <c r="D39" s="322"/>
      <c r="E39" s="322"/>
      <c r="F39" s="322"/>
    </row>
  </sheetData>
  <mergeCells count="21">
    <mergeCell ref="A39:F39"/>
    <mergeCell ref="A1:B1"/>
    <mergeCell ref="A7:B7"/>
    <mergeCell ref="A24:B24"/>
    <mergeCell ref="A34:B34"/>
    <mergeCell ref="E29:F29"/>
    <mergeCell ref="E30:F30"/>
    <mergeCell ref="A25:D25"/>
    <mergeCell ref="A26:D26"/>
    <mergeCell ref="A27:D27"/>
    <mergeCell ref="A28:D28"/>
    <mergeCell ref="A29:D29"/>
    <mergeCell ref="E26:F26"/>
    <mergeCell ref="E27:F27"/>
    <mergeCell ref="E28:F28"/>
    <mergeCell ref="E31:F31"/>
    <mergeCell ref="E32:F32"/>
    <mergeCell ref="E25:F25"/>
    <mergeCell ref="A30:D30"/>
    <mergeCell ref="A31:D31"/>
    <mergeCell ref="A32:D32"/>
  </mergeCells>
  <phoneticPr fontId="2"/>
  <pageMargins left="0.61" right="0.25" top="0.25" bottom="0.21" header="0.22" footer="0.2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総括</vt:lpstr>
      <vt:lpstr>筑波地区</vt:lpstr>
      <vt:lpstr>大穂・豊里地区</vt:lpstr>
      <vt:lpstr>谷田部地区</vt:lpstr>
      <vt:lpstr>桜地区</vt:lpstr>
      <vt:lpstr>茎崎地区</vt:lpstr>
      <vt:lpstr>当日時間別投票者数</vt:lpstr>
      <vt:lpstr>開票結果</vt:lpstr>
      <vt:lpstr>茎崎地区!Print_Area</vt:lpstr>
      <vt:lpstr>大穂・豊里地区!Print_Area</vt:lpstr>
      <vt:lpstr>谷田部地区!Print_Area</vt:lpstr>
      <vt:lpstr>筑波地区!Print_Area</vt:lpstr>
      <vt:lpstr>当日時間別投票者数!Print_Area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2021-05-06T03:59:30Z</dcterms:created>
  <dcterms:modified xsi:type="dcterms:W3CDTF">2026-03-26T06:34:25Z</dcterms:modified>
</cp:coreProperties>
</file>