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480" yWindow="270" windowWidth="14700" windowHeight="8355" tabRatio="678" activeTab="8"/>
  </bookViews>
  <sheets>
    <sheet name="総括" sheetId="1" r:id="rId1"/>
    <sheet name="地区別" sheetId="31966" r:id="rId2"/>
    <sheet name="筑波地区" sheetId="2" r:id="rId3"/>
    <sheet name="大穂・豊里地区" sheetId="3" r:id="rId4"/>
    <sheet name="谷田部地区" sheetId="4" r:id="rId5"/>
    <sheet name="桜地区" sheetId="5" r:id="rId6"/>
    <sheet name="茎崎地区" sheetId="31965" r:id="rId7"/>
    <sheet name="登載者別" sheetId="6" r:id="rId8"/>
    <sheet name="政党等別" sheetId="31964" r:id="rId9"/>
    <sheet name="開票結果" sheetId="2660" r:id="rId10"/>
  </sheets>
  <definedNames>
    <definedName name="_xlnm.Print_Area" localSheetId="9">開票結果!$A$1:$H$30</definedName>
    <definedName name="_xlnm.Print_Area" localSheetId="6">茎崎地区!$A$1:$L$35</definedName>
    <definedName name="_xlnm.Print_Area" localSheetId="5">桜地区!$A$1:$L$28</definedName>
    <definedName name="_xlnm.Print_Area" localSheetId="8">政党等別!$A$1:$U$21</definedName>
    <definedName name="_xlnm.Print_Area" localSheetId="3">大穂・豊里地区!$A$1:$L$28</definedName>
    <definedName name="_xlnm.Print_Area" localSheetId="4">谷田部地区!$A$1:$L$30</definedName>
    <definedName name="_xlnm.Print_Area" localSheetId="1">地区別!$A$19:$BI$33</definedName>
    <definedName name="_xlnm.Print_Area" localSheetId="2">筑波地区!$A$1:$L$26</definedName>
  </definedNames>
  <calcPr calcId="152511"/>
</workbook>
</file>

<file path=xl/calcChain.xml><?xml version="1.0" encoding="utf-8"?>
<calcChain xmlns="http://schemas.openxmlformats.org/spreadsheetml/2006/main">
  <c r="AZ33" i="31966" l="1"/>
  <c r="AU33" i="31966"/>
  <c r="AO33" i="31966"/>
  <c r="W33" i="31966"/>
  <c r="AI32" i="31966"/>
  <c r="AC32" i="31966"/>
  <c r="AO32" i="31966" s="1"/>
  <c r="Q32" i="31966"/>
  <c r="K32" i="31966"/>
  <c r="AU32" i="31966" s="1"/>
  <c r="AZ31" i="31966"/>
  <c r="AU31" i="31966"/>
  <c r="AO31" i="31966"/>
  <c r="W31" i="31966"/>
  <c r="AZ30" i="31966"/>
  <c r="AU30" i="31966"/>
  <c r="AO30" i="31966"/>
  <c r="W30" i="31966"/>
  <c r="BE30" i="31966" s="1"/>
  <c r="AZ29" i="31966"/>
  <c r="AU29" i="31966"/>
  <c r="AO29" i="31966"/>
  <c r="W29" i="31966"/>
  <c r="AZ28" i="31966"/>
  <c r="AU28" i="31966"/>
  <c r="AO28" i="31966"/>
  <c r="W28" i="31966"/>
  <c r="BE28" i="31966" s="1"/>
  <c r="AZ27" i="31966"/>
  <c r="AU27" i="31966"/>
  <c r="AO27" i="31966"/>
  <c r="W27" i="31966"/>
  <c r="AZ26" i="31966"/>
  <c r="AU26" i="31966"/>
  <c r="AO26" i="31966"/>
  <c r="W26" i="31966"/>
  <c r="BE26" i="31966" s="1"/>
  <c r="AZ25" i="31966"/>
  <c r="AU25" i="31966"/>
  <c r="AO25" i="31966"/>
  <c r="W25" i="31966"/>
  <c r="AZ15" i="31966"/>
  <c r="AU15" i="31966"/>
  <c r="AO15" i="31966"/>
  <c r="W15" i="31966"/>
  <c r="BE15" i="31966" s="1"/>
  <c r="AI14" i="31966"/>
  <c r="AC14" i="31966"/>
  <c r="Q14" i="31966"/>
  <c r="AZ14" i="31966" s="1"/>
  <c r="K14" i="31966"/>
  <c r="W14" i="31966" s="1"/>
  <c r="AZ13" i="31966"/>
  <c r="AU13" i="31966"/>
  <c r="AO13" i="31966"/>
  <c r="W13" i="31966"/>
  <c r="BE13" i="31966" s="1"/>
  <c r="AZ12" i="31966"/>
  <c r="AU12" i="31966"/>
  <c r="AO12" i="31966"/>
  <c r="W12" i="31966"/>
  <c r="AZ11" i="31966"/>
  <c r="AU11" i="31966"/>
  <c r="AO11" i="31966"/>
  <c r="W11" i="31966"/>
  <c r="BE11" i="31966" s="1"/>
  <c r="AZ10" i="31966"/>
  <c r="AU10" i="31966"/>
  <c r="AO10" i="31966"/>
  <c r="W10" i="31966"/>
  <c r="AZ9" i="31966"/>
  <c r="AU9" i="31966"/>
  <c r="AO9" i="31966"/>
  <c r="W9" i="31966"/>
  <c r="BE9" i="31966" s="1"/>
  <c r="AZ8" i="31966"/>
  <c r="AU8" i="31966"/>
  <c r="AO8" i="31966"/>
  <c r="W8" i="31966"/>
  <c r="AZ7" i="31966"/>
  <c r="AU7" i="31966"/>
  <c r="AO7" i="31966"/>
  <c r="W7" i="31966"/>
  <c r="BE7" i="31966" s="1"/>
  <c r="BE25" i="31966" l="1"/>
  <c r="BE27" i="31966"/>
  <c r="BE29" i="31966"/>
  <c r="BE31" i="31966"/>
  <c r="BE8" i="31966"/>
  <c r="BE10" i="31966"/>
  <c r="BE12" i="31966"/>
  <c r="AU14" i="31966"/>
  <c r="AZ32" i="31966"/>
  <c r="BE33" i="31966"/>
  <c r="AO14" i="31966"/>
  <c r="BE14" i="31966" s="1"/>
  <c r="W32" i="31966"/>
  <c r="BE32" i="31966" s="1"/>
  <c r="F11" i="3" l="1"/>
  <c r="G11" i="3"/>
  <c r="H11" i="3"/>
  <c r="E11" i="3"/>
  <c r="I7" i="3"/>
  <c r="I8" i="3"/>
  <c r="I9" i="3"/>
  <c r="I10" i="3"/>
  <c r="I6" i="3"/>
  <c r="F27" i="31965" l="1"/>
  <c r="E27" i="31965"/>
  <c r="I23" i="31965"/>
  <c r="J25" i="31965"/>
  <c r="D20" i="31965"/>
  <c r="H27" i="31965"/>
  <c r="G27" i="31965"/>
  <c r="J27" i="31965" s="1"/>
  <c r="C27" i="31965"/>
  <c r="B27" i="31965"/>
  <c r="K26" i="31965"/>
  <c r="J26" i="31965"/>
  <c r="I26" i="31965"/>
  <c r="D26" i="31965"/>
  <c r="K25" i="31965"/>
  <c r="I25" i="31965"/>
  <c r="L25" i="31965" s="1"/>
  <c r="D25" i="31965"/>
  <c r="K24" i="31965"/>
  <c r="J24" i="31965"/>
  <c r="I24" i="31965"/>
  <c r="I27" i="31965" s="1"/>
  <c r="D24" i="31965"/>
  <c r="K23" i="31965"/>
  <c r="J23" i="31965"/>
  <c r="D23" i="31965"/>
  <c r="K22" i="31965"/>
  <c r="J22" i="31965"/>
  <c r="I22" i="31965"/>
  <c r="D22" i="31965"/>
  <c r="L22" i="31965" s="1"/>
  <c r="K21" i="31965"/>
  <c r="J21" i="31965"/>
  <c r="I21" i="31965"/>
  <c r="D21" i="31965"/>
  <c r="K20" i="31965"/>
  <c r="J20" i="31965"/>
  <c r="I20" i="31965"/>
  <c r="L20" i="31965"/>
  <c r="F30" i="31965"/>
  <c r="F31" i="31965"/>
  <c r="F32" i="31965"/>
  <c r="F33" i="31965"/>
  <c r="F34" i="31965"/>
  <c r="B35" i="31965"/>
  <c r="D35" i="31965"/>
  <c r="L23" i="31965" l="1"/>
  <c r="L21" i="31965"/>
  <c r="F35" i="31965"/>
  <c r="D27" i="31965"/>
  <c r="K27" i="31965"/>
  <c r="L26" i="31965"/>
  <c r="L24" i="31965"/>
  <c r="L27" i="31965"/>
  <c r="J7" i="31965" l="1"/>
  <c r="K7" i="31965"/>
  <c r="J8" i="31965"/>
  <c r="K8" i="31965"/>
  <c r="J9" i="31965"/>
  <c r="K9" i="31965"/>
  <c r="J10" i="31965"/>
  <c r="K10" i="31965"/>
  <c r="J11" i="31965"/>
  <c r="K11" i="31965"/>
  <c r="J12" i="31965"/>
  <c r="K12" i="31965"/>
  <c r="J13" i="31965"/>
  <c r="K13" i="31965"/>
  <c r="K6" i="31965"/>
  <c r="J6" i="31965"/>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K6" i="5"/>
  <c r="J6" i="5"/>
  <c r="I21" i="5"/>
  <c r="I20" i="5"/>
  <c r="I19" i="5"/>
  <c r="I18" i="5"/>
  <c r="I17" i="5"/>
  <c r="I16" i="5"/>
  <c r="I15" i="5"/>
  <c r="I14" i="5"/>
  <c r="I13" i="5"/>
  <c r="I12" i="5"/>
  <c r="I11" i="5"/>
  <c r="I10" i="5"/>
  <c r="I9" i="5"/>
  <c r="I8" i="5"/>
  <c r="I7" i="5"/>
  <c r="I6" i="5"/>
  <c r="H22" i="5"/>
  <c r="G22" i="5"/>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K6" i="4"/>
  <c r="J6" i="4"/>
  <c r="I28" i="4"/>
  <c r="I27" i="4"/>
  <c r="I26" i="4"/>
  <c r="I25" i="4"/>
  <c r="I24" i="4"/>
  <c r="I23" i="4"/>
  <c r="I22" i="4"/>
  <c r="I21" i="4"/>
  <c r="I20" i="4"/>
  <c r="I19" i="4"/>
  <c r="I18" i="4"/>
  <c r="I17" i="4"/>
  <c r="I16" i="4"/>
  <c r="I15" i="4"/>
  <c r="I14" i="4"/>
  <c r="I13" i="4"/>
  <c r="I12" i="4"/>
  <c r="I11" i="4"/>
  <c r="I10" i="4"/>
  <c r="I9" i="4"/>
  <c r="I8" i="4"/>
  <c r="I7" i="4"/>
  <c r="I6" i="4"/>
  <c r="H29" i="4"/>
  <c r="G29" i="4"/>
  <c r="J20" i="3"/>
  <c r="K20" i="3"/>
  <c r="J21" i="3"/>
  <c r="K21" i="3"/>
  <c r="J22" i="3"/>
  <c r="K22" i="3"/>
  <c r="J23" i="3"/>
  <c r="K23" i="3"/>
  <c r="J24" i="3"/>
  <c r="K24" i="3"/>
  <c r="J25" i="3"/>
  <c r="K25" i="3"/>
  <c r="K19" i="3"/>
  <c r="J19" i="3"/>
  <c r="I25" i="3"/>
  <c r="I24" i="3"/>
  <c r="I23" i="3"/>
  <c r="I22" i="3"/>
  <c r="I21" i="3"/>
  <c r="I20" i="3"/>
  <c r="I19" i="3"/>
  <c r="H26" i="3"/>
  <c r="G26" i="3"/>
  <c r="J7" i="3"/>
  <c r="K7" i="3"/>
  <c r="J8" i="3"/>
  <c r="K8" i="3"/>
  <c r="J9" i="3"/>
  <c r="K9" i="3"/>
  <c r="J10" i="3"/>
  <c r="K10" i="3"/>
  <c r="K6" i="3"/>
  <c r="J6" i="3"/>
  <c r="J8" i="2"/>
  <c r="K8" i="2"/>
  <c r="J9" i="2"/>
  <c r="K9" i="2"/>
  <c r="J10" i="2"/>
  <c r="K10" i="2"/>
  <c r="J11" i="2"/>
  <c r="K11" i="2"/>
  <c r="J12" i="2"/>
  <c r="K12" i="2"/>
  <c r="J13" i="2"/>
  <c r="K13" i="2"/>
  <c r="J14" i="2"/>
  <c r="K14" i="2"/>
  <c r="J15" i="2"/>
  <c r="K15" i="2"/>
  <c r="J16" i="2"/>
  <c r="K16" i="2"/>
  <c r="J17" i="2"/>
  <c r="K17" i="2"/>
  <c r="J18" i="2"/>
  <c r="K18" i="2"/>
  <c r="J19" i="2"/>
  <c r="K19" i="2"/>
  <c r="J20" i="2"/>
  <c r="K20" i="2"/>
  <c r="J21" i="2"/>
  <c r="K21" i="2"/>
  <c r="J22" i="2"/>
  <c r="K22" i="2"/>
  <c r="K7" i="2"/>
  <c r="J7" i="2"/>
  <c r="H23" i="2"/>
  <c r="G23" i="2"/>
  <c r="I8" i="2"/>
  <c r="I9" i="2"/>
  <c r="I10" i="2"/>
  <c r="I11" i="2"/>
  <c r="I12" i="2"/>
  <c r="I13" i="2"/>
  <c r="I14" i="2"/>
  <c r="I15" i="2"/>
  <c r="I16" i="2"/>
  <c r="I17" i="2"/>
  <c r="I18" i="2"/>
  <c r="I19" i="2"/>
  <c r="I20" i="2"/>
  <c r="I21" i="2"/>
  <c r="I22" i="2"/>
  <c r="I7" i="2"/>
  <c r="H14" i="31965"/>
  <c r="I6" i="31965"/>
  <c r="G14" i="31965"/>
  <c r="I7" i="31965"/>
  <c r="I8" i="31965"/>
  <c r="I9" i="31965"/>
  <c r="I10" i="31965"/>
  <c r="I11" i="31965"/>
  <c r="I12" i="31965"/>
  <c r="I13" i="31965"/>
  <c r="I11" i="3" l="1"/>
  <c r="R14" i="31964"/>
  <c r="J18" i="31964" l="1"/>
  <c r="H18" i="31964"/>
  <c r="L7" i="31964" l="1"/>
  <c r="F17" i="31964"/>
  <c r="R15" i="31964"/>
  <c r="L15" i="31964"/>
  <c r="F15" i="31964"/>
  <c r="W22" i="1" l="1"/>
  <c r="F14" i="31964" l="1"/>
  <c r="F16" i="31964"/>
  <c r="F6" i="31964"/>
  <c r="F7" i="31964"/>
  <c r="F8" i="31964"/>
  <c r="F9" i="31964"/>
  <c r="F10" i="31964"/>
  <c r="F11" i="31964"/>
  <c r="F12" i="31964"/>
  <c r="F13" i="31964"/>
  <c r="F5" i="31964"/>
  <c r="N18" i="31964" l="1"/>
  <c r="P18" i="31964"/>
  <c r="L17" i="31964"/>
  <c r="R10" i="31964"/>
  <c r="R16" i="31964"/>
  <c r="R17" i="31964"/>
  <c r="R6" i="31964"/>
  <c r="R7" i="31964"/>
  <c r="R8" i="31964"/>
  <c r="R9" i="31964"/>
  <c r="R11" i="31964"/>
  <c r="R12" i="31964"/>
  <c r="R13" i="31964"/>
  <c r="R5" i="31964"/>
  <c r="R18" i="31964" l="1"/>
  <c r="D14" i="5"/>
  <c r="D26" i="4"/>
  <c r="D14" i="4"/>
  <c r="D20" i="3"/>
  <c r="D16" i="2"/>
  <c r="D10" i="2"/>
  <c r="T5" i="31964" l="1"/>
  <c r="T15" i="31964"/>
  <c r="T6" i="31964"/>
  <c r="T16" i="31964"/>
  <c r="T10" i="31964"/>
  <c r="T7" i="31964"/>
  <c r="T14" i="31964"/>
  <c r="T8" i="31964"/>
  <c r="T17" i="31964"/>
  <c r="T9" i="31964"/>
  <c r="T11" i="31964"/>
  <c r="T13" i="31964"/>
  <c r="T12" i="31964"/>
  <c r="L26" i="4"/>
  <c r="Q29" i="1"/>
  <c r="AI21" i="1"/>
  <c r="AC21" i="1"/>
  <c r="U18" i="31964" l="1"/>
  <c r="D18" i="31964"/>
  <c r="F18" i="31964"/>
  <c r="L18" i="4"/>
  <c r="D18" i="4"/>
  <c r="Q21" i="1"/>
  <c r="AZ21" i="1" s="1"/>
  <c r="K21" i="1"/>
  <c r="AU21" i="1" s="1"/>
  <c r="AU13" i="1"/>
  <c r="AZ13" i="1"/>
  <c r="AO13" i="1"/>
  <c r="W13" i="1"/>
  <c r="AU14" i="1"/>
  <c r="AZ14" i="1"/>
  <c r="AO14" i="1"/>
  <c r="W14" i="1"/>
  <c r="BE14" i="1" s="1"/>
  <c r="AU15" i="1"/>
  <c r="AZ15" i="1"/>
  <c r="AO15" i="1"/>
  <c r="W15" i="1"/>
  <c r="AU16" i="1"/>
  <c r="AZ16" i="1"/>
  <c r="AO16" i="1"/>
  <c r="W16" i="1"/>
  <c r="AU17" i="1"/>
  <c r="AZ17" i="1"/>
  <c r="AO17" i="1"/>
  <c r="W17" i="1"/>
  <c r="AU18" i="1"/>
  <c r="AZ18" i="1"/>
  <c r="AO18" i="1"/>
  <c r="W18" i="1"/>
  <c r="AO12" i="1"/>
  <c r="W12" i="1"/>
  <c r="AZ12" i="1"/>
  <c r="AU12" i="1"/>
  <c r="L9" i="31964"/>
  <c r="L10" i="31964"/>
  <c r="L11" i="31964"/>
  <c r="L12" i="31964"/>
  <c r="L13" i="31964"/>
  <c r="L14" i="31964"/>
  <c r="L16" i="31964"/>
  <c r="L8" i="31964"/>
  <c r="B18" i="31964"/>
  <c r="BB4" i="1"/>
  <c r="AO21" i="1"/>
  <c r="AF30" i="1"/>
  <c r="Q30" i="1"/>
  <c r="AP30" i="1"/>
  <c r="AK30" i="1"/>
  <c r="AO22" i="1"/>
  <c r="BE22" i="1" s="1"/>
  <c r="AZ22" i="1"/>
  <c r="AU22" i="1"/>
  <c r="AO19" i="1"/>
  <c r="AO20" i="1"/>
  <c r="AP29" i="1"/>
  <c r="AF29" i="1"/>
  <c r="AU29" i="1" s="1"/>
  <c r="AK29" i="1"/>
  <c r="BB5" i="1"/>
  <c r="BB6" i="1" s="1"/>
  <c r="AT6" i="1"/>
  <c r="AL6" i="1"/>
  <c r="BB3" i="1"/>
  <c r="E23" i="2"/>
  <c r="J23" i="2" s="1"/>
  <c r="F23" i="2"/>
  <c r="B23" i="2"/>
  <c r="C23" i="2"/>
  <c r="D23" i="2" s="1"/>
  <c r="D22" i="2"/>
  <c r="D21" i="2"/>
  <c r="L21" i="2" s="1"/>
  <c r="D20" i="2"/>
  <c r="L20" i="2" s="1"/>
  <c r="D19" i="2"/>
  <c r="D18" i="2"/>
  <c r="D17" i="2"/>
  <c r="L16" i="2"/>
  <c r="D15" i="2"/>
  <c r="L14" i="2"/>
  <c r="D14" i="2"/>
  <c r="D13" i="2"/>
  <c r="L13" i="2" s="1"/>
  <c r="L12" i="2"/>
  <c r="D12" i="2"/>
  <c r="D11" i="2"/>
  <c r="L10" i="2"/>
  <c r="L9" i="2"/>
  <c r="D9" i="2"/>
  <c r="D8" i="2"/>
  <c r="L8" i="2" s="1"/>
  <c r="L7" i="2"/>
  <c r="D7" i="2"/>
  <c r="E26" i="3"/>
  <c r="F26" i="3"/>
  <c r="B26" i="3"/>
  <c r="C26" i="3"/>
  <c r="D25" i="3"/>
  <c r="D24" i="3"/>
  <c r="L24" i="3" s="1"/>
  <c r="D23" i="3"/>
  <c r="D22" i="3"/>
  <c r="L22" i="3" s="1"/>
  <c r="D21" i="3"/>
  <c r="L20" i="3"/>
  <c r="D19" i="3"/>
  <c r="L19" i="3" s="1"/>
  <c r="B11" i="3"/>
  <c r="C11" i="3"/>
  <c r="K11" i="3"/>
  <c r="D10" i="3"/>
  <c r="L10" i="3" s="1"/>
  <c r="D9" i="3"/>
  <c r="L9" i="3"/>
  <c r="D8" i="3"/>
  <c r="L8" i="3" s="1"/>
  <c r="D7" i="3"/>
  <c r="L7" i="3" s="1"/>
  <c r="D6" i="3"/>
  <c r="L6" i="3"/>
  <c r="E29" i="4"/>
  <c r="F29" i="4"/>
  <c r="K29" i="4" s="1"/>
  <c r="B29" i="4"/>
  <c r="C29" i="4"/>
  <c r="D29" i="4"/>
  <c r="D28" i="4"/>
  <c r="D27" i="4"/>
  <c r="D25" i="4"/>
  <c r="L25" i="4" s="1"/>
  <c r="D24" i="4"/>
  <c r="D23" i="4"/>
  <c r="D22" i="4"/>
  <c r="D21" i="4"/>
  <c r="D20" i="4"/>
  <c r="D19" i="4"/>
  <c r="D17" i="4"/>
  <c r="L16" i="4"/>
  <c r="D16" i="4"/>
  <c r="D15" i="4"/>
  <c r="L14" i="4"/>
  <c r="D13" i="4"/>
  <c r="D12" i="4"/>
  <c r="D11" i="4"/>
  <c r="L11" i="4" s="1"/>
  <c r="D10" i="4"/>
  <c r="D9" i="4"/>
  <c r="D8" i="4"/>
  <c r="D7" i="4"/>
  <c r="L7" i="4" s="1"/>
  <c r="D6" i="4"/>
  <c r="E22" i="5"/>
  <c r="F22" i="5"/>
  <c r="B22" i="5"/>
  <c r="C22" i="5"/>
  <c r="D21" i="5"/>
  <c r="D20" i="5"/>
  <c r="L19" i="5"/>
  <c r="D19" i="5"/>
  <c r="D18" i="5"/>
  <c r="L18" i="5" s="1"/>
  <c r="D17" i="5"/>
  <c r="L16" i="5"/>
  <c r="D16" i="5"/>
  <c r="D15" i="5"/>
  <c r="L15" i="5" s="1"/>
  <c r="L14" i="5"/>
  <c r="D13" i="5"/>
  <c r="L13" i="5"/>
  <c r="D12" i="5"/>
  <c r="L12" i="5" s="1"/>
  <c r="L11" i="5"/>
  <c r="D11" i="5"/>
  <c r="D10" i="5"/>
  <c r="L10" i="5" s="1"/>
  <c r="L9" i="5"/>
  <c r="D9" i="5"/>
  <c r="D8" i="5"/>
  <c r="L7" i="5"/>
  <c r="D7" i="5"/>
  <c r="D6" i="5"/>
  <c r="L6" i="5" s="1"/>
  <c r="E14" i="31965"/>
  <c r="F14" i="31965"/>
  <c r="K14" i="31965" s="1"/>
  <c r="B14" i="31965"/>
  <c r="C14" i="31965"/>
  <c r="D13" i="31965"/>
  <c r="D12" i="31965"/>
  <c r="D11" i="31965"/>
  <c r="D10" i="31965"/>
  <c r="D9" i="31965"/>
  <c r="D8" i="31965"/>
  <c r="D7" i="31965"/>
  <c r="L7" i="31965" s="1"/>
  <c r="D6" i="31965"/>
  <c r="L5" i="31964"/>
  <c r="L6" i="31964"/>
  <c r="F2" i="2660"/>
  <c r="J29" i="4" l="1"/>
  <c r="I29" i="4"/>
  <c r="I22" i="5"/>
  <c r="D11" i="3"/>
  <c r="K22" i="5"/>
  <c r="I23" i="2"/>
  <c r="L23" i="2" s="1"/>
  <c r="K23" i="2"/>
  <c r="I14" i="31965"/>
  <c r="L14" i="31965" s="1"/>
  <c r="J14" i="31965"/>
  <c r="D14" i="31965"/>
  <c r="AU30" i="1"/>
  <c r="BE13" i="1"/>
  <c r="J11" i="3"/>
  <c r="D26" i="3"/>
  <c r="K26" i="3"/>
  <c r="J26" i="3"/>
  <c r="I26" i="3"/>
  <c r="D22" i="5"/>
  <c r="J22" i="5"/>
  <c r="L8" i="31965"/>
  <c r="L9" i="31965"/>
  <c r="L10" i="31965"/>
  <c r="L11" i="31965"/>
  <c r="L12" i="31965"/>
  <c r="L8" i="5"/>
  <c r="L21" i="5"/>
  <c r="L17" i="5"/>
  <c r="L12" i="4"/>
  <c r="L8" i="4"/>
  <c r="L27" i="4"/>
  <c r="L22" i="4"/>
  <c r="L21" i="4"/>
  <c r="L17" i="4"/>
  <c r="L23" i="3"/>
  <c r="L11" i="3"/>
  <c r="L15" i="2"/>
  <c r="L17" i="2"/>
  <c r="L11" i="2"/>
  <c r="L6" i="31965"/>
  <c r="L13" i="31965"/>
  <c r="L20" i="5"/>
  <c r="L6" i="4"/>
  <c r="L13" i="4"/>
  <c r="L15" i="4"/>
  <c r="L23" i="4"/>
  <c r="L24" i="4"/>
  <c r="L9" i="4"/>
  <c r="L10" i="4"/>
  <c r="L19" i="4"/>
  <c r="L20" i="4"/>
  <c r="L28" i="4"/>
  <c r="L29" i="4"/>
  <c r="L21" i="3"/>
  <c r="L25" i="3"/>
  <c r="L18" i="2"/>
  <c r="L19" i="2"/>
  <c r="L22" i="2"/>
  <c r="BE18" i="1"/>
  <c r="BE16" i="1"/>
  <c r="BE15" i="1"/>
  <c r="BE17" i="1"/>
  <c r="BE12" i="1"/>
  <c r="W21" i="1"/>
  <c r="BE21" i="1" s="1"/>
  <c r="L18" i="31964"/>
  <c r="T18" i="31964"/>
  <c r="L22" i="5" l="1"/>
  <c r="L26" i="3"/>
</calcChain>
</file>

<file path=xl/sharedStrings.xml><?xml version="1.0" encoding="utf-8"?>
<sst xmlns="http://schemas.openxmlformats.org/spreadsheetml/2006/main" count="711" uniqueCount="363">
  <si>
    <t>選挙執行日</t>
    <rPh sb="0" eb="2">
      <t>センキョ</t>
    </rPh>
    <rPh sb="2" eb="4">
      <t>シッコウ</t>
    </rPh>
    <rPh sb="4" eb="5">
      <t>ビ</t>
    </rPh>
    <phoneticPr fontId="3"/>
  </si>
  <si>
    <t>男</t>
    <rPh sb="0" eb="1">
      <t>オトコ</t>
    </rPh>
    <phoneticPr fontId="3"/>
  </si>
  <si>
    <t>女</t>
    <rPh sb="0" eb="1">
      <t>オンナ</t>
    </rPh>
    <phoneticPr fontId="3"/>
  </si>
  <si>
    <t>計</t>
    <rPh sb="0" eb="1">
      <t>ケイ</t>
    </rPh>
    <phoneticPr fontId="3"/>
  </si>
  <si>
    <t>公示日</t>
    <rPh sb="0" eb="2">
      <t>コウジ</t>
    </rPh>
    <rPh sb="2" eb="3">
      <t>ビ</t>
    </rPh>
    <phoneticPr fontId="3"/>
  </si>
  <si>
    <t>定数</t>
    <rPh sb="0" eb="2">
      <t>テイスウ</t>
    </rPh>
    <phoneticPr fontId="3"/>
  </si>
  <si>
    <t>投票者数</t>
    <rPh sb="0" eb="3">
      <t>トウヒョウシャ</t>
    </rPh>
    <rPh sb="3" eb="4">
      <t>スウ</t>
    </rPh>
    <phoneticPr fontId="3"/>
  </si>
  <si>
    <t>選挙発生事由</t>
    <rPh sb="0" eb="2">
      <t>センキョ</t>
    </rPh>
    <rPh sb="2" eb="4">
      <t>ハッセイ</t>
    </rPh>
    <rPh sb="4" eb="6">
      <t>ジユウ</t>
    </rPh>
    <phoneticPr fontId="3"/>
  </si>
  <si>
    <t>任期満了</t>
    <rPh sb="0" eb="2">
      <t>ニンキ</t>
    </rPh>
    <rPh sb="2" eb="4">
      <t>マンリョウ</t>
    </rPh>
    <phoneticPr fontId="3"/>
  </si>
  <si>
    <t>　　　　　項 目　　　　　　
地 区</t>
    <rPh sb="5" eb="6">
      <t>こう</t>
    </rPh>
    <rPh sb="7" eb="8">
      <t>め</t>
    </rPh>
    <rPh sb="15" eb="16">
      <t>ち</t>
    </rPh>
    <rPh sb="17" eb="18">
      <t>く</t>
    </rPh>
    <phoneticPr fontId="3" type="Hiragana"/>
  </si>
  <si>
    <t>当日有権者数（人）</t>
    <rPh sb="0" eb="2">
      <t>トウジツ</t>
    </rPh>
    <rPh sb="2" eb="5">
      <t>ユウケンシャ</t>
    </rPh>
    <rPh sb="5" eb="6">
      <t>スウ</t>
    </rPh>
    <rPh sb="7" eb="8">
      <t>ニン</t>
    </rPh>
    <phoneticPr fontId="3"/>
  </si>
  <si>
    <t>投票者数（人）</t>
    <rPh sb="0" eb="3">
      <t>トウヒョウシャ</t>
    </rPh>
    <rPh sb="3" eb="4">
      <t>スウ</t>
    </rPh>
    <rPh sb="5" eb="6">
      <t>ニン</t>
    </rPh>
    <phoneticPr fontId="3"/>
  </si>
  <si>
    <t>投票率（％）</t>
    <rPh sb="0" eb="3">
      <t>トウヒョウリツ</t>
    </rPh>
    <phoneticPr fontId="3"/>
  </si>
  <si>
    <t>筑波地区</t>
    <rPh sb="0" eb="2">
      <t>ツクバ</t>
    </rPh>
    <rPh sb="2" eb="4">
      <t>チク</t>
    </rPh>
    <phoneticPr fontId="3"/>
  </si>
  <si>
    <t>大穂地区</t>
    <rPh sb="0" eb="2">
      <t>オオホ</t>
    </rPh>
    <rPh sb="2" eb="4">
      <t>チク</t>
    </rPh>
    <phoneticPr fontId="3"/>
  </si>
  <si>
    <t>豊里地区</t>
    <rPh sb="0" eb="2">
      <t>トヨサト</t>
    </rPh>
    <rPh sb="2" eb="4">
      <t>チク</t>
    </rPh>
    <phoneticPr fontId="3"/>
  </si>
  <si>
    <t>谷田部地区</t>
    <rPh sb="0" eb="3">
      <t>ヤタベ</t>
    </rPh>
    <rPh sb="3" eb="5">
      <t>チク</t>
    </rPh>
    <phoneticPr fontId="3"/>
  </si>
  <si>
    <t>桜地区</t>
    <rPh sb="0" eb="1">
      <t>サクラ</t>
    </rPh>
    <rPh sb="1" eb="3">
      <t>チク</t>
    </rPh>
    <phoneticPr fontId="3"/>
  </si>
  <si>
    <t>つくば市・計</t>
    <rPh sb="3" eb="4">
      <t>シ</t>
    </rPh>
    <rPh sb="5" eb="6">
      <t>ケイ</t>
    </rPh>
    <phoneticPr fontId="3"/>
  </si>
  <si>
    <t>県計</t>
    <rPh sb="0" eb="1">
      <t>ケン</t>
    </rPh>
    <rPh sb="1" eb="2">
      <t>ケイ</t>
    </rPh>
    <phoneticPr fontId="3"/>
  </si>
  <si>
    <t>つくば市</t>
    <rPh sb="3" eb="4">
      <t>シ</t>
    </rPh>
    <phoneticPr fontId="3"/>
  </si>
  <si>
    <t>参議院議員通常選挙（比例代表）</t>
    <rPh sb="0" eb="3">
      <t>さんぎいん</t>
    </rPh>
    <rPh sb="3" eb="5">
      <t>ぎいん</t>
    </rPh>
    <rPh sb="5" eb="7">
      <t>つうじょう</t>
    </rPh>
    <rPh sb="7" eb="9">
      <t>せんきょ</t>
    </rPh>
    <rPh sb="10" eb="12">
      <t>ひれい</t>
    </rPh>
    <rPh sb="12" eb="14">
      <t>だいひょう</t>
    </rPh>
    <phoneticPr fontId="3" type="Hiragana"/>
  </si>
  <si>
    <t>名簿届出政党数
立候補者数</t>
    <rPh sb="0" eb="2">
      <t>メイボ</t>
    </rPh>
    <rPh sb="2" eb="4">
      <t>トドケデ</t>
    </rPh>
    <rPh sb="4" eb="7">
      <t>セイトウスウ</t>
    </rPh>
    <rPh sb="8" eb="12">
      <t>リッコウホシャ</t>
    </rPh>
    <rPh sb="12" eb="13">
      <t>スウ</t>
    </rPh>
    <phoneticPr fontId="3"/>
  </si>
  <si>
    <t>◎　在外投票状況</t>
    <rPh sb="2" eb="4">
      <t>ザイガイ</t>
    </rPh>
    <rPh sb="4" eb="6">
      <t>トウヒョウ</t>
    </rPh>
    <rPh sb="6" eb="8">
      <t>ジョウキョウ</t>
    </rPh>
    <phoneticPr fontId="3"/>
  </si>
  <si>
    <t>◎　投票所別普通投票状況</t>
    <rPh sb="2" eb="5">
      <t>トウヒョウジョ</t>
    </rPh>
    <rPh sb="5" eb="6">
      <t>ベツ</t>
    </rPh>
    <rPh sb="6" eb="8">
      <t>フツウ</t>
    </rPh>
    <rPh sb="8" eb="10">
      <t>トウヒョウ</t>
    </rPh>
    <rPh sb="10" eb="12">
      <t>ジョウキョウ</t>
    </rPh>
    <phoneticPr fontId="3"/>
  </si>
  <si>
    <t>〔筑波地区〕</t>
    <rPh sb="1" eb="3">
      <t>ツクバ</t>
    </rPh>
    <rPh sb="3" eb="5">
      <t>チク</t>
    </rPh>
    <phoneticPr fontId="3"/>
  </si>
  <si>
    <t>北 条 第 １</t>
    <rPh sb="0" eb="1">
      <t>キタ</t>
    </rPh>
    <rPh sb="2" eb="3">
      <t>ジョウ</t>
    </rPh>
    <rPh sb="4" eb="5">
      <t>ダイ</t>
    </rPh>
    <phoneticPr fontId="3"/>
  </si>
  <si>
    <t>北 条 第 ２</t>
    <rPh sb="0" eb="1">
      <t>キタ</t>
    </rPh>
    <rPh sb="2" eb="3">
      <t>ジョウ</t>
    </rPh>
    <rPh sb="4" eb="5">
      <t>ダイ</t>
    </rPh>
    <phoneticPr fontId="3"/>
  </si>
  <si>
    <t>〔大穂地区〕</t>
    <rPh sb="1" eb="3">
      <t>オオホ</t>
    </rPh>
    <rPh sb="3" eb="5">
      <t>チク</t>
    </rPh>
    <phoneticPr fontId="3"/>
  </si>
  <si>
    <t>大 穂 第 １</t>
    <rPh sb="0" eb="1">
      <t>ダイ</t>
    </rPh>
    <rPh sb="2" eb="3">
      <t>ホ</t>
    </rPh>
    <rPh sb="4" eb="5">
      <t>ダイ</t>
    </rPh>
    <phoneticPr fontId="3"/>
  </si>
  <si>
    <t>大 穂 第 ２</t>
    <rPh sb="0" eb="1">
      <t>ダイ</t>
    </rPh>
    <rPh sb="2" eb="3">
      <t>ホ</t>
    </rPh>
    <rPh sb="4" eb="5">
      <t>ダイ</t>
    </rPh>
    <phoneticPr fontId="3"/>
  </si>
  <si>
    <t>大 穂 第 ３</t>
    <rPh sb="0" eb="1">
      <t>ダイ</t>
    </rPh>
    <rPh sb="2" eb="3">
      <t>ホ</t>
    </rPh>
    <rPh sb="4" eb="5">
      <t>ダイ</t>
    </rPh>
    <phoneticPr fontId="3"/>
  </si>
  <si>
    <t>大 穂 第 ４</t>
    <rPh sb="0" eb="1">
      <t>ダイ</t>
    </rPh>
    <rPh sb="2" eb="3">
      <t>ホ</t>
    </rPh>
    <rPh sb="4" eb="5">
      <t>ダイ</t>
    </rPh>
    <phoneticPr fontId="3"/>
  </si>
  <si>
    <t>大 穂 第 ５</t>
    <rPh sb="0" eb="1">
      <t>ダイ</t>
    </rPh>
    <rPh sb="2" eb="3">
      <t>ホ</t>
    </rPh>
    <rPh sb="4" eb="5">
      <t>ダイ</t>
    </rPh>
    <phoneticPr fontId="3"/>
  </si>
  <si>
    <t>〔豊里地区〕</t>
    <rPh sb="1" eb="3">
      <t>トヨサト</t>
    </rPh>
    <rPh sb="3" eb="5">
      <t>チク</t>
    </rPh>
    <phoneticPr fontId="3"/>
  </si>
  <si>
    <t>豊 里 第 １</t>
    <rPh sb="0" eb="1">
      <t>ユタカ</t>
    </rPh>
    <rPh sb="2" eb="3">
      <t>サト</t>
    </rPh>
    <rPh sb="4" eb="5">
      <t>ダイ</t>
    </rPh>
    <phoneticPr fontId="3"/>
  </si>
  <si>
    <t>豊 里 第 ２</t>
    <rPh sb="0" eb="1">
      <t>ユタカ</t>
    </rPh>
    <rPh sb="2" eb="3">
      <t>サト</t>
    </rPh>
    <rPh sb="4" eb="5">
      <t>ダイ</t>
    </rPh>
    <phoneticPr fontId="3"/>
  </si>
  <si>
    <t>豊 里 第 ３</t>
    <rPh sb="0" eb="1">
      <t>ユタカ</t>
    </rPh>
    <rPh sb="2" eb="3">
      <t>サト</t>
    </rPh>
    <rPh sb="4" eb="5">
      <t>ダイ</t>
    </rPh>
    <phoneticPr fontId="3"/>
  </si>
  <si>
    <t>豊 里 第 ４</t>
    <rPh sb="0" eb="1">
      <t>ユタカ</t>
    </rPh>
    <rPh sb="2" eb="3">
      <t>サト</t>
    </rPh>
    <rPh sb="4" eb="5">
      <t>ダイ</t>
    </rPh>
    <phoneticPr fontId="3"/>
  </si>
  <si>
    <t>豊 里 第 ５</t>
    <rPh sb="0" eb="1">
      <t>ユタカ</t>
    </rPh>
    <rPh sb="2" eb="3">
      <t>サト</t>
    </rPh>
    <rPh sb="4" eb="5">
      <t>ダイ</t>
    </rPh>
    <phoneticPr fontId="3"/>
  </si>
  <si>
    <t>豊 里 第 ６</t>
    <rPh sb="0" eb="1">
      <t>ユタカ</t>
    </rPh>
    <rPh sb="2" eb="3">
      <t>サト</t>
    </rPh>
    <rPh sb="4" eb="5">
      <t>ダイ</t>
    </rPh>
    <phoneticPr fontId="3"/>
  </si>
  <si>
    <t>豊 里 第 ７</t>
    <rPh sb="0" eb="1">
      <t>ユタカ</t>
    </rPh>
    <rPh sb="2" eb="3">
      <t>サト</t>
    </rPh>
    <rPh sb="4" eb="5">
      <t>ダイ</t>
    </rPh>
    <phoneticPr fontId="3"/>
  </si>
  <si>
    <t>〔谷田部地区〕</t>
    <rPh sb="1" eb="4">
      <t>ヤタベ</t>
    </rPh>
    <rPh sb="4" eb="6">
      <t>チク</t>
    </rPh>
    <phoneticPr fontId="3"/>
  </si>
  <si>
    <t>谷田部第１</t>
    <rPh sb="0" eb="3">
      <t>ヤタベ</t>
    </rPh>
    <rPh sb="3" eb="4">
      <t>ダイ</t>
    </rPh>
    <phoneticPr fontId="3"/>
  </si>
  <si>
    <t>谷田部第２</t>
    <rPh sb="0" eb="3">
      <t>ヤタベ</t>
    </rPh>
    <rPh sb="3" eb="4">
      <t>ダイ</t>
    </rPh>
    <phoneticPr fontId="3"/>
  </si>
  <si>
    <t>谷田部第３</t>
    <rPh sb="0" eb="3">
      <t>ヤタベ</t>
    </rPh>
    <rPh sb="3" eb="4">
      <t>ダイ</t>
    </rPh>
    <phoneticPr fontId="3"/>
  </si>
  <si>
    <t>谷田部第４</t>
    <rPh sb="0" eb="3">
      <t>ヤタベ</t>
    </rPh>
    <rPh sb="3" eb="4">
      <t>ダイ</t>
    </rPh>
    <phoneticPr fontId="3"/>
  </si>
  <si>
    <t>真 瀬 第 １</t>
    <rPh sb="0" eb="1">
      <t>マコト</t>
    </rPh>
    <rPh sb="2" eb="3">
      <t>セ</t>
    </rPh>
    <rPh sb="4" eb="5">
      <t>ダイ</t>
    </rPh>
    <phoneticPr fontId="3"/>
  </si>
  <si>
    <t>真 瀬 第 ２</t>
    <rPh sb="0" eb="1">
      <t>マコト</t>
    </rPh>
    <rPh sb="2" eb="3">
      <t>セ</t>
    </rPh>
    <rPh sb="4" eb="5">
      <t>ダイ</t>
    </rPh>
    <phoneticPr fontId="3"/>
  </si>
  <si>
    <t>真 瀬 第 ３</t>
    <rPh sb="0" eb="1">
      <t>マコト</t>
    </rPh>
    <rPh sb="2" eb="3">
      <t>セ</t>
    </rPh>
    <rPh sb="4" eb="5">
      <t>ダイ</t>
    </rPh>
    <phoneticPr fontId="3"/>
  </si>
  <si>
    <t>島 名 第 １</t>
    <rPh sb="0" eb="1">
      <t>シマ</t>
    </rPh>
    <rPh sb="2" eb="3">
      <t>ナ</t>
    </rPh>
    <rPh sb="4" eb="5">
      <t>ダイ</t>
    </rPh>
    <phoneticPr fontId="3"/>
  </si>
  <si>
    <t>島 名 第 ２</t>
    <rPh sb="0" eb="1">
      <t>シマ</t>
    </rPh>
    <rPh sb="2" eb="3">
      <t>ナ</t>
    </rPh>
    <rPh sb="4" eb="5">
      <t>ダイ</t>
    </rPh>
    <phoneticPr fontId="3"/>
  </si>
  <si>
    <t>島 名 第 ３</t>
    <rPh sb="0" eb="1">
      <t>シマ</t>
    </rPh>
    <rPh sb="2" eb="3">
      <t>ナ</t>
    </rPh>
    <rPh sb="4" eb="5">
      <t>ダイ</t>
    </rPh>
    <phoneticPr fontId="3"/>
  </si>
  <si>
    <t>苅　　　間</t>
    <rPh sb="0" eb="1">
      <t>ガイ</t>
    </rPh>
    <rPh sb="4" eb="5">
      <t>アイダ</t>
    </rPh>
    <phoneticPr fontId="3"/>
  </si>
  <si>
    <t>西  平  塚</t>
    <rPh sb="0" eb="1">
      <t>ニシ</t>
    </rPh>
    <rPh sb="3" eb="4">
      <t>ヒラ</t>
    </rPh>
    <rPh sb="6" eb="7">
      <t>ツカ</t>
    </rPh>
    <phoneticPr fontId="3"/>
  </si>
  <si>
    <t>春　　　日</t>
    <rPh sb="0" eb="1">
      <t>ハル</t>
    </rPh>
    <rPh sb="4" eb="5">
      <t>ヒ</t>
    </rPh>
    <phoneticPr fontId="3"/>
  </si>
  <si>
    <t>柳　　　橋</t>
    <rPh sb="0" eb="1">
      <t>ヤナギ</t>
    </rPh>
    <rPh sb="4" eb="5">
      <t>ハシ</t>
    </rPh>
    <phoneticPr fontId="3"/>
  </si>
  <si>
    <t>館　　　野</t>
    <rPh sb="0" eb="1">
      <t>カン</t>
    </rPh>
    <rPh sb="4" eb="5">
      <t>ノ</t>
    </rPh>
    <phoneticPr fontId="3"/>
  </si>
  <si>
    <t>東</t>
    <rPh sb="0" eb="1">
      <t>ヒガシ</t>
    </rPh>
    <phoneticPr fontId="3"/>
  </si>
  <si>
    <t>稲　　　岡</t>
    <rPh sb="0" eb="1">
      <t>イネ</t>
    </rPh>
    <rPh sb="4" eb="5">
      <t>オカ</t>
    </rPh>
    <phoneticPr fontId="3"/>
  </si>
  <si>
    <t>西　　　部</t>
    <rPh sb="0" eb="1">
      <t>ニシ</t>
    </rPh>
    <rPh sb="4" eb="5">
      <t>ブ</t>
    </rPh>
    <phoneticPr fontId="3"/>
  </si>
  <si>
    <t>手　代　木</t>
    <rPh sb="0" eb="1">
      <t>テ</t>
    </rPh>
    <rPh sb="2" eb="3">
      <t>ダイ</t>
    </rPh>
    <rPh sb="4" eb="5">
      <t>キ</t>
    </rPh>
    <phoneticPr fontId="3"/>
  </si>
  <si>
    <t>小　野　崎</t>
    <rPh sb="0" eb="1">
      <t>ショウ</t>
    </rPh>
    <rPh sb="2" eb="3">
      <t>ノ</t>
    </rPh>
    <rPh sb="4" eb="5">
      <t>ザキ</t>
    </rPh>
    <phoneticPr fontId="3"/>
  </si>
  <si>
    <t>〔桜地区〕</t>
    <rPh sb="1" eb="2">
      <t>サクラ</t>
    </rPh>
    <rPh sb="2" eb="4">
      <t>チク</t>
    </rPh>
    <phoneticPr fontId="3"/>
  </si>
  <si>
    <t>桜 第 １</t>
    <rPh sb="0" eb="1">
      <t>サクラ</t>
    </rPh>
    <rPh sb="2" eb="3">
      <t>ダイ</t>
    </rPh>
    <phoneticPr fontId="3"/>
  </si>
  <si>
    <t>桜 第 ２</t>
    <rPh sb="0" eb="1">
      <t>サクラ</t>
    </rPh>
    <rPh sb="2" eb="3">
      <t>ダイ</t>
    </rPh>
    <phoneticPr fontId="3"/>
  </si>
  <si>
    <t>桜 第 ３</t>
    <rPh sb="0" eb="1">
      <t>サクラ</t>
    </rPh>
    <rPh sb="2" eb="3">
      <t>ダイ</t>
    </rPh>
    <phoneticPr fontId="3"/>
  </si>
  <si>
    <t>桜 第 ４</t>
    <rPh sb="0" eb="1">
      <t>サクラ</t>
    </rPh>
    <rPh sb="2" eb="3">
      <t>ダイ</t>
    </rPh>
    <phoneticPr fontId="3"/>
  </si>
  <si>
    <t>桜 第 ５</t>
    <rPh sb="0" eb="1">
      <t>サクラ</t>
    </rPh>
    <rPh sb="2" eb="3">
      <t>ダイ</t>
    </rPh>
    <phoneticPr fontId="3"/>
  </si>
  <si>
    <t>桜 第 ６</t>
    <rPh sb="0" eb="1">
      <t>サクラ</t>
    </rPh>
    <rPh sb="2" eb="3">
      <t>ダイ</t>
    </rPh>
    <phoneticPr fontId="3"/>
  </si>
  <si>
    <t>桜 第 ７</t>
    <rPh sb="0" eb="1">
      <t>サクラ</t>
    </rPh>
    <rPh sb="2" eb="3">
      <t>ダイ</t>
    </rPh>
    <phoneticPr fontId="3"/>
  </si>
  <si>
    <t>桜 第 ８</t>
    <rPh sb="0" eb="1">
      <t>サクラ</t>
    </rPh>
    <rPh sb="2" eb="3">
      <t>ダイ</t>
    </rPh>
    <phoneticPr fontId="3"/>
  </si>
  <si>
    <t>桜 第 ９</t>
    <rPh sb="0" eb="1">
      <t>サクラ</t>
    </rPh>
    <rPh sb="2" eb="3">
      <t>ダイ</t>
    </rPh>
    <phoneticPr fontId="3"/>
  </si>
  <si>
    <t>桜 第 １０</t>
    <rPh sb="0" eb="1">
      <t>サクラ</t>
    </rPh>
    <rPh sb="2" eb="3">
      <t>ダイ</t>
    </rPh>
    <phoneticPr fontId="3"/>
  </si>
  <si>
    <t>桜 第 １１</t>
    <rPh sb="0" eb="1">
      <t>サクラ</t>
    </rPh>
    <rPh sb="2" eb="3">
      <t>ダイ</t>
    </rPh>
    <phoneticPr fontId="3"/>
  </si>
  <si>
    <t>桜 第 １２</t>
    <rPh sb="0" eb="1">
      <t>サクラ</t>
    </rPh>
    <rPh sb="2" eb="3">
      <t>ダイ</t>
    </rPh>
    <phoneticPr fontId="3"/>
  </si>
  <si>
    <t>桜 第 １３</t>
    <rPh sb="0" eb="1">
      <t>サクラ</t>
    </rPh>
    <rPh sb="2" eb="3">
      <t>ダイ</t>
    </rPh>
    <phoneticPr fontId="3"/>
  </si>
  <si>
    <t>桜 第 １４</t>
    <rPh sb="0" eb="1">
      <t>サクラ</t>
    </rPh>
    <rPh sb="2" eb="3">
      <t>ダイ</t>
    </rPh>
    <phoneticPr fontId="3"/>
  </si>
  <si>
    <t>桜 第 １５</t>
    <rPh sb="0" eb="1">
      <t>サクラ</t>
    </rPh>
    <rPh sb="2" eb="3">
      <t>ダイ</t>
    </rPh>
    <phoneticPr fontId="3"/>
  </si>
  <si>
    <t>桜 第 １６</t>
    <rPh sb="0" eb="1">
      <t>サクラ</t>
    </rPh>
    <rPh sb="2" eb="3">
      <t>ダイ</t>
    </rPh>
    <phoneticPr fontId="3"/>
  </si>
  <si>
    <t>茨城県</t>
    <rPh sb="0" eb="3">
      <t>イバラキケン</t>
    </rPh>
    <phoneticPr fontId="3"/>
  </si>
  <si>
    <t>得
票
数</t>
    <rPh sb="0" eb="1">
      <t>トク</t>
    </rPh>
    <rPh sb="2" eb="3">
      <t>ヒョウ</t>
    </rPh>
    <rPh sb="4" eb="5">
      <t>スウ</t>
    </rPh>
    <phoneticPr fontId="3"/>
  </si>
  <si>
    <t>全　国</t>
    <rPh sb="0" eb="1">
      <t>ゼン</t>
    </rPh>
    <rPh sb="2" eb="3">
      <t>クニ</t>
    </rPh>
    <phoneticPr fontId="3"/>
  </si>
  <si>
    <r>
      <t>◎　比例代表名簿登載者別得票数</t>
    </r>
    <r>
      <rPr>
        <sz val="9"/>
        <rFont val="ＭＳ Ｐ明朝"/>
        <family val="1"/>
        <charset val="128"/>
      </rPr>
      <t>(小数点第3位まで記載)</t>
    </r>
    <rPh sb="2" eb="4">
      <t>ヒレイ</t>
    </rPh>
    <rPh sb="4" eb="6">
      <t>ダイヒョウ</t>
    </rPh>
    <rPh sb="6" eb="8">
      <t>メイボ</t>
    </rPh>
    <rPh sb="8" eb="11">
      <t>トウサイシャ</t>
    </rPh>
    <rPh sb="11" eb="12">
      <t>ベツ</t>
    </rPh>
    <rPh sb="12" eb="15">
      <t>トクヒョウスウ</t>
    </rPh>
    <rPh sb="16" eb="19">
      <t>ショウスウテン</t>
    </rPh>
    <rPh sb="19" eb="20">
      <t>ダイ</t>
    </rPh>
    <rPh sb="21" eb="22">
      <t>イ</t>
    </rPh>
    <rPh sb="24" eb="26">
      <t>キサイ</t>
    </rPh>
    <phoneticPr fontId="3"/>
  </si>
  <si>
    <t>候補者名(当落)</t>
    <rPh sb="0" eb="3">
      <t>コウホシャ</t>
    </rPh>
    <rPh sb="3" eb="4">
      <t>メイ</t>
    </rPh>
    <rPh sb="5" eb="7">
      <t>トウラク</t>
    </rPh>
    <phoneticPr fontId="3"/>
  </si>
  <si>
    <t>自由民主党</t>
    <rPh sb="0" eb="2">
      <t>ジユウ</t>
    </rPh>
    <rPh sb="2" eb="5">
      <t>ミンシュトウ</t>
    </rPh>
    <phoneticPr fontId="3"/>
  </si>
  <si>
    <t>当選者数</t>
    <rPh sb="0" eb="3">
      <t>トウセンシャ</t>
    </rPh>
    <rPh sb="3" eb="4">
      <t>スウ</t>
    </rPh>
    <phoneticPr fontId="3"/>
  </si>
  <si>
    <t>名簿登載者数</t>
    <rPh sb="0" eb="2">
      <t>メイボ</t>
    </rPh>
    <rPh sb="2" eb="5">
      <t>トウサイシャ</t>
    </rPh>
    <rPh sb="5" eb="6">
      <t>スウ</t>
    </rPh>
    <phoneticPr fontId="3"/>
  </si>
  <si>
    <t>日本共産党</t>
    <rPh sb="0" eb="2">
      <t>ニホン</t>
    </rPh>
    <rPh sb="2" eb="5">
      <t>キョウサントウ</t>
    </rPh>
    <phoneticPr fontId="3"/>
  </si>
  <si>
    <t>社会民主党</t>
    <rPh sb="0" eb="2">
      <t>シャカイ</t>
    </rPh>
    <rPh sb="2" eb="5">
      <t>ミンシュトウ</t>
    </rPh>
    <phoneticPr fontId="3"/>
  </si>
  <si>
    <t>名簿登載者</t>
    <rPh sb="0" eb="2">
      <t>メイボ</t>
    </rPh>
    <rPh sb="2" eb="5">
      <t>トウサイシャ</t>
    </rPh>
    <phoneticPr fontId="3"/>
  </si>
  <si>
    <t>総得票数</t>
    <rPh sb="0" eb="4">
      <t>ソウトクヒョウスウ</t>
    </rPh>
    <phoneticPr fontId="3"/>
  </si>
  <si>
    <t>政党等名</t>
    <rPh sb="0" eb="2">
      <t>セイトウ</t>
    </rPh>
    <rPh sb="2" eb="3">
      <t>トウ</t>
    </rPh>
    <rPh sb="3" eb="4">
      <t>メイ</t>
    </rPh>
    <phoneticPr fontId="3"/>
  </si>
  <si>
    <t>政党等の名称</t>
    <rPh sb="0" eb="2">
      <t>セイトウ</t>
    </rPh>
    <rPh sb="2" eb="3">
      <t>ナド</t>
    </rPh>
    <rPh sb="4" eb="6">
      <t>メイショウ</t>
    </rPh>
    <phoneticPr fontId="3"/>
  </si>
  <si>
    <t>項　目</t>
    <rPh sb="0" eb="1">
      <t>コウ</t>
    </rPh>
    <rPh sb="2" eb="3">
      <t>メ</t>
    </rPh>
    <phoneticPr fontId="3"/>
  </si>
  <si>
    <t>合　　計</t>
    <rPh sb="0" eb="1">
      <t>ゴウ</t>
    </rPh>
    <rPh sb="3" eb="4">
      <t>ケイ</t>
    </rPh>
    <phoneticPr fontId="3"/>
  </si>
  <si>
    <t>議
席
数</t>
    <rPh sb="0" eb="1">
      <t>ギ</t>
    </rPh>
    <rPh sb="2" eb="3">
      <t>セキ</t>
    </rPh>
    <rPh sb="4" eb="5">
      <t>カズ</t>
    </rPh>
    <phoneticPr fontId="3"/>
  </si>
  <si>
    <r>
      <t>◎　比例代表政党等別得票数</t>
    </r>
    <r>
      <rPr>
        <sz val="14"/>
        <rFont val="ＭＳ Ｐ明朝"/>
        <family val="1"/>
        <charset val="128"/>
      </rPr>
      <t>(小数点第3位まで記載)</t>
    </r>
    <rPh sb="2" eb="4">
      <t>ヒレイ</t>
    </rPh>
    <rPh sb="4" eb="6">
      <t>ダイヒョウ</t>
    </rPh>
    <rPh sb="6" eb="8">
      <t>セイトウ</t>
    </rPh>
    <rPh sb="8" eb="9">
      <t>ナド</t>
    </rPh>
    <rPh sb="9" eb="10">
      <t>ベツ</t>
    </rPh>
    <rPh sb="10" eb="13">
      <t>トクヒョウスウ</t>
    </rPh>
    <rPh sb="14" eb="17">
      <t>ショウスウテン</t>
    </rPh>
    <rPh sb="17" eb="18">
      <t>ダイ</t>
    </rPh>
    <rPh sb="19" eb="20">
      <t>イ</t>
    </rPh>
    <rPh sb="22" eb="24">
      <t>キサイ</t>
    </rPh>
    <phoneticPr fontId="3"/>
  </si>
  <si>
    <t>◎　開票結果</t>
    <rPh sb="2" eb="4">
      <t>カイヒョウ</t>
    </rPh>
    <rPh sb="4" eb="6">
      <t>ケッカ</t>
    </rPh>
    <phoneticPr fontId="3"/>
  </si>
  <si>
    <t>無効投票率</t>
    <rPh sb="0" eb="2">
      <t>ムコウ</t>
    </rPh>
    <rPh sb="2" eb="5">
      <t>トウヒョウリツ</t>
    </rPh>
    <phoneticPr fontId="3"/>
  </si>
  <si>
    <t>投票総数</t>
    <rPh sb="0" eb="2">
      <t>トウヒョウ</t>
    </rPh>
    <rPh sb="2" eb="4">
      <t>ソウスウ</t>
    </rPh>
    <phoneticPr fontId="3"/>
  </si>
  <si>
    <t>有効投票</t>
    <rPh sb="0" eb="2">
      <t>ユウコウ</t>
    </rPh>
    <rPh sb="2" eb="4">
      <t>トウヒョウ</t>
    </rPh>
    <phoneticPr fontId="3"/>
  </si>
  <si>
    <t>不受理票</t>
    <rPh sb="0" eb="4">
      <t>フジュリヒョウ</t>
    </rPh>
    <phoneticPr fontId="3"/>
  </si>
  <si>
    <t>無効投票</t>
    <rPh sb="0" eb="2">
      <t>ムコウ</t>
    </rPh>
    <rPh sb="2" eb="4">
      <t>トウヒョウ</t>
    </rPh>
    <phoneticPr fontId="3"/>
  </si>
  <si>
    <t>持ち帰り票</t>
    <rPh sb="0" eb="1">
      <t>モ</t>
    </rPh>
    <rPh sb="2" eb="3">
      <t>カエ</t>
    </rPh>
    <rPh sb="4" eb="5">
      <t>ヒョウ</t>
    </rPh>
    <phoneticPr fontId="3"/>
  </si>
  <si>
    <t>◎　無効投票内訳</t>
    <rPh sb="2" eb="4">
      <t>ムコウ</t>
    </rPh>
    <rPh sb="4" eb="6">
      <t>トウヒョウ</t>
    </rPh>
    <rPh sb="6" eb="8">
      <t>ウチワケ</t>
    </rPh>
    <phoneticPr fontId="3"/>
  </si>
  <si>
    <t>白紙投票</t>
    <rPh sb="0" eb="2">
      <t>ハクシ</t>
    </rPh>
    <rPh sb="2" eb="4">
      <t>トウヒョウ</t>
    </rPh>
    <phoneticPr fontId="3"/>
  </si>
  <si>
    <t>単に雑事を記載したもの</t>
    <rPh sb="0" eb="1">
      <t>タン</t>
    </rPh>
    <rPh sb="2" eb="4">
      <t>ザツジ</t>
    </rPh>
    <rPh sb="5" eb="7">
      <t>キサイ</t>
    </rPh>
    <phoneticPr fontId="3"/>
  </si>
  <si>
    <r>
      <t>つくば市</t>
    </r>
    <r>
      <rPr>
        <sz val="14"/>
        <rFont val="ＭＳ Ｐ明朝"/>
        <family val="1"/>
        <charset val="128"/>
      </rPr>
      <t>（順位）</t>
    </r>
    <rPh sb="3" eb="4">
      <t>シ</t>
    </rPh>
    <rPh sb="5" eb="7">
      <t>ジュンイ</t>
    </rPh>
    <phoneticPr fontId="3"/>
  </si>
  <si>
    <r>
      <t>茨　城　県</t>
    </r>
    <r>
      <rPr>
        <sz val="14"/>
        <rFont val="ＭＳ Ｐ明朝"/>
        <family val="1"/>
        <charset val="128"/>
      </rPr>
      <t>（順位）</t>
    </r>
    <rPh sb="0" eb="1">
      <t>イバラ</t>
    </rPh>
    <rPh sb="2" eb="3">
      <t>シロ</t>
    </rPh>
    <rPh sb="4" eb="5">
      <t>ケン</t>
    </rPh>
    <phoneticPr fontId="3"/>
  </si>
  <si>
    <r>
      <t>全　　国</t>
    </r>
    <r>
      <rPr>
        <sz val="14"/>
        <rFont val="ＭＳ Ｐ明朝"/>
        <family val="1"/>
        <charset val="128"/>
      </rPr>
      <t>（順位）</t>
    </r>
    <rPh sb="0" eb="1">
      <t>ゼン</t>
    </rPh>
    <rPh sb="3" eb="4">
      <t>クニ</t>
    </rPh>
    <phoneticPr fontId="3"/>
  </si>
  <si>
    <t>－</t>
  </si>
  <si>
    <t>◎　地区別投票状況</t>
    <rPh sb="2" eb="5">
      <t>チクベツ</t>
    </rPh>
    <rPh sb="5" eb="7">
      <t>トウヒョウ</t>
    </rPh>
    <rPh sb="7" eb="9">
      <t>ジョウキョウ</t>
    </rPh>
    <phoneticPr fontId="3"/>
  </si>
  <si>
    <t>茎崎地区</t>
    <rPh sb="0" eb="2">
      <t>くきざき</t>
    </rPh>
    <rPh sb="2" eb="4">
      <t>ちく</t>
    </rPh>
    <phoneticPr fontId="3" type="Hiragana" alignment="distributed"/>
  </si>
  <si>
    <t>期日前投票</t>
    <rPh sb="0" eb="3">
      <t>きじつまえ</t>
    </rPh>
    <rPh sb="3" eb="5">
      <t>とうひょう</t>
    </rPh>
    <phoneticPr fontId="3" type="Hiragana" alignment="distributed"/>
  </si>
  <si>
    <t>－</t>
    <phoneticPr fontId="3" type="Hiragana" alignment="distributed"/>
  </si>
  <si>
    <t>不在者投票</t>
    <rPh sb="0" eb="3">
      <t>ふざいしゃ</t>
    </rPh>
    <rPh sb="3" eb="5">
      <t>とうひょう</t>
    </rPh>
    <phoneticPr fontId="3" type="Hiragana" alignment="distributed"/>
  </si>
  <si>
    <t>在外投票</t>
    <rPh sb="0" eb="2">
      <t>ざいがい</t>
    </rPh>
    <rPh sb="2" eb="4">
      <t>とうひょう</t>
    </rPh>
    <phoneticPr fontId="3" type="Hiragana" alignment="distributed"/>
  </si>
  <si>
    <r>
      <t>名簿登録者数</t>
    </r>
    <r>
      <rPr>
        <sz val="14"/>
        <rFont val="ＭＳ Ｐ明朝"/>
        <family val="1"/>
        <charset val="128"/>
      </rPr>
      <t xml:space="preserve">
</t>
    </r>
    <r>
      <rPr>
        <sz val="5"/>
        <rFont val="ＭＳ Ｐ明朝"/>
        <family val="1"/>
        <charset val="128"/>
      </rPr>
      <t>（在外投票除く）</t>
    </r>
    <rPh sb="0" eb="2">
      <t>メイボ</t>
    </rPh>
    <rPh sb="2" eb="5">
      <t>トウロクシャ</t>
    </rPh>
    <rPh sb="5" eb="6">
      <t>スウ</t>
    </rPh>
    <rPh sb="8" eb="10">
      <t>ザイガイ</t>
    </rPh>
    <rPh sb="10" eb="12">
      <t>トウヒョウ</t>
    </rPh>
    <rPh sb="12" eb="13">
      <t>ノゾ</t>
    </rPh>
    <phoneticPr fontId="3"/>
  </si>
  <si>
    <r>
      <t>当日の有権者数</t>
    </r>
    <r>
      <rPr>
        <sz val="14"/>
        <rFont val="ＭＳ Ｐ明朝"/>
        <family val="1"/>
        <charset val="128"/>
      </rPr>
      <t xml:space="preserve">
</t>
    </r>
    <r>
      <rPr>
        <sz val="5"/>
        <rFont val="ＭＳ Ｐ明朝"/>
        <family val="1"/>
        <charset val="128"/>
      </rPr>
      <t>（在外投票除く）</t>
    </r>
    <rPh sb="0" eb="2">
      <t>トウジツ</t>
    </rPh>
    <rPh sb="3" eb="6">
      <t>ユウケンシャ</t>
    </rPh>
    <rPh sb="6" eb="7">
      <t>スウ</t>
    </rPh>
    <phoneticPr fontId="3"/>
  </si>
  <si>
    <r>
      <t>投票者数</t>
    </r>
    <r>
      <rPr>
        <sz val="14"/>
        <rFont val="ＭＳ Ｐ明朝"/>
        <family val="1"/>
        <charset val="128"/>
      </rPr>
      <t xml:space="preserve">
</t>
    </r>
    <r>
      <rPr>
        <sz val="5"/>
        <rFont val="ＭＳ Ｐ明朝"/>
        <family val="1"/>
        <charset val="128"/>
      </rPr>
      <t>（在外投票除く）</t>
    </r>
    <rPh sb="0" eb="3">
      <t>トウヒョウシャ</t>
    </rPh>
    <rPh sb="3" eb="4">
      <t>スウ</t>
    </rPh>
    <phoneticPr fontId="3"/>
  </si>
  <si>
    <r>
      <t>投票率％</t>
    </r>
    <r>
      <rPr>
        <sz val="14"/>
        <rFont val="ＭＳ Ｐ明朝"/>
        <family val="1"/>
        <charset val="128"/>
      </rPr>
      <t xml:space="preserve">
</t>
    </r>
    <r>
      <rPr>
        <sz val="5"/>
        <rFont val="ＭＳ Ｐ明朝"/>
        <family val="1"/>
        <charset val="128"/>
      </rPr>
      <t>（在外投票除く）</t>
    </r>
    <rPh sb="0" eb="3">
      <t>トウヒョウリツ</t>
    </rPh>
    <phoneticPr fontId="3"/>
  </si>
  <si>
    <t>〔茎崎地区〕</t>
    <rPh sb="1" eb="3">
      <t>クキザキ</t>
    </rPh>
    <rPh sb="3" eb="5">
      <t>チク</t>
    </rPh>
    <phoneticPr fontId="3"/>
  </si>
  <si>
    <t>茎 崎 第 １</t>
    <rPh sb="0" eb="1">
      <t>クキ</t>
    </rPh>
    <rPh sb="2" eb="3">
      <t>ザキ</t>
    </rPh>
    <rPh sb="4" eb="5">
      <t>ダイ</t>
    </rPh>
    <phoneticPr fontId="3"/>
  </si>
  <si>
    <t>茎 崎 第 ２</t>
    <rPh sb="0" eb="1">
      <t>クキ</t>
    </rPh>
    <rPh sb="2" eb="3">
      <t>ザキ</t>
    </rPh>
    <rPh sb="4" eb="5">
      <t>ダイ</t>
    </rPh>
    <phoneticPr fontId="3"/>
  </si>
  <si>
    <t>茎 崎 第 ３</t>
    <rPh sb="0" eb="1">
      <t>クキ</t>
    </rPh>
    <rPh sb="2" eb="3">
      <t>ザキ</t>
    </rPh>
    <rPh sb="4" eb="5">
      <t>ダイ</t>
    </rPh>
    <phoneticPr fontId="3"/>
  </si>
  <si>
    <t>茎 崎 第 ４</t>
    <rPh sb="0" eb="1">
      <t>クキ</t>
    </rPh>
    <rPh sb="2" eb="3">
      <t>ザキ</t>
    </rPh>
    <rPh sb="4" eb="5">
      <t>ダイ</t>
    </rPh>
    <phoneticPr fontId="3"/>
  </si>
  <si>
    <t>茎 崎 第 ５</t>
    <rPh sb="0" eb="1">
      <t>クキ</t>
    </rPh>
    <rPh sb="2" eb="3">
      <t>ザキ</t>
    </rPh>
    <rPh sb="4" eb="5">
      <t>ダイ</t>
    </rPh>
    <phoneticPr fontId="3"/>
  </si>
  <si>
    <t>茎 崎 第 ６</t>
    <rPh sb="0" eb="1">
      <t>クキ</t>
    </rPh>
    <rPh sb="2" eb="3">
      <t>ザキ</t>
    </rPh>
    <rPh sb="4" eb="5">
      <t>ダイ</t>
    </rPh>
    <phoneticPr fontId="3"/>
  </si>
  <si>
    <t>茎 崎 第 ７</t>
    <rPh sb="0" eb="1">
      <t>クキ</t>
    </rPh>
    <rPh sb="2" eb="3">
      <t>ザキ</t>
    </rPh>
    <rPh sb="4" eb="5">
      <t>ダイ</t>
    </rPh>
    <phoneticPr fontId="3"/>
  </si>
  <si>
    <t>茎 崎 第 ８</t>
    <rPh sb="0" eb="1">
      <t>クキ</t>
    </rPh>
    <rPh sb="2" eb="3">
      <t>ザキ</t>
    </rPh>
    <rPh sb="4" eb="5">
      <t>ダイ</t>
    </rPh>
    <phoneticPr fontId="3"/>
  </si>
  <si>
    <t>得
票
率
(％)</t>
    <rPh sb="0" eb="1">
      <t>エ</t>
    </rPh>
    <rPh sb="2" eb="3">
      <t>ヒョウ</t>
    </rPh>
    <rPh sb="4" eb="5">
      <t>リツ</t>
    </rPh>
    <phoneticPr fontId="3"/>
  </si>
  <si>
    <t>名簿登載者の何人又は名簿届出政党等のいずれを記載したかを確認し難いもの</t>
    <rPh sb="0" eb="2">
      <t>メイボ</t>
    </rPh>
    <rPh sb="2" eb="5">
      <t>トウサイシャ</t>
    </rPh>
    <rPh sb="6" eb="8">
      <t>ナンピト</t>
    </rPh>
    <rPh sb="8" eb="9">
      <t>マタ</t>
    </rPh>
    <rPh sb="10" eb="12">
      <t>メイボ</t>
    </rPh>
    <rPh sb="12" eb="14">
      <t>トドケデ</t>
    </rPh>
    <rPh sb="14" eb="16">
      <t>セイトウ</t>
    </rPh>
    <rPh sb="16" eb="17">
      <t>ナド</t>
    </rPh>
    <rPh sb="22" eb="24">
      <t>キサイ</t>
    </rPh>
    <phoneticPr fontId="3"/>
  </si>
  <si>
    <t>◎開票確定時刻</t>
    <rPh sb="1" eb="3">
      <t>カイヒョウ</t>
    </rPh>
    <rPh sb="3" eb="5">
      <t>カクテイ</t>
    </rPh>
    <rPh sb="5" eb="7">
      <t>ジコク</t>
    </rPh>
    <phoneticPr fontId="3"/>
  </si>
  <si>
    <t>按分票</t>
    <rPh sb="0" eb="2">
      <t>アンブン</t>
    </rPh>
    <rPh sb="2" eb="3">
      <t>ヒョウ</t>
    </rPh>
    <phoneticPr fontId="3"/>
  </si>
  <si>
    <t>研究学園</t>
    <rPh sb="0" eb="2">
      <t>ケンキュウ</t>
    </rPh>
    <rPh sb="2" eb="4">
      <t>ガクエン</t>
    </rPh>
    <phoneticPr fontId="3"/>
  </si>
  <si>
    <t>2人以上の名簿登載者の氏名又は２以上の当該名簿届出政党等の名称若しくは略称を記載したもの</t>
    <rPh sb="1" eb="2">
      <t>ニン</t>
    </rPh>
    <rPh sb="2" eb="4">
      <t>イジョウ</t>
    </rPh>
    <rPh sb="5" eb="7">
      <t>メイボ</t>
    </rPh>
    <rPh sb="7" eb="9">
      <t>トウサイ</t>
    </rPh>
    <rPh sb="9" eb="10">
      <t>シャ</t>
    </rPh>
    <rPh sb="11" eb="13">
      <t>シメイ</t>
    </rPh>
    <rPh sb="13" eb="14">
      <t>マタ</t>
    </rPh>
    <rPh sb="16" eb="18">
      <t>イジョウ</t>
    </rPh>
    <rPh sb="19" eb="21">
      <t>トウガイ</t>
    </rPh>
    <rPh sb="21" eb="23">
      <t>メイボ</t>
    </rPh>
    <rPh sb="23" eb="25">
      <t>トドケデ</t>
    </rPh>
    <rPh sb="25" eb="27">
      <t>セイトウ</t>
    </rPh>
    <rPh sb="27" eb="28">
      <t>トウ</t>
    </rPh>
    <rPh sb="29" eb="31">
      <t>メイショウ</t>
    </rPh>
    <rPh sb="31" eb="32">
      <t>モ</t>
    </rPh>
    <rPh sb="35" eb="37">
      <t>リャクショウ</t>
    </rPh>
    <rPh sb="38" eb="40">
      <t>キサイ</t>
    </rPh>
    <phoneticPr fontId="3"/>
  </si>
  <si>
    <t>二　の　宮</t>
    <phoneticPr fontId="3"/>
  </si>
  <si>
    <t>み ど り の</t>
    <phoneticPr fontId="3"/>
  </si>
  <si>
    <t>公明党</t>
    <rPh sb="0" eb="3">
      <t>コウメイトウ</t>
    </rPh>
    <phoneticPr fontId="3"/>
  </si>
  <si>
    <t>公明党</t>
    <phoneticPr fontId="3"/>
  </si>
  <si>
    <t>日本共産党</t>
    <phoneticPr fontId="3"/>
  </si>
  <si>
    <t>幸福実現党</t>
    <phoneticPr fontId="3"/>
  </si>
  <si>
    <t>自由民主党</t>
    <phoneticPr fontId="3"/>
  </si>
  <si>
    <t>オリーブの木</t>
    <rPh sb="5" eb="6">
      <t>キ</t>
    </rPh>
    <phoneticPr fontId="3"/>
  </si>
  <si>
    <t>国民民主党</t>
    <rPh sb="0" eb="2">
      <t>コクミン</t>
    </rPh>
    <rPh sb="2" eb="5">
      <t>ミンシュトウ</t>
    </rPh>
    <phoneticPr fontId="3"/>
  </si>
  <si>
    <t>日本維新の会</t>
    <rPh sb="0" eb="2">
      <t>ニホン</t>
    </rPh>
    <phoneticPr fontId="3"/>
  </si>
  <si>
    <t>立憲民主党</t>
    <rPh sb="0" eb="2">
      <t>リッケン</t>
    </rPh>
    <rPh sb="2" eb="5">
      <t>ミンシュトウ</t>
    </rPh>
    <phoneticPr fontId="3"/>
  </si>
  <si>
    <t>労働の解放をめざす労働者党</t>
    <rPh sb="0" eb="2">
      <t>ロウドウ</t>
    </rPh>
    <rPh sb="3" eb="5">
      <t>カイホウ</t>
    </rPh>
    <rPh sb="9" eb="12">
      <t>ロウドウシャ</t>
    </rPh>
    <rPh sb="12" eb="13">
      <t>トウ</t>
    </rPh>
    <phoneticPr fontId="3"/>
  </si>
  <si>
    <t>NHKから国民を守る党</t>
    <rPh sb="5" eb="7">
      <t>コクミン</t>
    </rPh>
    <rPh sb="8" eb="9">
      <t>マモ</t>
    </rPh>
    <rPh sb="10" eb="11">
      <t>トウ</t>
    </rPh>
    <phoneticPr fontId="3"/>
  </si>
  <si>
    <t>安楽死制度を考える会</t>
    <rPh sb="0" eb="3">
      <t>アンラクシ</t>
    </rPh>
    <rPh sb="3" eb="5">
      <t>セイド</t>
    </rPh>
    <rPh sb="6" eb="7">
      <t>カンガ</t>
    </rPh>
    <rPh sb="9" eb="10">
      <t>カイ</t>
    </rPh>
    <phoneticPr fontId="3"/>
  </si>
  <si>
    <t>れいわ新選組</t>
    <rPh sb="3" eb="5">
      <t>シンセン</t>
    </rPh>
    <rPh sb="5" eb="6">
      <t>グミ</t>
    </rPh>
    <phoneticPr fontId="3"/>
  </si>
  <si>
    <t>仁比　そうへい</t>
    <rPh sb="0" eb="1">
      <t>ニ</t>
    </rPh>
    <rPh sb="1" eb="2">
      <t>ヒ</t>
    </rPh>
    <phoneticPr fontId="3"/>
  </si>
  <si>
    <t>梅村　さえこ</t>
    <rPh sb="0" eb="2">
      <t>ウメムラ</t>
    </rPh>
    <phoneticPr fontId="3"/>
  </si>
  <si>
    <t>しいば　かずゆき</t>
    <phoneticPr fontId="3"/>
  </si>
  <si>
    <t>青山　了介</t>
    <rPh sb="0" eb="2">
      <t>アオヤマ</t>
    </rPh>
    <rPh sb="3" eb="5">
      <t>リョウスケ</t>
    </rPh>
    <phoneticPr fontId="3"/>
  </si>
  <si>
    <t>有坂　ちひろ</t>
    <rPh sb="0" eb="2">
      <t>アリサカ</t>
    </rPh>
    <phoneticPr fontId="3"/>
  </si>
  <si>
    <t>伊藤　達也</t>
    <rPh sb="0" eb="2">
      <t>イトウ</t>
    </rPh>
    <rPh sb="3" eb="5">
      <t>タツヤ</t>
    </rPh>
    <phoneticPr fontId="3"/>
  </si>
  <si>
    <t>伊藤　りち子</t>
    <rPh sb="0" eb="2">
      <t>イトウ</t>
    </rPh>
    <rPh sb="5" eb="6">
      <t>コ</t>
    </rPh>
    <phoneticPr fontId="3"/>
  </si>
  <si>
    <t>大野　聖美</t>
    <rPh sb="0" eb="2">
      <t>オオノ</t>
    </rPh>
    <rPh sb="3" eb="5">
      <t>サトミ</t>
    </rPh>
    <phoneticPr fontId="3"/>
  </si>
  <si>
    <t>鎌野　洋二</t>
    <rPh sb="0" eb="2">
      <t>カマノ</t>
    </rPh>
    <rPh sb="3" eb="5">
      <t>ヨウジ</t>
    </rPh>
    <phoneticPr fontId="3"/>
  </si>
  <si>
    <t>小久保　剛志</t>
    <rPh sb="0" eb="3">
      <t>コクボ</t>
    </rPh>
    <rPh sb="4" eb="6">
      <t>タケシ</t>
    </rPh>
    <phoneticPr fontId="3"/>
  </si>
  <si>
    <t>佐藤　ちひろ</t>
    <rPh sb="0" eb="2">
      <t>サトウ</t>
    </rPh>
    <phoneticPr fontId="3"/>
  </si>
  <si>
    <t>島袋　恵祐</t>
    <rPh sb="0" eb="2">
      <t>シマブクロ</t>
    </rPh>
    <rPh sb="3" eb="5">
      <t>ケイスケ</t>
    </rPh>
    <phoneticPr fontId="3"/>
  </si>
  <si>
    <t>下奥　奈歩</t>
    <rPh sb="0" eb="1">
      <t>シモ</t>
    </rPh>
    <rPh sb="1" eb="2">
      <t>オク</t>
    </rPh>
    <rPh sb="3" eb="4">
      <t>ナ</t>
    </rPh>
    <rPh sb="4" eb="5">
      <t>ホ</t>
    </rPh>
    <phoneticPr fontId="3"/>
  </si>
  <si>
    <t>住寄　聡美</t>
    <rPh sb="0" eb="1">
      <t>スミ</t>
    </rPh>
    <rPh sb="1" eb="2">
      <t>ヨ</t>
    </rPh>
    <rPh sb="3" eb="5">
      <t>サトミ</t>
    </rPh>
    <phoneticPr fontId="3"/>
  </si>
  <si>
    <t>田辺　健一</t>
    <rPh sb="0" eb="2">
      <t>タナベ</t>
    </rPh>
    <rPh sb="3" eb="5">
      <t>ケンイチ</t>
    </rPh>
    <phoneticPr fontId="3"/>
  </si>
  <si>
    <t>沼上　徳光</t>
    <rPh sb="0" eb="2">
      <t>ヌマカミ</t>
    </rPh>
    <rPh sb="3" eb="5">
      <t>トクミツ</t>
    </rPh>
    <phoneticPr fontId="3"/>
  </si>
  <si>
    <t>原　純子</t>
    <rPh sb="0" eb="1">
      <t>ハラ</t>
    </rPh>
    <rPh sb="2" eb="4">
      <t>ジュンコ</t>
    </rPh>
    <phoneticPr fontId="3"/>
  </si>
  <si>
    <t>藤本　友里</t>
    <rPh sb="0" eb="2">
      <t>フジモト</t>
    </rPh>
    <rPh sb="3" eb="4">
      <t>トモ</t>
    </rPh>
    <rPh sb="4" eb="5">
      <t>リ</t>
    </rPh>
    <phoneticPr fontId="3"/>
  </si>
  <si>
    <t>ふなやま　由美</t>
    <rPh sb="5" eb="7">
      <t>ユミ</t>
    </rPh>
    <phoneticPr fontId="3"/>
  </si>
  <si>
    <t>まつざき　真琴</t>
    <rPh sb="5" eb="7">
      <t>マコト</t>
    </rPh>
    <phoneticPr fontId="3"/>
  </si>
  <si>
    <t>山本　千代子</t>
    <rPh sb="0" eb="2">
      <t>ヤマモト</t>
    </rPh>
    <rPh sb="3" eb="6">
      <t>チヨコ</t>
    </rPh>
    <phoneticPr fontId="3"/>
  </si>
  <si>
    <t>山本　のりこ</t>
    <rPh sb="0" eb="2">
      <t>ヤマモト</t>
    </rPh>
    <phoneticPr fontId="3"/>
  </si>
  <si>
    <t>糸川　まさあき</t>
    <rPh sb="0" eb="2">
      <t>イトカワ</t>
    </rPh>
    <phoneticPr fontId="3"/>
  </si>
  <si>
    <t>井上　よしゆき</t>
    <rPh sb="0" eb="2">
      <t>イノウエ</t>
    </rPh>
    <phoneticPr fontId="3"/>
  </si>
  <si>
    <t>小川　しんじ</t>
    <rPh sb="0" eb="2">
      <t>オガワ</t>
    </rPh>
    <phoneticPr fontId="3"/>
  </si>
  <si>
    <t>おだち　源幸</t>
    <rPh sb="4" eb="5">
      <t>ゲン</t>
    </rPh>
    <rPh sb="5" eb="6">
      <t>ユキ</t>
    </rPh>
    <phoneticPr fontId="3"/>
  </si>
  <si>
    <t>かくた　充由</t>
    <rPh sb="4" eb="6">
      <t>ミツヨシ</t>
    </rPh>
    <phoneticPr fontId="3"/>
  </si>
  <si>
    <t>木村　よしお</t>
    <rPh sb="0" eb="2">
      <t>キムラ</t>
    </rPh>
    <phoneticPr fontId="3"/>
  </si>
  <si>
    <t>くま田　あつし</t>
    <rPh sb="2" eb="3">
      <t>タ</t>
    </rPh>
    <phoneticPr fontId="3"/>
  </si>
  <si>
    <t>田中　まさし</t>
    <rPh sb="0" eb="2">
      <t>タナカ</t>
    </rPh>
    <phoneticPr fontId="3"/>
  </si>
  <si>
    <t>中田　宏</t>
    <rPh sb="0" eb="2">
      <t>ナカタ</t>
    </rPh>
    <rPh sb="3" eb="4">
      <t>ヒロシ</t>
    </rPh>
    <phoneticPr fontId="3"/>
  </si>
  <si>
    <t>ひが　なつみ</t>
    <phoneticPr fontId="3"/>
  </si>
  <si>
    <t>丸山　和也</t>
    <rPh sb="0" eb="2">
      <t>マルヤマ</t>
    </rPh>
    <rPh sb="3" eb="5">
      <t>カズヤ</t>
    </rPh>
    <phoneticPr fontId="3"/>
  </si>
  <si>
    <t>水口　なおと　</t>
    <rPh sb="0" eb="2">
      <t>ミズグチ</t>
    </rPh>
    <phoneticPr fontId="3"/>
  </si>
  <si>
    <t>森本　勝也</t>
    <rPh sb="0" eb="2">
      <t>モリモト</t>
    </rPh>
    <rPh sb="3" eb="5">
      <t>カツヤ</t>
    </rPh>
    <phoneticPr fontId="3"/>
  </si>
  <si>
    <t>山本　左近</t>
    <rPh sb="0" eb="2">
      <t>ヤマモト</t>
    </rPh>
    <rPh sb="3" eb="5">
      <t>サコン</t>
    </rPh>
    <phoneticPr fontId="3"/>
  </si>
  <si>
    <t>黒川　あつひこ</t>
    <rPh sb="0" eb="2">
      <t>クロカワ</t>
    </rPh>
    <phoneticPr fontId="3"/>
  </si>
  <si>
    <t>天木　直人</t>
    <rPh sb="0" eb="2">
      <t>アマキ</t>
    </rPh>
    <rPh sb="3" eb="5">
      <t>ナオト</t>
    </rPh>
    <phoneticPr fontId="3"/>
  </si>
  <si>
    <t>小川　まなぶ</t>
    <rPh sb="0" eb="2">
      <t>オガワ</t>
    </rPh>
    <phoneticPr fontId="3"/>
  </si>
  <si>
    <t>若林　アキ</t>
    <rPh sb="0" eb="2">
      <t>ワカバヤシ</t>
    </rPh>
    <phoneticPr fontId="3"/>
  </si>
  <si>
    <t>仲村　みお</t>
    <rPh sb="0" eb="2">
      <t>ナカムラ</t>
    </rPh>
    <phoneticPr fontId="3"/>
  </si>
  <si>
    <t>大椿　ゆうこ</t>
    <rPh sb="0" eb="1">
      <t>オオ</t>
    </rPh>
    <rPh sb="1" eb="2">
      <t>ツバキ</t>
    </rPh>
    <phoneticPr fontId="3"/>
  </si>
  <si>
    <t>矢野　あつ子</t>
    <rPh sb="0" eb="2">
      <t>ヤノ</t>
    </rPh>
    <rPh sb="5" eb="6">
      <t>コ</t>
    </rPh>
    <phoneticPr fontId="3"/>
  </si>
  <si>
    <t>高橋　次郎</t>
    <rPh sb="0" eb="2">
      <t>タカハシ</t>
    </rPh>
    <rPh sb="3" eb="5">
      <t>ジロウ</t>
    </rPh>
    <phoneticPr fontId="3"/>
  </si>
  <si>
    <t>塩崎　剛</t>
    <rPh sb="0" eb="2">
      <t>シオザキ</t>
    </rPh>
    <rPh sb="3" eb="4">
      <t>ツヨシ</t>
    </rPh>
    <phoneticPr fontId="3"/>
  </si>
  <si>
    <t>村中　克也</t>
    <rPh sb="0" eb="2">
      <t>ムラナカ</t>
    </rPh>
    <rPh sb="3" eb="5">
      <t>カツヤ</t>
    </rPh>
    <phoneticPr fontId="3"/>
  </si>
  <si>
    <t>角田　健一郎</t>
    <rPh sb="0" eb="2">
      <t>カクタ</t>
    </rPh>
    <rPh sb="3" eb="6">
      <t>ケンイチロウ</t>
    </rPh>
    <phoneticPr fontId="3"/>
  </si>
  <si>
    <t>西田　義光</t>
    <rPh sb="0" eb="2">
      <t>ニシダ</t>
    </rPh>
    <rPh sb="3" eb="5">
      <t>ヨシミツ</t>
    </rPh>
    <phoneticPr fontId="3"/>
  </si>
  <si>
    <t>国分　隆作</t>
    <rPh sb="0" eb="2">
      <t>コクブ</t>
    </rPh>
    <rPh sb="3" eb="5">
      <t>リュウサク</t>
    </rPh>
    <phoneticPr fontId="3"/>
  </si>
  <si>
    <t>竹島　正人</t>
    <rPh sb="0" eb="2">
      <t>タケシマ</t>
    </rPh>
    <rPh sb="3" eb="5">
      <t>マサト</t>
    </rPh>
    <phoneticPr fontId="3"/>
  </si>
  <si>
    <t>坂本　道応</t>
    <rPh sb="0" eb="2">
      <t>サカモト</t>
    </rPh>
    <rPh sb="3" eb="4">
      <t>ミチ</t>
    </rPh>
    <rPh sb="4" eb="5">
      <t>オウ</t>
    </rPh>
    <phoneticPr fontId="3"/>
  </si>
  <si>
    <t>藤井　伸城</t>
    <rPh sb="0" eb="2">
      <t>フジイ</t>
    </rPh>
    <rPh sb="3" eb="4">
      <t>シン</t>
    </rPh>
    <rPh sb="4" eb="5">
      <t>シロ</t>
    </rPh>
    <phoneticPr fontId="3"/>
  </si>
  <si>
    <t>奈良　直記</t>
    <rPh sb="0" eb="2">
      <t>ナラ</t>
    </rPh>
    <rPh sb="3" eb="4">
      <t>ナオキ</t>
    </rPh>
    <rPh sb="4" eb="5">
      <t>キ</t>
    </rPh>
    <phoneticPr fontId="3"/>
  </si>
  <si>
    <t>石上　としお</t>
    <rPh sb="0" eb="2">
      <t>イシガミ</t>
    </rPh>
    <phoneticPr fontId="3"/>
  </si>
  <si>
    <t>大島　九州男</t>
    <rPh sb="0" eb="2">
      <t>オオシマ</t>
    </rPh>
    <rPh sb="3" eb="6">
      <t>クスオ</t>
    </rPh>
    <phoneticPr fontId="3"/>
  </si>
  <si>
    <t>小山田　つね子</t>
    <rPh sb="0" eb="3">
      <t>オヤマダ</t>
    </rPh>
    <rPh sb="6" eb="7">
      <t>コ</t>
    </rPh>
    <phoneticPr fontId="3"/>
  </si>
  <si>
    <t>酒井　リョースケ</t>
    <rPh sb="0" eb="2">
      <t>サカイ</t>
    </rPh>
    <phoneticPr fontId="3"/>
  </si>
  <si>
    <t>鈴木　覚</t>
    <rPh sb="0" eb="2">
      <t>スズキ</t>
    </rPh>
    <rPh sb="3" eb="4">
      <t>カク</t>
    </rPh>
    <phoneticPr fontId="3"/>
  </si>
  <si>
    <t>田中　ひさや</t>
    <rPh sb="0" eb="2">
      <t>タナカ</t>
    </rPh>
    <phoneticPr fontId="3"/>
  </si>
  <si>
    <t>中沢　健</t>
    <rPh sb="0" eb="2">
      <t>ナカザワ</t>
    </rPh>
    <rPh sb="3" eb="4">
      <t>ケン</t>
    </rPh>
    <phoneticPr fontId="3"/>
  </si>
  <si>
    <t>ひめい　ゆみこ</t>
    <phoneticPr fontId="3"/>
  </si>
  <si>
    <t>藤川　たけと</t>
    <rPh sb="0" eb="2">
      <t>フジカワ</t>
    </rPh>
    <phoneticPr fontId="3"/>
  </si>
  <si>
    <t>円　より子</t>
    <rPh sb="0" eb="1">
      <t>マドカ</t>
    </rPh>
    <rPh sb="4" eb="5">
      <t>コ</t>
    </rPh>
    <phoneticPr fontId="3"/>
  </si>
  <si>
    <t>山下　ようこ</t>
    <rPh sb="0" eb="2">
      <t>ヤマシタ</t>
    </rPh>
    <phoneticPr fontId="3"/>
  </si>
  <si>
    <t>藤巻　健史</t>
    <rPh sb="0" eb="2">
      <t>フジマキ</t>
    </rPh>
    <rPh sb="3" eb="4">
      <t>ケン</t>
    </rPh>
    <rPh sb="4" eb="5">
      <t>シ</t>
    </rPh>
    <phoneticPr fontId="3"/>
  </si>
  <si>
    <t>山口　かずゆき</t>
    <rPh sb="0" eb="2">
      <t>ヤマグチ</t>
    </rPh>
    <phoneticPr fontId="3"/>
  </si>
  <si>
    <t>空本　せいき</t>
    <rPh sb="0" eb="1">
      <t>ソラ</t>
    </rPh>
    <rPh sb="1" eb="2">
      <t>モト</t>
    </rPh>
    <phoneticPr fontId="3"/>
  </si>
  <si>
    <t>あらき　大樹</t>
    <rPh sb="4" eb="6">
      <t>ダイキ</t>
    </rPh>
    <phoneticPr fontId="3"/>
  </si>
  <si>
    <t>いわぶち　美智子</t>
    <rPh sb="5" eb="8">
      <t>ミチコ</t>
    </rPh>
    <phoneticPr fontId="3"/>
  </si>
  <si>
    <t>奥田　まり</t>
    <rPh sb="0" eb="2">
      <t>オクダ</t>
    </rPh>
    <phoneticPr fontId="3"/>
  </si>
  <si>
    <t>くしだ　久子</t>
    <rPh sb="4" eb="6">
      <t>ヒサコ</t>
    </rPh>
    <phoneticPr fontId="3"/>
  </si>
  <si>
    <t>くわはら　くみこ</t>
    <phoneticPr fontId="3"/>
  </si>
  <si>
    <t>森口　あゆみ</t>
    <rPh sb="0" eb="2">
      <t>モリグチ</t>
    </rPh>
    <phoneticPr fontId="3"/>
  </si>
  <si>
    <t>釈　りょうこ</t>
    <rPh sb="0" eb="1">
      <t>シャク</t>
    </rPh>
    <phoneticPr fontId="3"/>
  </si>
  <si>
    <t>松島　ひろのり</t>
    <rPh sb="0" eb="2">
      <t>マツシマ</t>
    </rPh>
    <phoneticPr fontId="3"/>
  </si>
  <si>
    <t>及川　幸久</t>
    <rPh sb="0" eb="2">
      <t>オイカワ</t>
    </rPh>
    <rPh sb="3" eb="5">
      <t>ユキヒサ</t>
    </rPh>
    <phoneticPr fontId="3"/>
  </si>
  <si>
    <t>市井　紗耶香</t>
    <rPh sb="0" eb="2">
      <t>イチイ</t>
    </rPh>
    <rPh sb="3" eb="6">
      <t>サヤカ</t>
    </rPh>
    <phoneticPr fontId="3"/>
  </si>
  <si>
    <t>今泉　まお</t>
    <rPh sb="0" eb="2">
      <t>イマイズミ</t>
    </rPh>
    <phoneticPr fontId="3"/>
  </si>
  <si>
    <t>奥村　まさよし</t>
    <rPh sb="0" eb="2">
      <t>オクムラ</t>
    </rPh>
    <phoneticPr fontId="3"/>
  </si>
  <si>
    <t>おしどり　マコ</t>
    <phoneticPr fontId="3"/>
  </si>
  <si>
    <t>おまた　一平</t>
    <rPh sb="4" eb="6">
      <t>イッペイ</t>
    </rPh>
    <phoneticPr fontId="3"/>
  </si>
  <si>
    <t>斉藤　りえ</t>
    <rPh sb="0" eb="2">
      <t>サイトウ</t>
    </rPh>
    <phoneticPr fontId="3"/>
  </si>
  <si>
    <t>佐藤　かおり</t>
    <rPh sb="0" eb="2">
      <t>サトウ</t>
    </rPh>
    <phoneticPr fontId="3"/>
  </si>
  <si>
    <t>しおみ　俊次</t>
    <rPh sb="4" eb="6">
      <t>トシツグ</t>
    </rPh>
    <phoneticPr fontId="3"/>
  </si>
  <si>
    <t>白沢　みき</t>
    <rPh sb="0" eb="2">
      <t>シラサワ</t>
    </rPh>
    <phoneticPr fontId="3"/>
  </si>
  <si>
    <t>中村　ゆきこ</t>
    <rPh sb="0" eb="2">
      <t>ナカムラ</t>
    </rPh>
    <phoneticPr fontId="3"/>
  </si>
  <si>
    <t>深貝　とおる</t>
    <rPh sb="0" eb="1">
      <t>フカ</t>
    </rPh>
    <rPh sb="1" eb="2">
      <t>カイ</t>
    </rPh>
    <phoneticPr fontId="3"/>
  </si>
  <si>
    <t>ふじた　幸久</t>
    <rPh sb="4" eb="6">
      <t>ユキヒサ</t>
    </rPh>
    <phoneticPr fontId="3"/>
  </si>
  <si>
    <t>まの　さとし</t>
    <phoneticPr fontId="3"/>
  </si>
  <si>
    <t>若林　ともこ</t>
    <rPh sb="0" eb="2">
      <t>ワカバヤシ</t>
    </rPh>
    <phoneticPr fontId="3"/>
  </si>
  <si>
    <t>【特】伊藤　恵子</t>
    <rPh sb="1" eb="2">
      <t>トク</t>
    </rPh>
    <rPh sb="3" eb="5">
      <t>イトウ</t>
    </rPh>
    <rPh sb="6" eb="8">
      <t>ケイコ</t>
    </rPh>
    <phoneticPr fontId="3"/>
  </si>
  <si>
    <t>林　ひろよし</t>
    <rPh sb="0" eb="1">
      <t>ハヤシ</t>
    </rPh>
    <phoneticPr fontId="3"/>
  </si>
  <si>
    <t>菊池　里志</t>
    <rPh sb="0" eb="2">
      <t>キクチ</t>
    </rPh>
    <rPh sb="3" eb="4">
      <t>サト</t>
    </rPh>
    <rPh sb="4" eb="5">
      <t>シ</t>
    </rPh>
    <phoneticPr fontId="3"/>
  </si>
  <si>
    <t>吉村　ふみお</t>
    <rPh sb="0" eb="2">
      <t>ヨシムラ</t>
    </rPh>
    <phoneticPr fontId="3"/>
  </si>
  <si>
    <t>浜田　聡</t>
    <rPh sb="0" eb="2">
      <t>ハマダ</t>
    </rPh>
    <rPh sb="3" eb="4">
      <t>サト</t>
    </rPh>
    <phoneticPr fontId="3"/>
  </si>
  <si>
    <t>岡本　介伸</t>
    <rPh sb="0" eb="2">
      <t>オカモト</t>
    </rPh>
    <rPh sb="3" eb="4">
      <t>カイ</t>
    </rPh>
    <rPh sb="4" eb="5">
      <t>シン</t>
    </rPh>
    <phoneticPr fontId="3"/>
  </si>
  <si>
    <t>熊丸　英治</t>
    <rPh sb="0" eb="1">
      <t>クマ</t>
    </rPh>
    <rPh sb="1" eb="2">
      <t>マル</t>
    </rPh>
    <rPh sb="3" eb="5">
      <t>エイジ</t>
    </rPh>
    <phoneticPr fontId="3"/>
  </si>
  <si>
    <t>佐野　秀光</t>
    <rPh sb="0" eb="2">
      <t>サノ</t>
    </rPh>
    <rPh sb="3" eb="5">
      <t>ヒデミツ</t>
    </rPh>
    <phoneticPr fontId="3"/>
  </si>
  <si>
    <t>山本　太郎</t>
    <rPh sb="0" eb="2">
      <t>ヤマモト</t>
    </rPh>
    <rPh sb="3" eb="5">
      <t>タロウ</t>
    </rPh>
    <phoneticPr fontId="3"/>
  </si>
  <si>
    <t>はすいけ　透</t>
    <rPh sb="5" eb="6">
      <t>トオル</t>
    </rPh>
    <phoneticPr fontId="3"/>
  </si>
  <si>
    <t>やすとみ　歩</t>
    <rPh sb="5" eb="6">
      <t>アユム</t>
    </rPh>
    <phoneticPr fontId="3"/>
  </si>
  <si>
    <t>三井　よしふみ</t>
    <rPh sb="0" eb="2">
      <t>ミツイ</t>
    </rPh>
    <phoneticPr fontId="3"/>
  </si>
  <si>
    <t>辻村　ちひろ</t>
    <rPh sb="0" eb="2">
      <t>ツジムラ</t>
    </rPh>
    <phoneticPr fontId="3"/>
  </si>
  <si>
    <t>大西　つねき</t>
    <rPh sb="0" eb="2">
      <t>オオニシ</t>
    </rPh>
    <phoneticPr fontId="3"/>
  </si>
  <si>
    <t>渡辺　てる子</t>
    <rPh sb="0" eb="2">
      <t>ワタナベ</t>
    </rPh>
    <rPh sb="5" eb="6">
      <t>コ</t>
    </rPh>
    <phoneticPr fontId="3"/>
  </si>
  <si>
    <t>日本維新の会</t>
    <rPh sb="0" eb="2">
      <t>ニホン</t>
    </rPh>
    <rPh sb="2" eb="4">
      <t>イシン</t>
    </rPh>
    <rPh sb="5" eb="6">
      <t>カイ</t>
    </rPh>
    <phoneticPr fontId="3"/>
  </si>
  <si>
    <t>労働の開放を
めざす労働者党</t>
    <rPh sb="0" eb="2">
      <t>ロウドウ</t>
    </rPh>
    <rPh sb="3" eb="5">
      <t>カイホウ</t>
    </rPh>
    <rPh sb="10" eb="13">
      <t>ロウドウシャ</t>
    </rPh>
    <rPh sb="13" eb="14">
      <t>トウ</t>
    </rPh>
    <phoneticPr fontId="3"/>
  </si>
  <si>
    <t>NHKから国民を
守る党</t>
    <rPh sb="5" eb="7">
      <t>コクミン</t>
    </rPh>
    <rPh sb="9" eb="10">
      <t>マモ</t>
    </rPh>
    <rPh sb="11" eb="12">
      <t>トウ</t>
    </rPh>
    <phoneticPr fontId="3"/>
  </si>
  <si>
    <t>安楽死制度を
考える会</t>
    <rPh sb="0" eb="3">
      <t>アンラクシ</t>
    </rPh>
    <rPh sb="3" eb="5">
      <t>セイド</t>
    </rPh>
    <rPh sb="7" eb="8">
      <t>カンガ</t>
    </rPh>
    <rPh sb="10" eb="11">
      <t>カイ</t>
    </rPh>
    <phoneticPr fontId="3"/>
  </si>
  <si>
    <t>午前２時３２分</t>
    <rPh sb="0" eb="2">
      <t>ゴゼン</t>
    </rPh>
    <rPh sb="3" eb="4">
      <t>ジ</t>
    </rPh>
    <rPh sb="6" eb="7">
      <t>フン</t>
    </rPh>
    <phoneticPr fontId="3"/>
  </si>
  <si>
    <t>総得票数
【特】含む</t>
    <rPh sb="0" eb="4">
      <t>ソウトクヒョウスウ</t>
    </rPh>
    <rPh sb="6" eb="7">
      <t>トク</t>
    </rPh>
    <rPh sb="8" eb="9">
      <t>フク</t>
    </rPh>
    <phoneticPr fontId="3"/>
  </si>
  <si>
    <t>13政党
155人</t>
    <rPh sb="2" eb="4">
      <t>セイトウ</t>
    </rPh>
    <rPh sb="8" eb="9">
      <t>ニン</t>
    </rPh>
    <phoneticPr fontId="3"/>
  </si>
  <si>
    <t>名簿登載者でない者、候補者となることができない名簿登載者の氏名を記載したもの又は名簿届出政党等以外の政党等の名称若しくは略称を記載したもの</t>
    <rPh sb="0" eb="2">
      <t>メイボ</t>
    </rPh>
    <rPh sb="2" eb="5">
      <t>トウサイシャ</t>
    </rPh>
    <rPh sb="8" eb="9">
      <t>モノ</t>
    </rPh>
    <rPh sb="10" eb="13">
      <t>コウホシャ</t>
    </rPh>
    <rPh sb="23" eb="25">
      <t>メイボ</t>
    </rPh>
    <phoneticPr fontId="3"/>
  </si>
  <si>
    <t>名簿登載者の氏名又は名簿届出政党等の名称及び略称のほか、他事を記載したもの</t>
    <rPh sb="0" eb="2">
      <t>メイボ</t>
    </rPh>
    <rPh sb="2" eb="5">
      <t>トウサイシャ</t>
    </rPh>
    <rPh sb="6" eb="8">
      <t>シメイ</t>
    </rPh>
    <rPh sb="8" eb="9">
      <t>マタ</t>
    </rPh>
    <rPh sb="10" eb="12">
      <t>メイボ</t>
    </rPh>
    <rPh sb="12" eb="14">
      <t>トドケデ</t>
    </rPh>
    <rPh sb="14" eb="16">
      <t>セイトウ</t>
    </rPh>
    <rPh sb="16" eb="17">
      <t>ナド</t>
    </rPh>
    <rPh sb="18" eb="20">
      <t>メイショウ</t>
    </rPh>
    <rPh sb="20" eb="21">
      <t>オヨ</t>
    </rPh>
    <rPh sb="22" eb="23">
      <t>リャク</t>
    </rPh>
    <rPh sb="23" eb="24">
      <t>ショウ</t>
    </rPh>
    <phoneticPr fontId="3"/>
  </si>
  <si>
    <t>単に記号、符号を記載したもの</t>
    <rPh sb="0" eb="1">
      <t>タン</t>
    </rPh>
    <rPh sb="2" eb="4">
      <t>キゴウ</t>
    </rPh>
    <rPh sb="5" eb="7">
      <t>フゴウ</t>
    </rPh>
    <rPh sb="8" eb="10">
      <t>キサイ</t>
    </rPh>
    <phoneticPr fontId="3"/>
  </si>
  <si>
    <t>【特】みき　とおる（当）</t>
    <rPh sb="1" eb="2">
      <t>トク</t>
    </rPh>
    <rPh sb="10" eb="11">
      <t>トウ</t>
    </rPh>
    <phoneticPr fontId="3"/>
  </si>
  <si>
    <t>【特】三浦　靖（当）</t>
    <rPh sb="3" eb="5">
      <t>ミウラ</t>
    </rPh>
    <rPh sb="6" eb="7">
      <t>ヤスシ</t>
    </rPh>
    <phoneticPr fontId="3"/>
  </si>
  <si>
    <t>つげ　芳文（当）</t>
    <rPh sb="3" eb="5">
      <t>ヨシフミ</t>
    </rPh>
    <phoneticPr fontId="3"/>
  </si>
  <si>
    <t>山田　太郎（当）</t>
    <rPh sb="0" eb="2">
      <t>ヤマダ</t>
    </rPh>
    <rPh sb="3" eb="5">
      <t>タロウ</t>
    </rPh>
    <phoneticPr fontId="3"/>
  </si>
  <si>
    <t>和田　まさむね（当）</t>
    <rPh sb="0" eb="2">
      <t>ワダ</t>
    </rPh>
    <phoneticPr fontId="3"/>
  </si>
  <si>
    <t>佐藤　まさひさ（当）</t>
    <rPh sb="0" eb="2">
      <t>サトウ</t>
    </rPh>
    <phoneticPr fontId="3"/>
  </si>
  <si>
    <t>佐藤　のぶあき（当）</t>
    <rPh sb="0" eb="2">
      <t>サトウ</t>
    </rPh>
    <phoneticPr fontId="3"/>
  </si>
  <si>
    <t>橋本　聖子（当）</t>
    <rPh sb="0" eb="2">
      <t>ハシモト</t>
    </rPh>
    <rPh sb="3" eb="5">
      <t>セイコ</t>
    </rPh>
    <phoneticPr fontId="3"/>
  </si>
  <si>
    <t>山田　としお（当）</t>
    <rPh sb="0" eb="2">
      <t>ヤマダ</t>
    </rPh>
    <phoneticPr fontId="3"/>
  </si>
  <si>
    <t>ありむら　治子（当）</t>
    <rPh sb="5" eb="7">
      <t>ハルコ</t>
    </rPh>
    <phoneticPr fontId="3"/>
  </si>
  <si>
    <t>宮本　しゅうじ（当）</t>
    <rPh sb="0" eb="2">
      <t>ミヤモト</t>
    </rPh>
    <phoneticPr fontId="3"/>
  </si>
  <si>
    <t>石田　まさひろ（当）</t>
    <rPh sb="0" eb="2">
      <t>イシダ</t>
    </rPh>
    <phoneticPr fontId="3"/>
  </si>
  <si>
    <t>北村　経夫（当）</t>
    <rPh sb="0" eb="2">
      <t>キタムラ</t>
    </rPh>
    <rPh sb="3" eb="4">
      <t>ケイ</t>
    </rPh>
    <rPh sb="4" eb="5">
      <t>オ</t>
    </rPh>
    <phoneticPr fontId="3"/>
  </si>
  <si>
    <t>本田　あきこ（当）</t>
    <rPh sb="0" eb="2">
      <t>ホンダ</t>
    </rPh>
    <phoneticPr fontId="3"/>
  </si>
  <si>
    <t>えとう　せいいち（当）</t>
    <phoneticPr fontId="3"/>
  </si>
  <si>
    <t>羽生田　たかし（当）</t>
    <rPh sb="0" eb="1">
      <t>ハネ</t>
    </rPh>
    <rPh sb="1" eb="2">
      <t>ウ</t>
    </rPh>
    <rPh sb="2" eb="3">
      <t>タ</t>
    </rPh>
    <phoneticPr fontId="3"/>
  </si>
  <si>
    <t>赤池　まさあき（当）</t>
    <rPh sb="0" eb="2">
      <t>アカイケ</t>
    </rPh>
    <phoneticPr fontId="3"/>
  </si>
  <si>
    <t>山東　昭子（当）</t>
    <rPh sb="0" eb="2">
      <t>サントウ</t>
    </rPh>
    <rPh sb="3" eb="5">
      <t>アキコ</t>
    </rPh>
    <phoneticPr fontId="3"/>
  </si>
  <si>
    <t>吉田　ただとも（当）</t>
    <rPh sb="0" eb="2">
      <t>ヨシダ</t>
    </rPh>
    <phoneticPr fontId="3"/>
  </si>
  <si>
    <t>小池　晃（当）</t>
    <rPh sb="0" eb="2">
      <t>コイケ</t>
    </rPh>
    <rPh sb="3" eb="4">
      <t>アキラ</t>
    </rPh>
    <phoneticPr fontId="3"/>
  </si>
  <si>
    <t>紙　智子（当）</t>
    <rPh sb="0" eb="1">
      <t>カミ</t>
    </rPh>
    <rPh sb="2" eb="4">
      <t>トモコ</t>
    </rPh>
    <phoneticPr fontId="3"/>
  </si>
  <si>
    <t>山下　よしき（当）</t>
    <rPh sb="0" eb="2">
      <t>ヤマシタ</t>
    </rPh>
    <phoneticPr fontId="3"/>
  </si>
  <si>
    <t>井上　さとし（当）</t>
    <rPh sb="0" eb="2">
      <t>イノウエ</t>
    </rPh>
    <phoneticPr fontId="3"/>
  </si>
  <si>
    <t>田村　まみ（当）</t>
    <rPh sb="0" eb="2">
      <t>タムラ</t>
    </rPh>
    <phoneticPr fontId="3"/>
  </si>
  <si>
    <t>いそざき　哲史（当）</t>
    <rPh sb="5" eb="6">
      <t>テツ</t>
    </rPh>
    <rPh sb="6" eb="7">
      <t>シ</t>
    </rPh>
    <phoneticPr fontId="3"/>
  </si>
  <si>
    <t>浜野　よしふみ（当）</t>
    <rPh sb="0" eb="2">
      <t>ハマノ</t>
    </rPh>
    <phoneticPr fontId="3"/>
  </si>
  <si>
    <t>岸　まさこ（当）</t>
    <rPh sb="0" eb="1">
      <t>キシ</t>
    </rPh>
    <phoneticPr fontId="3"/>
  </si>
  <si>
    <t>みずおか　俊一（当）</t>
    <rPh sb="5" eb="7">
      <t>シュンイチ</t>
    </rPh>
    <phoneticPr fontId="3"/>
  </si>
  <si>
    <t>小沢　まさひと（当）</t>
    <rPh sb="0" eb="2">
      <t>オザワ</t>
    </rPh>
    <phoneticPr fontId="3"/>
  </si>
  <si>
    <t>吉川　さおり（当）</t>
    <rPh sb="0" eb="2">
      <t>ヨシカワ</t>
    </rPh>
    <phoneticPr fontId="3"/>
  </si>
  <si>
    <t>もりや　たかし（当）</t>
    <phoneticPr fontId="3"/>
  </si>
  <si>
    <t>川田　龍平（当）</t>
    <rPh sb="0" eb="2">
      <t>カワダ</t>
    </rPh>
    <rPh sb="3" eb="5">
      <t>リュウヘイ</t>
    </rPh>
    <phoneticPr fontId="3"/>
  </si>
  <si>
    <t>石川　大我（当）</t>
    <rPh sb="0" eb="2">
      <t>イシカワ</t>
    </rPh>
    <rPh sb="3" eb="5">
      <t>タイガ</t>
    </rPh>
    <phoneticPr fontId="3"/>
  </si>
  <si>
    <t>須藤　元気（当）</t>
    <rPh sb="0" eb="2">
      <t>スドウ</t>
    </rPh>
    <rPh sb="3" eb="5">
      <t>ゲンキ</t>
    </rPh>
    <phoneticPr fontId="3"/>
  </si>
  <si>
    <t>山本　かなえ（当）</t>
    <rPh sb="0" eb="2">
      <t>ヤマモト</t>
    </rPh>
    <phoneticPr fontId="3"/>
  </si>
  <si>
    <t>山本　ひろし（当）</t>
    <rPh sb="0" eb="2">
      <t>ヤマモト</t>
    </rPh>
    <phoneticPr fontId="3"/>
  </si>
  <si>
    <t>若松　かねしげ（当）</t>
    <rPh sb="0" eb="2">
      <t>ワカマツ</t>
    </rPh>
    <phoneticPr fontId="3"/>
  </si>
  <si>
    <t>かわの　義博（当）</t>
    <rPh sb="4" eb="6">
      <t>ヨシヒロ</t>
    </rPh>
    <phoneticPr fontId="3"/>
  </si>
  <si>
    <t>新妻　ひでき（当）</t>
    <rPh sb="0" eb="2">
      <t>ニイヅマ</t>
    </rPh>
    <phoneticPr fontId="3"/>
  </si>
  <si>
    <t>平木　だいさく（当）</t>
    <rPh sb="0" eb="2">
      <t>ヒラキ</t>
    </rPh>
    <phoneticPr fontId="3"/>
  </si>
  <si>
    <t>塩田　ひろあき（当）</t>
    <rPh sb="0" eb="2">
      <t>シオタ</t>
    </rPh>
    <phoneticPr fontId="3"/>
  </si>
  <si>
    <t>鈴木　宗男（当）</t>
    <rPh sb="0" eb="2">
      <t>スズキ</t>
    </rPh>
    <rPh sb="3" eb="5">
      <t>ムネオ</t>
    </rPh>
    <phoneticPr fontId="3"/>
  </si>
  <si>
    <t>むろい　邦彦（当）</t>
    <rPh sb="4" eb="6">
      <t>クニヒコ</t>
    </rPh>
    <phoneticPr fontId="3"/>
  </si>
  <si>
    <t>梅村　さとし（当）</t>
    <rPh sb="0" eb="2">
      <t>ウメムラ</t>
    </rPh>
    <phoneticPr fontId="3"/>
  </si>
  <si>
    <t>しばた　巧（当）</t>
    <rPh sb="4" eb="5">
      <t>タクミ</t>
    </rPh>
    <phoneticPr fontId="3"/>
  </si>
  <si>
    <t>やながせ　裕文（当）</t>
    <rPh sb="5" eb="7">
      <t>ヒロフミ</t>
    </rPh>
    <phoneticPr fontId="3"/>
  </si>
  <si>
    <t>立花　孝志（当）</t>
    <rPh sb="0" eb="2">
      <t>タチバナ</t>
    </rPh>
    <rPh sb="3" eb="5">
      <t>タカシ</t>
    </rPh>
    <phoneticPr fontId="3"/>
  </si>
  <si>
    <t>【特】ふなご　やすひこ（当）</t>
    <phoneticPr fontId="3"/>
  </si>
  <si>
    <t>【特】木村　英子（当）</t>
    <rPh sb="3" eb="5">
      <t>キムラ</t>
    </rPh>
    <rPh sb="6" eb="8">
      <t>ヒデコ</t>
    </rPh>
    <phoneticPr fontId="3"/>
  </si>
  <si>
    <t>宮崎　まさお（当）</t>
    <rPh sb="0" eb="2">
      <t>ミヤザキ</t>
    </rPh>
    <rPh sb="7" eb="8">
      <t>トウ</t>
    </rPh>
    <phoneticPr fontId="3"/>
  </si>
  <si>
    <t>大  　　 形</t>
    <rPh sb="0" eb="1">
      <t>ダイ</t>
    </rPh>
    <rPh sb="6" eb="7">
      <t>カタチ</t>
    </rPh>
    <phoneticPr fontId="3"/>
  </si>
  <si>
    <t>小　　　 田</t>
    <rPh sb="0" eb="1">
      <t>ショウ</t>
    </rPh>
    <rPh sb="5" eb="6">
      <t>タ</t>
    </rPh>
    <phoneticPr fontId="3"/>
  </si>
  <si>
    <t>神　　　 郡</t>
    <rPh sb="0" eb="1">
      <t>カミ</t>
    </rPh>
    <rPh sb="5" eb="6">
      <t>グン</t>
    </rPh>
    <phoneticPr fontId="3"/>
  </si>
  <si>
    <t>臼 　　  井</t>
    <rPh sb="0" eb="1">
      <t>ウス</t>
    </rPh>
    <rPh sb="6" eb="7">
      <t>イ</t>
    </rPh>
    <phoneticPr fontId="3"/>
  </si>
  <si>
    <t>小 　　  沢</t>
    <rPh sb="0" eb="1">
      <t>ショウ</t>
    </rPh>
    <rPh sb="6" eb="7">
      <t>サワ</t>
    </rPh>
    <phoneticPr fontId="3"/>
  </si>
  <si>
    <t>筑　　   波</t>
    <rPh sb="0" eb="1">
      <t>チク</t>
    </rPh>
    <rPh sb="6" eb="7">
      <t>ナミ</t>
    </rPh>
    <phoneticPr fontId="3"/>
  </si>
  <si>
    <t>沼 　　  田</t>
    <rPh sb="0" eb="1">
      <t>ヌマ</t>
    </rPh>
    <rPh sb="6" eb="7">
      <t>タ</t>
    </rPh>
    <phoneticPr fontId="3"/>
  </si>
  <si>
    <t>水　　　 守</t>
    <rPh sb="0" eb="1">
      <t>ミズ</t>
    </rPh>
    <rPh sb="5" eb="6">
      <t>カミ</t>
    </rPh>
    <phoneticPr fontId="3"/>
  </si>
  <si>
    <t>菅　　　 間</t>
    <rPh sb="0" eb="1">
      <t>スゲ</t>
    </rPh>
    <rPh sb="5" eb="6">
      <t>アイダ</t>
    </rPh>
    <phoneticPr fontId="3"/>
  </si>
  <si>
    <t>国　　   松</t>
    <rPh sb="0" eb="1">
      <t>クニ</t>
    </rPh>
    <rPh sb="6" eb="7">
      <t>マツ</t>
    </rPh>
    <phoneticPr fontId="3"/>
  </si>
  <si>
    <t>田　　   中</t>
    <rPh sb="0" eb="1">
      <t>タ</t>
    </rPh>
    <rPh sb="6" eb="7">
      <t>ナカ</t>
    </rPh>
    <phoneticPr fontId="3"/>
  </si>
  <si>
    <t>作　　　 谷</t>
    <rPh sb="0" eb="1">
      <t>サク</t>
    </rPh>
    <rPh sb="5" eb="6">
      <t>タニ</t>
    </rPh>
    <phoneticPr fontId="3"/>
  </si>
  <si>
    <t>安　　   食</t>
    <rPh sb="0" eb="1">
      <t>アン</t>
    </rPh>
    <rPh sb="6" eb="7">
      <t>ショク</t>
    </rPh>
    <phoneticPr fontId="3"/>
  </si>
  <si>
    <t>洞  　　 下</t>
    <rPh sb="0" eb="1">
      <t>ホラ</t>
    </rPh>
    <rPh sb="6" eb="7">
      <t>シタ</t>
    </rPh>
    <phoneticPr fontId="3"/>
  </si>
  <si>
    <t>期日前投票時間別投票者数</t>
    <rPh sb="0" eb="2">
      <t>キジツ</t>
    </rPh>
    <rPh sb="2" eb="3">
      <t>マエ</t>
    </rPh>
    <rPh sb="3" eb="5">
      <t>トウヒョウ</t>
    </rPh>
    <rPh sb="5" eb="7">
      <t>ジカン</t>
    </rPh>
    <rPh sb="7" eb="8">
      <t>ベツ</t>
    </rPh>
    <rPh sb="8" eb="11">
      <t>トウヒョウシャ</t>
    </rPh>
    <rPh sb="11" eb="12">
      <t>スウ</t>
    </rPh>
    <phoneticPr fontId="3"/>
  </si>
  <si>
    <t>8：30～17：00</t>
    <phoneticPr fontId="3"/>
  </si>
  <si>
    <t>17：01～18：00</t>
    <phoneticPr fontId="3"/>
  </si>
  <si>
    <t>18：01～19：00</t>
    <phoneticPr fontId="3"/>
  </si>
  <si>
    <t>19：01～20：00</t>
    <phoneticPr fontId="3"/>
  </si>
  <si>
    <t>20：01～21：00</t>
    <phoneticPr fontId="3"/>
  </si>
  <si>
    <t>計</t>
    <rPh sb="0" eb="1">
      <t>ケイ</t>
    </rPh>
    <phoneticPr fontId="3"/>
  </si>
  <si>
    <t>男</t>
    <rPh sb="0" eb="1">
      <t>オトコ</t>
    </rPh>
    <phoneticPr fontId="3"/>
  </si>
  <si>
    <t>女</t>
    <rPh sb="0" eb="1">
      <t>オンナ</t>
    </rPh>
    <phoneticPr fontId="3"/>
  </si>
  <si>
    <t>期日前投票+
不在者投票</t>
    <rPh sb="0" eb="2">
      <t>キジツ</t>
    </rPh>
    <rPh sb="2" eb="3">
      <t>マエ</t>
    </rPh>
    <rPh sb="3" eb="5">
      <t>トウヒョウ</t>
    </rPh>
    <rPh sb="7" eb="10">
      <t>フザイシャ</t>
    </rPh>
    <rPh sb="10" eb="12">
      <t>トウヒョウ</t>
    </rPh>
    <phoneticPr fontId="3"/>
  </si>
  <si>
    <t>当日投票</t>
    <rPh sb="0" eb="2">
      <t>トウジツ</t>
    </rPh>
    <rPh sb="2" eb="4">
      <t>トウヒョウ</t>
    </rPh>
    <phoneticPr fontId="3"/>
  </si>
  <si>
    <t>当日投票</t>
    <rPh sb="0" eb="2">
      <t>トウジツ</t>
    </rPh>
    <rPh sb="2" eb="4">
      <t>トウヒョウ</t>
    </rPh>
    <phoneticPr fontId="3"/>
  </si>
  <si>
    <t xml:space="preserve">           項 目
投票区</t>
    <rPh sb="11" eb="12">
      <t>コウ</t>
    </rPh>
    <rPh sb="13" eb="14">
      <t>メ</t>
    </rPh>
    <rPh sb="19" eb="22">
      <t>トウヒョウク</t>
    </rPh>
    <phoneticPr fontId="3"/>
  </si>
  <si>
    <t>地区別投票状況</t>
    <rPh sb="0" eb="3">
      <t>チクベツ</t>
    </rPh>
    <rPh sb="3" eb="5">
      <t>トウヒョウ</t>
    </rPh>
    <rPh sb="5" eb="7">
      <t>ジョウキョウ</t>
    </rPh>
    <phoneticPr fontId="3"/>
  </si>
  <si>
    <t xml:space="preserve">         項  目
地区名</t>
    <rPh sb="9" eb="10">
      <t>コウ</t>
    </rPh>
    <rPh sb="12" eb="13">
      <t>メ</t>
    </rPh>
    <rPh sb="18" eb="21">
      <t>チクメイ</t>
    </rPh>
    <phoneticPr fontId="3"/>
  </si>
  <si>
    <t>期日前投票+
不在者投票</t>
    <rPh sb="0" eb="2">
      <t>キジツ</t>
    </rPh>
    <rPh sb="2" eb="3">
      <t>マエ</t>
    </rPh>
    <rPh sb="3" eb="5">
      <t>トウヒョウ</t>
    </rPh>
    <rPh sb="7" eb="12">
      <t>フザイシャトウヒョウ</t>
    </rPh>
    <phoneticPr fontId="3"/>
  </si>
  <si>
    <t>筑波地区</t>
    <rPh sb="0" eb="2">
      <t>ツクバ</t>
    </rPh>
    <rPh sb="2" eb="4">
      <t>チク</t>
    </rPh>
    <phoneticPr fontId="3"/>
  </si>
  <si>
    <t>大穂地区</t>
    <rPh sb="0" eb="2">
      <t>オオホ</t>
    </rPh>
    <rPh sb="2" eb="4">
      <t>チク</t>
    </rPh>
    <phoneticPr fontId="3"/>
  </si>
  <si>
    <t>豊里地区</t>
    <rPh sb="0" eb="2">
      <t>トヨサト</t>
    </rPh>
    <rPh sb="2" eb="4">
      <t>チク</t>
    </rPh>
    <phoneticPr fontId="3"/>
  </si>
  <si>
    <t>谷田部地区</t>
    <rPh sb="0" eb="3">
      <t>ヤタベ</t>
    </rPh>
    <rPh sb="3" eb="5">
      <t>チク</t>
    </rPh>
    <phoneticPr fontId="3"/>
  </si>
  <si>
    <t>桜地区</t>
    <rPh sb="0" eb="1">
      <t>サクラ</t>
    </rPh>
    <rPh sb="1" eb="3">
      <t>チク</t>
    </rPh>
    <phoneticPr fontId="3"/>
  </si>
  <si>
    <t>茎崎地区</t>
    <rPh sb="0" eb="2">
      <t>クキザキ</t>
    </rPh>
    <rPh sb="2" eb="4">
      <t>チク</t>
    </rPh>
    <phoneticPr fontId="3"/>
  </si>
  <si>
    <t>在外投票</t>
    <rPh sb="0" eb="2">
      <t>ザイガイ</t>
    </rPh>
    <rPh sb="2" eb="4">
      <t>トウヒョウ</t>
    </rPh>
    <phoneticPr fontId="3"/>
  </si>
  <si>
    <t>つくば市計</t>
    <rPh sb="3" eb="4">
      <t>シ</t>
    </rPh>
    <rPh sb="4" eb="5">
      <t>ケイ</t>
    </rPh>
    <phoneticPr fontId="3"/>
  </si>
  <si>
    <t>※期日前投票は、在外期日前投票を除く</t>
    <rPh sb="1" eb="4">
      <t>キジツマエ</t>
    </rPh>
    <rPh sb="4" eb="6">
      <t>トウヒョウ</t>
    </rPh>
    <rPh sb="8" eb="10">
      <t>ザイガイ</t>
    </rPh>
    <rPh sb="10" eb="13">
      <t>キジツマエ</t>
    </rPh>
    <rPh sb="13" eb="15">
      <t>トウヒョウ</t>
    </rPh>
    <rPh sb="16" eb="17">
      <t>ノゾ</t>
    </rPh>
    <phoneticPr fontId="3"/>
  </si>
  <si>
    <t>茨城県選挙区</t>
    <rPh sb="0" eb="3">
      <t>イバラキケン</t>
    </rPh>
    <rPh sb="3" eb="6">
      <t>センキョク</t>
    </rPh>
    <phoneticPr fontId="3"/>
  </si>
  <si>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3"/>
  </si>
  <si>
    <t>在外</t>
    <rPh sb="0" eb="2">
      <t>ざいがい</t>
    </rPh>
    <phoneticPr fontId="3" type="Hiragana" alignment="distributed"/>
  </si>
  <si>
    <t>比例代表　</t>
    <rPh sb="0" eb="4">
      <t>ヒレイダイヒョウ</t>
    </rPh>
    <phoneticPr fontId="3"/>
  </si>
  <si>
    <t>令和元年７月２１日</t>
    <rPh sb="0" eb="2">
      <t>レイワ</t>
    </rPh>
    <rPh sb="2" eb="3">
      <t>モト</t>
    </rPh>
    <rPh sb="3" eb="4">
      <t>ネン</t>
    </rPh>
    <rPh sb="5" eb="6">
      <t>ガツ</t>
    </rPh>
    <rPh sb="8" eb="9">
      <t>ニチ</t>
    </rPh>
    <phoneticPr fontId="3"/>
  </si>
  <si>
    <t>令和元年７月４日</t>
    <phoneticPr fontId="3"/>
  </si>
  <si>
    <t xml:space="preserve">           項  目
  投票区</t>
    <rPh sb="11" eb="12">
      <t>コウ</t>
    </rPh>
    <rPh sb="14" eb="15">
      <t>メ</t>
    </rPh>
    <rPh sb="19" eb="22">
      <t>トウヒョウク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</si>
</sst>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_);[Red]\(0\)"/>
    <numFmt numFmtId="178" formatCode="#,##0.000_);[Red]\(#,##0.000\)"/>
    <numFmt numFmtId="179" formatCode="#,##0_ "/>
    <numFmt numFmtId="180" formatCode="#,##0_ ;[Red]\-#,##0\ "/>
    <numFmt numFmtId="181" formatCode="#,##0_);[Red]\(#,##0\)"/>
  </numFmts>
  <fonts count="1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20"/>
      <name val="ＭＳ Ｐ明朝"/>
      <family val="1"/>
      <charset val="128"/>
    </font>
    <font>
      <sz val="13"/>
      <name val="ＭＳ Ｐ明朝"/>
      <family val="1"/>
      <charset val="128"/>
    </font>
    <font>
      <sz val="7"/>
      <name val="ＭＳ Ｐ明朝"/>
      <family val="1"/>
      <charset val="128"/>
    </font>
    <font>
      <sz val="5"/>
      <name val="ＭＳ Ｐ明朝"/>
      <family val="1"/>
      <charset val="128"/>
    </font>
    <font>
      <sz val="6"/>
      <name val="ＭＳ Ｐ明朝"/>
      <family val="1"/>
      <charset val="128"/>
    </font>
  </fonts>
  <fills count="2">
    <fill>
      <patternFill patternType="none"/>
    </fill>
    <fill>
      <patternFill patternType="gray125"/>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double">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medium">
        <color indexed="64"/>
      </right>
      <top style="double">
        <color indexed="64"/>
      </top>
      <bottom style="thick">
        <color indexed="64"/>
      </bottom>
      <diagonal/>
    </border>
    <border>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ck">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466">
    <xf numFmtId="0" fontId="0" fillId="0" borderId="0" xfId="0"/>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10" fontId="6" fillId="0" borderId="0" xfId="0" applyNumberFormat="1" applyFont="1" applyBorder="1" applyAlignment="1">
      <alignment horizontal="center" vertical="center"/>
    </xf>
    <xf numFmtId="38" fontId="7" fillId="0" borderId="0" xfId="2" applyFont="1"/>
    <xf numFmtId="38" fontId="7" fillId="0" borderId="0" xfId="2" applyFont="1" applyAlignment="1">
      <alignment horizontal="center"/>
    </xf>
    <xf numFmtId="38" fontId="7" fillId="0" borderId="1" xfId="2" applyFont="1" applyBorder="1" applyAlignment="1">
      <alignment horizontal="center" vertical="center"/>
    </xf>
    <xf numFmtId="38" fontId="7" fillId="0" borderId="2" xfId="2" applyFont="1" applyBorder="1" applyAlignment="1">
      <alignment horizontal="center" vertical="center"/>
    </xf>
    <xf numFmtId="38" fontId="5" fillId="0" borderId="3" xfId="2" applyFont="1" applyBorder="1" applyAlignment="1">
      <alignment horizontal="center" vertical="center"/>
    </xf>
    <xf numFmtId="38" fontId="5" fillId="0" borderId="4" xfId="2" applyFont="1" applyBorder="1" applyAlignment="1">
      <alignment horizontal="center" vertical="center"/>
    </xf>
    <xf numFmtId="38" fontId="5" fillId="0" borderId="7" xfId="2" applyFont="1" applyBorder="1" applyAlignment="1">
      <alignment horizontal="center" vertical="center"/>
    </xf>
    <xf numFmtId="38" fontId="7" fillId="0" borderId="10" xfId="2" applyFont="1" applyBorder="1"/>
    <xf numFmtId="38" fontId="7" fillId="0" borderId="0" xfId="2" applyFont="1" applyBorder="1"/>
    <xf numFmtId="38" fontId="5" fillId="0" borderId="10" xfId="2" applyFont="1" applyBorder="1" applyAlignment="1">
      <alignment horizontal="center" vertical="center"/>
    </xf>
    <xf numFmtId="38" fontId="6" fillId="0" borderId="10" xfId="2" applyFont="1" applyBorder="1"/>
    <xf numFmtId="40" fontId="6" fillId="0" borderId="10" xfId="2" applyNumberFormat="1" applyFont="1" applyBorder="1"/>
    <xf numFmtId="38" fontId="5" fillId="0" borderId="0" xfId="2" applyFont="1" applyBorder="1" applyAlignment="1">
      <alignment horizontal="center" vertical="center"/>
    </xf>
    <xf numFmtId="38" fontId="6" fillId="0" borderId="0" xfId="2" applyFont="1" applyBorder="1"/>
    <xf numFmtId="40" fontId="6" fillId="0" borderId="0" xfId="2" applyNumberFormat="1" applyFont="1" applyBorder="1"/>
    <xf numFmtId="0" fontId="6" fillId="0" borderId="0" xfId="0" applyFont="1"/>
    <xf numFmtId="0" fontId="7" fillId="0" borderId="11" xfId="0" applyFont="1" applyBorder="1" applyAlignment="1">
      <alignment horizontal="distributed" vertical="center"/>
    </xf>
    <xf numFmtId="38" fontId="5" fillId="0" borderId="12" xfId="2" applyFont="1" applyBorder="1"/>
    <xf numFmtId="0" fontId="13" fillId="0" borderId="13" xfId="0" applyFont="1" applyBorder="1"/>
    <xf numFmtId="0" fontId="7" fillId="0" borderId="14" xfId="0" applyFont="1" applyBorder="1" applyAlignment="1">
      <alignment horizontal="distributed" vertical="center"/>
    </xf>
    <xf numFmtId="10" fontId="5" fillId="0" borderId="15" xfId="0" applyNumberFormat="1" applyFont="1" applyBorder="1"/>
    <xf numFmtId="0" fontId="2" fillId="0" borderId="0" xfId="0" applyFont="1"/>
    <xf numFmtId="0" fontId="7" fillId="0" borderId="3" xfId="0" applyFont="1" applyBorder="1" applyAlignment="1">
      <alignment horizontal="distributed" vertical="center"/>
    </xf>
    <xf numFmtId="38" fontId="5" fillId="0" borderId="16" xfId="2" applyFont="1" applyBorder="1"/>
    <xf numFmtId="0" fontId="13" fillId="0" borderId="17" xfId="0" applyFont="1" applyBorder="1"/>
    <xf numFmtId="0" fontId="7" fillId="0" borderId="18" xfId="0" applyFont="1" applyBorder="1" applyAlignment="1">
      <alignment horizontal="distributed" vertical="center"/>
    </xf>
    <xf numFmtId="0" fontId="5" fillId="0" borderId="2" xfId="0" applyFont="1" applyBorder="1"/>
    <xf numFmtId="0" fontId="7" fillId="0" borderId="19" xfId="0" applyFont="1" applyBorder="1" applyAlignment="1">
      <alignment horizontal="distributed" vertical="center"/>
    </xf>
    <xf numFmtId="38" fontId="5" fillId="0" borderId="20" xfId="2" applyFont="1" applyBorder="1"/>
    <xf numFmtId="0" fontId="13" fillId="0" borderId="21" xfId="0" applyFont="1" applyBorder="1"/>
    <xf numFmtId="0" fontId="7" fillId="0" borderId="22" xfId="0" applyFont="1" applyBorder="1" applyAlignment="1">
      <alignment horizontal="distributed" vertical="center"/>
    </xf>
    <xf numFmtId="0" fontId="5" fillId="0" borderId="23" xfId="0" applyFont="1" applyBorder="1"/>
    <xf numFmtId="0" fontId="2" fillId="0" borderId="0" xfId="0" applyFont="1" applyAlignment="1">
      <alignment horizontal="left"/>
    </xf>
    <xf numFmtId="176" fontId="2" fillId="0" borderId="0" xfId="2" applyNumberFormat="1" applyFont="1"/>
    <xf numFmtId="176" fontId="6" fillId="0" borderId="24" xfId="2" applyNumberFormat="1" applyFont="1" applyBorder="1" applyAlignment="1">
      <alignment horizontal="right"/>
    </xf>
    <xf numFmtId="176" fontId="2" fillId="0" borderId="25" xfId="2" applyNumberFormat="1" applyFont="1" applyBorder="1"/>
    <xf numFmtId="176" fontId="6" fillId="0" borderId="26" xfId="2" applyNumberFormat="1" applyFont="1" applyBorder="1"/>
    <xf numFmtId="176" fontId="6" fillId="0" borderId="27" xfId="2" applyNumberFormat="1" applyFont="1" applyBorder="1" applyAlignment="1">
      <alignment horizontal="center" vertical="center"/>
    </xf>
    <xf numFmtId="176" fontId="6" fillId="0" borderId="29" xfId="2" applyNumberFormat="1" applyFont="1" applyBorder="1" applyAlignment="1">
      <alignment horizontal="center" vertical="center"/>
    </xf>
    <xf numFmtId="176" fontId="11" fillId="0" borderId="0" xfId="2" applyNumberFormat="1" applyFont="1"/>
    <xf numFmtId="9" fontId="2" fillId="0" borderId="0" xfId="1" applyFont="1"/>
    <xf numFmtId="0" fontId="2" fillId="0" borderId="0" xfId="0" applyFont="1" applyBorder="1" applyAlignment="1">
      <alignment horizontal="center"/>
    </xf>
    <xf numFmtId="176" fontId="9" fillId="0" borderId="0" xfId="2" applyNumberFormat="1" applyFont="1" applyBorder="1" applyAlignment="1">
      <alignment horizontal="center"/>
    </xf>
    <xf numFmtId="0" fontId="2" fillId="0" borderId="0" xfId="0" applyFont="1" applyBorder="1"/>
    <xf numFmtId="9" fontId="2" fillId="0" borderId="0" xfId="1" applyFont="1" applyBorder="1"/>
    <xf numFmtId="0" fontId="5" fillId="0" borderId="0" xfId="0" applyFont="1"/>
    <xf numFmtId="38" fontId="7" fillId="0" borderId="5" xfId="2" applyFont="1" applyBorder="1" applyAlignment="1">
      <alignment horizontal="center" vertical="center"/>
    </xf>
    <xf numFmtId="38" fontId="7" fillId="0" borderId="6" xfId="2" applyFont="1" applyBorder="1" applyAlignment="1">
      <alignment horizontal="center" vertical="center"/>
    </xf>
    <xf numFmtId="0" fontId="5" fillId="0" borderId="0" xfId="0" applyFont="1" applyBorder="1" applyAlignment="1">
      <alignment vertical="center"/>
    </xf>
    <xf numFmtId="0" fontId="10" fillId="0" borderId="0" xfId="0" applyFont="1" applyAlignment="1">
      <alignment vertical="center"/>
    </xf>
    <xf numFmtId="176" fontId="14" fillId="0" borderId="0" xfId="2" applyNumberFormat="1" applyFont="1" applyBorder="1" applyAlignment="1">
      <alignment horizontal="center"/>
    </xf>
    <xf numFmtId="38" fontId="11" fillId="0" borderId="36" xfId="2" applyNumberFormat="1" applyFont="1" applyBorder="1" applyAlignment="1">
      <alignment vertical="center"/>
    </xf>
    <xf numFmtId="38" fontId="11" fillId="0" borderId="43" xfId="2" applyNumberFormat="1" applyFont="1" applyBorder="1" applyAlignment="1">
      <alignment vertical="center"/>
    </xf>
    <xf numFmtId="176" fontId="10" fillId="0" borderId="16" xfId="2" applyNumberFormat="1" applyFont="1" applyBorder="1" applyAlignment="1">
      <alignment horizontal="right" vertical="center" shrinkToFit="1"/>
    </xf>
    <xf numFmtId="176" fontId="10" fillId="0" borderId="35" xfId="2" applyNumberFormat="1" applyFont="1" applyBorder="1" applyAlignment="1">
      <alignment horizontal="right" vertical="center" shrinkToFit="1"/>
    </xf>
    <xf numFmtId="176" fontId="10" fillId="0" borderId="28" xfId="2" applyNumberFormat="1" applyFont="1" applyBorder="1" applyAlignment="1">
      <alignment horizontal="center" vertical="center" wrapText="1"/>
    </xf>
    <xf numFmtId="176" fontId="10" fillId="0" borderId="0" xfId="2" applyNumberFormat="1" applyFont="1" applyBorder="1" applyAlignment="1">
      <alignment horizontal="right" vertical="center" shrinkToFit="1"/>
    </xf>
    <xf numFmtId="38" fontId="11" fillId="0" borderId="91" xfId="2" applyNumberFormat="1" applyFont="1" applyBorder="1" applyAlignment="1">
      <alignment vertical="center"/>
    </xf>
    <xf numFmtId="176" fontId="6" fillId="0" borderId="102" xfId="2" applyNumberFormat="1" applyFont="1" applyBorder="1" applyAlignment="1">
      <alignment horizontal="center" vertical="center"/>
    </xf>
    <xf numFmtId="0" fontId="2" fillId="0" borderId="54" xfId="0" applyFont="1" applyBorder="1" applyAlignment="1">
      <alignment horizontal="center"/>
    </xf>
    <xf numFmtId="176" fontId="9" fillId="0" borderId="54" xfId="2" applyNumberFormat="1" applyFont="1" applyBorder="1" applyAlignment="1">
      <alignment horizontal="center"/>
    </xf>
    <xf numFmtId="0" fontId="2" fillId="0" borderId="54" xfId="0" applyFont="1" applyBorder="1" applyAlignment="1">
      <alignment horizontal="center" wrapText="1"/>
    </xf>
    <xf numFmtId="176" fontId="9" fillId="0" borderId="0" xfId="2" applyNumberFormat="1"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xf>
    <xf numFmtId="176" fontId="9" fillId="0" borderId="0" xfId="2" applyNumberFormat="1" applyFont="1" applyBorder="1" applyAlignment="1">
      <alignment horizontal="center"/>
    </xf>
    <xf numFmtId="176" fontId="14" fillId="0" borderId="0" xfId="2" applyNumberFormat="1" applyFont="1" applyBorder="1" applyAlignment="1">
      <alignment horizontal="center"/>
    </xf>
    <xf numFmtId="176" fontId="10" fillId="0" borderId="27" xfId="2" applyNumberFormat="1" applyFont="1" applyBorder="1" applyAlignment="1">
      <alignment horizontal="center" vertical="center"/>
    </xf>
    <xf numFmtId="178" fontId="10" fillId="0" borderId="33" xfId="2" quotePrefix="1" applyNumberFormat="1" applyFont="1" applyBorder="1" applyAlignment="1">
      <alignment horizontal="right" vertical="center" shrinkToFit="1"/>
    </xf>
    <xf numFmtId="178" fontId="10" fillId="0" borderId="100" xfId="2" quotePrefix="1" applyNumberFormat="1" applyFont="1" applyBorder="1" applyAlignment="1">
      <alignment horizontal="right" vertical="center" shrinkToFit="1"/>
    </xf>
    <xf numFmtId="176" fontId="10" fillId="0" borderId="33" xfId="2" applyNumberFormat="1" applyFont="1" applyBorder="1" applyAlignment="1">
      <alignment horizontal="right" vertical="center" shrinkToFit="1"/>
    </xf>
    <xf numFmtId="40" fontId="11" fillId="0" borderId="18" xfId="2" applyNumberFormat="1" applyFont="1" applyBorder="1" applyAlignment="1">
      <alignment vertical="center" shrinkToFit="1"/>
    </xf>
    <xf numFmtId="176" fontId="2" fillId="0" borderId="35" xfId="2" applyNumberFormat="1" applyFont="1" applyBorder="1" applyAlignment="1">
      <alignment horizontal="right" vertical="center" shrinkToFit="1"/>
    </xf>
    <xf numFmtId="176" fontId="10" fillId="0" borderId="35" xfId="2" quotePrefix="1" applyNumberFormat="1" applyFont="1" applyBorder="1" applyAlignment="1">
      <alignment horizontal="right" vertical="center" shrinkToFit="1"/>
    </xf>
    <xf numFmtId="176" fontId="10" fillId="0" borderId="38" xfId="2" applyNumberFormat="1" applyFont="1" applyBorder="1" applyAlignment="1">
      <alignment horizontal="right" vertical="center" shrinkToFit="1"/>
    </xf>
    <xf numFmtId="177" fontId="10" fillId="0" borderId="39" xfId="2" applyNumberFormat="1" applyFont="1" applyBorder="1" applyAlignment="1">
      <alignment horizontal="right" vertical="center" shrinkToFit="1"/>
    </xf>
    <xf numFmtId="177" fontId="10" fillId="0" borderId="39" xfId="2" applyNumberFormat="1" applyFont="1" applyBorder="1" applyAlignment="1">
      <alignment vertical="center" shrinkToFit="1"/>
    </xf>
    <xf numFmtId="176" fontId="10" fillId="0" borderId="40" xfId="2" applyNumberFormat="1" applyFont="1" applyBorder="1" applyAlignment="1">
      <alignment vertical="center" shrinkToFit="1"/>
    </xf>
    <xf numFmtId="176" fontId="10" fillId="0" borderId="41" xfId="2" applyNumberFormat="1" applyFont="1" applyBorder="1" applyAlignment="1">
      <alignment vertical="center" shrinkToFit="1"/>
    </xf>
    <xf numFmtId="176" fontId="2" fillId="0" borderId="42" xfId="2" applyNumberFormat="1" applyFont="1" applyBorder="1" applyAlignment="1">
      <alignment horizontal="right" vertical="center" shrinkToFit="1"/>
    </xf>
    <xf numFmtId="38" fontId="10" fillId="0" borderId="42" xfId="2" applyNumberFormat="1" applyFont="1" applyBorder="1" applyAlignment="1">
      <alignment horizontal="right" vertical="center" shrinkToFit="1"/>
    </xf>
    <xf numFmtId="176" fontId="2" fillId="0" borderId="40" xfId="2" applyNumberFormat="1" applyFont="1" applyBorder="1" applyAlignment="1">
      <alignment horizontal="right" vertical="center" shrinkToFit="1"/>
    </xf>
    <xf numFmtId="176" fontId="10" fillId="0" borderId="42" xfId="2" applyNumberFormat="1" applyFont="1" applyBorder="1" applyAlignment="1">
      <alignment horizontal="right" vertical="center" shrinkToFit="1"/>
    </xf>
    <xf numFmtId="178" fontId="10" fillId="0" borderId="38" xfId="2" applyNumberFormat="1" applyFont="1" applyBorder="1" applyAlignment="1">
      <alignment horizontal="right" vertical="center" shrinkToFit="1"/>
    </xf>
    <xf numFmtId="38" fontId="10" fillId="0" borderId="39" xfId="2" applyFont="1" applyBorder="1" applyAlignment="1">
      <alignment horizontal="right" vertical="center" shrinkToFit="1"/>
    </xf>
    <xf numFmtId="38" fontId="10" fillId="0" borderId="42" xfId="2" applyFont="1" applyBorder="1" applyAlignment="1">
      <alignment horizontal="right" vertical="center" shrinkToFit="1"/>
    </xf>
    <xf numFmtId="176" fontId="10" fillId="0" borderId="40" xfId="2" applyNumberFormat="1" applyFont="1" applyBorder="1" applyAlignment="1">
      <alignment horizontal="right" vertical="center" shrinkToFit="1"/>
    </xf>
    <xf numFmtId="38" fontId="10" fillId="0" borderId="41" xfId="2" applyFont="1" applyBorder="1" applyAlignment="1">
      <alignment horizontal="right" vertical="center" shrinkToFit="1"/>
    </xf>
    <xf numFmtId="38" fontId="11" fillId="0" borderId="39" xfId="2" applyNumberFormat="1" applyFont="1" applyBorder="1" applyAlignment="1">
      <alignment vertical="center" shrinkToFit="1"/>
    </xf>
    <xf numFmtId="176" fontId="9" fillId="0" borderId="0" xfId="2" applyNumberFormat="1" applyFont="1" applyBorder="1" applyAlignment="1">
      <alignment horizontal="center"/>
    </xf>
    <xf numFmtId="176" fontId="14" fillId="0" borderId="0" xfId="2" applyNumberFormat="1" applyFont="1" applyBorder="1" applyAlignment="1">
      <alignment horizontal="center"/>
    </xf>
    <xf numFmtId="176" fontId="9" fillId="0" borderId="0" xfId="2" applyNumberFormat="1" applyFont="1" applyBorder="1" applyAlignment="1">
      <alignment horizontal="center"/>
    </xf>
    <xf numFmtId="176" fontId="9" fillId="0" borderId="35" xfId="2" applyNumberFormat="1" applyFont="1" applyBorder="1" applyAlignment="1">
      <alignment horizontal="center"/>
    </xf>
    <xf numFmtId="176" fontId="14" fillId="0" borderId="0" xfId="2" applyNumberFormat="1" applyFont="1" applyBorder="1" applyAlignment="1">
      <alignment horizontal="center"/>
    </xf>
    <xf numFmtId="176" fontId="9" fillId="0" borderId="0" xfId="2" quotePrefix="1" applyNumberFormat="1" applyFont="1" applyBorder="1" applyAlignment="1">
      <alignment horizontal="center"/>
    </xf>
    <xf numFmtId="176" fontId="9" fillId="0" borderId="54" xfId="2" quotePrefix="1" applyNumberFormat="1" applyFont="1" applyBorder="1" applyAlignment="1">
      <alignment horizontal="center"/>
    </xf>
    <xf numFmtId="0" fontId="14" fillId="0" borderId="80" xfId="0" applyFont="1" applyBorder="1" applyAlignment="1">
      <alignment vertical="center"/>
    </xf>
    <xf numFmtId="0" fontId="14" fillId="0" borderId="0" xfId="0" applyFont="1" applyBorder="1" applyAlignment="1">
      <alignment vertical="center"/>
    </xf>
    <xf numFmtId="176" fontId="9" fillId="0" borderId="80" xfId="2" applyNumberFormat="1" applyFont="1" applyBorder="1" applyAlignment="1"/>
    <xf numFmtId="176" fontId="9" fillId="0" borderId="0" xfId="2" applyNumberFormat="1" applyFont="1" applyBorder="1" applyAlignment="1"/>
    <xf numFmtId="176" fontId="9" fillId="0" borderId="80" xfId="2" quotePrefix="1" applyNumberFormat="1" applyFont="1" applyBorder="1" applyAlignment="1"/>
    <xf numFmtId="176" fontId="9" fillId="0" borderId="0" xfId="2" quotePrefix="1" applyNumberFormat="1" applyFont="1" applyBorder="1" applyAlignment="1"/>
    <xf numFmtId="176" fontId="6" fillId="0" borderId="27" xfId="2" applyNumberFormat="1" applyFont="1" applyBorder="1" applyAlignment="1">
      <alignment horizontal="center" vertical="center" wrapText="1"/>
    </xf>
    <xf numFmtId="176" fontId="10" fillId="0" borderId="80" xfId="2" applyNumberFormat="1" applyFont="1" applyBorder="1" applyAlignment="1">
      <alignment horizontal="right" vertical="center" shrinkToFit="1"/>
    </xf>
    <xf numFmtId="176" fontId="8" fillId="0" borderId="16" xfId="2" quotePrefix="1" applyNumberFormat="1" applyFont="1" applyBorder="1" applyAlignment="1">
      <alignment horizontal="right" vertical="center" shrinkToFit="1"/>
    </xf>
    <xf numFmtId="176" fontId="10" fillId="0" borderId="16" xfId="2" quotePrefix="1" applyNumberFormat="1" applyFont="1" applyBorder="1" applyAlignment="1">
      <alignment horizontal="right" vertical="center" shrinkToFit="1"/>
    </xf>
    <xf numFmtId="176" fontId="10" fillId="0" borderId="80" xfId="2" quotePrefix="1" applyNumberFormat="1" applyFont="1" applyBorder="1" applyAlignment="1">
      <alignment horizontal="right" vertical="center" shrinkToFit="1"/>
    </xf>
    <xf numFmtId="177" fontId="14" fillId="0" borderId="18" xfId="2" applyNumberFormat="1" applyFont="1" applyBorder="1" applyAlignment="1">
      <alignment horizontal="center" vertical="center" shrinkToFit="1"/>
    </xf>
    <xf numFmtId="177" fontId="14" fillId="0" borderId="18" xfId="2" applyNumberFormat="1" applyFont="1" applyBorder="1" applyAlignment="1">
      <alignment horizontal="right" vertical="center" shrinkToFit="1"/>
    </xf>
    <xf numFmtId="177" fontId="14" fillId="0" borderId="101" xfId="2" applyNumberFormat="1" applyFont="1" applyBorder="1" applyAlignment="1">
      <alignment horizontal="center" vertical="center" shrinkToFit="1"/>
    </xf>
    <xf numFmtId="177" fontId="14" fillId="0" borderId="34" xfId="2" applyNumberFormat="1" applyFont="1" applyBorder="1" applyAlignment="1">
      <alignment horizontal="center" vertical="center" shrinkToFit="1"/>
    </xf>
    <xf numFmtId="177" fontId="14" fillId="0" borderId="37" xfId="2" applyNumberFormat="1" applyFont="1" applyBorder="1" applyAlignment="1">
      <alignment horizontal="center" vertical="center" shrinkToFit="1"/>
    </xf>
    <xf numFmtId="177" fontId="14" fillId="0" borderId="0" xfId="2" applyNumberFormat="1" applyFont="1" applyBorder="1" applyAlignment="1">
      <alignment horizontal="center" vertical="center" shrinkToFit="1"/>
    </xf>
    <xf numFmtId="177" fontId="14" fillId="0" borderId="35" xfId="2" applyNumberFormat="1" applyFont="1" applyBorder="1" applyAlignment="1">
      <alignment horizontal="center" vertical="center" shrinkToFit="1"/>
    </xf>
    <xf numFmtId="38" fontId="7" fillId="0" borderId="103" xfId="2" applyFont="1" applyBorder="1" applyAlignment="1">
      <alignment horizontal="center" vertical="center"/>
    </xf>
    <xf numFmtId="38" fontId="7" fillId="0" borderId="104" xfId="2" applyFont="1" applyBorder="1" applyAlignment="1">
      <alignment horizontal="center" vertical="center"/>
    </xf>
    <xf numFmtId="38" fontId="7" fillId="0" borderId="1" xfId="2" applyFont="1" applyBorder="1" applyAlignment="1">
      <alignment horizontal="center" vertical="center" shrinkToFit="1"/>
    </xf>
    <xf numFmtId="38" fontId="7" fillId="0" borderId="2" xfId="2" applyFont="1" applyBorder="1" applyAlignment="1">
      <alignment horizontal="center" vertical="center" shrinkToFit="1"/>
    </xf>
    <xf numFmtId="38" fontId="7" fillId="0" borderId="0" xfId="2" applyFont="1" applyBorder="1" applyAlignment="1">
      <alignment vertical="center"/>
    </xf>
    <xf numFmtId="38" fontId="7" fillId="0" borderId="11" xfId="2" applyFont="1" applyBorder="1" applyAlignment="1">
      <alignment vertical="center"/>
    </xf>
    <xf numFmtId="176" fontId="10" fillId="0" borderId="105" xfId="2" applyNumberFormat="1" applyFont="1" applyBorder="1" applyAlignment="1">
      <alignment horizontal="right" vertical="center" shrinkToFit="1"/>
    </xf>
    <xf numFmtId="177" fontId="14" fillId="0" borderId="106" xfId="2" applyNumberFormat="1" applyFont="1" applyBorder="1" applyAlignment="1">
      <alignment horizontal="right" vertical="center" shrinkToFit="1"/>
    </xf>
    <xf numFmtId="176" fontId="10" fillId="0" borderId="107" xfId="2" applyNumberFormat="1" applyFont="1" applyBorder="1" applyAlignment="1">
      <alignment horizontal="right" vertical="center" shrinkToFit="1"/>
    </xf>
    <xf numFmtId="177" fontId="14" fillId="0" borderId="106" xfId="2" applyNumberFormat="1" applyFont="1" applyBorder="1" applyAlignment="1">
      <alignment horizontal="center" vertical="center" shrinkToFit="1"/>
    </xf>
    <xf numFmtId="176" fontId="10" fillId="0" borderId="60" xfId="2" applyNumberFormat="1" applyFont="1" applyBorder="1" applyAlignment="1">
      <alignment horizontal="right" vertical="center" shrinkToFit="1"/>
    </xf>
    <xf numFmtId="177" fontId="14" fillId="0" borderId="108" xfId="2" applyNumberFormat="1" applyFont="1" applyBorder="1" applyAlignment="1">
      <alignment horizontal="center" vertical="center" shrinkToFit="1"/>
    </xf>
    <xf numFmtId="40" fontId="11" fillId="0" borderId="3" xfId="2" applyNumberFormat="1" applyFont="1" applyBorder="1" applyAlignment="1">
      <alignment vertical="center" shrinkToFit="1"/>
    </xf>
    <xf numFmtId="40" fontId="11" fillId="0" borderId="109" xfId="2" applyNumberFormat="1" applyFont="1" applyBorder="1" applyAlignment="1">
      <alignment vertical="center" shrinkToFit="1"/>
    </xf>
    <xf numFmtId="38" fontId="6" fillId="0" borderId="3" xfId="2" applyFont="1" applyBorder="1" applyAlignment="1">
      <alignment horizontal="center" vertical="center"/>
    </xf>
    <xf numFmtId="38" fontId="6" fillId="0" borderId="4" xfId="2" applyFont="1" applyBorder="1" applyAlignment="1">
      <alignment horizontal="center" vertical="center"/>
    </xf>
    <xf numFmtId="38" fontId="6" fillId="0" borderId="33" xfId="2" applyFont="1" applyBorder="1" applyAlignment="1">
      <alignment horizontal="center" vertical="center"/>
    </xf>
    <xf numFmtId="38" fontId="6" fillId="0" borderId="81" xfId="2" applyFont="1" applyBorder="1" applyAlignment="1">
      <alignment horizontal="center" vertical="center"/>
    </xf>
    <xf numFmtId="38" fontId="6" fillId="0" borderId="82" xfId="2" applyFont="1" applyBorder="1" applyAlignment="1">
      <alignment horizontal="center" vertical="center"/>
    </xf>
    <xf numFmtId="38" fontId="7" fillId="0" borderId="63" xfId="2" applyFont="1" applyBorder="1"/>
    <xf numFmtId="0" fontId="10" fillId="0" borderId="0" xfId="0" applyFont="1" applyBorder="1" applyAlignment="1">
      <alignment horizontal="center" vertical="center"/>
    </xf>
    <xf numFmtId="38" fontId="8" fillId="0" borderId="0" xfId="2" applyFont="1" applyBorder="1" applyAlignment="1">
      <alignment horizontal="center" vertical="center"/>
    </xf>
    <xf numFmtId="10" fontId="10" fillId="0" borderId="0" xfId="0" applyNumberFormat="1"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179" fontId="6" fillId="0" borderId="1" xfId="0" applyNumberFormat="1" applyFont="1" applyBorder="1" applyAlignment="1">
      <alignment shrinkToFit="1"/>
    </xf>
    <xf numFmtId="179" fontId="6" fillId="0" borderId="1" xfId="0" applyNumberFormat="1" applyFont="1" applyBorder="1" applyAlignment="1">
      <alignment horizontal="right" shrinkToFit="1"/>
    </xf>
    <xf numFmtId="38" fontId="6" fillId="0" borderId="1" xfId="2" applyFont="1" applyBorder="1" applyAlignment="1">
      <alignment shrinkToFit="1"/>
    </xf>
    <xf numFmtId="40" fontId="6" fillId="0" borderId="1" xfId="2" applyNumberFormat="1" applyFont="1" applyBorder="1" applyAlignment="1">
      <alignment shrinkToFit="1"/>
    </xf>
    <xf numFmtId="40" fontId="6" fillId="0" borderId="2" xfId="2" applyNumberFormat="1" applyFont="1" applyBorder="1" applyAlignment="1">
      <alignment shrinkToFit="1"/>
    </xf>
    <xf numFmtId="179" fontId="6" fillId="0" borderId="30" xfId="0" applyNumberFormat="1" applyFont="1" applyBorder="1" applyAlignment="1">
      <alignment horizontal="right" shrinkToFit="1"/>
    </xf>
    <xf numFmtId="40" fontId="6" fillId="0" borderId="30" xfId="2" applyNumberFormat="1" applyFont="1" applyBorder="1" applyAlignment="1">
      <alignment shrinkToFit="1"/>
    </xf>
    <xf numFmtId="38" fontId="6" fillId="0" borderId="8" xfId="2" applyFont="1" applyBorder="1" applyAlignment="1">
      <alignment shrinkToFit="1"/>
    </xf>
    <xf numFmtId="40" fontId="6" fillId="0" borderId="103" xfId="2" applyNumberFormat="1" applyFont="1" applyBorder="1" applyAlignment="1">
      <alignment shrinkToFit="1"/>
    </xf>
    <xf numFmtId="40" fontId="6" fillId="0" borderId="9" xfId="2" applyNumberFormat="1" applyFont="1" applyBorder="1" applyAlignment="1">
      <alignment shrinkToFit="1"/>
    </xf>
    <xf numFmtId="181" fontId="6" fillId="0" borderId="1" xfId="2" applyNumberFormat="1" applyFont="1" applyBorder="1" applyAlignment="1">
      <alignment horizontal="right" shrinkToFit="1"/>
    </xf>
    <xf numFmtId="181" fontId="6" fillId="0" borderId="1" xfId="0" applyNumberFormat="1" applyFont="1" applyBorder="1" applyAlignment="1">
      <alignment horizontal="right" shrinkToFit="1"/>
    </xf>
    <xf numFmtId="0" fontId="6" fillId="0" borderId="4" xfId="0" applyFont="1" applyBorder="1" applyAlignment="1">
      <alignment horizontal="center" vertical="center"/>
    </xf>
    <xf numFmtId="181" fontId="6" fillId="0" borderId="5" xfId="0" applyNumberFormat="1" applyFont="1" applyBorder="1" applyAlignment="1">
      <alignment horizontal="right" shrinkToFit="1"/>
    </xf>
    <xf numFmtId="181" fontId="6" fillId="0" borderId="5" xfId="2" applyNumberFormat="1" applyFont="1" applyBorder="1" applyAlignment="1">
      <alignment horizontal="right" shrinkToFit="1"/>
    </xf>
    <xf numFmtId="0" fontId="6" fillId="0" borderId="7" xfId="0" applyFont="1" applyBorder="1" applyAlignment="1">
      <alignment horizontal="center" vertical="center"/>
    </xf>
    <xf numFmtId="181" fontId="6" fillId="0" borderId="8" xfId="0" applyNumberFormat="1" applyFont="1" applyBorder="1" applyAlignment="1">
      <alignment horizontal="right" shrinkToFit="1"/>
    </xf>
    <xf numFmtId="181" fontId="6" fillId="0" borderId="8" xfId="2" applyNumberFormat="1" applyFont="1" applyBorder="1" applyAlignment="1">
      <alignment horizontal="right" shrinkToFit="1"/>
    </xf>
    <xf numFmtId="40" fontId="6" fillId="0" borderId="8" xfId="2" applyNumberFormat="1" applyFont="1" applyBorder="1" applyAlignment="1">
      <alignment shrinkToFit="1"/>
    </xf>
    <xf numFmtId="38" fontId="7" fillId="0" borderId="3" xfId="2" applyFont="1" applyBorder="1" applyAlignment="1">
      <alignment vertical="center" shrinkToFit="1"/>
    </xf>
    <xf numFmtId="179" fontId="6" fillId="0" borderId="30" xfId="0" applyNumberFormat="1" applyFont="1" applyBorder="1" applyAlignment="1">
      <alignment shrinkToFit="1"/>
    </xf>
    <xf numFmtId="40" fontId="6" fillId="0" borderId="6" xfId="2" applyNumberFormat="1" applyFont="1" applyBorder="1" applyAlignment="1">
      <alignment shrinkToFit="1"/>
    </xf>
    <xf numFmtId="38" fontId="6" fillId="0" borderId="1" xfId="2" applyFont="1" applyBorder="1" applyAlignment="1">
      <alignment horizontal="right" shrinkToFit="1"/>
    </xf>
    <xf numFmtId="38" fontId="6" fillId="0" borderId="103" xfId="2" applyFont="1" applyBorder="1" applyAlignment="1">
      <alignment horizontal="right" shrinkToFit="1"/>
    </xf>
    <xf numFmtId="38" fontId="6" fillId="0" borderId="5" xfId="2" applyFont="1" applyBorder="1" applyAlignment="1">
      <alignment shrinkToFit="1"/>
    </xf>
    <xf numFmtId="38" fontId="6" fillId="0" borderId="8" xfId="2" applyFont="1" applyBorder="1" applyAlignment="1">
      <alignment horizontal="right" shrinkToFit="1"/>
    </xf>
    <xf numFmtId="38" fontId="6" fillId="0" borderId="30" xfId="2" applyFont="1" applyBorder="1" applyAlignment="1">
      <alignment shrinkToFit="1"/>
    </xf>
    <xf numFmtId="40" fontId="6" fillId="0" borderId="31" xfId="2" applyNumberFormat="1" applyFont="1" applyBorder="1" applyAlignment="1">
      <alignment shrinkToFit="1"/>
    </xf>
    <xf numFmtId="40" fontId="6" fillId="0" borderId="32" xfId="2" applyNumberFormat="1" applyFont="1" applyBorder="1" applyAlignment="1">
      <alignment shrinkToFit="1"/>
    </xf>
    <xf numFmtId="40" fontId="6" fillId="0" borderId="1" xfId="2" applyNumberFormat="1" applyFont="1" applyBorder="1" applyAlignment="1">
      <alignment horizontal="right" shrinkToFit="1"/>
    </xf>
    <xf numFmtId="40" fontId="6" fillId="0" borderId="2" xfId="2" applyNumberFormat="1" applyFont="1" applyBorder="1" applyAlignment="1">
      <alignment horizontal="right" shrinkToFit="1"/>
    </xf>
    <xf numFmtId="38" fontId="6" fillId="0" borderId="5" xfId="2" applyFont="1" applyBorder="1" applyAlignment="1">
      <alignment horizontal="right" shrinkToFit="1"/>
    </xf>
    <xf numFmtId="38" fontId="6" fillId="0" borderId="30" xfId="2" applyFont="1" applyBorder="1" applyAlignment="1">
      <alignment horizontal="right" shrinkToFit="1"/>
    </xf>
    <xf numFmtId="40" fontId="6" fillId="0" borderId="30" xfId="2" applyNumberFormat="1" applyFont="1" applyBorder="1" applyAlignment="1">
      <alignment horizontal="right" shrinkToFit="1"/>
    </xf>
    <xf numFmtId="40" fontId="6" fillId="0" borderId="6" xfId="2" applyNumberFormat="1" applyFont="1" applyBorder="1" applyAlignment="1">
      <alignment horizontal="right" shrinkToFit="1"/>
    </xf>
    <xf numFmtId="40" fontId="6" fillId="0" borderId="103" xfId="2" applyNumberFormat="1" applyFont="1" applyBorder="1" applyAlignment="1">
      <alignment horizontal="right" shrinkToFit="1"/>
    </xf>
    <xf numFmtId="40" fontId="6" fillId="0" borderId="9" xfId="2" applyNumberFormat="1" applyFont="1" applyBorder="1" applyAlignment="1">
      <alignment horizontal="right" shrinkToFit="1"/>
    </xf>
    <xf numFmtId="38" fontId="7" fillId="0" borderId="116" xfId="2" applyFont="1" applyBorder="1" applyAlignment="1">
      <alignment horizontal="center" vertical="center"/>
    </xf>
    <xf numFmtId="10" fontId="6" fillId="0" borderId="52" xfId="0" applyNumberFormat="1" applyFont="1" applyBorder="1" applyAlignment="1">
      <alignment horizontal="center" vertical="center" shrinkToFit="1"/>
    </xf>
    <xf numFmtId="0" fontId="6" fillId="0" borderId="1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52" xfId="0" applyFont="1" applyBorder="1" applyAlignment="1">
      <alignment horizontal="center" vertical="center"/>
    </xf>
    <xf numFmtId="38" fontId="6" fillId="0" borderId="53" xfId="2" applyFont="1" applyBorder="1" applyAlignment="1">
      <alignment horizontal="center" vertical="center"/>
    </xf>
    <xf numFmtId="38" fontId="6" fillId="0" borderId="54" xfId="2" applyFont="1" applyBorder="1" applyAlignment="1">
      <alignment horizontal="center" vertical="center"/>
    </xf>
    <xf numFmtId="38" fontId="6" fillId="0" borderId="55" xfId="2" applyFont="1" applyBorder="1" applyAlignment="1">
      <alignment horizontal="center" vertical="center"/>
    </xf>
    <xf numFmtId="38" fontId="6" fillId="0" borderId="16" xfId="2" applyFont="1" applyBorder="1" applyAlignment="1">
      <alignment horizontal="center" vertical="center"/>
    </xf>
    <xf numFmtId="38" fontId="6" fillId="0" borderId="35" xfId="2" applyFont="1" applyBorder="1" applyAlignment="1">
      <alignment horizontal="center" vertical="center"/>
    </xf>
    <xf numFmtId="38" fontId="6" fillId="0" borderId="18" xfId="2" applyFont="1" applyBorder="1" applyAlignment="1">
      <alignment horizontal="center" vertical="center"/>
    </xf>
    <xf numFmtId="38" fontId="6" fillId="0" borderId="46" xfId="2" applyFont="1" applyBorder="1" applyAlignment="1">
      <alignment horizontal="center" vertical="center" shrinkToFit="1"/>
    </xf>
    <xf numFmtId="38" fontId="6" fillId="0" borderId="47" xfId="2" applyFont="1" applyBorder="1" applyAlignment="1">
      <alignment horizontal="center" vertical="center" shrinkToFit="1"/>
    </xf>
    <xf numFmtId="38" fontId="6" fillId="0" borderId="48" xfId="2" applyFont="1" applyBorder="1" applyAlignment="1">
      <alignment horizontal="center" vertical="center" shrinkToFit="1"/>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6" fillId="0" borderId="22" xfId="0" applyFont="1" applyBorder="1" applyAlignment="1">
      <alignment horizontal="center" vertical="center"/>
    </xf>
    <xf numFmtId="38" fontId="6" fillId="0" borderId="52" xfId="2" applyFont="1" applyBorder="1" applyAlignment="1">
      <alignment horizontal="center" vertical="center"/>
    </xf>
    <xf numFmtId="0" fontId="7" fillId="0" borderId="0" xfId="0" applyFont="1" applyBorder="1" applyAlignment="1">
      <alignment horizontal="left"/>
    </xf>
    <xf numFmtId="0" fontId="6" fillId="0" borderId="55" xfId="0" applyFont="1" applyBorder="1" applyAlignment="1">
      <alignment horizontal="center" vertical="center"/>
    </xf>
    <xf numFmtId="0" fontId="10" fillId="0" borderId="44" xfId="0" applyFont="1" applyBorder="1" applyAlignment="1">
      <alignment horizontal="center" vertical="center"/>
    </xf>
    <xf numFmtId="0" fontId="10" fillId="0" borderId="14"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38" fontId="6" fillId="0" borderId="1" xfId="2" applyFont="1" applyBorder="1" applyAlignment="1">
      <alignment horizontal="center" vertical="center"/>
    </xf>
    <xf numFmtId="0" fontId="10" fillId="0" borderId="33" xfId="0" applyFont="1" applyBorder="1" applyAlignment="1">
      <alignment horizontal="center" vertical="center"/>
    </xf>
    <xf numFmtId="0" fontId="10" fillId="0" borderId="35"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8" fontId="6" fillId="0" borderId="30" xfId="2"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6" fillId="0" borderId="60" xfId="2" applyFont="1" applyBorder="1" applyAlignment="1">
      <alignment horizontal="center" vertical="center"/>
    </xf>
    <xf numFmtId="38" fontId="6" fillId="0" borderId="61" xfId="2" applyFont="1" applyBorder="1" applyAlignment="1">
      <alignment horizontal="center" vertical="center"/>
    </xf>
    <xf numFmtId="38" fontId="6" fillId="0" borderId="62" xfId="2" applyFont="1" applyBorder="1" applyAlignment="1">
      <alignment horizontal="center" vertical="center"/>
    </xf>
    <xf numFmtId="10" fontId="6" fillId="0" borderId="8" xfId="0" applyNumberFormat="1" applyFont="1" applyBorder="1" applyAlignment="1">
      <alignment horizontal="center" vertical="center" shrinkToFit="1"/>
    </xf>
    <xf numFmtId="10" fontId="6" fillId="0" borderId="46" xfId="0" applyNumberFormat="1" applyFont="1" applyBorder="1" applyAlignment="1">
      <alignment horizontal="center" vertical="center" shrinkToFit="1"/>
    </xf>
    <xf numFmtId="10" fontId="6" fillId="0" borderId="47" xfId="0" applyNumberFormat="1" applyFont="1" applyBorder="1" applyAlignment="1">
      <alignment horizontal="center" vertical="center" shrinkToFit="1"/>
    </xf>
    <xf numFmtId="10" fontId="6" fillId="0" borderId="56" xfId="0" applyNumberFormat="1" applyFont="1" applyBorder="1" applyAlignment="1">
      <alignment horizontal="center" vertical="center" shrinkToFit="1"/>
    </xf>
    <xf numFmtId="10" fontId="6" fillId="0" borderId="16" xfId="0" applyNumberFormat="1" applyFont="1" applyBorder="1" applyAlignment="1">
      <alignment horizontal="center" vertical="center" shrinkToFit="1"/>
    </xf>
    <xf numFmtId="10" fontId="6" fillId="0" borderId="35" xfId="0" applyNumberFormat="1" applyFont="1" applyBorder="1" applyAlignment="1">
      <alignment horizontal="center" vertical="center" shrinkToFit="1"/>
    </xf>
    <xf numFmtId="10" fontId="6" fillId="0" borderId="18" xfId="0" applyNumberFormat="1" applyFont="1" applyBorder="1" applyAlignment="1">
      <alignment horizontal="center" vertical="center" shrinkToFit="1"/>
    </xf>
    <xf numFmtId="10" fontId="6" fillId="0" borderId="37" xfId="0" applyNumberFormat="1" applyFont="1" applyBorder="1" applyAlignment="1">
      <alignment horizontal="center" vertical="center" shrinkToFit="1"/>
    </xf>
    <xf numFmtId="38" fontId="6" fillId="0" borderId="8" xfId="2" applyFont="1" applyBorder="1" applyAlignment="1">
      <alignment horizontal="center" vertical="center" shrinkToFit="1"/>
    </xf>
    <xf numFmtId="10" fontId="6" fillId="0" borderId="53" xfId="0" applyNumberFormat="1" applyFont="1" applyBorder="1" applyAlignment="1">
      <alignment horizontal="center" vertical="center" shrinkToFit="1"/>
    </xf>
    <xf numFmtId="10" fontId="6" fillId="0" borderId="54" xfId="0" applyNumberFormat="1" applyFont="1" applyBorder="1" applyAlignment="1">
      <alignment horizontal="center" vertical="center" shrinkToFit="1"/>
    </xf>
    <xf numFmtId="10" fontId="6" fillId="0" borderId="34" xfId="0" applyNumberFormat="1" applyFont="1" applyBorder="1" applyAlignment="1">
      <alignment horizontal="center" vertical="center" shrinkToFit="1"/>
    </xf>
    <xf numFmtId="10" fontId="6" fillId="0" borderId="55" xfId="0" applyNumberFormat="1" applyFont="1" applyBorder="1" applyAlignment="1">
      <alignment horizontal="center" vertical="center" shrinkToFit="1"/>
    </xf>
    <xf numFmtId="3" fontId="6" fillId="0" borderId="46" xfId="0" applyNumberFormat="1" applyFont="1" applyBorder="1" applyAlignment="1">
      <alignment horizontal="center" vertical="center" shrinkToFit="1"/>
    </xf>
    <xf numFmtId="3" fontId="6" fillId="0" borderId="47" xfId="0" applyNumberFormat="1" applyFont="1" applyBorder="1" applyAlignment="1">
      <alignment horizontal="center" vertical="center" shrinkToFit="1"/>
    </xf>
    <xf numFmtId="3" fontId="6" fillId="0" borderId="48" xfId="0" applyNumberFormat="1" applyFont="1" applyBorder="1" applyAlignment="1">
      <alignment horizontal="center" vertical="center" shrinkToFit="1"/>
    </xf>
    <xf numFmtId="10" fontId="6" fillId="0" borderId="5" xfId="0" applyNumberFormat="1" applyFont="1" applyBorder="1" applyAlignment="1">
      <alignment horizontal="center" vertical="center" shrinkToFit="1"/>
    </xf>
    <xf numFmtId="10" fontId="6" fillId="0" borderId="1" xfId="0" applyNumberFormat="1" applyFont="1" applyBorder="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10" fontId="6" fillId="0" borderId="52" xfId="0" applyNumberFormat="1" applyFont="1" applyBorder="1" applyAlignment="1">
      <alignment horizontal="center" vertical="center"/>
    </xf>
    <xf numFmtId="10" fontId="6" fillId="0" borderId="23"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45" xfId="0" applyFont="1" applyBorder="1" applyAlignment="1">
      <alignment horizontal="center" vertical="center"/>
    </xf>
    <xf numFmtId="0" fontId="10" fillId="0" borderId="16"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1" fontId="6" fillId="0" borderId="6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69" xfId="0" applyFont="1" applyBorder="1" applyAlignment="1">
      <alignment horizontal="center" vertical="center"/>
    </xf>
    <xf numFmtId="0" fontId="10" fillId="0" borderId="22" xfId="0" applyFont="1" applyBorder="1" applyAlignment="1">
      <alignment horizontal="center" vertical="center" wrapText="1"/>
    </xf>
    <xf numFmtId="0" fontId="10" fillId="0" borderId="18" xfId="0" applyFont="1" applyBorder="1" applyAlignment="1">
      <alignment horizontal="center" vertical="center" wrapText="1"/>
    </xf>
    <xf numFmtId="0" fontId="6" fillId="0" borderId="18"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34" xfId="0" applyFont="1" applyBorder="1" applyAlignment="1">
      <alignment horizontal="center" vertical="center"/>
    </xf>
    <xf numFmtId="0" fontId="7" fillId="0" borderId="63" xfId="0" applyFont="1" applyBorder="1" applyAlignment="1">
      <alignment horizontal="left" vertical="center"/>
    </xf>
    <xf numFmtId="0" fontId="10" fillId="0" borderId="64" xfId="0" applyFont="1" applyBorder="1" applyAlignment="1">
      <alignment horizontal="left" vertical="center" wrapText="1"/>
    </xf>
    <xf numFmtId="0" fontId="10" fillId="0" borderId="65"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38" fontId="6" fillId="0" borderId="2" xfId="2"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8" xfId="0" applyFont="1" applyBorder="1" applyAlignment="1">
      <alignment horizontal="center" vertical="center"/>
    </xf>
    <xf numFmtId="49" fontId="6" fillId="0" borderId="16"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14" xfId="0" applyNumberFormat="1" applyFont="1" applyBorder="1" applyAlignment="1">
      <alignment horizontal="center" vertical="center"/>
    </xf>
    <xf numFmtId="0" fontId="4" fillId="0" borderId="63" xfId="0" applyFont="1" applyBorder="1" applyAlignment="1">
      <alignment horizontal="center" vertical="center"/>
    </xf>
    <xf numFmtId="0" fontId="6" fillId="0" borderId="11" xfId="0" applyFont="1" applyBorder="1" applyAlignment="1">
      <alignment horizontal="center" vertical="center"/>
    </xf>
    <xf numFmtId="0" fontId="6" fillId="0" borderId="70"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115" xfId="0" applyNumberFormat="1"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15" xfId="0" applyFont="1" applyBorder="1" applyAlignment="1">
      <alignment horizontal="center" vertical="center"/>
    </xf>
    <xf numFmtId="0" fontId="2" fillId="0" borderId="0" xfId="0" applyFont="1" applyAlignment="1">
      <alignment horizontal="center" vertical="center"/>
    </xf>
    <xf numFmtId="0" fontId="6" fillId="0" borderId="74" xfId="0" applyFont="1" applyBorder="1" applyAlignment="1">
      <alignment horizontal="center" vertical="center"/>
    </xf>
    <xf numFmtId="10" fontId="6" fillId="0" borderId="74" xfId="0" applyNumberFormat="1" applyFont="1" applyBorder="1" applyAlignment="1">
      <alignment horizontal="center" vertical="center" shrinkToFit="1"/>
    </xf>
    <xf numFmtId="10" fontId="6" fillId="0" borderId="23" xfId="0" applyNumberFormat="1" applyFont="1" applyBorder="1" applyAlignment="1">
      <alignment horizontal="center" vertical="center" shrinkToFit="1"/>
    </xf>
    <xf numFmtId="0" fontId="6" fillId="0" borderId="6" xfId="0" applyFont="1" applyBorder="1" applyAlignment="1">
      <alignment horizontal="center" vertical="center"/>
    </xf>
    <xf numFmtId="10" fontId="6" fillId="0" borderId="75" xfId="0" applyNumberFormat="1" applyFont="1" applyBorder="1" applyAlignment="1">
      <alignment horizontal="center" vertical="center" shrinkToFit="1"/>
    </xf>
    <xf numFmtId="0" fontId="6" fillId="0" borderId="0" xfId="0" applyFont="1" applyBorder="1" applyAlignment="1">
      <alignment horizontal="center" vertical="center"/>
    </xf>
    <xf numFmtId="10" fontId="10" fillId="0" borderId="16" xfId="0" applyNumberFormat="1" applyFont="1" applyBorder="1" applyAlignment="1">
      <alignment horizontal="center" vertical="center"/>
    </xf>
    <xf numFmtId="10" fontId="10" fillId="0" borderId="35" xfId="0" applyNumberFormat="1" applyFont="1" applyBorder="1" applyAlignment="1">
      <alignment horizontal="center" vertical="center"/>
    </xf>
    <xf numFmtId="10" fontId="10" fillId="0" borderId="37" xfId="0" applyNumberFormat="1" applyFont="1" applyBorder="1" applyAlignment="1">
      <alignment horizontal="center" vertical="center"/>
    </xf>
    <xf numFmtId="38" fontId="10" fillId="0" borderId="16" xfId="2" applyFont="1" applyBorder="1" applyAlignment="1">
      <alignment horizontal="center" vertical="center"/>
    </xf>
    <xf numFmtId="38" fontId="10" fillId="0" borderId="35" xfId="2" applyFont="1" applyBorder="1" applyAlignment="1">
      <alignment horizontal="center" vertical="center"/>
    </xf>
    <xf numFmtId="38" fontId="10" fillId="0" borderId="18" xfId="2" applyFont="1" applyBorder="1" applyAlignment="1">
      <alignment horizontal="center" vertical="center"/>
    </xf>
    <xf numFmtId="38" fontId="10" fillId="0" borderId="1" xfId="2" applyFont="1" applyBorder="1" applyAlignment="1">
      <alignment horizontal="center" vertical="center"/>
    </xf>
    <xf numFmtId="10" fontId="10" fillId="0" borderId="1" xfId="0" applyNumberFormat="1" applyFont="1" applyBorder="1" applyAlignment="1">
      <alignment horizontal="center" vertical="center"/>
    </xf>
    <xf numFmtId="10" fontId="10" fillId="0" borderId="18" xfId="0" applyNumberFormat="1" applyFont="1" applyBorder="1" applyAlignment="1">
      <alignment horizontal="center" vertical="center"/>
    </xf>
    <xf numFmtId="38" fontId="10" fillId="0" borderId="60" xfId="2" applyFont="1" applyBorder="1" applyAlignment="1">
      <alignment horizontal="center" vertical="center"/>
    </xf>
    <xf numFmtId="38" fontId="10" fillId="0" borderId="61" xfId="2" applyFont="1" applyBorder="1" applyAlignment="1">
      <alignment horizontal="center" vertical="center"/>
    </xf>
    <xf numFmtId="38" fontId="10" fillId="0" borderId="62" xfId="2" applyFont="1" applyBorder="1" applyAlignment="1">
      <alignment horizontal="center" vertical="center"/>
    </xf>
    <xf numFmtId="38" fontId="10" fillId="0" borderId="30" xfId="2" applyFont="1" applyBorder="1" applyAlignment="1">
      <alignment horizontal="center" vertical="center"/>
    </xf>
    <xf numFmtId="38" fontId="10" fillId="0" borderId="53" xfId="2" applyFont="1" applyBorder="1" applyAlignment="1">
      <alignment horizontal="center" vertical="center"/>
    </xf>
    <xf numFmtId="38" fontId="10" fillId="0" borderId="54" xfId="2" applyFont="1" applyBorder="1" applyAlignment="1">
      <alignment horizontal="center" vertical="center"/>
    </xf>
    <xf numFmtId="38" fontId="10" fillId="0" borderId="55" xfId="2" applyFont="1" applyBorder="1" applyAlignment="1">
      <alignment horizontal="center" vertical="center"/>
    </xf>
    <xf numFmtId="38" fontId="10" fillId="0" borderId="112" xfId="2" applyFont="1" applyBorder="1" applyAlignment="1">
      <alignment horizontal="center" vertical="center"/>
    </xf>
    <xf numFmtId="38" fontId="10" fillId="0" borderId="63" xfId="2" applyFont="1" applyBorder="1" applyAlignment="1">
      <alignment horizontal="center" vertical="center"/>
    </xf>
    <xf numFmtId="38" fontId="10" fillId="0" borderId="113" xfId="2" applyFont="1" applyBorder="1" applyAlignment="1">
      <alignment horizontal="center" vertical="center"/>
    </xf>
    <xf numFmtId="38" fontId="10" fillId="0" borderId="8" xfId="2" applyFont="1" applyBorder="1" applyAlignment="1">
      <alignment horizontal="center" vertical="center"/>
    </xf>
    <xf numFmtId="10" fontId="10" fillId="0" borderId="8" xfId="0" applyNumberFormat="1" applyFont="1" applyBorder="1" applyAlignment="1">
      <alignment horizontal="center" vertical="center"/>
    </xf>
    <xf numFmtId="10" fontId="10" fillId="0" borderId="46" xfId="0" applyNumberFormat="1" applyFont="1" applyBorder="1" applyAlignment="1">
      <alignment horizontal="center" vertical="center"/>
    </xf>
    <xf numFmtId="10" fontId="10" fillId="0" borderId="47" xfId="0" applyNumberFormat="1" applyFont="1" applyBorder="1" applyAlignment="1">
      <alignment horizontal="center" vertical="center"/>
    </xf>
    <xf numFmtId="10" fontId="10" fillId="0" borderId="48" xfId="0" applyNumberFormat="1" applyFont="1" applyBorder="1" applyAlignment="1">
      <alignment horizontal="center" vertical="center"/>
    </xf>
    <xf numFmtId="10" fontId="10" fillId="0" borderId="56" xfId="0" applyNumberFormat="1" applyFont="1" applyBorder="1" applyAlignment="1">
      <alignment horizontal="center" vertical="center"/>
    </xf>
    <xf numFmtId="0" fontId="6" fillId="0" borderId="0" xfId="0" applyFont="1" applyBorder="1" applyAlignment="1">
      <alignment horizontal="left" vertical="center"/>
    </xf>
    <xf numFmtId="38" fontId="10" fillId="0" borderId="5" xfId="2" applyFont="1" applyBorder="1" applyAlignment="1">
      <alignment horizontal="center" vertical="center"/>
    </xf>
    <xf numFmtId="10" fontId="10" fillId="0" borderId="5" xfId="0" applyNumberFormat="1" applyFont="1" applyBorder="1" applyAlignment="1">
      <alignment horizontal="center" vertical="center"/>
    </xf>
    <xf numFmtId="10" fontId="10" fillId="0" borderId="53" xfId="0" applyNumberFormat="1" applyFont="1" applyBorder="1" applyAlignment="1">
      <alignment horizontal="center" vertical="center"/>
    </xf>
    <xf numFmtId="10" fontId="10" fillId="0" borderId="54" xfId="0" applyNumberFormat="1" applyFont="1" applyBorder="1" applyAlignment="1">
      <alignment horizontal="center" vertical="center"/>
    </xf>
    <xf numFmtId="10" fontId="10" fillId="0" borderId="55" xfId="0" applyNumberFormat="1" applyFont="1" applyBorder="1" applyAlignment="1">
      <alignment horizontal="center" vertical="center"/>
    </xf>
    <xf numFmtId="10" fontId="10" fillId="0" borderId="34" xfId="0" applyNumberFormat="1" applyFont="1" applyBorder="1" applyAlignment="1">
      <alignment horizontal="center" vertical="center"/>
    </xf>
    <xf numFmtId="38" fontId="10" fillId="0" borderId="46" xfId="2" applyFont="1" applyBorder="1" applyAlignment="1">
      <alignment horizontal="center" vertical="center"/>
    </xf>
    <xf numFmtId="38" fontId="10" fillId="0" borderId="47" xfId="2" applyFont="1" applyBorder="1" applyAlignment="1">
      <alignment horizontal="center" vertical="center"/>
    </xf>
    <xf numFmtId="38" fontId="10" fillId="0" borderId="48" xfId="2" applyFont="1" applyBorder="1" applyAlignment="1">
      <alignment horizontal="center" vertical="center"/>
    </xf>
    <xf numFmtId="3" fontId="10" fillId="0" borderId="46" xfId="0" applyNumberFormat="1" applyFont="1" applyBorder="1" applyAlignment="1">
      <alignment horizontal="center" vertical="center"/>
    </xf>
    <xf numFmtId="3" fontId="10" fillId="0" borderId="47" xfId="0" applyNumberFormat="1" applyFont="1" applyBorder="1" applyAlignment="1">
      <alignment horizontal="center" vertical="center"/>
    </xf>
    <xf numFmtId="3" fontId="10" fillId="0" borderId="48" xfId="0" applyNumberFormat="1" applyFont="1" applyBorder="1" applyAlignment="1">
      <alignment horizontal="center" vertical="center"/>
    </xf>
    <xf numFmtId="38" fontId="7" fillId="0" borderId="0" xfId="2" applyFont="1" applyAlignment="1">
      <alignment horizontal="left"/>
    </xf>
    <xf numFmtId="38" fontId="10" fillId="0" borderId="0" xfId="2" applyFont="1" applyBorder="1" applyAlignment="1">
      <alignment horizontal="center"/>
    </xf>
    <xf numFmtId="38" fontId="6" fillId="0" borderId="70" xfId="2" applyFont="1" applyBorder="1" applyAlignment="1">
      <alignment horizontal="center" vertical="center"/>
    </xf>
    <xf numFmtId="38" fontId="6" fillId="0" borderId="15" xfId="2" applyFont="1" applyBorder="1" applyAlignment="1">
      <alignment horizontal="center" vertical="center"/>
    </xf>
    <xf numFmtId="38" fontId="6" fillId="0" borderId="76" xfId="2" applyFont="1" applyBorder="1" applyAlignment="1">
      <alignment horizontal="left" vertical="center" wrapText="1"/>
    </xf>
    <xf numFmtId="38" fontId="6" fillId="0" borderId="78" xfId="2" applyFont="1" applyBorder="1" applyAlignment="1">
      <alignment horizontal="left" vertical="center" wrapText="1"/>
    </xf>
    <xf numFmtId="38" fontId="6" fillId="0" borderId="77" xfId="2" applyFont="1" applyBorder="1" applyAlignment="1">
      <alignment horizontal="left" vertical="center" wrapText="1"/>
    </xf>
    <xf numFmtId="38" fontId="6" fillId="0" borderId="16" xfId="2" applyFont="1" applyBorder="1" applyAlignment="1">
      <alignment horizontal="center" vertical="center" shrinkToFit="1"/>
    </xf>
    <xf numFmtId="38" fontId="6" fillId="0" borderId="18" xfId="2" applyFont="1" applyBorder="1" applyAlignment="1">
      <alignment horizontal="center" vertical="center" shrinkToFit="1"/>
    </xf>
    <xf numFmtId="38" fontId="2" fillId="0" borderId="16" xfId="2" applyFont="1" applyBorder="1" applyAlignment="1">
      <alignment horizontal="center" vertical="center" wrapText="1"/>
    </xf>
    <xf numFmtId="38" fontId="2" fillId="0" borderId="18" xfId="2" applyFont="1" applyBorder="1" applyAlignment="1">
      <alignment horizontal="center" vertical="center"/>
    </xf>
    <xf numFmtId="38" fontId="7" fillId="0" borderId="117" xfId="2" applyFont="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1" xfId="0" applyBorder="1" applyAlignment="1">
      <alignment horizontal="center" vertical="center"/>
    </xf>
    <xf numFmtId="38" fontId="7" fillId="0" borderId="76" xfId="2" applyFont="1" applyBorder="1" applyAlignment="1">
      <alignment horizontal="left" vertical="center" wrapText="1"/>
    </xf>
    <xf numFmtId="38" fontId="7" fillId="0" borderId="78" xfId="2" applyFont="1" applyBorder="1" applyAlignment="1">
      <alignment horizontal="left" vertical="center" wrapText="1"/>
    </xf>
    <xf numFmtId="38" fontId="7" fillId="0" borderId="77" xfId="2" applyFont="1" applyBorder="1" applyAlignment="1">
      <alignment horizontal="left" vertical="center" wrapText="1"/>
    </xf>
    <xf numFmtId="38" fontId="7" fillId="0" borderId="70" xfId="2" applyFont="1" applyBorder="1" applyAlignment="1">
      <alignment horizontal="center" vertical="center"/>
    </xf>
    <xf numFmtId="38" fontId="7" fillId="0" borderId="15" xfId="2" applyFont="1" applyBorder="1" applyAlignment="1">
      <alignment horizontal="center" vertical="center"/>
    </xf>
    <xf numFmtId="38" fontId="7" fillId="0" borderId="116" xfId="2" applyFont="1" applyBorder="1" applyAlignment="1">
      <alignment horizontal="center" vertical="center"/>
    </xf>
    <xf numFmtId="0" fontId="0" fillId="0" borderId="116" xfId="0" applyBorder="1" applyAlignment="1">
      <alignment horizontal="center" vertical="center"/>
    </xf>
    <xf numFmtId="0" fontId="0" fillId="0" borderId="120" xfId="0" applyBorder="1" applyAlignment="1">
      <alignment horizontal="center" vertical="center"/>
    </xf>
    <xf numFmtId="38" fontId="10" fillId="0" borderId="0" xfId="2" applyFont="1" applyAlignment="1">
      <alignment horizontal="center"/>
    </xf>
    <xf numFmtId="38" fontId="6" fillId="0" borderId="16" xfId="2" applyFont="1" applyBorder="1" applyAlignment="1">
      <alignment horizontal="center" vertical="center" wrapText="1" shrinkToFit="1"/>
    </xf>
    <xf numFmtId="38" fontId="6" fillId="0" borderId="18" xfId="2" applyFont="1" applyBorder="1" applyAlignment="1">
      <alignment horizontal="center" vertical="center" wrapText="1" shrinkToFit="1"/>
    </xf>
    <xf numFmtId="38" fontId="7" fillId="0" borderId="12" xfId="2" applyFont="1" applyBorder="1" applyAlignment="1">
      <alignment horizontal="center" vertical="center"/>
    </xf>
    <xf numFmtId="38" fontId="7" fillId="0" borderId="14" xfId="2" applyFont="1" applyBorder="1" applyAlignment="1">
      <alignment horizontal="center" vertical="center"/>
    </xf>
    <xf numFmtId="38" fontId="7" fillId="0" borderId="44" xfId="2" applyFont="1" applyBorder="1" applyAlignment="1">
      <alignment horizontal="center" vertical="center"/>
    </xf>
    <xf numFmtId="38" fontId="7" fillId="0" borderId="45" xfId="2" applyFont="1" applyBorder="1" applyAlignment="1">
      <alignment horizontal="center" vertical="center"/>
    </xf>
    <xf numFmtId="38" fontId="7" fillId="0" borderId="16" xfId="2" applyFont="1" applyBorder="1" applyAlignment="1">
      <alignment horizontal="right"/>
    </xf>
    <xf numFmtId="38" fontId="7" fillId="0" borderId="18" xfId="2" applyFont="1" applyBorder="1" applyAlignment="1">
      <alignment horizontal="right"/>
    </xf>
    <xf numFmtId="38" fontId="7" fillId="0" borderId="20" xfId="2" applyFont="1" applyBorder="1" applyAlignment="1">
      <alignment horizontal="right"/>
    </xf>
    <xf numFmtId="38" fontId="7" fillId="0" borderId="22" xfId="2" applyFont="1" applyBorder="1" applyAlignment="1">
      <alignment horizontal="right"/>
    </xf>
    <xf numFmtId="38" fontId="7" fillId="0" borderId="35" xfId="2" applyFont="1" applyBorder="1" applyAlignment="1">
      <alignment horizontal="right"/>
    </xf>
    <xf numFmtId="38" fontId="7" fillId="0" borderId="37" xfId="2" applyFont="1" applyBorder="1" applyAlignment="1">
      <alignment horizontal="right"/>
    </xf>
    <xf numFmtId="38" fontId="7" fillId="0" borderId="110" xfId="2" applyFont="1" applyBorder="1" applyAlignment="1">
      <alignment horizontal="right"/>
    </xf>
    <xf numFmtId="38" fontId="7" fillId="0" borderId="111" xfId="2" applyFont="1" applyBorder="1" applyAlignment="1">
      <alignment horizontal="right"/>
    </xf>
    <xf numFmtId="38" fontId="7" fillId="0" borderId="16" xfId="2" applyFont="1" applyBorder="1" applyAlignment="1">
      <alignment horizontal="center" vertical="center" wrapText="1" shrinkToFit="1"/>
    </xf>
    <xf numFmtId="38" fontId="7" fillId="0" borderId="18" xfId="2" applyFont="1" applyBorder="1" applyAlignment="1">
      <alignment horizontal="center" vertical="center" wrapText="1" shrinkToFit="1"/>
    </xf>
    <xf numFmtId="38" fontId="2" fillId="0" borderId="16" xfId="2" applyFont="1" applyBorder="1" applyAlignment="1">
      <alignment horizontal="center" vertical="center" wrapText="1" shrinkToFit="1"/>
    </xf>
    <xf numFmtId="38" fontId="2" fillId="0" borderId="18" xfId="2" applyFont="1" applyBorder="1" applyAlignment="1">
      <alignment horizontal="center" vertical="center" wrapText="1" shrinkToFit="1"/>
    </xf>
    <xf numFmtId="176" fontId="9" fillId="0" borderId="1" xfId="2" applyNumberFormat="1" applyFont="1" applyBorder="1" applyAlignment="1">
      <alignment horizontal="center"/>
    </xf>
    <xf numFmtId="176" fontId="9" fillId="0" borderId="0" xfId="2" applyNumberFormat="1" applyFont="1" applyBorder="1" applyAlignment="1">
      <alignment horizontal="center"/>
    </xf>
    <xf numFmtId="0" fontId="14" fillId="0" borderId="0" xfId="0" applyFont="1" applyBorder="1" applyAlignment="1">
      <alignment horizontal="left" vertical="center"/>
    </xf>
    <xf numFmtId="0" fontId="2" fillId="0" borderId="1" xfId="0" applyFont="1" applyBorder="1" applyAlignment="1">
      <alignment horizontal="center"/>
    </xf>
    <xf numFmtId="0" fontId="14" fillId="0" borderId="1" xfId="0" applyFont="1" applyBorder="1" applyAlignment="1">
      <alignment horizontal="left" vertical="center"/>
    </xf>
    <xf numFmtId="0" fontId="10" fillId="0" borderId="5" xfId="0" applyFont="1" applyBorder="1" applyAlignment="1">
      <alignment horizontal="left"/>
    </xf>
    <xf numFmtId="0" fontId="2" fillId="0" borderId="5" xfId="0" applyFont="1" applyBorder="1" applyAlignment="1">
      <alignment horizont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18" xfId="0" applyFont="1" applyBorder="1" applyAlignment="1">
      <alignment horizontal="center" vertical="center"/>
    </xf>
    <xf numFmtId="0" fontId="2" fillId="0" borderId="1" xfId="0" applyFont="1" applyBorder="1" applyAlignment="1">
      <alignment horizontal="center" wrapText="1"/>
    </xf>
    <xf numFmtId="176" fontId="9" fillId="0" borderId="1" xfId="2" quotePrefix="1" applyNumberFormat="1" applyFont="1" applyBorder="1" applyAlignment="1">
      <alignment horizontal="center"/>
    </xf>
    <xf numFmtId="176" fontId="9" fillId="0" borderId="16" xfId="2" applyNumberFormat="1" applyFont="1" applyBorder="1" applyAlignment="1">
      <alignment horizontal="center"/>
    </xf>
    <xf numFmtId="176" fontId="9" fillId="0" borderId="35" xfId="2" applyNumberFormat="1" applyFont="1" applyBorder="1" applyAlignment="1">
      <alignment horizontal="center"/>
    </xf>
    <xf numFmtId="176" fontId="9" fillId="0" borderId="18" xfId="2" applyNumberFormat="1" applyFont="1" applyBorder="1" applyAlignment="1">
      <alignment horizontal="center"/>
    </xf>
    <xf numFmtId="176" fontId="9" fillId="0" borderId="80" xfId="2" applyNumberFormat="1" applyFont="1" applyBorder="1" applyAlignment="1">
      <alignment horizontal="center"/>
    </xf>
    <xf numFmtId="0" fontId="14" fillId="0" borderId="1" xfId="0" applyFont="1" applyBorder="1" applyAlignment="1">
      <alignment horizontal="left" vertical="center" shrinkToFit="1"/>
    </xf>
    <xf numFmtId="0" fontId="14" fillId="0" borderId="80" xfId="0" applyFont="1" applyBorder="1" applyAlignment="1">
      <alignment horizontal="left" vertical="center"/>
    </xf>
    <xf numFmtId="0" fontId="14" fillId="0" borderId="16"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18" xfId="0" applyFont="1" applyBorder="1" applyAlignment="1">
      <alignment horizontal="left" vertical="center" shrinkToFit="1"/>
    </xf>
    <xf numFmtId="176" fontId="9" fillId="0" borderId="1" xfId="2" quotePrefix="1" applyNumberFormat="1" applyFont="1" applyFill="1" applyBorder="1" applyAlignment="1">
      <alignment horizontal="center"/>
    </xf>
    <xf numFmtId="176" fontId="9" fillId="0" borderId="1" xfId="2" applyNumberFormat="1" applyFont="1" applyFill="1" applyBorder="1" applyAlignment="1">
      <alignment horizontal="center"/>
    </xf>
    <xf numFmtId="0" fontId="10" fillId="0" borderId="5" xfId="0" applyFont="1" applyBorder="1" applyAlignment="1">
      <alignment horizontal="left" vertical="center" shrinkToFit="1"/>
    </xf>
    <xf numFmtId="176" fontId="9" fillId="0" borderId="79" xfId="2" applyNumberFormat="1" applyFont="1" applyBorder="1" applyAlignment="1">
      <alignment horizontal="center" shrinkToFit="1"/>
    </xf>
    <xf numFmtId="176" fontId="9" fillId="0" borderId="80" xfId="2" applyNumberFormat="1" applyFont="1" applyBorder="1" applyAlignment="1">
      <alignment horizontal="center" shrinkToFit="1"/>
    </xf>
    <xf numFmtId="176" fontId="9" fillId="0" borderId="0" xfId="2" quotePrefix="1" applyNumberFormat="1" applyFont="1" applyBorder="1" applyAlignment="1">
      <alignment horizontal="center"/>
    </xf>
    <xf numFmtId="0" fontId="14" fillId="0" borderId="16" xfId="0" applyFont="1" applyBorder="1" applyAlignment="1">
      <alignment horizontal="left" vertical="center"/>
    </xf>
    <xf numFmtId="0" fontId="14" fillId="0" borderId="80" xfId="0" applyFont="1" applyBorder="1" applyAlignment="1">
      <alignment horizontal="left" vertical="center" shrinkToFit="1"/>
    </xf>
    <xf numFmtId="0" fontId="14" fillId="0" borderId="0" xfId="0" applyFont="1" applyBorder="1" applyAlignment="1">
      <alignment horizontal="left" vertical="center" shrinkToFit="1"/>
    </xf>
    <xf numFmtId="38" fontId="7" fillId="0" borderId="0" xfId="2" applyFont="1" applyBorder="1" applyAlignment="1">
      <alignment horizontal="left"/>
    </xf>
    <xf numFmtId="176" fontId="9" fillId="0" borderId="79" xfId="2" applyNumberFormat="1" applyFont="1" applyBorder="1" applyAlignment="1">
      <alignment horizontal="center"/>
    </xf>
    <xf numFmtId="0" fontId="14" fillId="0" borderId="79" xfId="0" applyFont="1" applyBorder="1" applyAlignment="1">
      <alignment horizontal="left" vertical="center"/>
    </xf>
    <xf numFmtId="176" fontId="14" fillId="0" borderId="0" xfId="2" applyNumberFormat="1" applyFont="1" applyBorder="1" applyAlignment="1">
      <alignment horizontal="center"/>
    </xf>
    <xf numFmtId="0" fontId="11" fillId="0" borderId="16"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8" xfId="0" applyFont="1" applyBorder="1" applyAlignment="1">
      <alignment horizontal="center" vertical="center" shrinkToFit="1"/>
    </xf>
    <xf numFmtId="0" fontId="16" fillId="0" borderId="0" xfId="0" applyFont="1" applyBorder="1" applyAlignment="1">
      <alignment horizontal="left" vertical="center"/>
    </xf>
    <xf numFmtId="0" fontId="11" fillId="0" borderId="5" xfId="0" applyFont="1" applyBorder="1" applyAlignment="1">
      <alignment horizontal="center" vertical="center" shrinkToFit="1"/>
    </xf>
    <xf numFmtId="0" fontId="14" fillId="0" borderId="103" xfId="0" applyFont="1" applyBorder="1" applyAlignment="1">
      <alignment horizontal="left" vertical="center"/>
    </xf>
    <xf numFmtId="176" fontId="9" fillId="0" borderId="101" xfId="2" applyNumberFormat="1" applyFont="1" applyBorder="1" applyAlignment="1">
      <alignment horizontal="center"/>
    </xf>
    <xf numFmtId="0" fontId="10" fillId="0" borderId="1" xfId="0" applyFont="1" applyBorder="1" applyAlignment="1">
      <alignment horizontal="left"/>
    </xf>
    <xf numFmtId="176" fontId="10" fillId="0" borderId="53" xfId="2" applyNumberFormat="1" applyFont="1" applyBorder="1" applyAlignment="1">
      <alignment horizontal="center"/>
    </xf>
    <xf numFmtId="176" fontId="10" fillId="0" borderId="55" xfId="2" applyNumberFormat="1" applyFont="1" applyBorder="1" applyAlignment="1">
      <alignment horizontal="center"/>
    </xf>
    <xf numFmtId="176" fontId="10" fillId="0" borderId="84" xfId="2" applyNumberFormat="1" applyFont="1" applyBorder="1" applyAlignment="1">
      <alignment horizontal="center" vertical="top" wrapText="1"/>
    </xf>
    <xf numFmtId="176" fontId="10" fillId="0" borderId="83" xfId="2" applyNumberFormat="1" applyFont="1" applyBorder="1" applyAlignment="1">
      <alignment horizontal="center" vertical="top"/>
    </xf>
    <xf numFmtId="176" fontId="12" fillId="0" borderId="86" xfId="2" applyNumberFormat="1" applyFont="1" applyBorder="1" applyAlignment="1">
      <alignment horizontal="center"/>
    </xf>
    <xf numFmtId="176" fontId="12" fillId="0" borderId="87" xfId="2" applyNumberFormat="1" applyFont="1" applyBorder="1" applyAlignment="1">
      <alignment horizontal="center"/>
    </xf>
    <xf numFmtId="176" fontId="13" fillId="0" borderId="53" xfId="2" applyNumberFormat="1" applyFont="1" applyBorder="1" applyAlignment="1">
      <alignment horizontal="center" vertical="center"/>
    </xf>
    <xf numFmtId="176" fontId="13" fillId="0" borderId="34" xfId="2" applyNumberFormat="1" applyFont="1" applyBorder="1" applyAlignment="1">
      <alignment horizontal="center" vertical="center"/>
    </xf>
    <xf numFmtId="176" fontId="13" fillId="0" borderId="84" xfId="2" applyNumberFormat="1" applyFont="1" applyBorder="1" applyAlignment="1">
      <alignment horizontal="center" vertical="center"/>
    </xf>
    <xf numFmtId="176" fontId="13" fillId="0" borderId="88" xfId="2" applyNumberFormat="1" applyFont="1" applyBorder="1" applyAlignment="1">
      <alignment horizontal="center" vertical="center"/>
    </xf>
    <xf numFmtId="176" fontId="10" fillId="0" borderId="81" xfId="2" applyNumberFormat="1" applyFont="1" applyBorder="1" applyAlignment="1">
      <alignment horizontal="center"/>
    </xf>
    <xf numFmtId="176" fontId="10" fillId="0" borderId="82" xfId="2" applyNumberFormat="1" applyFont="1" applyBorder="1" applyAlignment="1">
      <alignment horizontal="center" vertical="top"/>
    </xf>
    <xf numFmtId="176" fontId="12" fillId="0" borderId="85" xfId="2" applyNumberFormat="1" applyFont="1" applyBorder="1" applyAlignment="1">
      <alignment horizontal="center"/>
    </xf>
    <xf numFmtId="180" fontId="2" fillId="0" borderId="0" xfId="2" applyNumberFormat="1" applyFont="1" applyAlignment="1">
      <alignment horizontal="center"/>
    </xf>
    <xf numFmtId="176" fontId="5" fillId="0" borderId="0" xfId="2" applyNumberFormat="1" applyFont="1" applyAlignment="1">
      <alignment horizontal="left"/>
    </xf>
    <xf numFmtId="176" fontId="8" fillId="0" borderId="89" xfId="2" applyNumberFormat="1" applyFont="1" applyBorder="1" applyAlignment="1">
      <alignment horizontal="center" vertical="center" wrapText="1"/>
    </xf>
    <xf numFmtId="176" fontId="8" fillId="0" borderId="18" xfId="2" applyNumberFormat="1" applyFont="1" applyBorder="1" applyAlignment="1">
      <alignment horizontal="center" vertical="center"/>
    </xf>
    <xf numFmtId="176" fontId="8" fillId="0" borderId="90" xfId="2" applyNumberFormat="1" applyFont="1" applyBorder="1" applyAlignment="1">
      <alignment horizontal="center" vertical="center" wrapText="1"/>
    </xf>
    <xf numFmtId="176" fontId="8" fillId="0" borderId="91" xfId="2" applyNumberFormat="1" applyFont="1" applyBorder="1" applyAlignment="1">
      <alignment horizontal="center" vertical="center" wrapText="1"/>
    </xf>
    <xf numFmtId="176" fontId="8" fillId="0" borderId="92" xfId="2" applyNumberFormat="1" applyFont="1" applyBorder="1" applyAlignment="1">
      <alignment horizontal="center" vertical="center" wrapText="1"/>
    </xf>
    <xf numFmtId="176" fontId="10" fillId="0" borderId="54" xfId="2" applyNumberFormat="1" applyFont="1" applyBorder="1" applyAlignment="1">
      <alignment horizontal="center"/>
    </xf>
    <xf numFmtId="176" fontId="10" fillId="0" borderId="97" xfId="2" applyNumberFormat="1" applyFont="1" applyBorder="1" applyAlignment="1">
      <alignment horizontal="center" vertical="top"/>
    </xf>
    <xf numFmtId="0" fontId="2" fillId="0" borderId="0" xfId="0" applyFont="1" applyAlignment="1">
      <alignment horizont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9" xfId="0" applyFont="1" applyBorder="1" applyAlignment="1">
      <alignment horizontal="left" vertical="center"/>
    </xf>
    <xf numFmtId="0" fontId="6" fillId="0" borderId="52" xfId="0" applyFont="1" applyBorder="1" applyAlignment="1">
      <alignment horizontal="left" vertical="center"/>
    </xf>
    <xf numFmtId="3" fontId="12" fillId="0" borderId="1" xfId="0" applyNumberFormat="1" applyFont="1" applyBorder="1" applyAlignment="1">
      <alignment horizontal="right" vertical="center"/>
    </xf>
    <xf numFmtId="0" fontId="12" fillId="0" borderId="2" xfId="0" applyFont="1" applyBorder="1" applyAlignment="1">
      <alignment horizontal="right" vertical="center"/>
    </xf>
    <xf numFmtId="0" fontId="12" fillId="0" borderId="1" xfId="0" applyFont="1" applyBorder="1" applyAlignment="1">
      <alignment horizontal="right" vertical="center"/>
    </xf>
    <xf numFmtId="0" fontId="12" fillId="0" borderId="52" xfId="0" applyFont="1" applyBorder="1" applyAlignment="1">
      <alignment horizontal="right" vertical="center"/>
    </xf>
    <xf numFmtId="0" fontId="12" fillId="0" borderId="23" xfId="0" applyFont="1" applyBorder="1" applyAlignment="1">
      <alignment horizontal="right" vertical="center"/>
    </xf>
    <xf numFmtId="0" fontId="12" fillId="0" borderId="49"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right" vertical="center"/>
    </xf>
    <xf numFmtId="0" fontId="12" fillId="0" borderId="95" xfId="0" applyFont="1" applyBorder="1" applyAlignment="1">
      <alignment horizontal="right" vertical="center"/>
    </xf>
    <xf numFmtId="0" fontId="12" fillId="0" borderId="80" xfId="0" applyFont="1" applyBorder="1" applyAlignment="1">
      <alignment horizontal="right" vertical="center"/>
    </xf>
    <xf numFmtId="0" fontId="12" fillId="0" borderId="96" xfId="0" applyFont="1" applyBorder="1" applyAlignment="1">
      <alignment horizontal="right" vertical="center"/>
    </xf>
    <xf numFmtId="0" fontId="12" fillId="0" borderId="84" xfId="0" applyFont="1" applyBorder="1" applyAlignment="1">
      <alignment horizontal="right" vertical="center"/>
    </xf>
    <xf numFmtId="0" fontId="12" fillId="0" borderId="88" xfId="0" applyFont="1" applyBorder="1" applyAlignment="1">
      <alignment horizontal="right" vertical="center"/>
    </xf>
    <xf numFmtId="0" fontId="6" fillId="0" borderId="81"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82" xfId="0" applyFont="1" applyBorder="1" applyAlignment="1">
      <alignment horizontal="left" vertical="center" wrapText="1"/>
    </xf>
    <xf numFmtId="0" fontId="6" fillId="0" borderId="97" xfId="0" applyFont="1" applyBorder="1" applyAlignment="1">
      <alignment horizontal="left" vertical="center" wrapText="1"/>
    </xf>
    <xf numFmtId="0" fontId="6" fillId="0" borderId="83" xfId="0" applyFont="1" applyBorder="1" applyAlignment="1">
      <alignment horizontal="left" vertical="center" wrapText="1"/>
    </xf>
    <xf numFmtId="0" fontId="6" fillId="0" borderId="98" xfId="0" applyFont="1" applyBorder="1" applyAlignment="1">
      <alignment horizontal="left" vertical="center" wrapText="1"/>
    </xf>
    <xf numFmtId="0" fontId="6" fillId="0" borderId="10" xfId="0" applyFont="1" applyBorder="1" applyAlignment="1">
      <alignment horizontal="left" vertical="center" wrapTex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0" borderId="0" xfId="0" applyFont="1" applyBorder="1" applyAlignment="1">
      <alignment horizontal="left" vertical="center" wrapText="1"/>
    </xf>
    <xf numFmtId="0" fontId="6" fillId="0" borderId="101"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19</xdr:row>
      <xdr:rowOff>83820</xdr:rowOff>
    </xdr:from>
    <xdr:to>
      <xdr:col>12</xdr:col>
      <xdr:colOff>30480</xdr:colOff>
      <xdr:row>19</xdr:row>
      <xdr:rowOff>83820</xdr:rowOff>
    </xdr:to>
    <xdr:cxnSp macro="">
      <xdr:nvCxnSpPr>
        <xdr:cNvPr id="3" name="直線コネクタ 2">
          <a:extLst>
            <a:ext uri="{FF2B5EF4-FFF2-40B4-BE49-F238E27FC236}">
              <a16:creationId xmlns="" xmlns:a16="http://schemas.microsoft.com/office/drawing/2014/main" id="{00000000-0008-0000-0700-000003000000}"/>
            </a:ext>
          </a:extLst>
        </xdr:cNvPr>
        <xdr:cNvCxnSpPr/>
      </xdr:nvCxnSpPr>
      <xdr:spPr bwMode="auto">
        <a:xfrm>
          <a:off x="1135380" y="3169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53340</xdr:colOff>
      <xdr:row>108</xdr:row>
      <xdr:rowOff>83820</xdr:rowOff>
    </xdr:from>
    <xdr:to>
      <xdr:col>12</xdr:col>
      <xdr:colOff>45720</xdr:colOff>
      <xdr:row>108</xdr:row>
      <xdr:rowOff>83820</xdr:rowOff>
    </xdr:to>
    <xdr:cxnSp macro="">
      <xdr:nvCxnSpPr>
        <xdr:cNvPr id="10" name="直線コネクタ 9">
          <a:extLst>
            <a:ext uri="{FF2B5EF4-FFF2-40B4-BE49-F238E27FC236}">
              <a16:creationId xmlns="" xmlns:a16="http://schemas.microsoft.com/office/drawing/2014/main" id="{00000000-0008-0000-0700-00000A000000}"/>
            </a:ext>
          </a:extLst>
        </xdr:cNvPr>
        <xdr:cNvCxnSpPr/>
      </xdr:nvCxnSpPr>
      <xdr:spPr bwMode="auto">
        <a:xfrm>
          <a:off x="1150620" y="17266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38100</xdr:colOff>
      <xdr:row>126</xdr:row>
      <xdr:rowOff>91440</xdr:rowOff>
    </xdr:from>
    <xdr:to>
      <xdr:col>12</xdr:col>
      <xdr:colOff>30480</xdr:colOff>
      <xdr:row>126</xdr:row>
      <xdr:rowOff>91440</xdr:rowOff>
    </xdr:to>
    <xdr:cxnSp macro="">
      <xdr:nvCxnSpPr>
        <xdr:cNvPr id="11" name="直線コネクタ 10">
          <a:extLst>
            <a:ext uri="{FF2B5EF4-FFF2-40B4-BE49-F238E27FC236}">
              <a16:creationId xmlns="" xmlns:a16="http://schemas.microsoft.com/office/drawing/2014/main" id="{00000000-0008-0000-0700-00000B000000}"/>
            </a:ext>
          </a:extLst>
        </xdr:cNvPr>
        <xdr:cNvCxnSpPr/>
      </xdr:nvCxnSpPr>
      <xdr:spPr bwMode="auto">
        <a:xfrm>
          <a:off x="1135380" y="2014728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15</xdr:col>
      <xdr:colOff>45720</xdr:colOff>
      <xdr:row>126</xdr:row>
      <xdr:rowOff>91440</xdr:rowOff>
    </xdr:from>
    <xdr:to>
      <xdr:col>18</xdr:col>
      <xdr:colOff>38100</xdr:colOff>
      <xdr:row>126</xdr:row>
      <xdr:rowOff>91440</xdr:rowOff>
    </xdr:to>
    <xdr:cxnSp macro="">
      <xdr:nvCxnSpPr>
        <xdr:cNvPr id="12" name="直線コネクタ 11">
          <a:extLst>
            <a:ext uri="{FF2B5EF4-FFF2-40B4-BE49-F238E27FC236}">
              <a16:creationId xmlns="" xmlns:a16="http://schemas.microsoft.com/office/drawing/2014/main" id="{00000000-0008-0000-0700-00000C000000}"/>
            </a:ext>
          </a:extLst>
        </xdr:cNvPr>
        <xdr:cNvCxnSpPr/>
      </xdr:nvCxnSpPr>
      <xdr:spPr bwMode="auto">
        <a:xfrm>
          <a:off x="1874520" y="2014728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15</xdr:col>
      <xdr:colOff>60960</xdr:colOff>
      <xdr:row>19</xdr:row>
      <xdr:rowOff>83820</xdr:rowOff>
    </xdr:from>
    <xdr:to>
      <xdr:col>18</xdr:col>
      <xdr:colOff>53340</xdr:colOff>
      <xdr:row>19</xdr:row>
      <xdr:rowOff>83820</xdr:rowOff>
    </xdr:to>
    <xdr:cxnSp macro="">
      <xdr:nvCxnSpPr>
        <xdr:cNvPr id="8" name="直線コネクタ 7">
          <a:extLst>
            <a:ext uri="{FF2B5EF4-FFF2-40B4-BE49-F238E27FC236}">
              <a16:creationId xmlns="" xmlns:a16="http://schemas.microsoft.com/office/drawing/2014/main" id="{00000000-0008-0000-0700-000008000000}"/>
            </a:ext>
          </a:extLst>
        </xdr:cNvPr>
        <xdr:cNvCxnSpPr/>
      </xdr:nvCxnSpPr>
      <xdr:spPr bwMode="auto">
        <a:xfrm>
          <a:off x="1889760" y="3169920"/>
          <a:ext cx="3581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0</xdr:col>
      <xdr:colOff>1514475</xdr:colOff>
      <xdr:row>3</xdr:row>
      <xdr:rowOff>371475</xdr:rowOff>
    </xdr:to>
    <xdr:sp macro="" textlink="">
      <xdr:nvSpPr>
        <xdr:cNvPr id="1034" name="Line 1">
          <a:extLst>
            <a:ext uri="{FF2B5EF4-FFF2-40B4-BE49-F238E27FC236}">
              <a16:creationId xmlns="" xmlns:a16="http://schemas.microsoft.com/office/drawing/2014/main" id="{00000000-0008-0000-0800-00000A040000}"/>
            </a:ext>
          </a:extLst>
        </xdr:cNvPr>
        <xdr:cNvSpPr>
          <a:spLocks noChangeShapeType="1"/>
        </xdr:cNvSpPr>
      </xdr:nvSpPr>
      <xdr:spPr bwMode="auto">
        <a:xfrm>
          <a:off x="9525" y="504825"/>
          <a:ext cx="1333500" cy="1133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44"/>
  <sheetViews>
    <sheetView zoomScaleNormal="100" workbookViewId="0">
      <selection activeCell="AP9" sqref="AP9"/>
    </sheetView>
  </sheetViews>
  <sheetFormatPr defaultColWidth="1.625" defaultRowHeight="13.5"/>
  <cols>
    <col min="1" max="1" width="1.625" style="1" customWidth="1"/>
    <col min="2" max="16384" width="1.625" style="1"/>
  </cols>
  <sheetData>
    <row r="1" spans="1:110" ht="41.25" customHeight="1" thickBot="1">
      <c r="B1" s="275" t="s">
        <v>21</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row>
    <row r="2" spans="1:110" ht="26.25" customHeight="1">
      <c r="B2" s="276" t="s">
        <v>0</v>
      </c>
      <c r="C2" s="277"/>
      <c r="D2" s="277"/>
      <c r="E2" s="277"/>
      <c r="F2" s="277"/>
      <c r="G2" s="277"/>
      <c r="H2" s="277"/>
      <c r="I2" s="277"/>
      <c r="J2" s="277"/>
      <c r="K2" s="277"/>
      <c r="L2" s="278" t="s">
        <v>360</v>
      </c>
      <c r="M2" s="279"/>
      <c r="N2" s="279"/>
      <c r="O2" s="279"/>
      <c r="P2" s="279"/>
      <c r="Q2" s="279"/>
      <c r="R2" s="279"/>
      <c r="S2" s="279"/>
      <c r="T2" s="279"/>
      <c r="U2" s="279"/>
      <c r="V2" s="279"/>
      <c r="W2" s="279"/>
      <c r="X2" s="279"/>
      <c r="Y2" s="280"/>
      <c r="Z2" s="281"/>
      <c r="AA2" s="282"/>
      <c r="AB2" s="282"/>
      <c r="AC2" s="283"/>
      <c r="AD2" s="283"/>
      <c r="AE2" s="283"/>
      <c r="AF2" s="283"/>
      <c r="AG2" s="283"/>
      <c r="AH2" s="283"/>
      <c r="AI2" s="283"/>
      <c r="AJ2" s="283"/>
      <c r="AK2" s="283"/>
      <c r="AL2" s="277" t="s">
        <v>1</v>
      </c>
      <c r="AM2" s="277"/>
      <c r="AN2" s="277"/>
      <c r="AO2" s="277"/>
      <c r="AP2" s="277"/>
      <c r="AQ2" s="277"/>
      <c r="AR2" s="277"/>
      <c r="AS2" s="277"/>
      <c r="AT2" s="277" t="s">
        <v>2</v>
      </c>
      <c r="AU2" s="277"/>
      <c r="AV2" s="277"/>
      <c r="AW2" s="277"/>
      <c r="AX2" s="277"/>
      <c r="AY2" s="277"/>
      <c r="AZ2" s="277"/>
      <c r="BA2" s="277"/>
      <c r="BB2" s="277" t="s">
        <v>3</v>
      </c>
      <c r="BC2" s="277"/>
      <c r="BD2" s="277"/>
      <c r="BE2" s="277"/>
      <c r="BF2" s="277"/>
      <c r="BG2" s="277"/>
      <c r="BH2" s="277"/>
      <c r="BI2" s="284"/>
      <c r="BJ2" s="3"/>
      <c r="BK2" s="3"/>
      <c r="BL2" s="3"/>
      <c r="BM2" s="3"/>
      <c r="BN2" s="3"/>
      <c r="BO2" s="3"/>
      <c r="BP2" s="3"/>
      <c r="BQ2" s="3"/>
    </row>
    <row r="3" spans="1:110" ht="27.75" customHeight="1">
      <c r="B3" s="250" t="s">
        <v>4</v>
      </c>
      <c r="C3" s="251"/>
      <c r="D3" s="251"/>
      <c r="E3" s="251"/>
      <c r="F3" s="251"/>
      <c r="G3" s="251"/>
      <c r="H3" s="251"/>
      <c r="I3" s="251"/>
      <c r="J3" s="251"/>
      <c r="K3" s="251"/>
      <c r="L3" s="272" t="s">
        <v>361</v>
      </c>
      <c r="M3" s="273"/>
      <c r="N3" s="273"/>
      <c r="O3" s="273"/>
      <c r="P3" s="273"/>
      <c r="Q3" s="273"/>
      <c r="R3" s="273"/>
      <c r="S3" s="273"/>
      <c r="T3" s="273"/>
      <c r="U3" s="273"/>
      <c r="V3" s="273"/>
      <c r="W3" s="273"/>
      <c r="X3" s="273"/>
      <c r="Y3" s="274"/>
      <c r="Z3" s="257" t="s">
        <v>118</v>
      </c>
      <c r="AA3" s="258"/>
      <c r="AB3" s="258"/>
      <c r="AC3" s="251"/>
      <c r="AD3" s="251"/>
      <c r="AE3" s="251"/>
      <c r="AF3" s="251"/>
      <c r="AG3" s="251"/>
      <c r="AH3" s="251"/>
      <c r="AI3" s="251"/>
      <c r="AJ3" s="251"/>
      <c r="AK3" s="251"/>
      <c r="AL3" s="213">
        <v>93536</v>
      </c>
      <c r="AM3" s="213"/>
      <c r="AN3" s="213"/>
      <c r="AO3" s="213"/>
      <c r="AP3" s="213"/>
      <c r="AQ3" s="213"/>
      <c r="AR3" s="213"/>
      <c r="AS3" s="213"/>
      <c r="AT3" s="213">
        <v>91524</v>
      </c>
      <c r="AU3" s="213"/>
      <c r="AV3" s="213"/>
      <c r="AW3" s="213"/>
      <c r="AX3" s="213"/>
      <c r="AY3" s="213"/>
      <c r="AZ3" s="213"/>
      <c r="BA3" s="213"/>
      <c r="BB3" s="213">
        <f>SUM(AL3:BA3)</f>
        <v>185060</v>
      </c>
      <c r="BC3" s="213"/>
      <c r="BD3" s="213"/>
      <c r="BE3" s="213"/>
      <c r="BF3" s="213"/>
      <c r="BG3" s="213"/>
      <c r="BH3" s="213"/>
      <c r="BI3" s="267"/>
      <c r="BJ3" s="3"/>
      <c r="BK3" s="3"/>
      <c r="BL3" s="3"/>
      <c r="BM3" s="3"/>
      <c r="BN3" s="3"/>
      <c r="BO3" s="3"/>
      <c r="BP3" s="3"/>
      <c r="BQ3" s="3"/>
    </row>
    <row r="4" spans="1:110" ht="27.75" customHeight="1">
      <c r="B4" s="268" t="s">
        <v>22</v>
      </c>
      <c r="C4" s="269"/>
      <c r="D4" s="269"/>
      <c r="E4" s="269"/>
      <c r="F4" s="269"/>
      <c r="G4" s="269"/>
      <c r="H4" s="269"/>
      <c r="I4" s="269"/>
      <c r="J4" s="269"/>
      <c r="K4" s="269"/>
      <c r="L4" s="270" t="s">
        <v>263</v>
      </c>
      <c r="M4" s="269"/>
      <c r="N4" s="269"/>
      <c r="O4" s="269"/>
      <c r="P4" s="269"/>
      <c r="Q4" s="269"/>
      <c r="R4" s="269"/>
      <c r="S4" s="269"/>
      <c r="T4" s="269"/>
      <c r="U4" s="269"/>
      <c r="V4" s="269"/>
      <c r="W4" s="269"/>
      <c r="X4" s="269"/>
      <c r="Y4" s="271"/>
      <c r="Z4" s="257" t="s">
        <v>119</v>
      </c>
      <c r="AA4" s="258"/>
      <c r="AB4" s="258"/>
      <c r="AC4" s="251"/>
      <c r="AD4" s="251"/>
      <c r="AE4" s="251"/>
      <c r="AF4" s="251"/>
      <c r="AG4" s="251"/>
      <c r="AH4" s="251"/>
      <c r="AI4" s="251"/>
      <c r="AJ4" s="251"/>
      <c r="AK4" s="251"/>
      <c r="AL4" s="213">
        <v>92379</v>
      </c>
      <c r="AM4" s="213"/>
      <c r="AN4" s="213"/>
      <c r="AO4" s="213"/>
      <c r="AP4" s="213"/>
      <c r="AQ4" s="213"/>
      <c r="AR4" s="213"/>
      <c r="AS4" s="213"/>
      <c r="AT4" s="213">
        <v>90626</v>
      </c>
      <c r="AU4" s="213"/>
      <c r="AV4" s="213"/>
      <c r="AW4" s="213"/>
      <c r="AX4" s="213"/>
      <c r="AY4" s="213"/>
      <c r="AZ4" s="213"/>
      <c r="BA4" s="213"/>
      <c r="BB4" s="213">
        <f>SUM(AL4:BA4)</f>
        <v>183005</v>
      </c>
      <c r="BC4" s="213"/>
      <c r="BD4" s="213"/>
      <c r="BE4" s="213"/>
      <c r="BF4" s="213"/>
      <c r="BG4" s="213"/>
      <c r="BH4" s="213"/>
      <c r="BI4" s="267"/>
      <c r="BJ4" s="3"/>
      <c r="BK4" s="3"/>
      <c r="BL4" s="3"/>
      <c r="BM4" s="3"/>
      <c r="BN4" s="3"/>
      <c r="BO4" s="3"/>
      <c r="BP4" s="3"/>
      <c r="BQ4" s="3"/>
    </row>
    <row r="5" spans="1:110" ht="27.75" customHeight="1">
      <c r="B5" s="250" t="s">
        <v>5</v>
      </c>
      <c r="C5" s="251"/>
      <c r="D5" s="251"/>
      <c r="E5" s="251"/>
      <c r="F5" s="251"/>
      <c r="G5" s="251"/>
      <c r="H5" s="251"/>
      <c r="I5" s="251"/>
      <c r="J5" s="251"/>
      <c r="K5" s="251"/>
      <c r="L5" s="252">
        <v>50</v>
      </c>
      <c r="M5" s="252"/>
      <c r="N5" s="252"/>
      <c r="O5" s="252"/>
      <c r="P5" s="252"/>
      <c r="Q5" s="252"/>
      <c r="R5" s="252"/>
      <c r="S5" s="252"/>
      <c r="T5" s="252"/>
      <c r="U5" s="252"/>
      <c r="V5" s="252"/>
      <c r="W5" s="252"/>
      <c r="X5" s="252"/>
      <c r="Y5" s="253"/>
      <c r="Z5" s="257" t="s">
        <v>120</v>
      </c>
      <c r="AA5" s="258"/>
      <c r="AB5" s="258"/>
      <c r="AC5" s="251"/>
      <c r="AD5" s="251"/>
      <c r="AE5" s="251"/>
      <c r="AF5" s="251"/>
      <c r="AG5" s="251"/>
      <c r="AH5" s="251"/>
      <c r="AI5" s="251"/>
      <c r="AJ5" s="251"/>
      <c r="AK5" s="251"/>
      <c r="AL5" s="213">
        <v>44288</v>
      </c>
      <c r="AM5" s="213"/>
      <c r="AN5" s="213"/>
      <c r="AO5" s="213"/>
      <c r="AP5" s="213"/>
      <c r="AQ5" s="213"/>
      <c r="AR5" s="213"/>
      <c r="AS5" s="213"/>
      <c r="AT5" s="213">
        <v>42066</v>
      </c>
      <c r="AU5" s="213"/>
      <c r="AV5" s="213"/>
      <c r="AW5" s="213"/>
      <c r="AX5" s="213"/>
      <c r="AY5" s="213"/>
      <c r="AZ5" s="213"/>
      <c r="BA5" s="213"/>
      <c r="BB5" s="213">
        <f>SUM(AL5:BA5)</f>
        <v>86354</v>
      </c>
      <c r="BC5" s="213"/>
      <c r="BD5" s="213"/>
      <c r="BE5" s="213"/>
      <c r="BF5" s="213"/>
      <c r="BG5" s="213"/>
      <c r="BH5" s="213"/>
      <c r="BI5" s="267"/>
      <c r="BJ5" s="3"/>
      <c r="BK5" s="3"/>
      <c r="BL5" s="3"/>
      <c r="BM5" s="3"/>
      <c r="BN5" s="3"/>
      <c r="BO5" s="3"/>
      <c r="BP5" s="3"/>
      <c r="BQ5" s="3"/>
    </row>
    <row r="6" spans="1:110" ht="27.75" customHeight="1" thickBot="1">
      <c r="B6" s="254" t="s">
        <v>7</v>
      </c>
      <c r="C6" s="187"/>
      <c r="D6" s="187"/>
      <c r="E6" s="187"/>
      <c r="F6" s="187"/>
      <c r="G6" s="187"/>
      <c r="H6" s="187"/>
      <c r="I6" s="187"/>
      <c r="J6" s="187"/>
      <c r="K6" s="187"/>
      <c r="L6" s="187" t="s">
        <v>8</v>
      </c>
      <c r="M6" s="187"/>
      <c r="N6" s="187"/>
      <c r="O6" s="187"/>
      <c r="P6" s="187"/>
      <c r="Q6" s="187"/>
      <c r="R6" s="187"/>
      <c r="S6" s="187"/>
      <c r="T6" s="187"/>
      <c r="U6" s="187"/>
      <c r="V6" s="187"/>
      <c r="W6" s="187"/>
      <c r="X6" s="187"/>
      <c r="Y6" s="255"/>
      <c r="Z6" s="256" t="s">
        <v>121</v>
      </c>
      <c r="AA6" s="204"/>
      <c r="AB6" s="204"/>
      <c r="AC6" s="187"/>
      <c r="AD6" s="187"/>
      <c r="AE6" s="187"/>
      <c r="AF6" s="187"/>
      <c r="AG6" s="187"/>
      <c r="AH6" s="187"/>
      <c r="AI6" s="187"/>
      <c r="AJ6" s="187"/>
      <c r="AK6" s="187"/>
      <c r="AL6" s="245">
        <f>AL5/AL4</f>
        <v>0.4794163175613505</v>
      </c>
      <c r="AM6" s="245"/>
      <c r="AN6" s="245"/>
      <c r="AO6" s="245"/>
      <c r="AP6" s="245"/>
      <c r="AQ6" s="245"/>
      <c r="AR6" s="245"/>
      <c r="AS6" s="245"/>
      <c r="AT6" s="245">
        <f>AT5/AT4</f>
        <v>0.46417142983249837</v>
      </c>
      <c r="AU6" s="245"/>
      <c r="AV6" s="245"/>
      <c r="AW6" s="245"/>
      <c r="AX6" s="245"/>
      <c r="AY6" s="245"/>
      <c r="AZ6" s="245"/>
      <c r="BA6" s="245"/>
      <c r="BB6" s="245">
        <f>BB5/BB4</f>
        <v>0.47186688888281741</v>
      </c>
      <c r="BC6" s="245"/>
      <c r="BD6" s="245"/>
      <c r="BE6" s="245"/>
      <c r="BF6" s="245"/>
      <c r="BG6" s="245"/>
      <c r="BH6" s="245"/>
      <c r="BI6" s="246"/>
      <c r="BJ6" s="3"/>
      <c r="BK6" s="3"/>
      <c r="BL6" s="3"/>
      <c r="BM6" s="3"/>
      <c r="BN6" s="3"/>
      <c r="BO6" s="3"/>
      <c r="BP6" s="3"/>
      <c r="BQ6" s="3"/>
    </row>
    <row r="7" spans="1:110" ht="9.9499999999999993" customHeight="1">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4"/>
      <c r="AM7" s="4"/>
      <c r="AN7" s="4"/>
      <c r="AO7" s="4"/>
      <c r="AP7" s="4"/>
      <c r="AQ7" s="4"/>
      <c r="AR7" s="4"/>
      <c r="AS7" s="4"/>
      <c r="AT7" s="4"/>
      <c r="AU7" s="4"/>
      <c r="AV7" s="4"/>
      <c r="AW7" s="4"/>
      <c r="AX7" s="4"/>
      <c r="AY7" s="4"/>
      <c r="AZ7" s="4"/>
      <c r="BA7" s="4"/>
      <c r="BB7" s="4"/>
      <c r="BC7" s="4"/>
      <c r="BD7" s="4"/>
      <c r="BE7" s="4"/>
      <c r="BF7" s="4"/>
      <c r="BG7" s="4"/>
      <c r="BH7" s="4"/>
      <c r="BI7" s="4"/>
      <c r="BJ7" s="3"/>
      <c r="BK7" s="3"/>
      <c r="BL7" s="3"/>
      <c r="BM7" s="3"/>
      <c r="BN7" s="3"/>
      <c r="BO7" s="3"/>
      <c r="BP7" s="3"/>
      <c r="BQ7" s="3"/>
    </row>
    <row r="8" spans="1:110" ht="9.9499999999999993"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110" ht="22.5" customHeight="1" thickBot="1">
      <c r="A9" s="26"/>
      <c r="B9" s="262" t="s">
        <v>112</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110" ht="20.100000000000001" customHeight="1">
      <c r="A10" s="26"/>
      <c r="B10" s="263" t="s">
        <v>9</v>
      </c>
      <c r="C10" s="264"/>
      <c r="D10" s="264"/>
      <c r="E10" s="264"/>
      <c r="F10" s="264"/>
      <c r="G10" s="264"/>
      <c r="H10" s="264"/>
      <c r="I10" s="264"/>
      <c r="J10" s="264"/>
      <c r="K10" s="184" t="s">
        <v>10</v>
      </c>
      <c r="L10" s="185"/>
      <c r="M10" s="185"/>
      <c r="N10" s="185"/>
      <c r="O10" s="185"/>
      <c r="P10" s="185"/>
      <c r="Q10" s="185"/>
      <c r="R10" s="185"/>
      <c r="S10" s="185"/>
      <c r="T10" s="185"/>
      <c r="U10" s="185"/>
      <c r="V10" s="185"/>
      <c r="W10" s="185"/>
      <c r="X10" s="185"/>
      <c r="Y10" s="185"/>
      <c r="Z10" s="185"/>
      <c r="AA10" s="185"/>
      <c r="AB10" s="198"/>
      <c r="AC10" s="247" t="s">
        <v>11</v>
      </c>
      <c r="AD10" s="208"/>
      <c r="AE10" s="208"/>
      <c r="AF10" s="208"/>
      <c r="AG10" s="208"/>
      <c r="AH10" s="208"/>
      <c r="AI10" s="208"/>
      <c r="AJ10" s="208"/>
      <c r="AK10" s="208"/>
      <c r="AL10" s="208"/>
      <c r="AM10" s="208"/>
      <c r="AN10" s="208"/>
      <c r="AO10" s="208"/>
      <c r="AP10" s="208"/>
      <c r="AQ10" s="208"/>
      <c r="AR10" s="208"/>
      <c r="AS10" s="208"/>
      <c r="AT10" s="209"/>
      <c r="AU10" s="247" t="s">
        <v>12</v>
      </c>
      <c r="AV10" s="208"/>
      <c r="AW10" s="208"/>
      <c r="AX10" s="208"/>
      <c r="AY10" s="208"/>
      <c r="AZ10" s="208"/>
      <c r="BA10" s="208"/>
      <c r="BB10" s="208"/>
      <c r="BC10" s="208"/>
      <c r="BD10" s="208"/>
      <c r="BE10" s="208"/>
      <c r="BF10" s="208"/>
      <c r="BG10" s="208"/>
      <c r="BH10" s="208"/>
      <c r="BI10" s="248"/>
    </row>
    <row r="11" spans="1:110" ht="20.100000000000001" customHeight="1">
      <c r="A11" s="26"/>
      <c r="B11" s="265"/>
      <c r="C11" s="266"/>
      <c r="D11" s="266"/>
      <c r="E11" s="266"/>
      <c r="F11" s="266"/>
      <c r="G11" s="266"/>
      <c r="H11" s="266"/>
      <c r="I11" s="266"/>
      <c r="J11" s="266"/>
      <c r="K11" s="249" t="s">
        <v>1</v>
      </c>
      <c r="L11" s="215"/>
      <c r="M11" s="215"/>
      <c r="N11" s="215"/>
      <c r="O11" s="215"/>
      <c r="P11" s="216"/>
      <c r="Q11" s="244" t="s">
        <v>2</v>
      </c>
      <c r="R11" s="244"/>
      <c r="S11" s="244"/>
      <c r="T11" s="244"/>
      <c r="U11" s="244"/>
      <c r="V11" s="244"/>
      <c r="W11" s="244" t="s">
        <v>3</v>
      </c>
      <c r="X11" s="244"/>
      <c r="Y11" s="244"/>
      <c r="Z11" s="244"/>
      <c r="AA11" s="244"/>
      <c r="AB11" s="244"/>
      <c r="AC11" s="244" t="s">
        <v>1</v>
      </c>
      <c r="AD11" s="244"/>
      <c r="AE11" s="244"/>
      <c r="AF11" s="244"/>
      <c r="AG11" s="244"/>
      <c r="AH11" s="244"/>
      <c r="AI11" s="244" t="s">
        <v>2</v>
      </c>
      <c r="AJ11" s="244"/>
      <c r="AK11" s="244"/>
      <c r="AL11" s="244"/>
      <c r="AM11" s="244"/>
      <c r="AN11" s="244"/>
      <c r="AO11" s="244" t="s">
        <v>3</v>
      </c>
      <c r="AP11" s="244"/>
      <c r="AQ11" s="244"/>
      <c r="AR11" s="244"/>
      <c r="AS11" s="244"/>
      <c r="AT11" s="244"/>
      <c r="AU11" s="244" t="s">
        <v>1</v>
      </c>
      <c r="AV11" s="244"/>
      <c r="AW11" s="244"/>
      <c r="AX11" s="244"/>
      <c r="AY11" s="244"/>
      <c r="AZ11" s="244" t="s">
        <v>2</v>
      </c>
      <c r="BA11" s="244"/>
      <c r="BB11" s="244"/>
      <c r="BC11" s="244"/>
      <c r="BD11" s="244"/>
      <c r="BE11" s="259" t="s">
        <v>3</v>
      </c>
      <c r="BF11" s="260"/>
      <c r="BG11" s="260"/>
      <c r="BH11" s="260"/>
      <c r="BI11" s="261"/>
    </row>
    <row r="12" spans="1:110" ht="20.100000000000001" customHeight="1">
      <c r="A12" s="26"/>
      <c r="B12" s="243" t="s">
        <v>13</v>
      </c>
      <c r="C12" s="244"/>
      <c r="D12" s="244"/>
      <c r="E12" s="244"/>
      <c r="F12" s="244"/>
      <c r="G12" s="244"/>
      <c r="H12" s="244"/>
      <c r="I12" s="244"/>
      <c r="J12" s="244"/>
      <c r="K12" s="191">
        <v>7670</v>
      </c>
      <c r="L12" s="192"/>
      <c r="M12" s="192"/>
      <c r="N12" s="192"/>
      <c r="O12" s="192"/>
      <c r="P12" s="193"/>
      <c r="Q12" s="191">
        <v>7882</v>
      </c>
      <c r="R12" s="192"/>
      <c r="S12" s="192"/>
      <c r="T12" s="192"/>
      <c r="U12" s="192"/>
      <c r="V12" s="193"/>
      <c r="W12" s="191">
        <f t="shared" ref="W12:W18" si="0">SUM(K12:V12)</f>
        <v>15552</v>
      </c>
      <c r="X12" s="192"/>
      <c r="Y12" s="192"/>
      <c r="Z12" s="192"/>
      <c r="AA12" s="192"/>
      <c r="AB12" s="193"/>
      <c r="AC12" s="213">
        <v>2221</v>
      </c>
      <c r="AD12" s="213"/>
      <c r="AE12" s="213"/>
      <c r="AF12" s="213"/>
      <c r="AG12" s="213"/>
      <c r="AH12" s="213"/>
      <c r="AI12" s="213">
        <v>1922</v>
      </c>
      <c r="AJ12" s="213"/>
      <c r="AK12" s="213"/>
      <c r="AL12" s="213"/>
      <c r="AM12" s="213"/>
      <c r="AN12" s="213"/>
      <c r="AO12" s="213">
        <f>SUM(AC12:AN12)</f>
        <v>4143</v>
      </c>
      <c r="AP12" s="213"/>
      <c r="AQ12" s="213"/>
      <c r="AR12" s="213"/>
      <c r="AS12" s="213"/>
      <c r="AT12" s="213"/>
      <c r="AU12" s="242">
        <f>AC12/K12</f>
        <v>0.28956975228161669</v>
      </c>
      <c r="AV12" s="242"/>
      <c r="AW12" s="242"/>
      <c r="AX12" s="242"/>
      <c r="AY12" s="242"/>
      <c r="AZ12" s="229">
        <f>AI12/Q12</f>
        <v>0.24384673940624207</v>
      </c>
      <c r="BA12" s="230"/>
      <c r="BB12" s="230"/>
      <c r="BC12" s="230"/>
      <c r="BD12" s="231"/>
      <c r="BE12" s="229">
        <f>AO12/W12</f>
        <v>0.26639660493827161</v>
      </c>
      <c r="BF12" s="230"/>
      <c r="BG12" s="230"/>
      <c r="BH12" s="230"/>
      <c r="BI12" s="232"/>
    </row>
    <row r="13" spans="1:110" ht="20.100000000000001" customHeight="1">
      <c r="A13" s="26"/>
      <c r="B13" s="243" t="s">
        <v>14</v>
      </c>
      <c r="C13" s="244"/>
      <c r="D13" s="244"/>
      <c r="E13" s="244"/>
      <c r="F13" s="244"/>
      <c r="G13" s="244"/>
      <c r="H13" s="244"/>
      <c r="I13" s="244"/>
      <c r="J13" s="244"/>
      <c r="K13" s="191">
        <v>7879</v>
      </c>
      <c r="L13" s="192"/>
      <c r="M13" s="192"/>
      <c r="N13" s="192"/>
      <c r="O13" s="192"/>
      <c r="P13" s="193"/>
      <c r="Q13" s="191">
        <v>7955</v>
      </c>
      <c r="R13" s="192"/>
      <c r="S13" s="192"/>
      <c r="T13" s="192"/>
      <c r="U13" s="192"/>
      <c r="V13" s="193"/>
      <c r="W13" s="191">
        <f t="shared" si="0"/>
        <v>15834</v>
      </c>
      <c r="X13" s="192"/>
      <c r="Y13" s="192"/>
      <c r="Z13" s="192"/>
      <c r="AA13" s="192"/>
      <c r="AB13" s="193"/>
      <c r="AC13" s="213">
        <v>2238</v>
      </c>
      <c r="AD13" s="213"/>
      <c r="AE13" s="213"/>
      <c r="AF13" s="213"/>
      <c r="AG13" s="213"/>
      <c r="AH13" s="213"/>
      <c r="AI13" s="213">
        <v>1995</v>
      </c>
      <c r="AJ13" s="213"/>
      <c r="AK13" s="213"/>
      <c r="AL13" s="213"/>
      <c r="AM13" s="213"/>
      <c r="AN13" s="213"/>
      <c r="AO13" s="213">
        <f t="shared" ref="AO13:AO20" si="1">SUM(AC13:AN13)</f>
        <v>4233</v>
      </c>
      <c r="AP13" s="213"/>
      <c r="AQ13" s="213"/>
      <c r="AR13" s="213"/>
      <c r="AS13" s="213"/>
      <c r="AT13" s="213"/>
      <c r="AU13" s="242">
        <f t="shared" ref="AU13:AU18" si="2">AC13/K13</f>
        <v>0.28404619875618731</v>
      </c>
      <c r="AV13" s="242"/>
      <c r="AW13" s="242"/>
      <c r="AX13" s="242"/>
      <c r="AY13" s="242"/>
      <c r="AZ13" s="229">
        <f t="shared" ref="AZ13:AZ18" si="3">AI13/Q13</f>
        <v>0.25078566939032054</v>
      </c>
      <c r="BA13" s="230"/>
      <c r="BB13" s="230"/>
      <c r="BC13" s="230"/>
      <c r="BD13" s="231"/>
      <c r="BE13" s="229">
        <f t="shared" ref="BE13:BE18" si="4">AO13/W13</f>
        <v>0.26733611216369835</v>
      </c>
      <c r="BF13" s="230"/>
      <c r="BG13" s="230"/>
      <c r="BH13" s="230"/>
      <c r="BI13" s="232"/>
    </row>
    <row r="14" spans="1:110" ht="20.100000000000001" customHeight="1">
      <c r="A14" s="26"/>
      <c r="B14" s="243" t="s">
        <v>15</v>
      </c>
      <c r="C14" s="244"/>
      <c r="D14" s="244"/>
      <c r="E14" s="244"/>
      <c r="F14" s="244"/>
      <c r="G14" s="244"/>
      <c r="H14" s="244"/>
      <c r="I14" s="244"/>
      <c r="J14" s="244"/>
      <c r="K14" s="191">
        <v>7707</v>
      </c>
      <c r="L14" s="192"/>
      <c r="M14" s="192"/>
      <c r="N14" s="192"/>
      <c r="O14" s="192"/>
      <c r="P14" s="193"/>
      <c r="Q14" s="191">
        <v>7748</v>
      </c>
      <c r="R14" s="192"/>
      <c r="S14" s="192"/>
      <c r="T14" s="192"/>
      <c r="U14" s="192"/>
      <c r="V14" s="193"/>
      <c r="W14" s="191">
        <f t="shared" si="0"/>
        <v>15455</v>
      </c>
      <c r="X14" s="192"/>
      <c r="Y14" s="192"/>
      <c r="Z14" s="192"/>
      <c r="AA14" s="192"/>
      <c r="AB14" s="193"/>
      <c r="AC14" s="213">
        <v>2115</v>
      </c>
      <c r="AD14" s="213"/>
      <c r="AE14" s="213"/>
      <c r="AF14" s="213"/>
      <c r="AG14" s="213"/>
      <c r="AH14" s="213"/>
      <c r="AI14" s="213">
        <v>1944</v>
      </c>
      <c r="AJ14" s="213"/>
      <c r="AK14" s="213"/>
      <c r="AL14" s="213"/>
      <c r="AM14" s="213"/>
      <c r="AN14" s="213"/>
      <c r="AO14" s="213">
        <f t="shared" si="1"/>
        <v>4059</v>
      </c>
      <c r="AP14" s="213"/>
      <c r="AQ14" s="213"/>
      <c r="AR14" s="213"/>
      <c r="AS14" s="213"/>
      <c r="AT14" s="213"/>
      <c r="AU14" s="242">
        <f t="shared" si="2"/>
        <v>0.27442584663293113</v>
      </c>
      <c r="AV14" s="242"/>
      <c r="AW14" s="242"/>
      <c r="AX14" s="242"/>
      <c r="AY14" s="242"/>
      <c r="AZ14" s="229">
        <f t="shared" si="3"/>
        <v>0.25090345895715022</v>
      </c>
      <c r="BA14" s="230"/>
      <c r="BB14" s="230"/>
      <c r="BC14" s="230"/>
      <c r="BD14" s="231"/>
      <c r="BE14" s="229">
        <f t="shared" si="4"/>
        <v>0.26263345195729537</v>
      </c>
      <c r="BF14" s="230"/>
      <c r="BG14" s="230"/>
      <c r="BH14" s="230"/>
      <c r="BI14" s="232"/>
    </row>
    <row r="15" spans="1:110" ht="20.100000000000001" customHeight="1">
      <c r="A15" s="26"/>
      <c r="B15" s="243" t="s">
        <v>16</v>
      </c>
      <c r="C15" s="244"/>
      <c r="D15" s="244"/>
      <c r="E15" s="244"/>
      <c r="F15" s="244"/>
      <c r="G15" s="244"/>
      <c r="H15" s="244"/>
      <c r="I15" s="244"/>
      <c r="J15" s="244"/>
      <c r="K15" s="191">
        <v>38962</v>
      </c>
      <c r="L15" s="192"/>
      <c r="M15" s="192"/>
      <c r="N15" s="192"/>
      <c r="O15" s="192"/>
      <c r="P15" s="193"/>
      <c r="Q15" s="191">
        <v>37403</v>
      </c>
      <c r="R15" s="192"/>
      <c r="S15" s="192"/>
      <c r="T15" s="192"/>
      <c r="U15" s="192"/>
      <c r="V15" s="193"/>
      <c r="W15" s="191">
        <f t="shared" si="0"/>
        <v>76365</v>
      </c>
      <c r="X15" s="192"/>
      <c r="Y15" s="192"/>
      <c r="Z15" s="192"/>
      <c r="AA15" s="192"/>
      <c r="AB15" s="193"/>
      <c r="AC15" s="213">
        <v>12661</v>
      </c>
      <c r="AD15" s="213"/>
      <c r="AE15" s="213"/>
      <c r="AF15" s="213"/>
      <c r="AG15" s="213"/>
      <c r="AH15" s="213"/>
      <c r="AI15" s="213">
        <v>11207</v>
      </c>
      <c r="AJ15" s="213"/>
      <c r="AK15" s="213"/>
      <c r="AL15" s="213"/>
      <c r="AM15" s="213"/>
      <c r="AN15" s="213"/>
      <c r="AO15" s="213">
        <f t="shared" si="1"/>
        <v>23868</v>
      </c>
      <c r="AP15" s="213"/>
      <c r="AQ15" s="213"/>
      <c r="AR15" s="213"/>
      <c r="AS15" s="213"/>
      <c r="AT15" s="213"/>
      <c r="AU15" s="242">
        <f t="shared" si="2"/>
        <v>0.32495765104460755</v>
      </c>
      <c r="AV15" s="242"/>
      <c r="AW15" s="242"/>
      <c r="AX15" s="242"/>
      <c r="AY15" s="242"/>
      <c r="AZ15" s="229">
        <f t="shared" si="3"/>
        <v>0.29962837205571746</v>
      </c>
      <c r="BA15" s="230"/>
      <c r="BB15" s="230"/>
      <c r="BC15" s="230"/>
      <c r="BD15" s="231"/>
      <c r="BE15" s="229">
        <f t="shared" si="4"/>
        <v>0.31255156157925751</v>
      </c>
      <c r="BF15" s="230"/>
      <c r="BG15" s="230"/>
      <c r="BH15" s="230"/>
      <c r="BI15" s="232"/>
    </row>
    <row r="16" spans="1:110" ht="20.100000000000001" customHeight="1">
      <c r="A16" s="26"/>
      <c r="B16" s="243" t="s">
        <v>17</v>
      </c>
      <c r="C16" s="244"/>
      <c r="D16" s="244"/>
      <c r="E16" s="244"/>
      <c r="F16" s="244"/>
      <c r="G16" s="244"/>
      <c r="H16" s="244"/>
      <c r="I16" s="244"/>
      <c r="J16" s="244"/>
      <c r="K16" s="191">
        <v>20113</v>
      </c>
      <c r="L16" s="192"/>
      <c r="M16" s="192"/>
      <c r="N16" s="192"/>
      <c r="O16" s="192"/>
      <c r="P16" s="193"/>
      <c r="Q16" s="191">
        <v>19359</v>
      </c>
      <c r="R16" s="192"/>
      <c r="S16" s="192"/>
      <c r="T16" s="192"/>
      <c r="U16" s="192"/>
      <c r="V16" s="193"/>
      <c r="W16" s="191">
        <f t="shared" si="0"/>
        <v>39472</v>
      </c>
      <c r="X16" s="192"/>
      <c r="Y16" s="192"/>
      <c r="Z16" s="192"/>
      <c r="AA16" s="192"/>
      <c r="AB16" s="193"/>
      <c r="AC16" s="213">
        <v>7054</v>
      </c>
      <c r="AD16" s="213"/>
      <c r="AE16" s="213"/>
      <c r="AF16" s="213"/>
      <c r="AG16" s="213"/>
      <c r="AH16" s="213"/>
      <c r="AI16" s="213">
        <v>6327</v>
      </c>
      <c r="AJ16" s="213"/>
      <c r="AK16" s="213"/>
      <c r="AL16" s="213"/>
      <c r="AM16" s="213"/>
      <c r="AN16" s="213"/>
      <c r="AO16" s="213">
        <f t="shared" si="1"/>
        <v>13381</v>
      </c>
      <c r="AP16" s="213"/>
      <c r="AQ16" s="213"/>
      <c r="AR16" s="213"/>
      <c r="AS16" s="213"/>
      <c r="AT16" s="213"/>
      <c r="AU16" s="242">
        <f t="shared" si="2"/>
        <v>0.35071844080942671</v>
      </c>
      <c r="AV16" s="242"/>
      <c r="AW16" s="242"/>
      <c r="AX16" s="242"/>
      <c r="AY16" s="242"/>
      <c r="AZ16" s="229">
        <f t="shared" si="3"/>
        <v>0.32682473268247325</v>
      </c>
      <c r="BA16" s="230"/>
      <c r="BB16" s="230"/>
      <c r="BC16" s="230"/>
      <c r="BD16" s="231"/>
      <c r="BE16" s="229">
        <f t="shared" si="4"/>
        <v>0.33899979732468588</v>
      </c>
      <c r="BF16" s="230"/>
      <c r="BG16" s="230"/>
      <c r="BH16" s="230"/>
      <c r="BI16" s="232"/>
    </row>
    <row r="17" spans="2:110" ht="20.100000000000001" customHeight="1">
      <c r="B17" s="214" t="s">
        <v>113</v>
      </c>
      <c r="C17" s="215"/>
      <c r="D17" s="215"/>
      <c r="E17" s="215"/>
      <c r="F17" s="215"/>
      <c r="G17" s="215"/>
      <c r="H17" s="215"/>
      <c r="I17" s="215"/>
      <c r="J17" s="216"/>
      <c r="K17" s="191">
        <v>10048</v>
      </c>
      <c r="L17" s="192"/>
      <c r="M17" s="192"/>
      <c r="N17" s="192"/>
      <c r="O17" s="192"/>
      <c r="P17" s="193"/>
      <c r="Q17" s="191">
        <v>10279</v>
      </c>
      <c r="R17" s="192"/>
      <c r="S17" s="192"/>
      <c r="T17" s="192"/>
      <c r="U17" s="192"/>
      <c r="V17" s="193"/>
      <c r="W17" s="191">
        <f t="shared" si="0"/>
        <v>20327</v>
      </c>
      <c r="X17" s="192"/>
      <c r="Y17" s="192"/>
      <c r="Z17" s="192"/>
      <c r="AA17" s="192"/>
      <c r="AB17" s="193"/>
      <c r="AC17" s="213">
        <v>3309</v>
      </c>
      <c r="AD17" s="213"/>
      <c r="AE17" s="213"/>
      <c r="AF17" s="213"/>
      <c r="AG17" s="213"/>
      <c r="AH17" s="213"/>
      <c r="AI17" s="213">
        <v>3012</v>
      </c>
      <c r="AJ17" s="213"/>
      <c r="AK17" s="213"/>
      <c r="AL17" s="213"/>
      <c r="AM17" s="213"/>
      <c r="AN17" s="213"/>
      <c r="AO17" s="213">
        <f t="shared" si="1"/>
        <v>6321</v>
      </c>
      <c r="AP17" s="213"/>
      <c r="AQ17" s="213"/>
      <c r="AR17" s="213"/>
      <c r="AS17" s="213"/>
      <c r="AT17" s="213"/>
      <c r="AU17" s="242">
        <f t="shared" si="2"/>
        <v>0.32931926751592355</v>
      </c>
      <c r="AV17" s="242"/>
      <c r="AW17" s="242"/>
      <c r="AX17" s="242"/>
      <c r="AY17" s="242"/>
      <c r="AZ17" s="229">
        <f t="shared" si="3"/>
        <v>0.29302461328923046</v>
      </c>
      <c r="BA17" s="230"/>
      <c r="BB17" s="230"/>
      <c r="BC17" s="230"/>
      <c r="BD17" s="231"/>
      <c r="BE17" s="229">
        <f t="shared" si="4"/>
        <v>0.31096571063118023</v>
      </c>
      <c r="BF17" s="230"/>
      <c r="BG17" s="230"/>
      <c r="BH17" s="230"/>
      <c r="BI17" s="232"/>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row>
    <row r="18" spans="2:110" ht="20.100000000000001" customHeight="1">
      <c r="B18" s="214" t="s">
        <v>117</v>
      </c>
      <c r="C18" s="215"/>
      <c r="D18" s="215"/>
      <c r="E18" s="215"/>
      <c r="F18" s="215"/>
      <c r="G18" s="215"/>
      <c r="H18" s="215"/>
      <c r="I18" s="215"/>
      <c r="J18" s="216"/>
      <c r="K18" s="191">
        <v>135</v>
      </c>
      <c r="L18" s="192"/>
      <c r="M18" s="192"/>
      <c r="N18" s="192"/>
      <c r="O18" s="192"/>
      <c r="P18" s="193"/>
      <c r="Q18" s="191">
        <v>147</v>
      </c>
      <c r="R18" s="192"/>
      <c r="S18" s="192"/>
      <c r="T18" s="192"/>
      <c r="U18" s="192"/>
      <c r="V18" s="193"/>
      <c r="W18" s="191">
        <f t="shared" si="0"/>
        <v>282</v>
      </c>
      <c r="X18" s="192"/>
      <c r="Y18" s="192"/>
      <c r="Z18" s="192"/>
      <c r="AA18" s="192"/>
      <c r="AB18" s="193"/>
      <c r="AC18" s="213">
        <v>32</v>
      </c>
      <c r="AD18" s="213"/>
      <c r="AE18" s="213"/>
      <c r="AF18" s="213"/>
      <c r="AG18" s="213"/>
      <c r="AH18" s="213"/>
      <c r="AI18" s="213">
        <v>29</v>
      </c>
      <c r="AJ18" s="213"/>
      <c r="AK18" s="213"/>
      <c r="AL18" s="213"/>
      <c r="AM18" s="213"/>
      <c r="AN18" s="213"/>
      <c r="AO18" s="213">
        <f>SUM(AC18:AN18)</f>
        <v>61</v>
      </c>
      <c r="AP18" s="213"/>
      <c r="AQ18" s="213"/>
      <c r="AR18" s="213"/>
      <c r="AS18" s="213"/>
      <c r="AT18" s="213"/>
      <c r="AU18" s="242">
        <f t="shared" si="2"/>
        <v>0.23703703703703705</v>
      </c>
      <c r="AV18" s="242"/>
      <c r="AW18" s="242"/>
      <c r="AX18" s="242"/>
      <c r="AY18" s="242"/>
      <c r="AZ18" s="229">
        <f t="shared" si="3"/>
        <v>0.19727891156462585</v>
      </c>
      <c r="BA18" s="230"/>
      <c r="BB18" s="230"/>
      <c r="BC18" s="230"/>
      <c r="BD18" s="231"/>
      <c r="BE18" s="229">
        <f t="shared" si="4"/>
        <v>0.21631205673758866</v>
      </c>
      <c r="BF18" s="230"/>
      <c r="BG18" s="230"/>
      <c r="BH18" s="230"/>
      <c r="BI18" s="232"/>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row>
    <row r="19" spans="2:110" ht="20.100000000000001" customHeight="1">
      <c r="B19" s="214" t="s">
        <v>114</v>
      </c>
      <c r="C19" s="215"/>
      <c r="D19" s="215"/>
      <c r="E19" s="215"/>
      <c r="F19" s="215"/>
      <c r="G19" s="215"/>
      <c r="H19" s="215"/>
      <c r="I19" s="215"/>
      <c r="J19" s="216"/>
      <c r="K19" s="191" t="s">
        <v>115</v>
      </c>
      <c r="L19" s="192"/>
      <c r="M19" s="192"/>
      <c r="N19" s="192"/>
      <c r="O19" s="192"/>
      <c r="P19" s="193"/>
      <c r="Q19" s="191" t="s">
        <v>115</v>
      </c>
      <c r="R19" s="192"/>
      <c r="S19" s="192"/>
      <c r="T19" s="192"/>
      <c r="U19" s="192"/>
      <c r="V19" s="193"/>
      <c r="W19" s="191" t="s">
        <v>115</v>
      </c>
      <c r="X19" s="192"/>
      <c r="Y19" s="192"/>
      <c r="Z19" s="192"/>
      <c r="AA19" s="192"/>
      <c r="AB19" s="193"/>
      <c r="AC19" s="191">
        <v>14468</v>
      </c>
      <c r="AD19" s="192"/>
      <c r="AE19" s="192"/>
      <c r="AF19" s="192"/>
      <c r="AG19" s="192"/>
      <c r="AH19" s="193"/>
      <c r="AI19" s="191">
        <v>15426</v>
      </c>
      <c r="AJ19" s="192"/>
      <c r="AK19" s="192"/>
      <c r="AL19" s="192"/>
      <c r="AM19" s="192"/>
      <c r="AN19" s="193"/>
      <c r="AO19" s="213">
        <f t="shared" si="1"/>
        <v>29894</v>
      </c>
      <c r="AP19" s="213"/>
      <c r="AQ19" s="213"/>
      <c r="AR19" s="213"/>
      <c r="AS19" s="213"/>
      <c r="AT19" s="213"/>
      <c r="AU19" s="229" t="s">
        <v>111</v>
      </c>
      <c r="AV19" s="230"/>
      <c r="AW19" s="230"/>
      <c r="AX19" s="230"/>
      <c r="AY19" s="231"/>
      <c r="AZ19" s="229" t="s">
        <v>111</v>
      </c>
      <c r="BA19" s="230"/>
      <c r="BB19" s="230"/>
      <c r="BC19" s="230"/>
      <c r="BD19" s="231"/>
      <c r="BE19" s="229" t="s">
        <v>111</v>
      </c>
      <c r="BF19" s="230"/>
      <c r="BG19" s="230"/>
      <c r="BH19" s="230"/>
      <c r="BI19" s="232"/>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row>
    <row r="20" spans="2:110" ht="19.5" customHeight="1">
      <c r="B20" s="214" t="s">
        <v>116</v>
      </c>
      <c r="C20" s="215"/>
      <c r="D20" s="215"/>
      <c r="E20" s="215"/>
      <c r="F20" s="215"/>
      <c r="G20" s="215"/>
      <c r="H20" s="215"/>
      <c r="I20" s="215"/>
      <c r="J20" s="216"/>
      <c r="K20" s="191" t="s">
        <v>115</v>
      </c>
      <c r="L20" s="192"/>
      <c r="M20" s="192"/>
      <c r="N20" s="192"/>
      <c r="O20" s="192"/>
      <c r="P20" s="193"/>
      <c r="Q20" s="191" t="s">
        <v>115</v>
      </c>
      <c r="R20" s="192"/>
      <c r="S20" s="192"/>
      <c r="T20" s="192"/>
      <c r="U20" s="192"/>
      <c r="V20" s="193"/>
      <c r="W20" s="191" t="s">
        <v>115</v>
      </c>
      <c r="X20" s="192"/>
      <c r="Y20" s="192"/>
      <c r="Z20" s="192"/>
      <c r="AA20" s="192"/>
      <c r="AB20" s="193"/>
      <c r="AC20" s="191">
        <v>222</v>
      </c>
      <c r="AD20" s="192"/>
      <c r="AE20" s="192"/>
      <c r="AF20" s="192"/>
      <c r="AG20" s="192"/>
      <c r="AH20" s="193"/>
      <c r="AI20" s="191">
        <v>233</v>
      </c>
      <c r="AJ20" s="192"/>
      <c r="AK20" s="192"/>
      <c r="AL20" s="192"/>
      <c r="AM20" s="192"/>
      <c r="AN20" s="193"/>
      <c r="AO20" s="213">
        <f t="shared" si="1"/>
        <v>455</v>
      </c>
      <c r="AP20" s="213"/>
      <c r="AQ20" s="213"/>
      <c r="AR20" s="213"/>
      <c r="AS20" s="213"/>
      <c r="AT20" s="213"/>
      <c r="AU20" s="229" t="s">
        <v>111</v>
      </c>
      <c r="AV20" s="230"/>
      <c r="AW20" s="230"/>
      <c r="AX20" s="230"/>
      <c r="AY20" s="231"/>
      <c r="AZ20" s="229" t="s">
        <v>111</v>
      </c>
      <c r="BA20" s="230"/>
      <c r="BB20" s="230"/>
      <c r="BC20" s="230"/>
      <c r="BD20" s="231"/>
      <c r="BE20" s="229" t="s">
        <v>111</v>
      </c>
      <c r="BF20" s="230"/>
      <c r="BG20" s="230"/>
      <c r="BH20" s="230"/>
      <c r="BI20" s="232"/>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row>
    <row r="21" spans="2:110" ht="19.5" customHeight="1" thickBot="1">
      <c r="B21" s="220" t="s">
        <v>18</v>
      </c>
      <c r="C21" s="221"/>
      <c r="D21" s="221"/>
      <c r="E21" s="221"/>
      <c r="F21" s="221"/>
      <c r="G21" s="221"/>
      <c r="H21" s="221"/>
      <c r="I21" s="221"/>
      <c r="J21" s="221"/>
      <c r="K21" s="222">
        <f>SUM(K12:P20)</f>
        <v>92514</v>
      </c>
      <c r="L21" s="223"/>
      <c r="M21" s="223"/>
      <c r="N21" s="223"/>
      <c r="O21" s="223"/>
      <c r="P21" s="224"/>
      <c r="Q21" s="219">
        <f>SUM(Q12:V20)</f>
        <v>90773</v>
      </c>
      <c r="R21" s="219"/>
      <c r="S21" s="219"/>
      <c r="T21" s="219"/>
      <c r="U21" s="219"/>
      <c r="V21" s="219"/>
      <c r="W21" s="188">
        <f>SUM(K21:V21)</f>
        <v>183287</v>
      </c>
      <c r="X21" s="189"/>
      <c r="Y21" s="189"/>
      <c r="Z21" s="189"/>
      <c r="AA21" s="189"/>
      <c r="AB21" s="190"/>
      <c r="AC21" s="219">
        <f>SUM(AC12:AC20)</f>
        <v>44320</v>
      </c>
      <c r="AD21" s="219"/>
      <c r="AE21" s="219"/>
      <c r="AF21" s="219"/>
      <c r="AG21" s="219"/>
      <c r="AH21" s="219"/>
      <c r="AI21" s="219">
        <f>SUM(AI12:AI20)</f>
        <v>42095</v>
      </c>
      <c r="AJ21" s="219"/>
      <c r="AK21" s="219"/>
      <c r="AL21" s="219"/>
      <c r="AM21" s="219"/>
      <c r="AN21" s="219"/>
      <c r="AO21" s="219">
        <f>SUM(AC21:AN21)</f>
        <v>86415</v>
      </c>
      <c r="AP21" s="219"/>
      <c r="AQ21" s="219"/>
      <c r="AR21" s="219"/>
      <c r="AS21" s="219"/>
      <c r="AT21" s="219"/>
      <c r="AU21" s="241">
        <f>AC21/K21</f>
        <v>0.47906262835895108</v>
      </c>
      <c r="AV21" s="241"/>
      <c r="AW21" s="241"/>
      <c r="AX21" s="241"/>
      <c r="AY21" s="241"/>
      <c r="AZ21" s="234">
        <f>AI21/Q21</f>
        <v>0.4637392176087603</v>
      </c>
      <c r="BA21" s="235"/>
      <c r="BB21" s="235"/>
      <c r="BC21" s="235"/>
      <c r="BD21" s="237"/>
      <c r="BE21" s="234">
        <f>AO21/W21</f>
        <v>0.4714736997168375</v>
      </c>
      <c r="BF21" s="235"/>
      <c r="BG21" s="235"/>
      <c r="BH21" s="235"/>
      <c r="BI21" s="23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row>
    <row r="22" spans="2:110" ht="19.5" customHeight="1" thickTop="1" thickBot="1">
      <c r="B22" s="217" t="s">
        <v>19</v>
      </c>
      <c r="C22" s="218"/>
      <c r="D22" s="218"/>
      <c r="E22" s="218"/>
      <c r="F22" s="218"/>
      <c r="G22" s="218"/>
      <c r="H22" s="218"/>
      <c r="I22" s="218"/>
      <c r="J22" s="218"/>
      <c r="K22" s="194">
        <v>1210963</v>
      </c>
      <c r="L22" s="195"/>
      <c r="M22" s="195"/>
      <c r="N22" s="195"/>
      <c r="O22" s="195"/>
      <c r="P22" s="196"/>
      <c r="Q22" s="194">
        <v>1220568</v>
      </c>
      <c r="R22" s="195"/>
      <c r="S22" s="195"/>
      <c r="T22" s="195"/>
      <c r="U22" s="195"/>
      <c r="V22" s="196"/>
      <c r="W22" s="194">
        <f t="shared" ref="W22" si="5">SUM(K22:V22)</f>
        <v>2431531</v>
      </c>
      <c r="X22" s="195"/>
      <c r="Y22" s="195"/>
      <c r="Z22" s="195"/>
      <c r="AA22" s="195"/>
      <c r="AB22" s="196"/>
      <c r="AC22" s="194">
        <v>554301</v>
      </c>
      <c r="AD22" s="195"/>
      <c r="AE22" s="195"/>
      <c r="AF22" s="195"/>
      <c r="AG22" s="195"/>
      <c r="AH22" s="196"/>
      <c r="AI22" s="238">
        <v>540274</v>
      </c>
      <c r="AJ22" s="239"/>
      <c r="AK22" s="239"/>
      <c r="AL22" s="239"/>
      <c r="AM22" s="239"/>
      <c r="AN22" s="240"/>
      <c r="AO22" s="233">
        <f>SUM(AC22:AN22)</f>
        <v>1094575</v>
      </c>
      <c r="AP22" s="233"/>
      <c r="AQ22" s="233"/>
      <c r="AR22" s="233"/>
      <c r="AS22" s="233"/>
      <c r="AT22" s="233"/>
      <c r="AU22" s="225">
        <f>AC22/K22</f>
        <v>0.45773570290752069</v>
      </c>
      <c r="AV22" s="225"/>
      <c r="AW22" s="225"/>
      <c r="AX22" s="225"/>
      <c r="AY22" s="225"/>
      <c r="AZ22" s="225">
        <f>AI22/Q22</f>
        <v>0.44264145873068933</v>
      </c>
      <c r="BA22" s="225"/>
      <c r="BB22" s="225"/>
      <c r="BC22" s="225"/>
      <c r="BD22" s="225"/>
      <c r="BE22" s="226">
        <f>AO22/W22</f>
        <v>0.45015876828220575</v>
      </c>
      <c r="BF22" s="227"/>
      <c r="BG22" s="227"/>
      <c r="BH22" s="227"/>
      <c r="BI22" s="228"/>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row>
    <row r="23" spans="2:110" ht="9.9499999999999993" customHeight="1">
      <c r="B23" s="199" t="s">
        <v>355</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2:110" ht="9.9499999999999993" customHeight="1">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2:110" ht="9.9499999999999993"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2:110" ht="22.5" customHeight="1" thickBot="1">
      <c r="B26" s="206" t="s">
        <v>23</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row>
    <row r="27" spans="2:110" ht="20.25" customHeight="1" thickBot="1">
      <c r="B27" s="210"/>
      <c r="C27" s="211"/>
      <c r="D27" s="211"/>
      <c r="E27" s="211"/>
      <c r="F27" s="212"/>
      <c r="G27" s="208" t="s">
        <v>10</v>
      </c>
      <c r="H27" s="208"/>
      <c r="I27" s="208"/>
      <c r="J27" s="208"/>
      <c r="K27" s="208"/>
      <c r="L27" s="208"/>
      <c r="M27" s="208"/>
      <c r="N27" s="208"/>
      <c r="O27" s="208"/>
      <c r="P27" s="208"/>
      <c r="Q27" s="208"/>
      <c r="R27" s="208"/>
      <c r="S27" s="208"/>
      <c r="T27" s="208"/>
      <c r="U27" s="209"/>
      <c r="V27" s="184" t="s">
        <v>11</v>
      </c>
      <c r="W27" s="185"/>
      <c r="X27" s="185"/>
      <c r="Y27" s="185"/>
      <c r="Z27" s="185"/>
      <c r="AA27" s="185"/>
      <c r="AB27" s="185"/>
      <c r="AC27" s="185"/>
      <c r="AD27" s="185"/>
      <c r="AE27" s="185"/>
      <c r="AF27" s="185"/>
      <c r="AG27" s="185"/>
      <c r="AH27" s="185"/>
      <c r="AI27" s="185"/>
      <c r="AJ27" s="198"/>
      <c r="AK27" s="184" t="s">
        <v>12</v>
      </c>
      <c r="AL27" s="185"/>
      <c r="AM27" s="185"/>
      <c r="AN27" s="185"/>
      <c r="AO27" s="185"/>
      <c r="AP27" s="185"/>
      <c r="AQ27" s="185"/>
      <c r="AR27" s="185"/>
      <c r="AS27" s="185"/>
      <c r="AT27" s="185"/>
      <c r="AU27" s="185"/>
      <c r="AV27" s="185"/>
      <c r="AW27" s="185"/>
      <c r="AX27" s="185"/>
      <c r="AY27" s="186"/>
    </row>
    <row r="28" spans="2:110" ht="20.25" customHeight="1" thickBot="1">
      <c r="B28" s="210"/>
      <c r="C28" s="211"/>
      <c r="D28" s="211"/>
      <c r="E28" s="211"/>
      <c r="F28" s="212"/>
      <c r="G28" s="207" t="s">
        <v>1</v>
      </c>
      <c r="H28" s="197"/>
      <c r="I28" s="197"/>
      <c r="J28" s="197"/>
      <c r="K28" s="197"/>
      <c r="L28" s="197" t="s">
        <v>2</v>
      </c>
      <c r="M28" s="197"/>
      <c r="N28" s="197"/>
      <c r="O28" s="197"/>
      <c r="P28" s="197"/>
      <c r="Q28" s="197" t="s">
        <v>3</v>
      </c>
      <c r="R28" s="197"/>
      <c r="S28" s="197"/>
      <c r="T28" s="197"/>
      <c r="U28" s="197"/>
      <c r="V28" s="197" t="s">
        <v>1</v>
      </c>
      <c r="W28" s="197"/>
      <c r="X28" s="197"/>
      <c r="Y28" s="197"/>
      <c r="Z28" s="197"/>
      <c r="AA28" s="197" t="s">
        <v>2</v>
      </c>
      <c r="AB28" s="197"/>
      <c r="AC28" s="197"/>
      <c r="AD28" s="197"/>
      <c r="AE28" s="197"/>
      <c r="AF28" s="197" t="s">
        <v>3</v>
      </c>
      <c r="AG28" s="197"/>
      <c r="AH28" s="197"/>
      <c r="AI28" s="197"/>
      <c r="AJ28" s="197"/>
      <c r="AK28" s="197" t="s">
        <v>1</v>
      </c>
      <c r="AL28" s="197"/>
      <c r="AM28" s="197"/>
      <c r="AN28" s="197"/>
      <c r="AO28" s="197"/>
      <c r="AP28" s="197" t="s">
        <v>2</v>
      </c>
      <c r="AQ28" s="197"/>
      <c r="AR28" s="197"/>
      <c r="AS28" s="197"/>
      <c r="AT28" s="197"/>
      <c r="AU28" s="197" t="s">
        <v>3</v>
      </c>
      <c r="AV28" s="197"/>
      <c r="AW28" s="197"/>
      <c r="AX28" s="197"/>
      <c r="AY28" s="289"/>
    </row>
    <row r="29" spans="2:110" ht="26.25" customHeight="1" thickBot="1">
      <c r="B29" s="201" t="s">
        <v>20</v>
      </c>
      <c r="C29" s="202"/>
      <c r="D29" s="202"/>
      <c r="E29" s="202"/>
      <c r="F29" s="203"/>
      <c r="G29" s="286">
        <v>135</v>
      </c>
      <c r="H29" s="286"/>
      <c r="I29" s="286"/>
      <c r="J29" s="286"/>
      <c r="K29" s="286"/>
      <c r="L29" s="286">
        <v>147</v>
      </c>
      <c r="M29" s="286"/>
      <c r="N29" s="286"/>
      <c r="O29" s="286"/>
      <c r="P29" s="286"/>
      <c r="Q29" s="286">
        <f>SUM(G29:P29)</f>
        <v>282</v>
      </c>
      <c r="R29" s="286"/>
      <c r="S29" s="286"/>
      <c r="T29" s="286"/>
      <c r="U29" s="286"/>
      <c r="V29" s="286">
        <v>32</v>
      </c>
      <c r="W29" s="286"/>
      <c r="X29" s="286"/>
      <c r="Y29" s="286"/>
      <c r="Z29" s="286"/>
      <c r="AA29" s="286">
        <v>29</v>
      </c>
      <c r="AB29" s="286"/>
      <c r="AC29" s="286"/>
      <c r="AD29" s="286"/>
      <c r="AE29" s="286"/>
      <c r="AF29" s="286">
        <f>SUM(V29:AE29)</f>
        <v>61</v>
      </c>
      <c r="AG29" s="286"/>
      <c r="AH29" s="286"/>
      <c r="AI29" s="286"/>
      <c r="AJ29" s="286"/>
      <c r="AK29" s="287">
        <f>V29/G29</f>
        <v>0.23703703703703705</v>
      </c>
      <c r="AL29" s="287"/>
      <c r="AM29" s="287"/>
      <c r="AN29" s="287"/>
      <c r="AO29" s="287"/>
      <c r="AP29" s="287">
        <f>AA29/L29</f>
        <v>0.19727891156462585</v>
      </c>
      <c r="AQ29" s="287"/>
      <c r="AR29" s="287"/>
      <c r="AS29" s="287"/>
      <c r="AT29" s="287"/>
      <c r="AU29" s="287">
        <f>AF29/Q29</f>
        <v>0.21631205673758866</v>
      </c>
      <c r="AV29" s="287"/>
      <c r="AW29" s="287"/>
      <c r="AX29" s="287"/>
      <c r="AY29" s="290"/>
    </row>
    <row r="30" spans="2:110" ht="26.25" customHeight="1" thickBot="1">
      <c r="B30" s="201" t="s">
        <v>80</v>
      </c>
      <c r="C30" s="202"/>
      <c r="D30" s="202"/>
      <c r="E30" s="202"/>
      <c r="F30" s="203"/>
      <c r="G30" s="204">
        <v>690</v>
      </c>
      <c r="H30" s="187"/>
      <c r="I30" s="187"/>
      <c r="J30" s="187"/>
      <c r="K30" s="187"/>
      <c r="L30" s="187">
        <v>864</v>
      </c>
      <c r="M30" s="187"/>
      <c r="N30" s="187"/>
      <c r="O30" s="187"/>
      <c r="P30" s="187"/>
      <c r="Q30" s="205">
        <f>SUM(G30:P30)</f>
        <v>1554</v>
      </c>
      <c r="R30" s="205"/>
      <c r="S30" s="205"/>
      <c r="T30" s="205"/>
      <c r="U30" s="205"/>
      <c r="V30" s="187">
        <v>153</v>
      </c>
      <c r="W30" s="187"/>
      <c r="X30" s="187"/>
      <c r="Y30" s="187"/>
      <c r="Z30" s="187"/>
      <c r="AA30" s="187">
        <v>162</v>
      </c>
      <c r="AB30" s="187"/>
      <c r="AC30" s="187"/>
      <c r="AD30" s="187"/>
      <c r="AE30" s="187"/>
      <c r="AF30" s="187">
        <f>SUM(V30:AE30)</f>
        <v>315</v>
      </c>
      <c r="AG30" s="187"/>
      <c r="AH30" s="187"/>
      <c r="AI30" s="187"/>
      <c r="AJ30" s="187"/>
      <c r="AK30" s="183">
        <f>V30/G30</f>
        <v>0.22173913043478261</v>
      </c>
      <c r="AL30" s="183"/>
      <c r="AM30" s="183"/>
      <c r="AN30" s="183"/>
      <c r="AO30" s="183"/>
      <c r="AP30" s="183">
        <f>AA30/L30</f>
        <v>0.1875</v>
      </c>
      <c r="AQ30" s="183"/>
      <c r="AR30" s="183"/>
      <c r="AS30" s="183"/>
      <c r="AT30" s="183"/>
      <c r="AU30" s="183">
        <f>AF30/Q30</f>
        <v>0.20270270270270271</v>
      </c>
      <c r="AV30" s="183"/>
      <c r="AW30" s="183"/>
      <c r="AX30" s="183"/>
      <c r="AY30" s="288"/>
    </row>
    <row r="35" spans="1:61" ht="4.5" customHeight="1"/>
    <row r="36" spans="1:61" ht="20.25" customHeight="1"/>
    <row r="37" spans="1:61" ht="20.25" customHeight="1"/>
    <row r="38" spans="1:61" ht="20.25" customHeight="1"/>
    <row r="39" spans="1:61" ht="20.25" customHeight="1"/>
    <row r="40" spans="1:61" ht="20.25" customHeight="1"/>
    <row r="41" spans="1:61" ht="20.25" customHeight="1"/>
    <row r="42" spans="1:61" ht="14.25">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row>
    <row r="44" spans="1:61">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row>
  </sheetData>
  <mergeCells count="191">
    <mergeCell ref="B1:BI1"/>
    <mergeCell ref="B2:K2"/>
    <mergeCell ref="L2:Y2"/>
    <mergeCell ref="Z2:AK2"/>
    <mergeCell ref="AL2:AS2"/>
    <mergeCell ref="AT2:BA2"/>
    <mergeCell ref="BB2:BI2"/>
    <mergeCell ref="A44:BI44"/>
    <mergeCell ref="AA29:AE29"/>
    <mergeCell ref="AF29:AJ29"/>
    <mergeCell ref="AK29:AO29"/>
    <mergeCell ref="AP29:AT29"/>
    <mergeCell ref="G29:K29"/>
    <mergeCell ref="L29:P29"/>
    <mergeCell ref="Q29:U29"/>
    <mergeCell ref="AU30:AY30"/>
    <mergeCell ref="V29:Z29"/>
    <mergeCell ref="AU28:AY28"/>
    <mergeCell ref="AU29:AY29"/>
    <mergeCell ref="AF28:AJ28"/>
    <mergeCell ref="AK28:AO28"/>
    <mergeCell ref="AP28:AT28"/>
    <mergeCell ref="AP30:AT30"/>
    <mergeCell ref="AT3:BA3"/>
    <mergeCell ref="BB3:BI3"/>
    <mergeCell ref="AT4:BA4"/>
    <mergeCell ref="BB4:BI4"/>
    <mergeCell ref="AT5:BA5"/>
    <mergeCell ref="BB5:BI5"/>
    <mergeCell ref="B4:K4"/>
    <mergeCell ref="L4:Y4"/>
    <mergeCell ref="Z4:AK4"/>
    <mergeCell ref="AL4:AS4"/>
    <mergeCell ref="B3:K3"/>
    <mergeCell ref="L3:Y3"/>
    <mergeCell ref="Z3:AK3"/>
    <mergeCell ref="AL3:AS3"/>
    <mergeCell ref="AT6:BA6"/>
    <mergeCell ref="BB6:BI6"/>
    <mergeCell ref="AU10:BI10"/>
    <mergeCell ref="K11:P11"/>
    <mergeCell ref="Q11:V11"/>
    <mergeCell ref="W11:AB11"/>
    <mergeCell ref="B5:K5"/>
    <mergeCell ref="L5:Y5"/>
    <mergeCell ref="B6:K6"/>
    <mergeCell ref="L6:Y6"/>
    <mergeCell ref="Z6:AK6"/>
    <mergeCell ref="AL6:AS6"/>
    <mergeCell ref="Z5:AK5"/>
    <mergeCell ref="AL5:AS5"/>
    <mergeCell ref="AC11:AH11"/>
    <mergeCell ref="AI11:AN11"/>
    <mergeCell ref="AO11:AT11"/>
    <mergeCell ref="AU11:AY11"/>
    <mergeCell ref="AZ11:BD11"/>
    <mergeCell ref="BE11:BI11"/>
    <mergeCell ref="B9:AN9"/>
    <mergeCell ref="B10:J11"/>
    <mergeCell ref="K10:AB10"/>
    <mergeCell ref="AC10:AT10"/>
    <mergeCell ref="AZ12:BD12"/>
    <mergeCell ref="BE12:BI12"/>
    <mergeCell ref="B13:J13"/>
    <mergeCell ref="K13:P13"/>
    <mergeCell ref="Q13:V13"/>
    <mergeCell ref="W13:AB13"/>
    <mergeCell ref="AC13:AH13"/>
    <mergeCell ref="AI13:AN13"/>
    <mergeCell ref="AO13:AT13"/>
    <mergeCell ref="AU13:AY13"/>
    <mergeCell ref="AC12:AH12"/>
    <mergeCell ref="AI12:AN12"/>
    <mergeCell ref="AO12:AT12"/>
    <mergeCell ref="AU12:AY12"/>
    <mergeCell ref="B12:J12"/>
    <mergeCell ref="K12:P12"/>
    <mergeCell ref="Q12:V12"/>
    <mergeCell ref="W12:AB12"/>
    <mergeCell ref="AZ13:BD13"/>
    <mergeCell ref="BE13:BI13"/>
    <mergeCell ref="BE14:BI14"/>
    <mergeCell ref="B15:J15"/>
    <mergeCell ref="K15:P15"/>
    <mergeCell ref="Q15:V15"/>
    <mergeCell ref="W15:AB15"/>
    <mergeCell ref="AC15:AH15"/>
    <mergeCell ref="AI15:AN15"/>
    <mergeCell ref="AO15:AT15"/>
    <mergeCell ref="AU15:AY15"/>
    <mergeCell ref="AZ15:BD15"/>
    <mergeCell ref="BE15:BI15"/>
    <mergeCell ref="B14:J14"/>
    <mergeCell ref="K14:P14"/>
    <mergeCell ref="Q14:V14"/>
    <mergeCell ref="W14:AB14"/>
    <mergeCell ref="AC14:AH14"/>
    <mergeCell ref="AI14:AN14"/>
    <mergeCell ref="AO14:AT14"/>
    <mergeCell ref="AU14:AY14"/>
    <mergeCell ref="AZ14:BD14"/>
    <mergeCell ref="BE16:BI16"/>
    <mergeCell ref="B17:J17"/>
    <mergeCell ref="K17:P17"/>
    <mergeCell ref="Q17:V17"/>
    <mergeCell ref="W17:AB17"/>
    <mergeCell ref="AC17:AH17"/>
    <mergeCell ref="AI17:AN17"/>
    <mergeCell ref="AO17:AT17"/>
    <mergeCell ref="AU17:AY17"/>
    <mergeCell ref="AZ17:BD17"/>
    <mergeCell ref="B16:J16"/>
    <mergeCell ref="K16:P16"/>
    <mergeCell ref="Q16:V16"/>
    <mergeCell ref="W16:AB16"/>
    <mergeCell ref="AC16:AH16"/>
    <mergeCell ref="AI16:AN16"/>
    <mergeCell ref="AO16:AT16"/>
    <mergeCell ref="AU16:AY16"/>
    <mergeCell ref="AZ16:BD16"/>
    <mergeCell ref="AZ18:BD18"/>
    <mergeCell ref="BE17:BI17"/>
    <mergeCell ref="BE18:BI18"/>
    <mergeCell ref="AZ19:BD19"/>
    <mergeCell ref="BE19:BI19"/>
    <mergeCell ref="AU18:AY18"/>
    <mergeCell ref="AO18:AT18"/>
    <mergeCell ref="AO19:AT19"/>
    <mergeCell ref="AU19:AY19"/>
    <mergeCell ref="AZ22:BD22"/>
    <mergeCell ref="BE22:BI22"/>
    <mergeCell ref="AU22:AY22"/>
    <mergeCell ref="W22:AB22"/>
    <mergeCell ref="AZ20:BD20"/>
    <mergeCell ref="BE20:BI20"/>
    <mergeCell ref="AO20:AT20"/>
    <mergeCell ref="AI21:AN21"/>
    <mergeCell ref="AO22:AT22"/>
    <mergeCell ref="AC22:AH22"/>
    <mergeCell ref="BE21:BI21"/>
    <mergeCell ref="AC21:AH21"/>
    <mergeCell ref="AZ21:BD21"/>
    <mergeCell ref="W20:AB20"/>
    <mergeCell ref="AC20:AH20"/>
    <mergeCell ref="AI20:AN20"/>
    <mergeCell ref="AU20:AY20"/>
    <mergeCell ref="AI22:AN22"/>
    <mergeCell ref="AU21:AY21"/>
    <mergeCell ref="AO21:AT21"/>
    <mergeCell ref="AC18:AH18"/>
    <mergeCell ref="AI18:AN18"/>
    <mergeCell ref="B20:J20"/>
    <mergeCell ref="K20:P20"/>
    <mergeCell ref="B22:J22"/>
    <mergeCell ref="K22:P22"/>
    <mergeCell ref="AI19:AN19"/>
    <mergeCell ref="Q21:V21"/>
    <mergeCell ref="B19:J19"/>
    <mergeCell ref="K19:P19"/>
    <mergeCell ref="Q19:V19"/>
    <mergeCell ref="W19:AB19"/>
    <mergeCell ref="B18:J18"/>
    <mergeCell ref="K18:P18"/>
    <mergeCell ref="Q18:V18"/>
    <mergeCell ref="W18:AB18"/>
    <mergeCell ref="B21:J21"/>
    <mergeCell ref="K21:P21"/>
    <mergeCell ref="AK30:AO30"/>
    <mergeCell ref="AK27:AY27"/>
    <mergeCell ref="V30:Z30"/>
    <mergeCell ref="AA30:AE30"/>
    <mergeCell ref="W21:AB21"/>
    <mergeCell ref="AC19:AH19"/>
    <mergeCell ref="Q20:V20"/>
    <mergeCell ref="Q22:V22"/>
    <mergeCell ref="V28:Z28"/>
    <mergeCell ref="AF30:AJ30"/>
    <mergeCell ref="V27:AJ27"/>
    <mergeCell ref="B23:AC24"/>
    <mergeCell ref="B29:F29"/>
    <mergeCell ref="B30:F30"/>
    <mergeCell ref="G30:K30"/>
    <mergeCell ref="L30:P30"/>
    <mergeCell ref="Q30:U30"/>
    <mergeCell ref="B26:AD26"/>
    <mergeCell ref="L28:P28"/>
    <mergeCell ref="Q28:U28"/>
    <mergeCell ref="G28:K28"/>
    <mergeCell ref="AA28:AE28"/>
    <mergeCell ref="G27:U27"/>
    <mergeCell ref="B27:F28"/>
  </mergeCells>
  <phoneticPr fontId="3"/>
  <pageMargins left="0.24" right="0.35" top="0.31" bottom="0.21" header="0.41"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F8" sqref="F8:G10"/>
    </sheetView>
  </sheetViews>
  <sheetFormatPr defaultColWidth="8.625" defaultRowHeight="30" customHeight="1"/>
  <cols>
    <col min="1" max="1" width="3.375" style="26" customWidth="1"/>
    <col min="2" max="2" width="16.125" style="26" customWidth="1"/>
    <col min="3" max="3" width="13.625" style="26" customWidth="1"/>
    <col min="4" max="4" width="16.125" style="26" customWidth="1"/>
    <col min="5" max="5" width="16.25" style="26" customWidth="1"/>
    <col min="6" max="6" width="13.625" style="26" customWidth="1"/>
    <col min="7" max="7" width="6" style="26" customWidth="1"/>
    <col min="8" max="8" width="7.875" style="26" customWidth="1"/>
    <col min="9" max="9" width="11.25" style="26" customWidth="1"/>
    <col min="10" max="16384" width="8.625" style="26"/>
  </cols>
  <sheetData>
    <row r="1" spans="2:9" s="20" customFormat="1" ht="30.75" customHeight="1" thickBot="1">
      <c r="B1" s="50" t="s">
        <v>98</v>
      </c>
    </row>
    <row r="2" spans="2:9" ht="24.95" customHeight="1">
      <c r="B2" s="21" t="s">
        <v>6</v>
      </c>
      <c r="C2" s="22">
        <v>86412</v>
      </c>
      <c r="D2" s="23"/>
      <c r="E2" s="24" t="s">
        <v>99</v>
      </c>
      <c r="F2" s="25">
        <f>C5/C3</f>
        <v>2.2172076607070532E-2</v>
      </c>
    </row>
    <row r="3" spans="2:9" ht="24.95" customHeight="1">
      <c r="B3" s="27" t="s">
        <v>100</v>
      </c>
      <c r="C3" s="28">
        <v>86415</v>
      </c>
      <c r="D3" s="29"/>
      <c r="E3" s="30" t="s">
        <v>134</v>
      </c>
      <c r="F3" s="31">
        <v>36</v>
      </c>
    </row>
    <row r="4" spans="2:9" ht="24.95" customHeight="1">
      <c r="B4" s="27" t="s">
        <v>101</v>
      </c>
      <c r="C4" s="28">
        <v>84496</v>
      </c>
      <c r="D4" s="29"/>
      <c r="E4" s="30" t="s">
        <v>102</v>
      </c>
      <c r="F4" s="31">
        <v>0</v>
      </c>
    </row>
    <row r="5" spans="2:9" ht="24.95" customHeight="1" thickBot="1">
      <c r="B5" s="32" t="s">
        <v>103</v>
      </c>
      <c r="C5" s="33">
        <v>1916</v>
      </c>
      <c r="D5" s="34"/>
      <c r="E5" s="35" t="s">
        <v>104</v>
      </c>
      <c r="F5" s="36">
        <v>3</v>
      </c>
    </row>
    <row r="6" spans="2:9" ht="24.95" customHeight="1"/>
    <row r="7" spans="2:9" ht="27.75" customHeight="1" thickBot="1">
      <c r="B7" s="50" t="s">
        <v>105</v>
      </c>
    </row>
    <row r="8" spans="2:9" ht="27" customHeight="1">
      <c r="B8" s="460" t="s">
        <v>264</v>
      </c>
      <c r="C8" s="461"/>
      <c r="D8" s="461"/>
      <c r="E8" s="462"/>
      <c r="F8" s="448">
        <v>319</v>
      </c>
      <c r="G8" s="449"/>
      <c r="H8" s="37"/>
      <c r="I8" s="37"/>
    </row>
    <row r="9" spans="2:9" ht="27" customHeight="1">
      <c r="B9" s="463"/>
      <c r="C9" s="464"/>
      <c r="D9" s="464"/>
      <c r="E9" s="465"/>
      <c r="F9" s="450"/>
      <c r="G9" s="451"/>
      <c r="H9" s="37"/>
      <c r="I9" s="37"/>
    </row>
    <row r="10" spans="2:9" ht="27" customHeight="1">
      <c r="B10" s="457"/>
      <c r="C10" s="458"/>
      <c r="D10" s="458"/>
      <c r="E10" s="459"/>
      <c r="F10" s="452"/>
      <c r="G10" s="453"/>
      <c r="H10" s="37"/>
      <c r="I10" s="37"/>
    </row>
    <row r="11" spans="2:9" ht="27" customHeight="1">
      <c r="B11" s="454" t="s">
        <v>136</v>
      </c>
      <c r="C11" s="455"/>
      <c r="D11" s="455"/>
      <c r="E11" s="456"/>
      <c r="F11" s="443">
        <v>0</v>
      </c>
      <c r="G11" s="442"/>
    </row>
    <row r="12" spans="2:9" ht="27" customHeight="1">
      <c r="B12" s="457"/>
      <c r="C12" s="458"/>
      <c r="D12" s="458"/>
      <c r="E12" s="459"/>
      <c r="F12" s="443"/>
      <c r="G12" s="442"/>
    </row>
    <row r="13" spans="2:9" ht="27" customHeight="1">
      <c r="B13" s="454" t="s">
        <v>265</v>
      </c>
      <c r="C13" s="455"/>
      <c r="D13" s="455"/>
      <c r="E13" s="456"/>
      <c r="F13" s="443">
        <v>47</v>
      </c>
      <c r="G13" s="442"/>
    </row>
    <row r="14" spans="2:9" ht="27" customHeight="1">
      <c r="B14" s="457"/>
      <c r="C14" s="458"/>
      <c r="D14" s="458"/>
      <c r="E14" s="459"/>
      <c r="F14" s="443"/>
      <c r="G14" s="442"/>
    </row>
    <row r="15" spans="2:9" ht="27" customHeight="1">
      <c r="B15" s="454" t="s">
        <v>132</v>
      </c>
      <c r="C15" s="455"/>
      <c r="D15" s="455"/>
      <c r="E15" s="456"/>
      <c r="F15" s="443">
        <v>95</v>
      </c>
      <c r="G15" s="442"/>
    </row>
    <row r="16" spans="2:9" ht="27" customHeight="1">
      <c r="B16" s="457"/>
      <c r="C16" s="458"/>
      <c r="D16" s="458"/>
      <c r="E16" s="459"/>
      <c r="F16" s="443"/>
      <c r="G16" s="442"/>
    </row>
    <row r="17" spans="1:8" ht="27" customHeight="1">
      <c r="B17" s="437" t="s">
        <v>106</v>
      </c>
      <c r="C17" s="438"/>
      <c r="D17" s="438"/>
      <c r="E17" s="438"/>
      <c r="F17" s="441">
        <v>984</v>
      </c>
      <c r="G17" s="442"/>
    </row>
    <row r="18" spans="1:8" ht="27" customHeight="1">
      <c r="B18" s="437" t="s">
        <v>107</v>
      </c>
      <c r="C18" s="438"/>
      <c r="D18" s="438"/>
      <c r="E18" s="438"/>
      <c r="F18" s="443">
        <v>310</v>
      </c>
      <c r="G18" s="442"/>
    </row>
    <row r="19" spans="1:8" ht="27" customHeight="1" thickBot="1">
      <c r="B19" s="439" t="s">
        <v>266</v>
      </c>
      <c r="C19" s="440"/>
      <c r="D19" s="440"/>
      <c r="E19" s="440"/>
      <c r="F19" s="444">
        <v>161</v>
      </c>
      <c r="G19" s="445"/>
    </row>
    <row r="21" spans="1:8" ht="30" customHeight="1" thickBot="1">
      <c r="B21" s="53" t="s">
        <v>133</v>
      </c>
    </row>
    <row r="22" spans="1:8" ht="30" customHeight="1" thickBot="1">
      <c r="B22" s="446" t="s">
        <v>261</v>
      </c>
      <c r="C22" s="447"/>
    </row>
    <row r="31" spans="1:8" ht="30" customHeight="1">
      <c r="A31" s="436"/>
      <c r="B31" s="436"/>
      <c r="C31" s="436"/>
      <c r="D31" s="436"/>
      <c r="E31" s="436"/>
      <c r="F31" s="436"/>
      <c r="G31" s="436"/>
      <c r="H31" s="436"/>
    </row>
  </sheetData>
  <mergeCells count="16">
    <mergeCell ref="F8:G10"/>
    <mergeCell ref="F11:G12"/>
    <mergeCell ref="F13:G14"/>
    <mergeCell ref="F15:G16"/>
    <mergeCell ref="B11:E12"/>
    <mergeCell ref="B8:E10"/>
    <mergeCell ref="B13:E14"/>
    <mergeCell ref="B15:E16"/>
    <mergeCell ref="A31:H31"/>
    <mergeCell ref="B17:E17"/>
    <mergeCell ref="B18:E18"/>
    <mergeCell ref="B19:E19"/>
    <mergeCell ref="F17:G17"/>
    <mergeCell ref="F18:G18"/>
    <mergeCell ref="F19:G19"/>
    <mergeCell ref="B22:C22"/>
  </mergeCells>
  <phoneticPr fontId="3"/>
  <pageMargins left="0.28999999999999998" right="0.23" top="0.2" bottom="0.21" header="0.2" footer="0.2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35"/>
  <sheetViews>
    <sheetView zoomScaleNormal="100" zoomScaleSheetLayoutView="100" workbookViewId="0">
      <selection activeCell="B17" sqref="B17:AE18"/>
    </sheetView>
  </sheetViews>
  <sheetFormatPr defaultColWidth="1.625" defaultRowHeight="13.5"/>
  <cols>
    <col min="1" max="26" width="1.625" style="1" customWidth="1"/>
    <col min="27" max="28" width="1.75" style="1" customWidth="1"/>
    <col min="29" max="16384" width="1.625" style="1"/>
  </cols>
  <sheetData>
    <row r="1" spans="1:112" ht="9.9499999999999993" customHeight="1">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4"/>
      <c r="AM1" s="4"/>
      <c r="AN1" s="4"/>
      <c r="AO1" s="4"/>
      <c r="AP1" s="4"/>
      <c r="AQ1" s="4"/>
      <c r="AR1" s="4"/>
      <c r="AS1" s="4"/>
      <c r="AT1" s="4"/>
      <c r="AU1" s="4"/>
      <c r="AV1" s="4"/>
      <c r="AW1" s="4"/>
      <c r="AX1" s="4"/>
      <c r="AY1" s="4"/>
      <c r="AZ1" s="4"/>
      <c r="BA1" s="4"/>
      <c r="BB1" s="4"/>
      <c r="BC1" s="4"/>
      <c r="BD1" s="4"/>
      <c r="BE1" s="4"/>
      <c r="BF1" s="4"/>
      <c r="BG1" s="4"/>
      <c r="BH1" s="4"/>
      <c r="BI1" s="4"/>
      <c r="BJ1" s="3"/>
      <c r="BK1" s="3"/>
      <c r="BL1" s="3"/>
      <c r="BM1" s="3"/>
      <c r="BN1" s="3"/>
      <c r="BO1" s="3"/>
      <c r="BP1" s="3"/>
      <c r="BQ1" s="3"/>
      <c r="BR1" s="3"/>
      <c r="BS1" s="3"/>
    </row>
    <row r="2" spans="1:112" ht="9.9499999999999993" customHeight="1">
      <c r="B2" s="291" t="s">
        <v>356</v>
      </c>
      <c r="C2" s="291"/>
      <c r="D2" s="291"/>
      <c r="E2" s="291"/>
      <c r="F2" s="291"/>
      <c r="G2" s="291"/>
      <c r="H2" s="291"/>
      <c r="I2" s="291"/>
      <c r="J2" s="291"/>
      <c r="K2" s="291"/>
      <c r="L2" s="291"/>
      <c r="M2" s="291"/>
      <c r="N2" s="291"/>
      <c r="O2" s="291"/>
      <c r="P2" s="291"/>
      <c r="Q2" s="291"/>
      <c r="R2" s="144"/>
      <c r="S2" s="144"/>
      <c r="T2" s="144"/>
      <c r="U2" s="144"/>
      <c r="V2" s="144"/>
      <c r="W2" s="144"/>
      <c r="X2" s="144"/>
      <c r="Y2" s="144"/>
      <c r="Z2" s="144"/>
      <c r="AA2" s="144"/>
      <c r="AB2" s="144"/>
      <c r="AC2" s="144"/>
      <c r="AD2" s="144"/>
      <c r="AE2" s="144"/>
      <c r="AF2" s="144"/>
      <c r="AG2" s="144"/>
      <c r="AH2" s="144"/>
      <c r="AI2" s="144"/>
      <c r="AJ2" s="144"/>
      <c r="AK2" s="144"/>
      <c r="AL2" s="4"/>
      <c r="AM2" s="4"/>
      <c r="AN2" s="4"/>
      <c r="AO2" s="4"/>
      <c r="AP2" s="4"/>
      <c r="AQ2" s="4"/>
      <c r="AR2" s="4"/>
      <c r="AS2" s="4"/>
      <c r="AT2" s="4"/>
      <c r="AU2" s="4"/>
      <c r="AV2" s="4"/>
      <c r="AW2" s="4"/>
      <c r="AX2" s="4"/>
      <c r="AY2" s="4"/>
      <c r="AZ2" s="4"/>
      <c r="BA2" s="4"/>
      <c r="BB2" s="4"/>
      <c r="BC2" s="4"/>
      <c r="BD2" s="4"/>
      <c r="BE2" s="4"/>
      <c r="BF2" s="4"/>
      <c r="BG2" s="4"/>
      <c r="BH2" s="4"/>
      <c r="BI2" s="4"/>
      <c r="BJ2" s="3"/>
      <c r="BK2" s="3"/>
      <c r="BL2" s="3"/>
      <c r="BM2" s="3"/>
      <c r="BN2" s="3"/>
      <c r="BO2" s="3"/>
      <c r="BP2" s="3"/>
      <c r="BQ2" s="3"/>
      <c r="BR2" s="3"/>
      <c r="BS2" s="3"/>
    </row>
    <row r="3" spans="1:112" ht="9.9499999999999993" customHeight="1">
      <c r="B3" s="291"/>
      <c r="C3" s="291"/>
      <c r="D3" s="291"/>
      <c r="E3" s="291"/>
      <c r="F3" s="291"/>
      <c r="G3" s="291"/>
      <c r="H3" s="291"/>
      <c r="I3" s="291"/>
      <c r="J3" s="291"/>
      <c r="K3" s="291"/>
      <c r="L3" s="291"/>
      <c r="M3" s="291"/>
      <c r="N3" s="291"/>
      <c r="O3" s="291"/>
      <c r="P3" s="291"/>
      <c r="Q3" s="291"/>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112" ht="22.5" customHeight="1" thickBot="1">
      <c r="B4" s="262" t="s">
        <v>357</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3"/>
      <c r="BK4" s="3"/>
      <c r="BL4" s="3"/>
      <c r="BM4" s="3"/>
      <c r="BN4" s="3"/>
      <c r="BO4" s="3"/>
      <c r="BP4" s="3"/>
      <c r="BQ4" s="3"/>
      <c r="BR4" s="3"/>
      <c r="BS4" s="3"/>
    </row>
    <row r="5" spans="1:112" ht="20.100000000000001" customHeight="1">
      <c r="B5" s="263" t="s">
        <v>9</v>
      </c>
      <c r="C5" s="264"/>
      <c r="D5" s="264"/>
      <c r="E5" s="264"/>
      <c r="F5" s="264"/>
      <c r="G5" s="264"/>
      <c r="H5" s="264"/>
      <c r="I5" s="264"/>
      <c r="J5" s="264"/>
      <c r="K5" s="184" t="s">
        <v>10</v>
      </c>
      <c r="L5" s="185"/>
      <c r="M5" s="185"/>
      <c r="N5" s="185"/>
      <c r="O5" s="185"/>
      <c r="P5" s="185"/>
      <c r="Q5" s="185"/>
      <c r="R5" s="185"/>
      <c r="S5" s="185"/>
      <c r="T5" s="185"/>
      <c r="U5" s="185"/>
      <c r="V5" s="185"/>
      <c r="W5" s="185"/>
      <c r="X5" s="185"/>
      <c r="Y5" s="185"/>
      <c r="Z5" s="185"/>
      <c r="AA5" s="185"/>
      <c r="AB5" s="198"/>
      <c r="AC5" s="247" t="s">
        <v>11</v>
      </c>
      <c r="AD5" s="208"/>
      <c r="AE5" s="208"/>
      <c r="AF5" s="208"/>
      <c r="AG5" s="208"/>
      <c r="AH5" s="208"/>
      <c r="AI5" s="208"/>
      <c r="AJ5" s="208"/>
      <c r="AK5" s="208"/>
      <c r="AL5" s="208"/>
      <c r="AM5" s="208"/>
      <c r="AN5" s="208"/>
      <c r="AO5" s="208"/>
      <c r="AP5" s="208"/>
      <c r="AQ5" s="208"/>
      <c r="AR5" s="208"/>
      <c r="AS5" s="208"/>
      <c r="AT5" s="209"/>
      <c r="AU5" s="247" t="s">
        <v>12</v>
      </c>
      <c r="AV5" s="208"/>
      <c r="AW5" s="208"/>
      <c r="AX5" s="208"/>
      <c r="AY5" s="208"/>
      <c r="AZ5" s="208"/>
      <c r="BA5" s="208"/>
      <c r="BB5" s="208"/>
      <c r="BC5" s="208"/>
      <c r="BD5" s="208"/>
      <c r="BE5" s="208"/>
      <c r="BF5" s="208"/>
      <c r="BG5" s="208"/>
      <c r="BH5" s="208"/>
      <c r="BI5" s="248"/>
    </row>
    <row r="6" spans="1:112" ht="20.100000000000001" customHeight="1">
      <c r="B6" s="265"/>
      <c r="C6" s="266"/>
      <c r="D6" s="266"/>
      <c r="E6" s="266"/>
      <c r="F6" s="266"/>
      <c r="G6" s="266"/>
      <c r="H6" s="266"/>
      <c r="I6" s="266"/>
      <c r="J6" s="266"/>
      <c r="K6" s="249" t="s">
        <v>1</v>
      </c>
      <c r="L6" s="215"/>
      <c r="M6" s="215"/>
      <c r="N6" s="215"/>
      <c r="O6" s="215"/>
      <c r="P6" s="216"/>
      <c r="Q6" s="244" t="s">
        <v>2</v>
      </c>
      <c r="R6" s="244"/>
      <c r="S6" s="244"/>
      <c r="T6" s="244"/>
      <c r="U6" s="244"/>
      <c r="V6" s="244"/>
      <c r="W6" s="244" t="s">
        <v>3</v>
      </c>
      <c r="X6" s="244"/>
      <c r="Y6" s="244"/>
      <c r="Z6" s="244"/>
      <c r="AA6" s="244"/>
      <c r="AB6" s="244"/>
      <c r="AC6" s="244" t="s">
        <v>1</v>
      </c>
      <c r="AD6" s="244"/>
      <c r="AE6" s="244"/>
      <c r="AF6" s="244"/>
      <c r="AG6" s="244"/>
      <c r="AH6" s="244"/>
      <c r="AI6" s="244" t="s">
        <v>2</v>
      </c>
      <c r="AJ6" s="244"/>
      <c r="AK6" s="244"/>
      <c r="AL6" s="244"/>
      <c r="AM6" s="244"/>
      <c r="AN6" s="244"/>
      <c r="AO6" s="244" t="s">
        <v>3</v>
      </c>
      <c r="AP6" s="244"/>
      <c r="AQ6" s="244"/>
      <c r="AR6" s="244"/>
      <c r="AS6" s="244"/>
      <c r="AT6" s="244"/>
      <c r="AU6" s="244" t="s">
        <v>1</v>
      </c>
      <c r="AV6" s="244"/>
      <c r="AW6" s="244"/>
      <c r="AX6" s="244"/>
      <c r="AY6" s="244"/>
      <c r="AZ6" s="244" t="s">
        <v>2</v>
      </c>
      <c r="BA6" s="244"/>
      <c r="BB6" s="244"/>
      <c r="BC6" s="244"/>
      <c r="BD6" s="244"/>
      <c r="BE6" s="259" t="s">
        <v>3</v>
      </c>
      <c r="BF6" s="260"/>
      <c r="BG6" s="260"/>
      <c r="BH6" s="260"/>
      <c r="BI6" s="261"/>
    </row>
    <row r="7" spans="1:112" ht="20.100000000000001" customHeight="1">
      <c r="B7" s="243" t="s">
        <v>13</v>
      </c>
      <c r="C7" s="244"/>
      <c r="D7" s="244"/>
      <c r="E7" s="244"/>
      <c r="F7" s="244"/>
      <c r="G7" s="244"/>
      <c r="H7" s="244"/>
      <c r="I7" s="244"/>
      <c r="J7" s="244"/>
      <c r="K7" s="295">
        <v>7670</v>
      </c>
      <c r="L7" s="296"/>
      <c r="M7" s="296"/>
      <c r="N7" s="296"/>
      <c r="O7" s="296"/>
      <c r="P7" s="297"/>
      <c r="Q7" s="295">
        <v>7882</v>
      </c>
      <c r="R7" s="296"/>
      <c r="S7" s="296"/>
      <c r="T7" s="296"/>
      <c r="U7" s="296"/>
      <c r="V7" s="297"/>
      <c r="W7" s="295">
        <f>SUM(K7:V7)</f>
        <v>15552</v>
      </c>
      <c r="X7" s="296"/>
      <c r="Y7" s="296"/>
      <c r="Z7" s="296"/>
      <c r="AA7" s="296"/>
      <c r="AB7" s="297"/>
      <c r="AC7" s="298">
        <v>3555</v>
      </c>
      <c r="AD7" s="298"/>
      <c r="AE7" s="298"/>
      <c r="AF7" s="298"/>
      <c r="AG7" s="298"/>
      <c r="AH7" s="298"/>
      <c r="AI7" s="298">
        <v>3417</v>
      </c>
      <c r="AJ7" s="298"/>
      <c r="AK7" s="298"/>
      <c r="AL7" s="298"/>
      <c r="AM7" s="298"/>
      <c r="AN7" s="298"/>
      <c r="AO7" s="298">
        <f>SUM(AC7:AN7)</f>
        <v>6972</v>
      </c>
      <c r="AP7" s="298"/>
      <c r="AQ7" s="298"/>
      <c r="AR7" s="298"/>
      <c r="AS7" s="298"/>
      <c r="AT7" s="298"/>
      <c r="AU7" s="299">
        <f>AC7/K7*1</f>
        <v>0.46349413298565839</v>
      </c>
      <c r="AV7" s="299"/>
      <c r="AW7" s="299"/>
      <c r="AX7" s="299"/>
      <c r="AY7" s="299"/>
      <c r="AZ7" s="292">
        <f t="shared" ref="AZ7:AZ14" si="0">AI7/Q7</f>
        <v>0.43351941131692462</v>
      </c>
      <c r="BA7" s="293"/>
      <c r="BB7" s="293"/>
      <c r="BC7" s="293"/>
      <c r="BD7" s="300"/>
      <c r="BE7" s="292">
        <f t="shared" ref="BE7:BE15" si="1">AO7/W7</f>
        <v>0.44830246913580246</v>
      </c>
      <c r="BF7" s="293"/>
      <c r="BG7" s="293"/>
      <c r="BH7" s="293"/>
      <c r="BI7" s="294"/>
    </row>
    <row r="8" spans="1:112" ht="20.100000000000001" customHeight="1">
      <c r="B8" s="243" t="s">
        <v>14</v>
      </c>
      <c r="C8" s="244"/>
      <c r="D8" s="244"/>
      <c r="E8" s="244"/>
      <c r="F8" s="244"/>
      <c r="G8" s="244"/>
      <c r="H8" s="244"/>
      <c r="I8" s="244"/>
      <c r="J8" s="244"/>
      <c r="K8" s="295">
        <v>7879</v>
      </c>
      <c r="L8" s="296"/>
      <c r="M8" s="296"/>
      <c r="N8" s="296"/>
      <c r="O8" s="296"/>
      <c r="P8" s="297"/>
      <c r="Q8" s="295">
        <v>7955</v>
      </c>
      <c r="R8" s="296"/>
      <c r="S8" s="296"/>
      <c r="T8" s="296"/>
      <c r="U8" s="296"/>
      <c r="V8" s="297"/>
      <c r="W8" s="295">
        <f t="shared" ref="W8:W15" si="2">SUM(K8:V8)</f>
        <v>15834</v>
      </c>
      <c r="X8" s="296"/>
      <c r="Y8" s="296"/>
      <c r="Z8" s="296"/>
      <c r="AA8" s="296"/>
      <c r="AB8" s="297"/>
      <c r="AC8" s="295">
        <v>3365</v>
      </c>
      <c r="AD8" s="296"/>
      <c r="AE8" s="296"/>
      <c r="AF8" s="296"/>
      <c r="AG8" s="296"/>
      <c r="AH8" s="297"/>
      <c r="AI8" s="298">
        <v>3257</v>
      </c>
      <c r="AJ8" s="298"/>
      <c r="AK8" s="298"/>
      <c r="AL8" s="298"/>
      <c r="AM8" s="298"/>
      <c r="AN8" s="298"/>
      <c r="AO8" s="298">
        <f t="shared" ref="AO8:AO15" si="3">SUM(AC8:AN8)</f>
        <v>6622</v>
      </c>
      <c r="AP8" s="298"/>
      <c r="AQ8" s="298"/>
      <c r="AR8" s="298"/>
      <c r="AS8" s="298"/>
      <c r="AT8" s="298"/>
      <c r="AU8" s="299">
        <f t="shared" ref="AU8:AU15" si="4">AC8/K8*1</f>
        <v>0.42708465541312352</v>
      </c>
      <c r="AV8" s="299"/>
      <c r="AW8" s="299"/>
      <c r="AX8" s="299"/>
      <c r="AY8" s="299"/>
      <c r="AZ8" s="292">
        <f t="shared" si="0"/>
        <v>0.40942803268384664</v>
      </c>
      <c r="BA8" s="293"/>
      <c r="BB8" s="293"/>
      <c r="BC8" s="293"/>
      <c r="BD8" s="300"/>
      <c r="BE8" s="292">
        <f t="shared" si="1"/>
        <v>0.41821396993810789</v>
      </c>
      <c r="BF8" s="293"/>
      <c r="BG8" s="293"/>
      <c r="BH8" s="293"/>
      <c r="BI8" s="294"/>
    </row>
    <row r="9" spans="1:112" ht="20.100000000000001" customHeight="1">
      <c r="B9" s="243" t="s">
        <v>15</v>
      </c>
      <c r="C9" s="244"/>
      <c r="D9" s="244"/>
      <c r="E9" s="244"/>
      <c r="F9" s="244"/>
      <c r="G9" s="244"/>
      <c r="H9" s="244"/>
      <c r="I9" s="244"/>
      <c r="J9" s="244"/>
      <c r="K9" s="295">
        <v>7707</v>
      </c>
      <c r="L9" s="296"/>
      <c r="M9" s="296"/>
      <c r="N9" s="296"/>
      <c r="O9" s="296"/>
      <c r="P9" s="297"/>
      <c r="Q9" s="295">
        <v>7748</v>
      </c>
      <c r="R9" s="296"/>
      <c r="S9" s="296"/>
      <c r="T9" s="296"/>
      <c r="U9" s="296"/>
      <c r="V9" s="297"/>
      <c r="W9" s="295">
        <f t="shared" si="2"/>
        <v>15455</v>
      </c>
      <c r="X9" s="296"/>
      <c r="Y9" s="296"/>
      <c r="Z9" s="296"/>
      <c r="AA9" s="296"/>
      <c r="AB9" s="297"/>
      <c r="AC9" s="295">
        <v>3117</v>
      </c>
      <c r="AD9" s="296"/>
      <c r="AE9" s="296"/>
      <c r="AF9" s="296"/>
      <c r="AG9" s="296"/>
      <c r="AH9" s="297"/>
      <c r="AI9" s="298">
        <v>2947</v>
      </c>
      <c r="AJ9" s="298"/>
      <c r="AK9" s="298"/>
      <c r="AL9" s="298"/>
      <c r="AM9" s="298"/>
      <c r="AN9" s="298"/>
      <c r="AO9" s="298">
        <f t="shared" si="3"/>
        <v>6064</v>
      </c>
      <c r="AP9" s="298"/>
      <c r="AQ9" s="298"/>
      <c r="AR9" s="298"/>
      <c r="AS9" s="298"/>
      <c r="AT9" s="298"/>
      <c r="AU9" s="299">
        <f t="shared" si="4"/>
        <v>0.40443752432853253</v>
      </c>
      <c r="AV9" s="299"/>
      <c r="AW9" s="299"/>
      <c r="AX9" s="299"/>
      <c r="AY9" s="299"/>
      <c r="AZ9" s="292">
        <f t="shared" si="0"/>
        <v>0.38035622096024779</v>
      </c>
      <c r="BA9" s="293"/>
      <c r="BB9" s="293"/>
      <c r="BC9" s="293"/>
      <c r="BD9" s="300"/>
      <c r="BE9" s="292">
        <f t="shared" si="1"/>
        <v>0.39236493044322224</v>
      </c>
      <c r="BF9" s="293"/>
      <c r="BG9" s="293"/>
      <c r="BH9" s="293"/>
      <c r="BI9" s="294"/>
    </row>
    <row r="10" spans="1:112" ht="20.100000000000001" customHeight="1">
      <c r="B10" s="243" t="s">
        <v>16</v>
      </c>
      <c r="C10" s="244"/>
      <c r="D10" s="244"/>
      <c r="E10" s="244"/>
      <c r="F10" s="244"/>
      <c r="G10" s="244"/>
      <c r="H10" s="244"/>
      <c r="I10" s="244"/>
      <c r="J10" s="244"/>
      <c r="K10" s="295">
        <v>38962</v>
      </c>
      <c r="L10" s="296"/>
      <c r="M10" s="296"/>
      <c r="N10" s="296"/>
      <c r="O10" s="296"/>
      <c r="P10" s="297"/>
      <c r="Q10" s="295">
        <v>37403</v>
      </c>
      <c r="R10" s="296"/>
      <c r="S10" s="296"/>
      <c r="T10" s="296"/>
      <c r="U10" s="296"/>
      <c r="V10" s="297"/>
      <c r="W10" s="295">
        <f t="shared" si="2"/>
        <v>76365</v>
      </c>
      <c r="X10" s="296"/>
      <c r="Y10" s="296"/>
      <c r="Z10" s="296"/>
      <c r="AA10" s="296"/>
      <c r="AB10" s="297"/>
      <c r="AC10" s="295">
        <v>18720</v>
      </c>
      <c r="AD10" s="296"/>
      <c r="AE10" s="296"/>
      <c r="AF10" s="296"/>
      <c r="AG10" s="296"/>
      <c r="AH10" s="297"/>
      <c r="AI10" s="298">
        <v>17570</v>
      </c>
      <c r="AJ10" s="298"/>
      <c r="AK10" s="298"/>
      <c r="AL10" s="298"/>
      <c r="AM10" s="298"/>
      <c r="AN10" s="298"/>
      <c r="AO10" s="298">
        <f t="shared" si="3"/>
        <v>36290</v>
      </c>
      <c r="AP10" s="298"/>
      <c r="AQ10" s="298"/>
      <c r="AR10" s="298"/>
      <c r="AS10" s="298"/>
      <c r="AT10" s="298"/>
      <c r="AU10" s="299">
        <f t="shared" si="4"/>
        <v>0.48046814845233815</v>
      </c>
      <c r="AV10" s="299"/>
      <c r="AW10" s="299"/>
      <c r="AX10" s="299"/>
      <c r="AY10" s="299"/>
      <c r="AZ10" s="292">
        <f t="shared" si="0"/>
        <v>0.46974841590246774</v>
      </c>
      <c r="BA10" s="293"/>
      <c r="BB10" s="293"/>
      <c r="BC10" s="293"/>
      <c r="BD10" s="300"/>
      <c r="BE10" s="292">
        <f t="shared" si="1"/>
        <v>0.47521770444575395</v>
      </c>
      <c r="BF10" s="293"/>
      <c r="BG10" s="293"/>
      <c r="BH10" s="293"/>
      <c r="BI10" s="294"/>
    </row>
    <row r="11" spans="1:112" ht="20.100000000000001" customHeight="1">
      <c r="B11" s="243" t="s">
        <v>17</v>
      </c>
      <c r="C11" s="244"/>
      <c r="D11" s="244"/>
      <c r="E11" s="244"/>
      <c r="F11" s="244"/>
      <c r="G11" s="244"/>
      <c r="H11" s="244"/>
      <c r="I11" s="244"/>
      <c r="J11" s="244"/>
      <c r="K11" s="295">
        <v>20113</v>
      </c>
      <c r="L11" s="296"/>
      <c r="M11" s="296"/>
      <c r="N11" s="296"/>
      <c r="O11" s="296"/>
      <c r="P11" s="297"/>
      <c r="Q11" s="295">
        <v>19359</v>
      </c>
      <c r="R11" s="296"/>
      <c r="S11" s="296"/>
      <c r="T11" s="296"/>
      <c r="U11" s="296"/>
      <c r="V11" s="297"/>
      <c r="W11" s="295">
        <f t="shared" si="2"/>
        <v>39472</v>
      </c>
      <c r="X11" s="296"/>
      <c r="Y11" s="296"/>
      <c r="Z11" s="296"/>
      <c r="AA11" s="296"/>
      <c r="AB11" s="297"/>
      <c r="AC11" s="295">
        <v>10668</v>
      </c>
      <c r="AD11" s="296"/>
      <c r="AE11" s="296"/>
      <c r="AF11" s="296"/>
      <c r="AG11" s="296"/>
      <c r="AH11" s="297"/>
      <c r="AI11" s="298">
        <v>10087</v>
      </c>
      <c r="AJ11" s="298"/>
      <c r="AK11" s="298"/>
      <c r="AL11" s="298"/>
      <c r="AM11" s="298"/>
      <c r="AN11" s="298"/>
      <c r="AO11" s="298">
        <f t="shared" si="3"/>
        <v>20755</v>
      </c>
      <c r="AP11" s="298"/>
      <c r="AQ11" s="298"/>
      <c r="AR11" s="298"/>
      <c r="AS11" s="298"/>
      <c r="AT11" s="298"/>
      <c r="AU11" s="299">
        <f t="shared" si="4"/>
        <v>0.53040322179684785</v>
      </c>
      <c r="AV11" s="299"/>
      <c r="AW11" s="299"/>
      <c r="AX11" s="299"/>
      <c r="AY11" s="299"/>
      <c r="AZ11" s="292">
        <f t="shared" si="0"/>
        <v>0.52104964099385298</v>
      </c>
      <c r="BA11" s="293"/>
      <c r="BB11" s="293"/>
      <c r="BC11" s="293"/>
      <c r="BD11" s="300"/>
      <c r="BE11" s="292">
        <f t="shared" si="1"/>
        <v>0.52581576813944064</v>
      </c>
      <c r="BF11" s="293"/>
      <c r="BG11" s="293"/>
      <c r="BH11" s="293"/>
      <c r="BI11" s="294"/>
    </row>
    <row r="12" spans="1:112" ht="20.100000000000001" customHeight="1">
      <c r="B12" s="214" t="s">
        <v>113</v>
      </c>
      <c r="C12" s="215"/>
      <c r="D12" s="215"/>
      <c r="E12" s="215"/>
      <c r="F12" s="215"/>
      <c r="G12" s="215"/>
      <c r="H12" s="215"/>
      <c r="I12" s="215"/>
      <c r="J12" s="216"/>
      <c r="K12" s="295">
        <v>10048</v>
      </c>
      <c r="L12" s="296"/>
      <c r="M12" s="296"/>
      <c r="N12" s="296"/>
      <c r="O12" s="296"/>
      <c r="P12" s="297"/>
      <c r="Q12" s="295">
        <v>10279</v>
      </c>
      <c r="R12" s="296"/>
      <c r="S12" s="296"/>
      <c r="T12" s="296"/>
      <c r="U12" s="296"/>
      <c r="V12" s="297"/>
      <c r="W12" s="295">
        <f>SUM(K12:V12)</f>
        <v>20327</v>
      </c>
      <c r="X12" s="296"/>
      <c r="Y12" s="296"/>
      <c r="Z12" s="296"/>
      <c r="AA12" s="296"/>
      <c r="AB12" s="297"/>
      <c r="AC12" s="298">
        <v>4862</v>
      </c>
      <c r="AD12" s="298"/>
      <c r="AE12" s="298"/>
      <c r="AF12" s="298"/>
      <c r="AG12" s="298"/>
      <c r="AH12" s="298"/>
      <c r="AI12" s="298">
        <v>4791</v>
      </c>
      <c r="AJ12" s="298"/>
      <c r="AK12" s="298"/>
      <c r="AL12" s="298"/>
      <c r="AM12" s="298"/>
      <c r="AN12" s="298"/>
      <c r="AO12" s="298">
        <f>SUM(AC12:AN12)</f>
        <v>9653</v>
      </c>
      <c r="AP12" s="298"/>
      <c r="AQ12" s="298"/>
      <c r="AR12" s="298"/>
      <c r="AS12" s="298"/>
      <c r="AT12" s="298"/>
      <c r="AU12" s="299">
        <f>AC12/K12*1</f>
        <v>0.48387738853503187</v>
      </c>
      <c r="AV12" s="299"/>
      <c r="AW12" s="299"/>
      <c r="AX12" s="299"/>
      <c r="AY12" s="299"/>
      <c r="AZ12" s="292">
        <f>AI12/Q12</f>
        <v>0.46609592372798908</v>
      </c>
      <c r="BA12" s="293"/>
      <c r="BB12" s="293"/>
      <c r="BC12" s="293"/>
      <c r="BD12" s="300"/>
      <c r="BE12" s="292">
        <f>AO12/W12</f>
        <v>0.47488562011118218</v>
      </c>
      <c r="BF12" s="293"/>
      <c r="BG12" s="293"/>
      <c r="BH12" s="293"/>
      <c r="BI12" s="294"/>
    </row>
    <row r="13" spans="1:112" ht="20.100000000000001" customHeight="1">
      <c r="B13" s="214" t="s">
        <v>358</v>
      </c>
      <c r="C13" s="215"/>
      <c r="D13" s="215"/>
      <c r="E13" s="215"/>
      <c r="F13" s="215"/>
      <c r="G13" s="215"/>
      <c r="H13" s="215"/>
      <c r="I13" s="215"/>
      <c r="J13" s="216"/>
      <c r="K13" s="295">
        <v>135</v>
      </c>
      <c r="L13" s="296"/>
      <c r="M13" s="296"/>
      <c r="N13" s="296"/>
      <c r="O13" s="296"/>
      <c r="P13" s="297"/>
      <c r="Q13" s="295">
        <v>147</v>
      </c>
      <c r="R13" s="296"/>
      <c r="S13" s="296"/>
      <c r="T13" s="296"/>
      <c r="U13" s="296"/>
      <c r="V13" s="297"/>
      <c r="W13" s="295">
        <f>K13+Q13</f>
        <v>282</v>
      </c>
      <c r="X13" s="296"/>
      <c r="Y13" s="296"/>
      <c r="Z13" s="296"/>
      <c r="AA13" s="296"/>
      <c r="AB13" s="297"/>
      <c r="AC13" s="295">
        <v>32</v>
      </c>
      <c r="AD13" s="296"/>
      <c r="AE13" s="296"/>
      <c r="AF13" s="296"/>
      <c r="AG13" s="296"/>
      <c r="AH13" s="297"/>
      <c r="AI13" s="295">
        <v>28</v>
      </c>
      <c r="AJ13" s="296"/>
      <c r="AK13" s="296"/>
      <c r="AL13" s="296"/>
      <c r="AM13" s="296"/>
      <c r="AN13" s="297"/>
      <c r="AO13" s="298">
        <f>SUM(AC13:AN13)</f>
        <v>60</v>
      </c>
      <c r="AP13" s="298"/>
      <c r="AQ13" s="298"/>
      <c r="AR13" s="298"/>
      <c r="AS13" s="298"/>
      <c r="AT13" s="298"/>
      <c r="AU13" s="299">
        <f>AC13/K13*1</f>
        <v>0.23703703703703705</v>
      </c>
      <c r="AV13" s="299"/>
      <c r="AW13" s="299"/>
      <c r="AX13" s="299"/>
      <c r="AY13" s="299"/>
      <c r="AZ13" s="292">
        <f>AI13/Q13</f>
        <v>0.19047619047619047</v>
      </c>
      <c r="BA13" s="293"/>
      <c r="BB13" s="293"/>
      <c r="BC13" s="293"/>
      <c r="BD13" s="300"/>
      <c r="BE13" s="292">
        <f>AO13/W13</f>
        <v>0.21276595744680851</v>
      </c>
      <c r="BF13" s="293"/>
      <c r="BG13" s="293"/>
      <c r="BH13" s="293"/>
      <c r="BI13" s="294"/>
    </row>
    <row r="14" spans="1:112" ht="20.100000000000001" customHeight="1" thickBot="1">
      <c r="B14" s="220" t="s">
        <v>18</v>
      </c>
      <c r="C14" s="221"/>
      <c r="D14" s="221"/>
      <c r="E14" s="221"/>
      <c r="F14" s="221"/>
      <c r="G14" s="221"/>
      <c r="H14" s="221"/>
      <c r="I14" s="221"/>
      <c r="J14" s="221"/>
      <c r="K14" s="301">
        <f>SUM(K7:P13)</f>
        <v>92514</v>
      </c>
      <c r="L14" s="302"/>
      <c r="M14" s="302"/>
      <c r="N14" s="302"/>
      <c r="O14" s="302"/>
      <c r="P14" s="303"/>
      <c r="Q14" s="304">
        <f>SUM(Q7:V13)</f>
        <v>90773</v>
      </c>
      <c r="R14" s="304"/>
      <c r="S14" s="304"/>
      <c r="T14" s="304"/>
      <c r="U14" s="304"/>
      <c r="V14" s="304"/>
      <c r="W14" s="305">
        <f>SUM(K14:V14)</f>
        <v>183287</v>
      </c>
      <c r="X14" s="306"/>
      <c r="Y14" s="306"/>
      <c r="Z14" s="306"/>
      <c r="AA14" s="306"/>
      <c r="AB14" s="307"/>
      <c r="AC14" s="304">
        <f>SUM(AC7:AH13)</f>
        <v>44319</v>
      </c>
      <c r="AD14" s="304"/>
      <c r="AE14" s="304"/>
      <c r="AF14" s="304"/>
      <c r="AG14" s="304"/>
      <c r="AH14" s="304"/>
      <c r="AI14" s="304">
        <f>SUM(AI7:AN13)</f>
        <v>42097</v>
      </c>
      <c r="AJ14" s="304"/>
      <c r="AK14" s="304"/>
      <c r="AL14" s="304"/>
      <c r="AM14" s="304"/>
      <c r="AN14" s="304"/>
      <c r="AO14" s="318">
        <f t="shared" si="3"/>
        <v>86416</v>
      </c>
      <c r="AP14" s="318"/>
      <c r="AQ14" s="318"/>
      <c r="AR14" s="318"/>
      <c r="AS14" s="318"/>
      <c r="AT14" s="318"/>
      <c r="AU14" s="319">
        <f t="shared" si="4"/>
        <v>0.47905181918412348</v>
      </c>
      <c r="AV14" s="319"/>
      <c r="AW14" s="319"/>
      <c r="AX14" s="319"/>
      <c r="AY14" s="319"/>
      <c r="AZ14" s="320">
        <f t="shared" si="0"/>
        <v>0.46376125059213641</v>
      </c>
      <c r="BA14" s="321"/>
      <c r="BB14" s="321"/>
      <c r="BC14" s="321"/>
      <c r="BD14" s="322"/>
      <c r="BE14" s="320">
        <f t="shared" si="1"/>
        <v>0.47147915564115295</v>
      </c>
      <c r="BF14" s="321"/>
      <c r="BG14" s="321"/>
      <c r="BH14" s="321"/>
      <c r="BI14" s="323"/>
    </row>
    <row r="15" spans="1:112" ht="20.100000000000001" customHeight="1" thickTop="1" thickBot="1">
      <c r="B15" s="217" t="s">
        <v>19</v>
      </c>
      <c r="C15" s="218"/>
      <c r="D15" s="218"/>
      <c r="E15" s="218"/>
      <c r="F15" s="218"/>
      <c r="G15" s="218"/>
      <c r="H15" s="218"/>
      <c r="I15" s="218"/>
      <c r="J15" s="218"/>
      <c r="K15" s="324">
        <v>1222688</v>
      </c>
      <c r="L15" s="325"/>
      <c r="M15" s="325"/>
      <c r="N15" s="325"/>
      <c r="O15" s="325"/>
      <c r="P15" s="326"/>
      <c r="Q15" s="324">
        <v>1235269</v>
      </c>
      <c r="R15" s="325"/>
      <c r="S15" s="325"/>
      <c r="T15" s="325"/>
      <c r="U15" s="325"/>
      <c r="V15" s="326"/>
      <c r="W15" s="324">
        <f t="shared" si="2"/>
        <v>2457957</v>
      </c>
      <c r="X15" s="325"/>
      <c r="Y15" s="325"/>
      <c r="Z15" s="325"/>
      <c r="AA15" s="325"/>
      <c r="AB15" s="326"/>
      <c r="AC15" s="308">
        <v>630519</v>
      </c>
      <c r="AD15" s="309"/>
      <c r="AE15" s="309"/>
      <c r="AF15" s="309"/>
      <c r="AG15" s="309"/>
      <c r="AH15" s="310"/>
      <c r="AI15" s="308">
        <v>617507</v>
      </c>
      <c r="AJ15" s="309"/>
      <c r="AK15" s="309"/>
      <c r="AL15" s="309"/>
      <c r="AM15" s="309"/>
      <c r="AN15" s="310"/>
      <c r="AO15" s="311">
        <f t="shared" si="3"/>
        <v>1248026</v>
      </c>
      <c r="AP15" s="311"/>
      <c r="AQ15" s="311"/>
      <c r="AR15" s="311"/>
      <c r="AS15" s="311"/>
      <c r="AT15" s="311"/>
      <c r="AU15" s="312">
        <f t="shared" si="4"/>
        <v>0.5156826598445392</v>
      </c>
      <c r="AV15" s="312"/>
      <c r="AW15" s="312"/>
      <c r="AX15" s="312"/>
      <c r="AY15" s="312"/>
      <c r="AZ15" s="313">
        <f>AI15/Q15*1</f>
        <v>0.49989678361555256</v>
      </c>
      <c r="BA15" s="314"/>
      <c r="BB15" s="314"/>
      <c r="BC15" s="314"/>
      <c r="BD15" s="315"/>
      <c r="BE15" s="313">
        <f t="shared" si="1"/>
        <v>0.5077493218961926</v>
      </c>
      <c r="BF15" s="314"/>
      <c r="BG15" s="314"/>
      <c r="BH15" s="314"/>
      <c r="BI15" s="316"/>
    </row>
    <row r="16" spans="1:112" ht="9.75" customHeight="1">
      <c r="A16" s="26"/>
      <c r="B16" s="139"/>
      <c r="C16" s="139"/>
      <c r="D16" s="139"/>
      <c r="E16" s="139"/>
      <c r="F16" s="139"/>
      <c r="G16" s="139"/>
      <c r="H16" s="139"/>
      <c r="I16" s="139"/>
      <c r="J16" s="139"/>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1"/>
      <c r="AV16" s="141"/>
      <c r="AW16" s="141"/>
      <c r="AX16" s="141"/>
      <c r="AY16" s="141"/>
      <c r="AZ16" s="141"/>
      <c r="BA16" s="141"/>
      <c r="BB16" s="141"/>
      <c r="BC16" s="141"/>
      <c r="BD16" s="141"/>
      <c r="BE16" s="141"/>
      <c r="BF16" s="141"/>
      <c r="BG16" s="141"/>
      <c r="BH16" s="141"/>
      <c r="BI16" s="141"/>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row>
    <row r="17" spans="1:112" ht="9.9499999999999993" customHeight="1">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144"/>
      <c r="AG17" s="144"/>
      <c r="AH17" s="144"/>
      <c r="AI17" s="144"/>
      <c r="AJ17" s="144"/>
      <c r="AK17" s="144"/>
      <c r="AL17" s="4"/>
      <c r="AM17" s="4"/>
      <c r="AN17" s="4"/>
      <c r="AO17" s="4"/>
      <c r="AP17" s="4"/>
      <c r="AQ17" s="4"/>
      <c r="AR17" s="4"/>
      <c r="AS17" s="4"/>
      <c r="AT17" s="4"/>
      <c r="AU17" s="4"/>
      <c r="AV17" s="4"/>
      <c r="AW17" s="4"/>
      <c r="AX17" s="4"/>
      <c r="AY17" s="4"/>
      <c r="AZ17" s="4"/>
      <c r="BA17" s="4"/>
      <c r="BB17" s="4"/>
      <c r="BC17" s="4"/>
      <c r="BD17" s="4"/>
      <c r="BE17" s="4"/>
      <c r="BF17" s="4"/>
      <c r="BG17" s="4"/>
      <c r="BH17" s="4"/>
      <c r="BI17" s="4"/>
      <c r="BJ17" s="3"/>
      <c r="BK17" s="3"/>
      <c r="BL17" s="3"/>
      <c r="BM17" s="3"/>
      <c r="BN17" s="3"/>
      <c r="BO17" s="3"/>
      <c r="BP17" s="3"/>
      <c r="BQ17" s="3"/>
      <c r="BR17" s="3"/>
      <c r="BS17" s="3"/>
    </row>
    <row r="18" spans="1:112" ht="9.9499999999999993" customHeight="1">
      <c r="B18" s="317"/>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112" ht="9.75" customHeight="1">
      <c r="A19" s="26"/>
      <c r="B19" s="139"/>
      <c r="C19" s="139"/>
      <c r="D19" s="139"/>
      <c r="E19" s="139"/>
      <c r="F19" s="139"/>
      <c r="G19" s="139"/>
      <c r="H19" s="139"/>
      <c r="I19" s="139"/>
      <c r="J19" s="139"/>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1"/>
      <c r="AV19" s="141"/>
      <c r="AW19" s="141"/>
      <c r="AX19" s="141"/>
      <c r="AY19" s="141"/>
      <c r="AZ19" s="141"/>
      <c r="BA19" s="141"/>
      <c r="BB19" s="141"/>
      <c r="BC19" s="141"/>
      <c r="BD19" s="141"/>
      <c r="BE19" s="141"/>
      <c r="BF19" s="141"/>
      <c r="BG19" s="141"/>
      <c r="BH19" s="141"/>
      <c r="BI19" s="141"/>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row>
    <row r="20" spans="1:112" ht="9.9499999999999993" customHeight="1">
      <c r="B20" s="291" t="s">
        <v>359</v>
      </c>
      <c r="C20" s="291"/>
      <c r="D20" s="291"/>
      <c r="E20" s="291"/>
      <c r="F20" s="291"/>
      <c r="G20" s="291"/>
      <c r="H20" s="291"/>
      <c r="I20" s="291"/>
      <c r="J20" s="291"/>
      <c r="K20" s="291"/>
      <c r="L20" s="291"/>
      <c r="M20" s="291"/>
      <c r="N20" s="291"/>
      <c r="O20" s="291"/>
      <c r="P20" s="291"/>
      <c r="Q20" s="291"/>
      <c r="R20" s="144"/>
      <c r="S20" s="144"/>
      <c r="T20" s="144"/>
      <c r="U20" s="144"/>
      <c r="V20" s="144"/>
      <c r="W20" s="144"/>
      <c r="X20" s="144"/>
      <c r="Y20" s="144"/>
      <c r="Z20" s="144"/>
      <c r="AA20" s="144"/>
      <c r="AB20" s="144"/>
      <c r="AC20" s="144"/>
      <c r="AD20" s="144"/>
      <c r="AE20" s="144"/>
      <c r="AF20" s="144"/>
      <c r="AG20" s="144"/>
      <c r="AH20" s="144"/>
      <c r="AI20" s="144"/>
      <c r="AJ20" s="144"/>
      <c r="AK20" s="144"/>
      <c r="AL20" s="4"/>
      <c r="AM20" s="4"/>
      <c r="AN20" s="4"/>
      <c r="AO20" s="4"/>
      <c r="AP20" s="4"/>
      <c r="AQ20" s="4"/>
      <c r="AR20" s="4"/>
      <c r="AS20" s="4"/>
      <c r="AT20" s="4"/>
      <c r="AU20" s="4"/>
      <c r="AV20" s="4"/>
      <c r="AW20" s="4"/>
      <c r="AX20" s="4"/>
      <c r="AY20" s="4"/>
      <c r="AZ20" s="4"/>
      <c r="BA20" s="4"/>
      <c r="BB20" s="4"/>
      <c r="BC20" s="4"/>
      <c r="BD20" s="4"/>
      <c r="BE20" s="4"/>
      <c r="BF20" s="4"/>
      <c r="BG20" s="4"/>
      <c r="BH20" s="4"/>
      <c r="BI20" s="4"/>
      <c r="BJ20" s="3"/>
      <c r="BK20" s="3"/>
      <c r="BL20" s="3"/>
      <c r="BM20" s="3"/>
      <c r="BN20" s="3"/>
      <c r="BO20" s="3"/>
      <c r="BP20" s="3"/>
      <c r="BQ20" s="3"/>
      <c r="BR20" s="3"/>
      <c r="BS20" s="3"/>
    </row>
    <row r="21" spans="1:112" ht="9.9499999999999993" customHeight="1">
      <c r="B21" s="291"/>
      <c r="C21" s="291"/>
      <c r="D21" s="291"/>
      <c r="E21" s="291"/>
      <c r="F21" s="291"/>
      <c r="G21" s="291"/>
      <c r="H21" s="291"/>
      <c r="I21" s="291"/>
      <c r="J21" s="291"/>
      <c r="K21" s="291"/>
      <c r="L21" s="291"/>
      <c r="M21" s="291"/>
      <c r="N21" s="291"/>
      <c r="O21" s="291"/>
      <c r="P21" s="291"/>
      <c r="Q21" s="291"/>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112" ht="22.5" customHeight="1" thickBot="1">
      <c r="A22" s="26"/>
      <c r="B22" s="262" t="s">
        <v>357</v>
      </c>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3"/>
      <c r="BK22" s="3"/>
      <c r="BL22" s="3"/>
      <c r="BM22" s="3"/>
      <c r="BN22" s="3"/>
      <c r="BO22" s="3"/>
      <c r="BP22" s="3"/>
      <c r="BQ22" s="3"/>
      <c r="BR22" s="3"/>
      <c r="BS22" s="3"/>
    </row>
    <row r="23" spans="1:112" ht="20.100000000000001" customHeight="1">
      <c r="A23" s="26"/>
      <c r="B23" s="263" t="s">
        <v>9</v>
      </c>
      <c r="C23" s="264"/>
      <c r="D23" s="264"/>
      <c r="E23" s="264"/>
      <c r="F23" s="264"/>
      <c r="G23" s="264"/>
      <c r="H23" s="264"/>
      <c r="I23" s="264"/>
      <c r="J23" s="264"/>
      <c r="K23" s="184" t="s">
        <v>10</v>
      </c>
      <c r="L23" s="185"/>
      <c r="M23" s="185"/>
      <c r="N23" s="185"/>
      <c r="O23" s="185"/>
      <c r="P23" s="185"/>
      <c r="Q23" s="185"/>
      <c r="R23" s="185"/>
      <c r="S23" s="185"/>
      <c r="T23" s="185"/>
      <c r="U23" s="185"/>
      <c r="V23" s="185"/>
      <c r="W23" s="185"/>
      <c r="X23" s="185"/>
      <c r="Y23" s="185"/>
      <c r="Z23" s="185"/>
      <c r="AA23" s="185"/>
      <c r="AB23" s="198"/>
      <c r="AC23" s="247" t="s">
        <v>11</v>
      </c>
      <c r="AD23" s="208"/>
      <c r="AE23" s="208"/>
      <c r="AF23" s="208"/>
      <c r="AG23" s="208"/>
      <c r="AH23" s="208"/>
      <c r="AI23" s="208"/>
      <c r="AJ23" s="208"/>
      <c r="AK23" s="208"/>
      <c r="AL23" s="208"/>
      <c r="AM23" s="208"/>
      <c r="AN23" s="208"/>
      <c r="AO23" s="208"/>
      <c r="AP23" s="208"/>
      <c r="AQ23" s="208"/>
      <c r="AR23" s="208"/>
      <c r="AS23" s="208"/>
      <c r="AT23" s="209"/>
      <c r="AU23" s="247" t="s">
        <v>12</v>
      </c>
      <c r="AV23" s="208"/>
      <c r="AW23" s="208"/>
      <c r="AX23" s="208"/>
      <c r="AY23" s="208"/>
      <c r="AZ23" s="208"/>
      <c r="BA23" s="208"/>
      <c r="BB23" s="208"/>
      <c r="BC23" s="208"/>
      <c r="BD23" s="208"/>
      <c r="BE23" s="208"/>
      <c r="BF23" s="208"/>
      <c r="BG23" s="208"/>
      <c r="BH23" s="208"/>
      <c r="BI23" s="248"/>
    </row>
    <row r="24" spans="1:112" ht="20.100000000000001" customHeight="1">
      <c r="A24" s="26"/>
      <c r="B24" s="265"/>
      <c r="C24" s="266"/>
      <c r="D24" s="266"/>
      <c r="E24" s="266"/>
      <c r="F24" s="266"/>
      <c r="G24" s="266"/>
      <c r="H24" s="266"/>
      <c r="I24" s="266"/>
      <c r="J24" s="266"/>
      <c r="K24" s="249" t="s">
        <v>1</v>
      </c>
      <c r="L24" s="215"/>
      <c r="M24" s="215"/>
      <c r="N24" s="215"/>
      <c r="O24" s="215"/>
      <c r="P24" s="216"/>
      <c r="Q24" s="244" t="s">
        <v>2</v>
      </c>
      <c r="R24" s="244"/>
      <c r="S24" s="244"/>
      <c r="T24" s="244"/>
      <c r="U24" s="244"/>
      <c r="V24" s="244"/>
      <c r="W24" s="244" t="s">
        <v>3</v>
      </c>
      <c r="X24" s="244"/>
      <c r="Y24" s="244"/>
      <c r="Z24" s="244"/>
      <c r="AA24" s="244"/>
      <c r="AB24" s="244"/>
      <c r="AC24" s="244" t="s">
        <v>1</v>
      </c>
      <c r="AD24" s="244"/>
      <c r="AE24" s="244"/>
      <c r="AF24" s="244"/>
      <c r="AG24" s="244"/>
      <c r="AH24" s="244"/>
      <c r="AI24" s="244" t="s">
        <v>2</v>
      </c>
      <c r="AJ24" s="244"/>
      <c r="AK24" s="244"/>
      <c r="AL24" s="244"/>
      <c r="AM24" s="244"/>
      <c r="AN24" s="244"/>
      <c r="AO24" s="244" t="s">
        <v>3</v>
      </c>
      <c r="AP24" s="244"/>
      <c r="AQ24" s="244"/>
      <c r="AR24" s="244"/>
      <c r="AS24" s="244"/>
      <c r="AT24" s="244"/>
      <c r="AU24" s="244" t="s">
        <v>1</v>
      </c>
      <c r="AV24" s="244"/>
      <c r="AW24" s="244"/>
      <c r="AX24" s="244"/>
      <c r="AY24" s="244"/>
      <c r="AZ24" s="244" t="s">
        <v>2</v>
      </c>
      <c r="BA24" s="244"/>
      <c r="BB24" s="244"/>
      <c r="BC24" s="244"/>
      <c r="BD24" s="244"/>
      <c r="BE24" s="259" t="s">
        <v>3</v>
      </c>
      <c r="BF24" s="260"/>
      <c r="BG24" s="260"/>
      <c r="BH24" s="260"/>
      <c r="BI24" s="261"/>
    </row>
    <row r="25" spans="1:112" ht="20.100000000000001" customHeight="1">
      <c r="A25" s="26"/>
      <c r="B25" s="243" t="s">
        <v>13</v>
      </c>
      <c r="C25" s="244"/>
      <c r="D25" s="244"/>
      <c r="E25" s="244"/>
      <c r="F25" s="244"/>
      <c r="G25" s="244"/>
      <c r="H25" s="244"/>
      <c r="I25" s="244"/>
      <c r="J25" s="244"/>
      <c r="K25" s="295">
        <v>7670</v>
      </c>
      <c r="L25" s="296"/>
      <c r="M25" s="296"/>
      <c r="N25" s="296"/>
      <c r="O25" s="296"/>
      <c r="P25" s="297"/>
      <c r="Q25" s="295">
        <v>7882</v>
      </c>
      <c r="R25" s="296"/>
      <c r="S25" s="296"/>
      <c r="T25" s="296"/>
      <c r="U25" s="296"/>
      <c r="V25" s="297"/>
      <c r="W25" s="295">
        <f t="shared" ref="W25:W31" si="5">SUM(K25:V25)</f>
        <v>15552</v>
      </c>
      <c r="X25" s="296"/>
      <c r="Y25" s="296"/>
      <c r="Z25" s="296"/>
      <c r="AA25" s="296"/>
      <c r="AB25" s="297"/>
      <c r="AC25" s="298">
        <v>3555</v>
      </c>
      <c r="AD25" s="298"/>
      <c r="AE25" s="298"/>
      <c r="AF25" s="298"/>
      <c r="AG25" s="298"/>
      <c r="AH25" s="298"/>
      <c r="AI25" s="298">
        <v>3417</v>
      </c>
      <c r="AJ25" s="298"/>
      <c r="AK25" s="298"/>
      <c r="AL25" s="298"/>
      <c r="AM25" s="298"/>
      <c r="AN25" s="298"/>
      <c r="AO25" s="298">
        <f>SUM(AC25:AN25)</f>
        <v>6972</v>
      </c>
      <c r="AP25" s="298"/>
      <c r="AQ25" s="298"/>
      <c r="AR25" s="298"/>
      <c r="AS25" s="298"/>
      <c r="AT25" s="298"/>
      <c r="AU25" s="299">
        <f>AC25/K25</f>
        <v>0.46349413298565839</v>
      </c>
      <c r="AV25" s="299"/>
      <c r="AW25" s="299"/>
      <c r="AX25" s="299"/>
      <c r="AY25" s="299"/>
      <c r="AZ25" s="292">
        <f>AI25/Q25</f>
        <v>0.43351941131692462</v>
      </c>
      <c r="BA25" s="293"/>
      <c r="BB25" s="293"/>
      <c r="BC25" s="293"/>
      <c r="BD25" s="300"/>
      <c r="BE25" s="292">
        <f>AO25/W25</f>
        <v>0.44830246913580246</v>
      </c>
      <c r="BF25" s="293"/>
      <c r="BG25" s="293"/>
      <c r="BH25" s="293"/>
      <c r="BI25" s="294"/>
    </row>
    <row r="26" spans="1:112" ht="20.100000000000001" customHeight="1">
      <c r="A26" s="26"/>
      <c r="B26" s="243" t="s">
        <v>14</v>
      </c>
      <c r="C26" s="244"/>
      <c r="D26" s="244"/>
      <c r="E26" s="244"/>
      <c r="F26" s="244"/>
      <c r="G26" s="244"/>
      <c r="H26" s="244"/>
      <c r="I26" s="244"/>
      <c r="J26" s="244"/>
      <c r="K26" s="295">
        <v>7879</v>
      </c>
      <c r="L26" s="296"/>
      <c r="M26" s="296"/>
      <c r="N26" s="296"/>
      <c r="O26" s="296"/>
      <c r="P26" s="297"/>
      <c r="Q26" s="295">
        <v>7955</v>
      </c>
      <c r="R26" s="296"/>
      <c r="S26" s="296"/>
      <c r="T26" s="296"/>
      <c r="U26" s="296"/>
      <c r="V26" s="297"/>
      <c r="W26" s="295">
        <f t="shared" si="5"/>
        <v>15834</v>
      </c>
      <c r="X26" s="296"/>
      <c r="Y26" s="296"/>
      <c r="Z26" s="296"/>
      <c r="AA26" s="296"/>
      <c r="AB26" s="297"/>
      <c r="AC26" s="298">
        <v>3365</v>
      </c>
      <c r="AD26" s="298"/>
      <c r="AE26" s="298"/>
      <c r="AF26" s="298"/>
      <c r="AG26" s="298"/>
      <c r="AH26" s="298"/>
      <c r="AI26" s="298">
        <v>3257</v>
      </c>
      <c r="AJ26" s="298"/>
      <c r="AK26" s="298"/>
      <c r="AL26" s="298"/>
      <c r="AM26" s="298"/>
      <c r="AN26" s="298"/>
      <c r="AO26" s="298">
        <f t="shared" ref="AO26:AO30" si="6">SUM(AC26:AN26)</f>
        <v>6622</v>
      </c>
      <c r="AP26" s="298"/>
      <c r="AQ26" s="298"/>
      <c r="AR26" s="298"/>
      <c r="AS26" s="298"/>
      <c r="AT26" s="298"/>
      <c r="AU26" s="299">
        <f t="shared" ref="AU26:AU31" si="7">AC26/K26</f>
        <v>0.42708465541312352</v>
      </c>
      <c r="AV26" s="299"/>
      <c r="AW26" s="299"/>
      <c r="AX26" s="299"/>
      <c r="AY26" s="299"/>
      <c r="AZ26" s="292">
        <f t="shared" ref="AZ26:AZ31" si="8">AI26/Q26</f>
        <v>0.40942803268384664</v>
      </c>
      <c r="BA26" s="293"/>
      <c r="BB26" s="293"/>
      <c r="BC26" s="293"/>
      <c r="BD26" s="300"/>
      <c r="BE26" s="292">
        <f t="shared" ref="BE26:BE31" si="9">AO26/W26</f>
        <v>0.41821396993810789</v>
      </c>
      <c r="BF26" s="293"/>
      <c r="BG26" s="293"/>
      <c r="BH26" s="293"/>
      <c r="BI26" s="294"/>
    </row>
    <row r="27" spans="1:112" ht="20.100000000000001" customHeight="1">
      <c r="A27" s="26"/>
      <c r="B27" s="243" t="s">
        <v>15</v>
      </c>
      <c r="C27" s="244"/>
      <c r="D27" s="244"/>
      <c r="E27" s="244"/>
      <c r="F27" s="244"/>
      <c r="G27" s="244"/>
      <c r="H27" s="244"/>
      <c r="I27" s="244"/>
      <c r="J27" s="244"/>
      <c r="K27" s="295">
        <v>7707</v>
      </c>
      <c r="L27" s="296"/>
      <c r="M27" s="296"/>
      <c r="N27" s="296"/>
      <c r="O27" s="296"/>
      <c r="P27" s="297"/>
      <c r="Q27" s="295">
        <v>7748</v>
      </c>
      <c r="R27" s="296"/>
      <c r="S27" s="296"/>
      <c r="T27" s="296"/>
      <c r="U27" s="296"/>
      <c r="V27" s="297"/>
      <c r="W27" s="295">
        <f t="shared" si="5"/>
        <v>15455</v>
      </c>
      <c r="X27" s="296"/>
      <c r="Y27" s="296"/>
      <c r="Z27" s="296"/>
      <c r="AA27" s="296"/>
      <c r="AB27" s="297"/>
      <c r="AC27" s="298">
        <v>3117</v>
      </c>
      <c r="AD27" s="298"/>
      <c r="AE27" s="298"/>
      <c r="AF27" s="298"/>
      <c r="AG27" s="298"/>
      <c r="AH27" s="298"/>
      <c r="AI27" s="298">
        <v>2947</v>
      </c>
      <c r="AJ27" s="298"/>
      <c r="AK27" s="298"/>
      <c r="AL27" s="298"/>
      <c r="AM27" s="298"/>
      <c r="AN27" s="298"/>
      <c r="AO27" s="298">
        <f t="shared" si="6"/>
        <v>6064</v>
      </c>
      <c r="AP27" s="298"/>
      <c r="AQ27" s="298"/>
      <c r="AR27" s="298"/>
      <c r="AS27" s="298"/>
      <c r="AT27" s="298"/>
      <c r="AU27" s="299">
        <f t="shared" si="7"/>
        <v>0.40443752432853253</v>
      </c>
      <c r="AV27" s="299"/>
      <c r="AW27" s="299"/>
      <c r="AX27" s="299"/>
      <c r="AY27" s="299"/>
      <c r="AZ27" s="292">
        <f t="shared" si="8"/>
        <v>0.38035622096024779</v>
      </c>
      <c r="BA27" s="293"/>
      <c r="BB27" s="293"/>
      <c r="BC27" s="293"/>
      <c r="BD27" s="300"/>
      <c r="BE27" s="292">
        <f t="shared" si="9"/>
        <v>0.39236493044322224</v>
      </c>
      <c r="BF27" s="293"/>
      <c r="BG27" s="293"/>
      <c r="BH27" s="293"/>
      <c r="BI27" s="294"/>
    </row>
    <row r="28" spans="1:112" ht="20.100000000000001" customHeight="1">
      <c r="A28" s="26"/>
      <c r="B28" s="243" t="s">
        <v>16</v>
      </c>
      <c r="C28" s="244"/>
      <c r="D28" s="244"/>
      <c r="E28" s="244"/>
      <c r="F28" s="244"/>
      <c r="G28" s="244"/>
      <c r="H28" s="244"/>
      <c r="I28" s="244"/>
      <c r="J28" s="244"/>
      <c r="K28" s="295">
        <v>38962</v>
      </c>
      <c r="L28" s="296"/>
      <c r="M28" s="296"/>
      <c r="N28" s="296"/>
      <c r="O28" s="296"/>
      <c r="P28" s="297"/>
      <c r="Q28" s="295">
        <v>37403</v>
      </c>
      <c r="R28" s="296"/>
      <c r="S28" s="296"/>
      <c r="T28" s="296"/>
      <c r="U28" s="296"/>
      <c r="V28" s="297"/>
      <c r="W28" s="295">
        <f t="shared" si="5"/>
        <v>76365</v>
      </c>
      <c r="X28" s="296"/>
      <c r="Y28" s="296"/>
      <c r="Z28" s="296"/>
      <c r="AA28" s="296"/>
      <c r="AB28" s="297"/>
      <c r="AC28" s="298">
        <v>18719</v>
      </c>
      <c r="AD28" s="298"/>
      <c r="AE28" s="298"/>
      <c r="AF28" s="298"/>
      <c r="AG28" s="298"/>
      <c r="AH28" s="298"/>
      <c r="AI28" s="298">
        <v>17566</v>
      </c>
      <c r="AJ28" s="298"/>
      <c r="AK28" s="298"/>
      <c r="AL28" s="298"/>
      <c r="AM28" s="298"/>
      <c r="AN28" s="298"/>
      <c r="AO28" s="298">
        <f t="shared" si="6"/>
        <v>36285</v>
      </c>
      <c r="AP28" s="298"/>
      <c r="AQ28" s="298"/>
      <c r="AR28" s="298"/>
      <c r="AS28" s="298"/>
      <c r="AT28" s="298"/>
      <c r="AU28" s="299">
        <f t="shared" si="7"/>
        <v>0.48044248241876703</v>
      </c>
      <c r="AV28" s="299"/>
      <c r="AW28" s="299"/>
      <c r="AX28" s="299"/>
      <c r="AY28" s="299"/>
      <c r="AZ28" s="292">
        <f t="shared" si="8"/>
        <v>0.46964147260914901</v>
      </c>
      <c r="BA28" s="293"/>
      <c r="BB28" s="293"/>
      <c r="BC28" s="293"/>
      <c r="BD28" s="300"/>
      <c r="BE28" s="292">
        <f t="shared" si="9"/>
        <v>0.47515222942447455</v>
      </c>
      <c r="BF28" s="293"/>
      <c r="BG28" s="293"/>
      <c r="BH28" s="293"/>
      <c r="BI28" s="294"/>
    </row>
    <row r="29" spans="1:112" ht="20.100000000000001" customHeight="1">
      <c r="A29" s="26"/>
      <c r="B29" s="243" t="s">
        <v>17</v>
      </c>
      <c r="C29" s="244"/>
      <c r="D29" s="244"/>
      <c r="E29" s="244"/>
      <c r="F29" s="244"/>
      <c r="G29" s="244"/>
      <c r="H29" s="244"/>
      <c r="I29" s="244"/>
      <c r="J29" s="244"/>
      <c r="K29" s="295">
        <v>20113</v>
      </c>
      <c r="L29" s="296"/>
      <c r="M29" s="296"/>
      <c r="N29" s="296"/>
      <c r="O29" s="296"/>
      <c r="P29" s="297"/>
      <c r="Q29" s="295">
        <v>19359</v>
      </c>
      <c r="R29" s="296"/>
      <c r="S29" s="296"/>
      <c r="T29" s="296"/>
      <c r="U29" s="296"/>
      <c r="V29" s="297"/>
      <c r="W29" s="295">
        <f t="shared" si="5"/>
        <v>39472</v>
      </c>
      <c r="X29" s="296"/>
      <c r="Y29" s="296"/>
      <c r="Z29" s="296"/>
      <c r="AA29" s="296"/>
      <c r="AB29" s="297"/>
      <c r="AC29" s="298">
        <v>10669</v>
      </c>
      <c r="AD29" s="298"/>
      <c r="AE29" s="298"/>
      <c r="AF29" s="298"/>
      <c r="AG29" s="298"/>
      <c r="AH29" s="298"/>
      <c r="AI29" s="298">
        <v>10080</v>
      </c>
      <c r="AJ29" s="298"/>
      <c r="AK29" s="298"/>
      <c r="AL29" s="298"/>
      <c r="AM29" s="298"/>
      <c r="AN29" s="298"/>
      <c r="AO29" s="298">
        <f t="shared" si="6"/>
        <v>20749</v>
      </c>
      <c r="AP29" s="298"/>
      <c r="AQ29" s="298"/>
      <c r="AR29" s="298"/>
      <c r="AS29" s="298"/>
      <c r="AT29" s="298"/>
      <c r="AU29" s="299">
        <f t="shared" si="7"/>
        <v>0.53045294088400541</v>
      </c>
      <c r="AV29" s="299"/>
      <c r="AW29" s="299"/>
      <c r="AX29" s="299"/>
      <c r="AY29" s="299"/>
      <c r="AZ29" s="292">
        <f t="shared" si="8"/>
        <v>0.5206880520688052</v>
      </c>
      <c r="BA29" s="293"/>
      <c r="BB29" s="293"/>
      <c r="BC29" s="293"/>
      <c r="BD29" s="300"/>
      <c r="BE29" s="292">
        <f t="shared" si="9"/>
        <v>0.52566376165383055</v>
      </c>
      <c r="BF29" s="293"/>
      <c r="BG29" s="293"/>
      <c r="BH29" s="293"/>
      <c r="BI29" s="294"/>
    </row>
    <row r="30" spans="1:112" ht="20.100000000000001" customHeight="1">
      <c r="B30" s="214" t="s">
        <v>113</v>
      </c>
      <c r="C30" s="215"/>
      <c r="D30" s="215"/>
      <c r="E30" s="215"/>
      <c r="F30" s="215"/>
      <c r="G30" s="215"/>
      <c r="H30" s="215"/>
      <c r="I30" s="215"/>
      <c r="J30" s="216"/>
      <c r="K30" s="295">
        <v>10048</v>
      </c>
      <c r="L30" s="296"/>
      <c r="M30" s="296"/>
      <c r="N30" s="296"/>
      <c r="O30" s="296"/>
      <c r="P30" s="297"/>
      <c r="Q30" s="295">
        <v>10279</v>
      </c>
      <c r="R30" s="296"/>
      <c r="S30" s="296"/>
      <c r="T30" s="296"/>
      <c r="U30" s="296"/>
      <c r="V30" s="297"/>
      <c r="W30" s="295">
        <f t="shared" si="5"/>
        <v>20327</v>
      </c>
      <c r="X30" s="296"/>
      <c r="Y30" s="296"/>
      <c r="Z30" s="296"/>
      <c r="AA30" s="296"/>
      <c r="AB30" s="297"/>
      <c r="AC30" s="298">
        <v>5862</v>
      </c>
      <c r="AD30" s="298"/>
      <c r="AE30" s="298"/>
      <c r="AF30" s="298"/>
      <c r="AG30" s="298"/>
      <c r="AH30" s="298"/>
      <c r="AI30" s="298">
        <v>4791</v>
      </c>
      <c r="AJ30" s="298"/>
      <c r="AK30" s="298"/>
      <c r="AL30" s="298"/>
      <c r="AM30" s="298"/>
      <c r="AN30" s="298"/>
      <c r="AO30" s="298">
        <f t="shared" si="6"/>
        <v>10653</v>
      </c>
      <c r="AP30" s="298"/>
      <c r="AQ30" s="298"/>
      <c r="AR30" s="298"/>
      <c r="AS30" s="298"/>
      <c r="AT30" s="298"/>
      <c r="AU30" s="299">
        <f t="shared" si="7"/>
        <v>0.58339968152866239</v>
      </c>
      <c r="AV30" s="299"/>
      <c r="AW30" s="299"/>
      <c r="AX30" s="299"/>
      <c r="AY30" s="299"/>
      <c r="AZ30" s="292">
        <f t="shared" si="8"/>
        <v>0.46609592372798908</v>
      </c>
      <c r="BA30" s="293"/>
      <c r="BB30" s="293"/>
      <c r="BC30" s="293"/>
      <c r="BD30" s="300"/>
      <c r="BE30" s="292">
        <f t="shared" si="9"/>
        <v>0.52408127121562453</v>
      </c>
      <c r="BF30" s="293"/>
      <c r="BG30" s="293"/>
      <c r="BH30" s="293"/>
      <c r="BI30" s="294"/>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row>
    <row r="31" spans="1:112" ht="20.100000000000001" customHeight="1">
      <c r="B31" s="214" t="s">
        <v>117</v>
      </c>
      <c r="C31" s="215"/>
      <c r="D31" s="215"/>
      <c r="E31" s="215"/>
      <c r="F31" s="215"/>
      <c r="G31" s="215"/>
      <c r="H31" s="215"/>
      <c r="I31" s="215"/>
      <c r="J31" s="216"/>
      <c r="K31" s="295">
        <v>135</v>
      </c>
      <c r="L31" s="296"/>
      <c r="M31" s="296"/>
      <c r="N31" s="296"/>
      <c r="O31" s="296"/>
      <c r="P31" s="297"/>
      <c r="Q31" s="295">
        <v>147</v>
      </c>
      <c r="R31" s="296"/>
      <c r="S31" s="296"/>
      <c r="T31" s="296"/>
      <c r="U31" s="296"/>
      <c r="V31" s="297"/>
      <c r="W31" s="295">
        <f t="shared" si="5"/>
        <v>282</v>
      </c>
      <c r="X31" s="296"/>
      <c r="Y31" s="296"/>
      <c r="Z31" s="296"/>
      <c r="AA31" s="296"/>
      <c r="AB31" s="297"/>
      <c r="AC31" s="298">
        <v>32</v>
      </c>
      <c r="AD31" s="298"/>
      <c r="AE31" s="298"/>
      <c r="AF31" s="298"/>
      <c r="AG31" s="298"/>
      <c r="AH31" s="298"/>
      <c r="AI31" s="298">
        <v>29</v>
      </c>
      <c r="AJ31" s="298"/>
      <c r="AK31" s="298"/>
      <c r="AL31" s="298"/>
      <c r="AM31" s="298"/>
      <c r="AN31" s="298"/>
      <c r="AO31" s="298">
        <f>SUM(AC31:AN31)</f>
        <v>61</v>
      </c>
      <c r="AP31" s="298"/>
      <c r="AQ31" s="298"/>
      <c r="AR31" s="298"/>
      <c r="AS31" s="298"/>
      <c r="AT31" s="298"/>
      <c r="AU31" s="299">
        <f t="shared" si="7"/>
        <v>0.23703703703703705</v>
      </c>
      <c r="AV31" s="299"/>
      <c r="AW31" s="299"/>
      <c r="AX31" s="299"/>
      <c r="AY31" s="299"/>
      <c r="AZ31" s="292">
        <f t="shared" si="8"/>
        <v>0.19727891156462585</v>
      </c>
      <c r="BA31" s="293"/>
      <c r="BB31" s="293"/>
      <c r="BC31" s="293"/>
      <c r="BD31" s="300"/>
      <c r="BE31" s="292">
        <f t="shared" si="9"/>
        <v>0.21631205673758866</v>
      </c>
      <c r="BF31" s="293"/>
      <c r="BG31" s="293"/>
      <c r="BH31" s="293"/>
      <c r="BI31" s="294"/>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row>
    <row r="32" spans="1:112" ht="19.5" customHeight="1" thickBot="1">
      <c r="B32" s="220" t="s">
        <v>18</v>
      </c>
      <c r="C32" s="221"/>
      <c r="D32" s="221"/>
      <c r="E32" s="221"/>
      <c r="F32" s="221"/>
      <c r="G32" s="221"/>
      <c r="H32" s="221"/>
      <c r="I32" s="221"/>
      <c r="J32" s="221"/>
      <c r="K32" s="301">
        <f>SUM(K25:P31)</f>
        <v>92514</v>
      </c>
      <c r="L32" s="302"/>
      <c r="M32" s="302"/>
      <c r="N32" s="302"/>
      <c r="O32" s="302"/>
      <c r="P32" s="303"/>
      <c r="Q32" s="304">
        <f>SUM(Q25:V31)</f>
        <v>90773</v>
      </c>
      <c r="R32" s="304"/>
      <c r="S32" s="304"/>
      <c r="T32" s="304"/>
      <c r="U32" s="304"/>
      <c r="V32" s="304"/>
      <c r="W32" s="305">
        <f>SUM(K32:V32)</f>
        <v>183287</v>
      </c>
      <c r="X32" s="306"/>
      <c r="Y32" s="306"/>
      <c r="Z32" s="306"/>
      <c r="AA32" s="306"/>
      <c r="AB32" s="307"/>
      <c r="AC32" s="304">
        <f>SUM(AC25:AC31)</f>
        <v>45319</v>
      </c>
      <c r="AD32" s="304"/>
      <c r="AE32" s="304"/>
      <c r="AF32" s="304"/>
      <c r="AG32" s="304"/>
      <c r="AH32" s="304"/>
      <c r="AI32" s="304">
        <f>SUM(AI25:AI31)</f>
        <v>42087</v>
      </c>
      <c r="AJ32" s="304"/>
      <c r="AK32" s="304"/>
      <c r="AL32" s="304"/>
      <c r="AM32" s="304"/>
      <c r="AN32" s="304"/>
      <c r="AO32" s="304">
        <f>SUM(AC32:AN32)</f>
        <v>87406</v>
      </c>
      <c r="AP32" s="304"/>
      <c r="AQ32" s="304"/>
      <c r="AR32" s="304"/>
      <c r="AS32" s="304"/>
      <c r="AT32" s="304"/>
      <c r="AU32" s="319">
        <f>AC32/K32</f>
        <v>0.48986099401171712</v>
      </c>
      <c r="AV32" s="319"/>
      <c r="AW32" s="319"/>
      <c r="AX32" s="319"/>
      <c r="AY32" s="319"/>
      <c r="AZ32" s="320">
        <f>AI32/Q32</f>
        <v>0.46365108567525587</v>
      </c>
      <c r="BA32" s="321"/>
      <c r="BB32" s="321"/>
      <c r="BC32" s="321"/>
      <c r="BD32" s="322"/>
      <c r="BE32" s="320">
        <f>AO32/W32</f>
        <v>0.47688052071341669</v>
      </c>
      <c r="BF32" s="321"/>
      <c r="BG32" s="321"/>
      <c r="BH32" s="321"/>
      <c r="BI32" s="323"/>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row>
    <row r="33" spans="1:112" ht="19.5" customHeight="1" thickTop="1" thickBot="1">
      <c r="B33" s="217" t="s">
        <v>19</v>
      </c>
      <c r="C33" s="218"/>
      <c r="D33" s="218"/>
      <c r="E33" s="218"/>
      <c r="F33" s="218"/>
      <c r="G33" s="218"/>
      <c r="H33" s="218"/>
      <c r="I33" s="218"/>
      <c r="J33" s="218"/>
      <c r="K33" s="324">
        <v>1210963</v>
      </c>
      <c r="L33" s="325"/>
      <c r="M33" s="325"/>
      <c r="N33" s="325"/>
      <c r="O33" s="325"/>
      <c r="P33" s="326"/>
      <c r="Q33" s="324">
        <v>1220568</v>
      </c>
      <c r="R33" s="325"/>
      <c r="S33" s="325"/>
      <c r="T33" s="325"/>
      <c r="U33" s="325"/>
      <c r="V33" s="326"/>
      <c r="W33" s="324">
        <f>SUM(K33:V33)</f>
        <v>2431531</v>
      </c>
      <c r="X33" s="325"/>
      <c r="Y33" s="325"/>
      <c r="Z33" s="325"/>
      <c r="AA33" s="325"/>
      <c r="AB33" s="326"/>
      <c r="AC33" s="324">
        <v>554301</v>
      </c>
      <c r="AD33" s="325"/>
      <c r="AE33" s="325"/>
      <c r="AF33" s="325"/>
      <c r="AG33" s="325"/>
      <c r="AH33" s="326"/>
      <c r="AI33" s="327">
        <v>540274</v>
      </c>
      <c r="AJ33" s="328"/>
      <c r="AK33" s="328"/>
      <c r="AL33" s="328"/>
      <c r="AM33" s="328"/>
      <c r="AN33" s="329"/>
      <c r="AO33" s="311">
        <f>SUM(AC33:AN33)</f>
        <v>1094575</v>
      </c>
      <c r="AP33" s="311"/>
      <c r="AQ33" s="311"/>
      <c r="AR33" s="311"/>
      <c r="AS33" s="311"/>
      <c r="AT33" s="311"/>
      <c r="AU33" s="312">
        <f>AC33/K33</f>
        <v>0.45773570290752069</v>
      </c>
      <c r="AV33" s="312"/>
      <c r="AW33" s="312"/>
      <c r="AX33" s="312"/>
      <c r="AY33" s="312"/>
      <c r="AZ33" s="312">
        <f>AI33/Q33</f>
        <v>0.44264145873068933</v>
      </c>
      <c r="BA33" s="312"/>
      <c r="BB33" s="312"/>
      <c r="BC33" s="312"/>
      <c r="BD33" s="312"/>
      <c r="BE33" s="313">
        <f>AO33/W33</f>
        <v>0.45015876828220575</v>
      </c>
      <c r="BF33" s="314"/>
      <c r="BG33" s="314"/>
      <c r="BH33" s="314"/>
      <c r="BI33" s="31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row>
    <row r="34" spans="1:112" ht="9.9499999999999993" customHeight="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112" ht="21">
      <c r="A35" s="1" ph="1"/>
      <c r="B35" s="1" ph="1"/>
      <c r="C35" s="1" ph="1"/>
      <c r="D35" s="1" ph="1"/>
      <c r="E35" s="1" ph="1"/>
      <c r="F35" s="1" ph="1"/>
      <c r="G35" s="1" ph="1"/>
      <c r="H35" s="1" ph="1"/>
      <c r="I35" s="1" ph="1"/>
      <c r="J35" s="1" ph="1"/>
      <c r="K35" s="1" ph="1"/>
      <c r="L35" s="1" ph="1"/>
      <c r="M35" s="1" ph="1"/>
      <c r="N35" s="1" ph="1"/>
      <c r="O35" s="1" ph="1"/>
      <c r="P35" s="1" ph="1"/>
    </row>
  </sheetData>
  <mergeCells count="211">
    <mergeCell ref="B33:J33"/>
    <mergeCell ref="K33:P33"/>
    <mergeCell ref="Q33:V33"/>
    <mergeCell ref="W33:AB33"/>
    <mergeCell ref="AC33:AH33"/>
    <mergeCell ref="AZ31:BD31"/>
    <mergeCell ref="AI33:AN33"/>
    <mergeCell ref="AO33:AT33"/>
    <mergeCell ref="AU33:AY33"/>
    <mergeCell ref="AZ33:BD33"/>
    <mergeCell ref="BE29:BI29"/>
    <mergeCell ref="BE33:BI33"/>
    <mergeCell ref="AI32:AN32"/>
    <mergeCell ref="AO32:AT32"/>
    <mergeCell ref="AU32:AY32"/>
    <mergeCell ref="AZ32:BD32"/>
    <mergeCell ref="BE32:BI32"/>
    <mergeCell ref="B30:J30"/>
    <mergeCell ref="K30:P30"/>
    <mergeCell ref="Q30:V30"/>
    <mergeCell ref="W30:AB30"/>
    <mergeCell ref="AC30:AH30"/>
    <mergeCell ref="BE31:BI31"/>
    <mergeCell ref="B32:J32"/>
    <mergeCell ref="K32:P32"/>
    <mergeCell ref="Q32:V32"/>
    <mergeCell ref="W32:AB32"/>
    <mergeCell ref="AC32:AH32"/>
    <mergeCell ref="AI30:AN30"/>
    <mergeCell ref="AO30:AT30"/>
    <mergeCell ref="AU30:AY30"/>
    <mergeCell ref="AZ30:BD30"/>
    <mergeCell ref="BE30:BI30"/>
    <mergeCell ref="B31:J31"/>
    <mergeCell ref="K31:P31"/>
    <mergeCell ref="Q31:V31"/>
    <mergeCell ref="W31:AB31"/>
    <mergeCell ref="AC31:AH31"/>
    <mergeCell ref="AI31:AN31"/>
    <mergeCell ref="AO31:AT31"/>
    <mergeCell ref="AU31:AY31"/>
    <mergeCell ref="B29:J29"/>
    <mergeCell ref="K29:P29"/>
    <mergeCell ref="Q29:V29"/>
    <mergeCell ref="W29:AB29"/>
    <mergeCell ref="AC29:AH29"/>
    <mergeCell ref="AI29:AN29"/>
    <mergeCell ref="AO29:AT29"/>
    <mergeCell ref="AU29:AY29"/>
    <mergeCell ref="AZ29:BD29"/>
    <mergeCell ref="BE27:BI27"/>
    <mergeCell ref="B28:J28"/>
    <mergeCell ref="K28:P28"/>
    <mergeCell ref="Q28:V28"/>
    <mergeCell ref="W28:AB28"/>
    <mergeCell ref="AC28:AH28"/>
    <mergeCell ref="AI28:AN28"/>
    <mergeCell ref="AO28:AT28"/>
    <mergeCell ref="AU28:AY28"/>
    <mergeCell ref="AZ28:BD28"/>
    <mergeCell ref="BE28:BI28"/>
    <mergeCell ref="B27:J27"/>
    <mergeCell ref="K27:P27"/>
    <mergeCell ref="Q27:V27"/>
    <mergeCell ref="W27:AB27"/>
    <mergeCell ref="AC27:AH27"/>
    <mergeCell ref="AI27:AN27"/>
    <mergeCell ref="AO27:AT27"/>
    <mergeCell ref="AU27:AY27"/>
    <mergeCell ref="AZ27:BD27"/>
    <mergeCell ref="BE25:BI25"/>
    <mergeCell ref="B26:J26"/>
    <mergeCell ref="K26:P26"/>
    <mergeCell ref="Q26:V26"/>
    <mergeCell ref="W26:AB26"/>
    <mergeCell ref="AC26:AH26"/>
    <mergeCell ref="AI26:AN26"/>
    <mergeCell ref="AO26:AT26"/>
    <mergeCell ref="AU26:AY26"/>
    <mergeCell ref="AZ26:BD26"/>
    <mergeCell ref="BE26:BI26"/>
    <mergeCell ref="B25:J25"/>
    <mergeCell ref="K25:P25"/>
    <mergeCell ref="Q25:V25"/>
    <mergeCell ref="W25:AB25"/>
    <mergeCell ref="AC25:AH25"/>
    <mergeCell ref="AI25:AN25"/>
    <mergeCell ref="AO25:AT25"/>
    <mergeCell ref="AU25:AY25"/>
    <mergeCell ref="AZ25:BD25"/>
    <mergeCell ref="B20:Q21"/>
    <mergeCell ref="B22:BI22"/>
    <mergeCell ref="B23:J24"/>
    <mergeCell ref="K23:AB23"/>
    <mergeCell ref="AC23:AT23"/>
    <mergeCell ref="AU23:BI23"/>
    <mergeCell ref="K24:P24"/>
    <mergeCell ref="Q24:V24"/>
    <mergeCell ref="W24:AB24"/>
    <mergeCell ref="AC24:AH24"/>
    <mergeCell ref="AI24:AN24"/>
    <mergeCell ref="AO24:AT24"/>
    <mergeCell ref="AU24:AY24"/>
    <mergeCell ref="AZ24:BD24"/>
    <mergeCell ref="BE24:BI24"/>
    <mergeCell ref="B17:AE18"/>
    <mergeCell ref="AI14:AN14"/>
    <mergeCell ref="AO14:AT14"/>
    <mergeCell ref="AU14:AY14"/>
    <mergeCell ref="AZ14:BD14"/>
    <mergeCell ref="BE14:BI14"/>
    <mergeCell ref="B15:J15"/>
    <mergeCell ref="K15:P15"/>
    <mergeCell ref="Q15:V15"/>
    <mergeCell ref="W15:AB15"/>
    <mergeCell ref="AC15:AH15"/>
    <mergeCell ref="BE13:BI13"/>
    <mergeCell ref="B14:J14"/>
    <mergeCell ref="K14:P14"/>
    <mergeCell ref="Q14:V14"/>
    <mergeCell ref="W14:AB14"/>
    <mergeCell ref="AC14:AH14"/>
    <mergeCell ref="AI15:AN15"/>
    <mergeCell ref="AO15:AT15"/>
    <mergeCell ref="AU15:AY15"/>
    <mergeCell ref="AZ15:BD15"/>
    <mergeCell ref="BE15:BI15"/>
    <mergeCell ref="B13:J13"/>
    <mergeCell ref="K13:P13"/>
    <mergeCell ref="Q13:V13"/>
    <mergeCell ref="W13:AB13"/>
    <mergeCell ref="AC13:AH13"/>
    <mergeCell ref="AI13:AN13"/>
    <mergeCell ref="AO13:AT13"/>
    <mergeCell ref="AU13:AY13"/>
    <mergeCell ref="AZ13:BD13"/>
    <mergeCell ref="BE11:BI11"/>
    <mergeCell ref="B12:J12"/>
    <mergeCell ref="K12:P12"/>
    <mergeCell ref="Q12:V12"/>
    <mergeCell ref="W12:AB12"/>
    <mergeCell ref="AC12:AH12"/>
    <mergeCell ref="AI12:AN12"/>
    <mergeCell ref="AO12:AT12"/>
    <mergeCell ref="AU12:AY12"/>
    <mergeCell ref="AZ12:BD12"/>
    <mergeCell ref="BE12:BI12"/>
    <mergeCell ref="B11:J11"/>
    <mergeCell ref="K11:P11"/>
    <mergeCell ref="Q11:V11"/>
    <mergeCell ref="W11:AB11"/>
    <mergeCell ref="AC11:AH11"/>
    <mergeCell ref="AI11:AN11"/>
    <mergeCell ref="AO11:AT11"/>
    <mergeCell ref="AU11:AY11"/>
    <mergeCell ref="AZ11:BD11"/>
    <mergeCell ref="BE9:BI9"/>
    <mergeCell ref="B10:J10"/>
    <mergeCell ref="K10:P10"/>
    <mergeCell ref="Q10:V10"/>
    <mergeCell ref="W10:AB10"/>
    <mergeCell ref="AC10:AH10"/>
    <mergeCell ref="AI10:AN10"/>
    <mergeCell ref="AO10:AT10"/>
    <mergeCell ref="AU10:AY10"/>
    <mergeCell ref="AZ10:BD10"/>
    <mergeCell ref="BE10:BI10"/>
    <mergeCell ref="B9:J9"/>
    <mergeCell ref="K9:P9"/>
    <mergeCell ref="Q9:V9"/>
    <mergeCell ref="W9:AB9"/>
    <mergeCell ref="AC9:AH9"/>
    <mergeCell ref="AI9:AN9"/>
    <mergeCell ref="AO9:AT9"/>
    <mergeCell ref="AU9:AY9"/>
    <mergeCell ref="AZ9:BD9"/>
    <mergeCell ref="BE7:BI7"/>
    <mergeCell ref="B8:J8"/>
    <mergeCell ref="K8:P8"/>
    <mergeCell ref="Q8:V8"/>
    <mergeCell ref="W8:AB8"/>
    <mergeCell ref="AC8:AH8"/>
    <mergeCell ref="AI8:AN8"/>
    <mergeCell ref="AO8:AT8"/>
    <mergeCell ref="AU8:AY8"/>
    <mergeCell ref="AZ8:BD8"/>
    <mergeCell ref="BE8:BI8"/>
    <mergeCell ref="B7:J7"/>
    <mergeCell ref="K7:P7"/>
    <mergeCell ref="Q7:V7"/>
    <mergeCell ref="W7:AB7"/>
    <mergeCell ref="AC7:AH7"/>
    <mergeCell ref="AI7:AN7"/>
    <mergeCell ref="AO7:AT7"/>
    <mergeCell ref="AU7:AY7"/>
    <mergeCell ref="AZ7:BD7"/>
    <mergeCell ref="B2:Q3"/>
    <mergeCell ref="B4:BI4"/>
    <mergeCell ref="B5:J6"/>
    <mergeCell ref="K5:AB5"/>
    <mergeCell ref="AC5:AT5"/>
    <mergeCell ref="AU5:BI5"/>
    <mergeCell ref="K6:P6"/>
    <mergeCell ref="Q6:V6"/>
    <mergeCell ref="W6:AB6"/>
    <mergeCell ref="AC6:AH6"/>
    <mergeCell ref="AI6:AN6"/>
    <mergeCell ref="AO6:AT6"/>
    <mergeCell ref="AU6:AY6"/>
    <mergeCell ref="AZ6:BD6"/>
    <mergeCell ref="BE6:BI6"/>
  </mergeCells>
  <phoneticPr fontId="3"/>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25" zoomScaleNormal="100" zoomScaleSheetLayoutView="100" workbookViewId="0">
      <selection activeCell="F10" sqref="F10"/>
    </sheetView>
  </sheetViews>
  <sheetFormatPr defaultColWidth="9" defaultRowHeight="30" customHeight="1"/>
  <cols>
    <col min="1" max="1" width="16.375" style="5" customWidth="1"/>
    <col min="2" max="3" width="7.125" style="5" customWidth="1"/>
    <col min="4" max="4" width="8.125" style="5" customWidth="1"/>
    <col min="5" max="8" width="5.875" style="5" customWidth="1"/>
    <col min="9" max="9" width="7.875" style="5" customWidth="1"/>
    <col min="10" max="12" width="6.625" style="5" customWidth="1"/>
    <col min="13" max="16384" width="9" style="5"/>
  </cols>
  <sheetData>
    <row r="1" spans="1:12" ht="30" customHeight="1">
      <c r="A1" s="330" t="s">
        <v>24</v>
      </c>
      <c r="B1" s="330"/>
      <c r="C1" s="330"/>
      <c r="D1" s="330"/>
    </row>
    <row r="2" spans="1:12" ht="20.25" customHeight="1"/>
    <row r="3" spans="1:12" ht="30" customHeight="1" thickBot="1">
      <c r="A3" s="6" t="s">
        <v>25</v>
      </c>
    </row>
    <row r="4" spans="1:12" ht="30" customHeight="1">
      <c r="A4" s="334" t="s">
        <v>343</v>
      </c>
      <c r="B4" s="332" t="s">
        <v>10</v>
      </c>
      <c r="C4" s="332"/>
      <c r="D4" s="332"/>
      <c r="E4" s="332" t="s">
        <v>11</v>
      </c>
      <c r="F4" s="332"/>
      <c r="G4" s="332"/>
      <c r="H4" s="332"/>
      <c r="I4" s="332"/>
      <c r="J4" s="332" t="s">
        <v>12</v>
      </c>
      <c r="K4" s="332"/>
      <c r="L4" s="333"/>
    </row>
    <row r="5" spans="1:12" ht="30" customHeight="1">
      <c r="A5" s="335"/>
      <c r="B5" s="341"/>
      <c r="C5" s="342"/>
      <c r="D5" s="343"/>
      <c r="E5" s="337" t="s">
        <v>341</v>
      </c>
      <c r="F5" s="338"/>
      <c r="G5" s="339" t="s">
        <v>340</v>
      </c>
      <c r="H5" s="340"/>
      <c r="I5" s="182"/>
      <c r="J5" s="341"/>
      <c r="K5" s="342"/>
      <c r="L5" s="344"/>
    </row>
    <row r="6" spans="1:12" ht="30" customHeight="1">
      <c r="A6" s="336"/>
      <c r="B6" s="7" t="s">
        <v>1</v>
      </c>
      <c r="C6" s="7" t="s">
        <v>2</v>
      </c>
      <c r="D6" s="7" t="s">
        <v>3</v>
      </c>
      <c r="E6" s="7" t="s">
        <v>1</v>
      </c>
      <c r="F6" s="7" t="s">
        <v>2</v>
      </c>
      <c r="G6" s="121" t="s">
        <v>1</v>
      </c>
      <c r="H6" s="121" t="s">
        <v>2</v>
      </c>
      <c r="I6" s="7" t="s">
        <v>3</v>
      </c>
      <c r="J6" s="7" t="s">
        <v>1</v>
      </c>
      <c r="K6" s="7" t="s">
        <v>2</v>
      </c>
      <c r="L6" s="8" t="s">
        <v>3</v>
      </c>
    </row>
    <row r="7" spans="1:12" ht="30" customHeight="1">
      <c r="A7" s="133" t="s">
        <v>26</v>
      </c>
      <c r="B7" s="146">
        <v>1065</v>
      </c>
      <c r="C7" s="146">
        <v>1114</v>
      </c>
      <c r="D7" s="167">
        <f>SUM(B7:C7)</f>
        <v>2179</v>
      </c>
      <c r="E7" s="167">
        <v>301</v>
      </c>
      <c r="F7" s="167">
        <v>266</v>
      </c>
      <c r="G7" s="167">
        <v>176</v>
      </c>
      <c r="H7" s="167">
        <v>195</v>
      </c>
      <c r="I7" s="167">
        <f>SUM(E7:H7)</f>
        <v>938</v>
      </c>
      <c r="J7" s="174">
        <f>(E7+G7)/B7*100</f>
        <v>44.7887323943662</v>
      </c>
      <c r="K7" s="174">
        <f>(F7+H7)/C7*100</f>
        <v>41.38240574506284</v>
      </c>
      <c r="L7" s="175">
        <f t="shared" ref="L7:L23" si="0">I7/D7*100</f>
        <v>43.047269389628269</v>
      </c>
    </row>
    <row r="8" spans="1:12" ht="30" customHeight="1">
      <c r="A8" s="133" t="s">
        <v>27</v>
      </c>
      <c r="B8" s="146">
        <v>912</v>
      </c>
      <c r="C8" s="146">
        <v>915</v>
      </c>
      <c r="D8" s="167">
        <f t="shared" ref="D8:D23" si="1">SUM(B8:C8)</f>
        <v>1827</v>
      </c>
      <c r="E8" s="167">
        <v>296</v>
      </c>
      <c r="F8" s="167">
        <v>252</v>
      </c>
      <c r="G8" s="167">
        <v>121</v>
      </c>
      <c r="H8" s="167">
        <v>125</v>
      </c>
      <c r="I8" s="167">
        <f t="shared" ref="I8:I22" si="2">SUM(E8:H8)</f>
        <v>794</v>
      </c>
      <c r="J8" s="174">
        <f t="shared" ref="J8:J23" si="3">(E8+G8)/B8*100</f>
        <v>45.723684210526315</v>
      </c>
      <c r="K8" s="174">
        <f t="shared" ref="K8:K23" si="4">(F8+H8)/C8*100</f>
        <v>41.202185792349724</v>
      </c>
      <c r="L8" s="175">
        <f t="shared" si="0"/>
        <v>43.459222769567596</v>
      </c>
    </row>
    <row r="9" spans="1:12" ht="30" customHeight="1">
      <c r="A9" s="133" t="s">
        <v>318</v>
      </c>
      <c r="B9" s="146">
        <v>886</v>
      </c>
      <c r="C9" s="146">
        <v>949</v>
      </c>
      <c r="D9" s="167">
        <f t="shared" si="1"/>
        <v>1835</v>
      </c>
      <c r="E9" s="167">
        <v>270</v>
      </c>
      <c r="F9" s="167">
        <v>258</v>
      </c>
      <c r="G9" s="167">
        <v>129</v>
      </c>
      <c r="H9" s="167">
        <v>157</v>
      </c>
      <c r="I9" s="167">
        <f t="shared" si="2"/>
        <v>814</v>
      </c>
      <c r="J9" s="174">
        <f t="shared" si="3"/>
        <v>45.033860045146731</v>
      </c>
      <c r="K9" s="174">
        <f t="shared" si="4"/>
        <v>43.730242360379343</v>
      </c>
      <c r="L9" s="175">
        <f t="shared" si="0"/>
        <v>44.359673024523161</v>
      </c>
    </row>
    <row r="10" spans="1:12" ht="30" customHeight="1">
      <c r="A10" s="133" t="s">
        <v>317</v>
      </c>
      <c r="B10" s="146">
        <v>262</v>
      </c>
      <c r="C10" s="146">
        <v>286</v>
      </c>
      <c r="D10" s="167">
        <f t="shared" si="1"/>
        <v>548</v>
      </c>
      <c r="E10" s="167">
        <v>102</v>
      </c>
      <c r="F10" s="167">
        <v>81</v>
      </c>
      <c r="G10" s="167">
        <v>44</v>
      </c>
      <c r="H10" s="167">
        <v>53</v>
      </c>
      <c r="I10" s="167">
        <f t="shared" si="2"/>
        <v>280</v>
      </c>
      <c r="J10" s="174">
        <f t="shared" si="3"/>
        <v>55.725190839694662</v>
      </c>
      <c r="K10" s="174">
        <f t="shared" si="4"/>
        <v>46.853146853146853</v>
      </c>
      <c r="L10" s="175">
        <f t="shared" si="0"/>
        <v>51.094890510948908</v>
      </c>
    </row>
    <row r="11" spans="1:12" ht="30" customHeight="1">
      <c r="A11" s="133" t="s">
        <v>319</v>
      </c>
      <c r="B11" s="146">
        <v>265</v>
      </c>
      <c r="C11" s="146">
        <v>317</v>
      </c>
      <c r="D11" s="167">
        <f t="shared" si="1"/>
        <v>582</v>
      </c>
      <c r="E11" s="167">
        <v>80</v>
      </c>
      <c r="F11" s="167">
        <v>75</v>
      </c>
      <c r="G11" s="167">
        <v>49</v>
      </c>
      <c r="H11" s="167">
        <v>56</v>
      </c>
      <c r="I11" s="167">
        <f t="shared" si="2"/>
        <v>260</v>
      </c>
      <c r="J11" s="174">
        <f t="shared" si="3"/>
        <v>48.679245283018865</v>
      </c>
      <c r="K11" s="174">
        <f t="shared" si="4"/>
        <v>41.324921135646683</v>
      </c>
      <c r="L11" s="175">
        <f t="shared" si="0"/>
        <v>44.673539518900348</v>
      </c>
    </row>
    <row r="12" spans="1:12" ht="30" customHeight="1">
      <c r="A12" s="133" t="s">
        <v>320</v>
      </c>
      <c r="B12" s="146">
        <v>258</v>
      </c>
      <c r="C12" s="146">
        <v>261</v>
      </c>
      <c r="D12" s="167">
        <f t="shared" si="1"/>
        <v>519</v>
      </c>
      <c r="E12" s="167">
        <v>69</v>
      </c>
      <c r="F12" s="167">
        <v>61</v>
      </c>
      <c r="G12" s="167">
        <v>57</v>
      </c>
      <c r="H12" s="167">
        <v>54</v>
      </c>
      <c r="I12" s="167">
        <f t="shared" si="2"/>
        <v>241</v>
      </c>
      <c r="J12" s="174">
        <f t="shared" si="3"/>
        <v>48.837209302325576</v>
      </c>
      <c r="K12" s="174">
        <f t="shared" si="4"/>
        <v>44.061302681992338</v>
      </c>
      <c r="L12" s="175">
        <f t="shared" si="0"/>
        <v>46.435452793834301</v>
      </c>
    </row>
    <row r="13" spans="1:12" ht="30" customHeight="1">
      <c r="A13" s="133" t="s">
        <v>321</v>
      </c>
      <c r="B13" s="146">
        <v>205</v>
      </c>
      <c r="C13" s="146">
        <v>190</v>
      </c>
      <c r="D13" s="167">
        <f t="shared" si="1"/>
        <v>395</v>
      </c>
      <c r="E13" s="167">
        <v>61</v>
      </c>
      <c r="F13" s="167">
        <v>44</v>
      </c>
      <c r="G13" s="167">
        <v>33</v>
      </c>
      <c r="H13" s="167">
        <v>33</v>
      </c>
      <c r="I13" s="167">
        <f t="shared" si="2"/>
        <v>171</v>
      </c>
      <c r="J13" s="174">
        <f t="shared" si="3"/>
        <v>45.853658536585371</v>
      </c>
      <c r="K13" s="174">
        <f t="shared" si="4"/>
        <v>40.526315789473685</v>
      </c>
      <c r="L13" s="175">
        <f t="shared" si="0"/>
        <v>43.291139240506325</v>
      </c>
    </row>
    <row r="14" spans="1:12" ht="30" customHeight="1">
      <c r="A14" s="133" t="s">
        <v>322</v>
      </c>
      <c r="B14" s="146">
        <v>191</v>
      </c>
      <c r="C14" s="146">
        <v>234</v>
      </c>
      <c r="D14" s="167">
        <f t="shared" si="1"/>
        <v>425</v>
      </c>
      <c r="E14" s="167">
        <v>46</v>
      </c>
      <c r="F14" s="167">
        <v>43</v>
      </c>
      <c r="G14" s="167">
        <v>52</v>
      </c>
      <c r="H14" s="167">
        <v>67</v>
      </c>
      <c r="I14" s="167">
        <f t="shared" si="2"/>
        <v>208</v>
      </c>
      <c r="J14" s="174">
        <f t="shared" si="3"/>
        <v>51.308900523560212</v>
      </c>
      <c r="K14" s="174">
        <f t="shared" si="4"/>
        <v>47.008547008547005</v>
      </c>
      <c r="L14" s="175">
        <f t="shared" si="0"/>
        <v>48.941176470588239</v>
      </c>
    </row>
    <row r="15" spans="1:12" ht="30" customHeight="1">
      <c r="A15" s="133" t="s">
        <v>323</v>
      </c>
      <c r="B15" s="146">
        <v>308</v>
      </c>
      <c r="C15" s="146">
        <v>326</v>
      </c>
      <c r="D15" s="167">
        <f t="shared" si="1"/>
        <v>634</v>
      </c>
      <c r="E15" s="167">
        <v>84</v>
      </c>
      <c r="F15" s="167">
        <v>88</v>
      </c>
      <c r="G15" s="167">
        <v>63</v>
      </c>
      <c r="H15" s="167">
        <v>78</v>
      </c>
      <c r="I15" s="167">
        <f t="shared" si="2"/>
        <v>313</v>
      </c>
      <c r="J15" s="174">
        <f t="shared" si="3"/>
        <v>47.727272727272727</v>
      </c>
      <c r="K15" s="174">
        <f t="shared" si="4"/>
        <v>50.920245398772998</v>
      </c>
      <c r="L15" s="175">
        <f t="shared" si="0"/>
        <v>49.369085173501574</v>
      </c>
    </row>
    <row r="16" spans="1:12" ht="30" customHeight="1">
      <c r="A16" s="133" t="s">
        <v>326</v>
      </c>
      <c r="B16" s="146">
        <v>518</v>
      </c>
      <c r="C16" s="146">
        <v>547</v>
      </c>
      <c r="D16" s="167">
        <f t="shared" si="1"/>
        <v>1065</v>
      </c>
      <c r="E16" s="167">
        <v>144</v>
      </c>
      <c r="F16" s="167">
        <v>141</v>
      </c>
      <c r="G16" s="167">
        <v>102</v>
      </c>
      <c r="H16" s="167">
        <v>112</v>
      </c>
      <c r="I16" s="167">
        <f t="shared" si="2"/>
        <v>499</v>
      </c>
      <c r="J16" s="174">
        <f t="shared" si="3"/>
        <v>47.490347490347489</v>
      </c>
      <c r="K16" s="174">
        <f t="shared" si="4"/>
        <v>46.252285191956119</v>
      </c>
      <c r="L16" s="175">
        <f t="shared" si="0"/>
        <v>46.854460093896719</v>
      </c>
    </row>
    <row r="17" spans="1:12" ht="30" customHeight="1">
      <c r="A17" s="133" t="s">
        <v>327</v>
      </c>
      <c r="B17" s="146">
        <v>365</v>
      </c>
      <c r="C17" s="146">
        <v>378</v>
      </c>
      <c r="D17" s="167">
        <f t="shared" si="1"/>
        <v>743</v>
      </c>
      <c r="E17" s="167">
        <v>99</v>
      </c>
      <c r="F17" s="167">
        <v>98</v>
      </c>
      <c r="G17" s="167">
        <v>76</v>
      </c>
      <c r="H17" s="167">
        <v>85</v>
      </c>
      <c r="I17" s="167">
        <f t="shared" si="2"/>
        <v>358</v>
      </c>
      <c r="J17" s="174">
        <f t="shared" si="3"/>
        <v>47.945205479452049</v>
      </c>
      <c r="K17" s="174">
        <f t="shared" si="4"/>
        <v>48.412698412698411</v>
      </c>
      <c r="L17" s="175">
        <f t="shared" si="0"/>
        <v>48.183041722745621</v>
      </c>
    </row>
    <row r="18" spans="1:12" ht="30" customHeight="1">
      <c r="A18" s="133" t="s">
        <v>324</v>
      </c>
      <c r="B18" s="146">
        <v>448</v>
      </c>
      <c r="C18" s="146">
        <v>397</v>
      </c>
      <c r="D18" s="167">
        <f t="shared" si="1"/>
        <v>845</v>
      </c>
      <c r="E18" s="167">
        <v>108</v>
      </c>
      <c r="F18" s="167">
        <v>85</v>
      </c>
      <c r="G18" s="167">
        <v>89</v>
      </c>
      <c r="H18" s="167">
        <v>79</v>
      </c>
      <c r="I18" s="167">
        <f t="shared" si="2"/>
        <v>361</v>
      </c>
      <c r="J18" s="174">
        <f t="shared" si="3"/>
        <v>43.973214285714285</v>
      </c>
      <c r="K18" s="174">
        <f t="shared" si="4"/>
        <v>41.309823677581861</v>
      </c>
      <c r="L18" s="175">
        <f t="shared" si="0"/>
        <v>42.721893491124256</v>
      </c>
    </row>
    <row r="19" spans="1:12" ht="30" customHeight="1">
      <c r="A19" s="133" t="s">
        <v>328</v>
      </c>
      <c r="B19" s="146">
        <v>812</v>
      </c>
      <c r="C19" s="146">
        <v>794</v>
      </c>
      <c r="D19" s="167">
        <f t="shared" si="1"/>
        <v>1606</v>
      </c>
      <c r="E19" s="167">
        <v>234</v>
      </c>
      <c r="F19" s="167">
        <v>179</v>
      </c>
      <c r="G19" s="167">
        <v>160</v>
      </c>
      <c r="H19" s="167">
        <v>192</v>
      </c>
      <c r="I19" s="167">
        <f t="shared" si="2"/>
        <v>765</v>
      </c>
      <c r="J19" s="174">
        <f t="shared" si="3"/>
        <v>48.522167487684733</v>
      </c>
      <c r="K19" s="174">
        <f t="shared" si="4"/>
        <v>46.725440806045334</v>
      </c>
      <c r="L19" s="175">
        <f t="shared" si="0"/>
        <v>47.633872976338729</v>
      </c>
    </row>
    <row r="20" spans="1:12" ht="30" customHeight="1">
      <c r="A20" s="133" t="s">
        <v>329</v>
      </c>
      <c r="B20" s="146">
        <v>441</v>
      </c>
      <c r="C20" s="146">
        <v>421</v>
      </c>
      <c r="D20" s="167">
        <f t="shared" si="1"/>
        <v>862</v>
      </c>
      <c r="E20" s="167">
        <v>132</v>
      </c>
      <c r="F20" s="167">
        <v>90</v>
      </c>
      <c r="G20" s="167">
        <v>54</v>
      </c>
      <c r="H20" s="167">
        <v>68</v>
      </c>
      <c r="I20" s="167">
        <f t="shared" si="2"/>
        <v>344</v>
      </c>
      <c r="J20" s="174">
        <f t="shared" si="3"/>
        <v>42.176870748299322</v>
      </c>
      <c r="K20" s="174">
        <f t="shared" si="4"/>
        <v>37.529691211401421</v>
      </c>
      <c r="L20" s="175">
        <f t="shared" si="0"/>
        <v>39.907192575406029</v>
      </c>
    </row>
    <row r="21" spans="1:12" ht="30" customHeight="1">
      <c r="A21" s="133" t="s">
        <v>325</v>
      </c>
      <c r="B21" s="146">
        <v>400</v>
      </c>
      <c r="C21" s="146">
        <v>428</v>
      </c>
      <c r="D21" s="167">
        <f t="shared" si="1"/>
        <v>828</v>
      </c>
      <c r="E21" s="167">
        <v>114</v>
      </c>
      <c r="F21" s="167">
        <v>97</v>
      </c>
      <c r="G21" s="167">
        <v>48</v>
      </c>
      <c r="H21" s="167">
        <v>52</v>
      </c>
      <c r="I21" s="167">
        <f t="shared" si="2"/>
        <v>311</v>
      </c>
      <c r="J21" s="174">
        <f t="shared" si="3"/>
        <v>40.5</v>
      </c>
      <c r="K21" s="174">
        <f t="shared" si="4"/>
        <v>34.813084112149532</v>
      </c>
      <c r="L21" s="175">
        <f t="shared" si="0"/>
        <v>37.560386473429951</v>
      </c>
    </row>
    <row r="22" spans="1:12" ht="30" customHeight="1" thickBot="1">
      <c r="A22" s="134" t="s">
        <v>330</v>
      </c>
      <c r="B22" s="150">
        <v>334</v>
      </c>
      <c r="C22" s="150">
        <v>325</v>
      </c>
      <c r="D22" s="176">
        <f t="shared" si="1"/>
        <v>659</v>
      </c>
      <c r="E22" s="176">
        <v>81</v>
      </c>
      <c r="F22" s="176">
        <v>64</v>
      </c>
      <c r="G22" s="176">
        <v>81</v>
      </c>
      <c r="H22" s="176">
        <v>89</v>
      </c>
      <c r="I22" s="177">
        <f t="shared" si="2"/>
        <v>315</v>
      </c>
      <c r="J22" s="178">
        <f t="shared" si="3"/>
        <v>48.50299401197605</v>
      </c>
      <c r="K22" s="178">
        <f t="shared" si="4"/>
        <v>47.07692307692308</v>
      </c>
      <c r="L22" s="179">
        <f t="shared" si="0"/>
        <v>47.799696509863431</v>
      </c>
    </row>
    <row r="23" spans="1:12" ht="30" customHeight="1" thickTop="1" thickBot="1">
      <c r="A23" s="11" t="s">
        <v>3</v>
      </c>
      <c r="B23" s="170">
        <f>SUM(B7:B22)</f>
        <v>7670</v>
      </c>
      <c r="C23" s="170">
        <f>SUM(C7:C22)</f>
        <v>7882</v>
      </c>
      <c r="D23" s="170">
        <f t="shared" si="1"/>
        <v>15552</v>
      </c>
      <c r="E23" s="170">
        <f>SUM(E7:E22)</f>
        <v>2221</v>
      </c>
      <c r="F23" s="170">
        <f>SUM(F7:F22)</f>
        <v>1922</v>
      </c>
      <c r="G23" s="170">
        <f>SUM(G7:G22)</f>
        <v>1334</v>
      </c>
      <c r="H23" s="170">
        <f>SUM(H7:H22)</f>
        <v>1495</v>
      </c>
      <c r="I23" s="168">
        <f>SUM(E23:H23)</f>
        <v>6972</v>
      </c>
      <c r="J23" s="180">
        <f t="shared" si="3"/>
        <v>46.349413298565842</v>
      </c>
      <c r="K23" s="180">
        <f t="shared" si="4"/>
        <v>43.351941131692463</v>
      </c>
      <c r="L23" s="181">
        <f t="shared" si="0"/>
        <v>44.830246913580247</v>
      </c>
    </row>
    <row r="24" spans="1:12" ht="30" customHeight="1">
      <c r="A24" s="12"/>
      <c r="B24" s="12"/>
      <c r="C24" s="12"/>
      <c r="D24" s="12"/>
      <c r="E24" s="12"/>
      <c r="F24" s="12"/>
      <c r="G24" s="12"/>
      <c r="H24" s="12"/>
      <c r="I24" s="12"/>
      <c r="J24" s="12"/>
      <c r="K24" s="12"/>
      <c r="L24" s="12"/>
    </row>
    <row r="25" spans="1:12" ht="30" customHeight="1">
      <c r="A25" s="13"/>
      <c r="B25" s="13"/>
      <c r="C25" s="13"/>
      <c r="D25" s="13"/>
      <c r="E25" s="13"/>
      <c r="F25" s="13"/>
      <c r="G25" s="13"/>
      <c r="H25" s="13"/>
      <c r="I25" s="13"/>
      <c r="J25" s="13"/>
      <c r="K25" s="13"/>
      <c r="L25" s="13"/>
    </row>
    <row r="26" spans="1:12" ht="30" customHeight="1">
      <c r="A26" s="13"/>
      <c r="B26" s="13"/>
      <c r="C26" s="13"/>
      <c r="D26" s="13"/>
      <c r="E26" s="13"/>
      <c r="F26" s="13"/>
      <c r="G26" s="13"/>
      <c r="H26" s="13"/>
      <c r="I26" s="13"/>
      <c r="J26" s="13"/>
      <c r="K26" s="13"/>
      <c r="L26" s="13"/>
    </row>
    <row r="30" spans="1:12" ht="30" customHeight="1">
      <c r="A30" s="331"/>
      <c r="B30" s="331"/>
      <c r="C30" s="331"/>
      <c r="D30" s="331"/>
      <c r="E30" s="331"/>
      <c r="F30" s="331"/>
      <c r="G30" s="331"/>
      <c r="H30" s="331"/>
      <c r="I30" s="331"/>
      <c r="J30" s="331"/>
      <c r="K30" s="331"/>
      <c r="L30" s="331"/>
    </row>
  </sheetData>
  <mergeCells count="10">
    <mergeCell ref="A1:D1"/>
    <mergeCell ref="A30:L30"/>
    <mergeCell ref="J4:L4"/>
    <mergeCell ref="A4:A6"/>
    <mergeCell ref="B4:D4"/>
    <mergeCell ref="E4:I4"/>
    <mergeCell ref="E5:F5"/>
    <mergeCell ref="G5:H5"/>
    <mergeCell ref="B5:D5"/>
    <mergeCell ref="J5:L5"/>
  </mergeCells>
  <phoneticPr fontId="3"/>
  <printOptions horizontalCentered="1"/>
  <pageMargins left="0.23622047244094491" right="0.1968503937007874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
  <sheetViews>
    <sheetView topLeftCell="A31" zoomScaleNormal="100" zoomScaleSheetLayoutView="100" workbookViewId="0">
      <selection activeCell="I4" sqref="I4"/>
    </sheetView>
  </sheetViews>
  <sheetFormatPr defaultColWidth="9" defaultRowHeight="30" customHeight="1"/>
  <cols>
    <col min="1" max="1" width="16.375" style="5" customWidth="1"/>
    <col min="2" max="3" width="7.125" style="5" customWidth="1"/>
    <col min="4" max="4" width="8.125" style="5" customWidth="1"/>
    <col min="5" max="8" width="5.875" style="5" customWidth="1"/>
    <col min="9" max="9" width="8.125" style="5" customWidth="1"/>
    <col min="10" max="12" width="6.625" style="5" customWidth="1"/>
    <col min="13" max="16384" width="9" style="5"/>
  </cols>
  <sheetData>
    <row r="2" spans="1:12" ht="30" customHeight="1" thickBot="1">
      <c r="A2" s="6" t="s">
        <v>28</v>
      </c>
    </row>
    <row r="3" spans="1:12" ht="30" customHeight="1">
      <c r="A3" s="345" t="s">
        <v>362</v>
      </c>
      <c r="B3" s="348" t="s">
        <v>10</v>
      </c>
      <c r="C3" s="348"/>
      <c r="D3" s="348"/>
      <c r="E3" s="348" t="s">
        <v>11</v>
      </c>
      <c r="F3" s="348"/>
      <c r="G3" s="348"/>
      <c r="H3" s="348"/>
      <c r="I3" s="348"/>
      <c r="J3" s="348" t="s">
        <v>12</v>
      </c>
      <c r="K3" s="348"/>
      <c r="L3" s="349"/>
    </row>
    <row r="4" spans="1:12" ht="30" customHeight="1">
      <c r="A4" s="346"/>
      <c r="B4" s="341"/>
      <c r="C4" s="342"/>
      <c r="D4" s="343"/>
      <c r="E4" s="337" t="s">
        <v>341</v>
      </c>
      <c r="F4" s="338"/>
      <c r="G4" s="339" t="s">
        <v>340</v>
      </c>
      <c r="H4" s="340"/>
      <c r="I4" s="182"/>
      <c r="J4" s="350"/>
      <c r="K4" s="351"/>
      <c r="L4" s="352"/>
    </row>
    <row r="5" spans="1:12" ht="30" customHeight="1">
      <c r="A5" s="347"/>
      <c r="B5" s="7" t="s">
        <v>1</v>
      </c>
      <c r="C5" s="7" t="s">
        <v>2</v>
      </c>
      <c r="D5" s="7" t="s">
        <v>3</v>
      </c>
      <c r="E5" s="7" t="s">
        <v>1</v>
      </c>
      <c r="F5" s="7" t="s">
        <v>2</v>
      </c>
      <c r="G5" s="121" t="s">
        <v>1</v>
      </c>
      <c r="H5" s="121" t="s">
        <v>2</v>
      </c>
      <c r="I5" s="7" t="s">
        <v>3</v>
      </c>
      <c r="J5" s="7" t="s">
        <v>1</v>
      </c>
      <c r="K5" s="7" t="s">
        <v>2</v>
      </c>
      <c r="L5" s="8" t="s">
        <v>3</v>
      </c>
    </row>
    <row r="6" spans="1:12" ht="30" customHeight="1">
      <c r="A6" s="9" t="s">
        <v>29</v>
      </c>
      <c r="B6" s="145">
        <v>4027</v>
      </c>
      <c r="C6" s="146">
        <v>3861</v>
      </c>
      <c r="D6" s="147">
        <f t="shared" ref="D6:D11" si="0">SUM(B6:C6)</f>
        <v>7888</v>
      </c>
      <c r="E6" s="147">
        <v>1160</v>
      </c>
      <c r="F6" s="147">
        <v>991</v>
      </c>
      <c r="G6" s="147">
        <v>598</v>
      </c>
      <c r="H6" s="147">
        <v>655</v>
      </c>
      <c r="I6" s="147">
        <f>SUM(E6:H6)</f>
        <v>3404</v>
      </c>
      <c r="J6" s="148">
        <f>(E6+G6)/B6*100</f>
        <v>43.65532654581574</v>
      </c>
      <c r="K6" s="148">
        <f>(F6+H6)/C6*100</f>
        <v>42.631442631442631</v>
      </c>
      <c r="L6" s="149">
        <f t="shared" ref="L6:L11" si="1">I6/D6*100</f>
        <v>43.154158215010142</v>
      </c>
    </row>
    <row r="7" spans="1:12" ht="30" customHeight="1">
      <c r="A7" s="9" t="s">
        <v>30</v>
      </c>
      <c r="B7" s="145">
        <v>1369</v>
      </c>
      <c r="C7" s="145">
        <v>1453</v>
      </c>
      <c r="D7" s="147">
        <f t="shared" si="0"/>
        <v>2822</v>
      </c>
      <c r="E7" s="147">
        <v>382</v>
      </c>
      <c r="F7" s="147">
        <v>336</v>
      </c>
      <c r="G7" s="147">
        <v>187</v>
      </c>
      <c r="H7" s="147">
        <v>232</v>
      </c>
      <c r="I7" s="147">
        <f t="shared" ref="I7:I10" si="2">SUM(E7:H7)</f>
        <v>1137</v>
      </c>
      <c r="J7" s="148">
        <f t="shared" ref="J7:J11" si="3">(E7+G7)/B7*100</f>
        <v>41.563184806428048</v>
      </c>
      <c r="K7" s="148">
        <f t="shared" ref="K7:K11" si="4">(F7+H7)/C7*100</f>
        <v>39.091534755677912</v>
      </c>
      <c r="L7" s="149">
        <f t="shared" si="1"/>
        <v>40.29057406094968</v>
      </c>
    </row>
    <row r="8" spans="1:12" ht="30" customHeight="1">
      <c r="A8" s="9" t="s">
        <v>31</v>
      </c>
      <c r="B8" s="145">
        <v>814</v>
      </c>
      <c r="C8" s="145">
        <v>861</v>
      </c>
      <c r="D8" s="147">
        <f t="shared" si="0"/>
        <v>1675</v>
      </c>
      <c r="E8" s="147">
        <v>210</v>
      </c>
      <c r="F8" s="147">
        <v>210</v>
      </c>
      <c r="G8" s="147">
        <v>130</v>
      </c>
      <c r="H8" s="147">
        <v>143</v>
      </c>
      <c r="I8" s="147">
        <f t="shared" si="2"/>
        <v>693</v>
      </c>
      <c r="J8" s="148">
        <f t="shared" si="3"/>
        <v>41.76904176904177</v>
      </c>
      <c r="K8" s="148">
        <f t="shared" si="4"/>
        <v>40.998838559814175</v>
      </c>
      <c r="L8" s="149">
        <f t="shared" si="1"/>
        <v>41.373134328358205</v>
      </c>
    </row>
    <row r="9" spans="1:12" ht="30" customHeight="1">
      <c r="A9" s="9" t="s">
        <v>32</v>
      </c>
      <c r="B9" s="145">
        <v>912</v>
      </c>
      <c r="C9" s="145">
        <v>999</v>
      </c>
      <c r="D9" s="147">
        <f t="shared" si="0"/>
        <v>1911</v>
      </c>
      <c r="E9" s="147">
        <v>261</v>
      </c>
      <c r="F9" s="147">
        <v>269</v>
      </c>
      <c r="G9" s="147">
        <v>125</v>
      </c>
      <c r="H9" s="147">
        <v>133</v>
      </c>
      <c r="I9" s="147">
        <f t="shared" si="2"/>
        <v>788</v>
      </c>
      <c r="J9" s="148">
        <f t="shared" si="3"/>
        <v>42.324561403508767</v>
      </c>
      <c r="K9" s="148">
        <f t="shared" si="4"/>
        <v>40.24024024024024</v>
      </c>
      <c r="L9" s="149">
        <f t="shared" si="1"/>
        <v>41.234955520669807</v>
      </c>
    </row>
    <row r="10" spans="1:12" ht="30" customHeight="1" thickBot="1">
      <c r="A10" s="10" t="s">
        <v>33</v>
      </c>
      <c r="B10" s="165">
        <v>757</v>
      </c>
      <c r="C10" s="165">
        <v>781</v>
      </c>
      <c r="D10" s="169">
        <f t="shared" si="0"/>
        <v>1538</v>
      </c>
      <c r="E10" s="169">
        <v>225</v>
      </c>
      <c r="F10" s="169">
        <v>189</v>
      </c>
      <c r="G10" s="169">
        <v>87</v>
      </c>
      <c r="H10" s="169">
        <v>99</v>
      </c>
      <c r="I10" s="171">
        <f t="shared" si="2"/>
        <v>600</v>
      </c>
      <c r="J10" s="151">
        <f t="shared" si="3"/>
        <v>41.215323645970933</v>
      </c>
      <c r="K10" s="151">
        <f t="shared" si="4"/>
        <v>36.875800256081945</v>
      </c>
      <c r="L10" s="166">
        <f t="shared" si="1"/>
        <v>39.011703511053312</v>
      </c>
    </row>
    <row r="11" spans="1:12" ht="30" customHeight="1" thickTop="1" thickBot="1">
      <c r="A11" s="11" t="s">
        <v>3</v>
      </c>
      <c r="B11" s="152">
        <f>SUM(B6:B10)</f>
        <v>7879</v>
      </c>
      <c r="C11" s="152">
        <f>SUM(C6:C10)</f>
        <v>7955</v>
      </c>
      <c r="D11" s="152">
        <f t="shared" si="0"/>
        <v>15834</v>
      </c>
      <c r="E11" s="152">
        <f>SUM(E6:E10)</f>
        <v>2238</v>
      </c>
      <c r="F11" s="152">
        <f t="shared" ref="F11:H11" si="5">SUM(F6:F10)</f>
        <v>1995</v>
      </c>
      <c r="G11" s="152">
        <f t="shared" si="5"/>
        <v>1127</v>
      </c>
      <c r="H11" s="152">
        <f t="shared" si="5"/>
        <v>1262</v>
      </c>
      <c r="I11" s="152">
        <f>SUM(I6:I10)</f>
        <v>6622</v>
      </c>
      <c r="J11" s="153">
        <f t="shared" si="3"/>
        <v>42.70846554131235</v>
      </c>
      <c r="K11" s="153">
        <f t="shared" si="4"/>
        <v>40.942803268384665</v>
      </c>
      <c r="L11" s="154">
        <f t="shared" si="1"/>
        <v>41.821396993810787</v>
      </c>
    </row>
    <row r="12" spans="1:12" ht="30" customHeight="1">
      <c r="A12" s="14"/>
      <c r="B12" s="15"/>
      <c r="C12" s="15"/>
      <c r="D12" s="15"/>
      <c r="E12" s="15"/>
      <c r="F12" s="15"/>
      <c r="G12" s="15"/>
      <c r="H12" s="15"/>
      <c r="I12" s="15"/>
      <c r="J12" s="16"/>
      <c r="K12" s="16"/>
      <c r="L12" s="16"/>
    </row>
    <row r="13" spans="1:12" ht="30" customHeight="1">
      <c r="A13" s="17"/>
      <c r="B13" s="18"/>
      <c r="C13" s="18"/>
      <c r="D13" s="18"/>
      <c r="E13" s="18"/>
      <c r="F13" s="18"/>
      <c r="G13" s="18"/>
      <c r="H13" s="18"/>
      <c r="I13" s="18"/>
      <c r="J13" s="19"/>
      <c r="K13" s="19"/>
      <c r="L13" s="19"/>
    </row>
    <row r="14" spans="1:12" ht="30" customHeight="1">
      <c r="A14" s="17"/>
      <c r="B14" s="18"/>
      <c r="C14" s="18"/>
      <c r="D14" s="18"/>
      <c r="E14" s="18"/>
      <c r="F14" s="18"/>
      <c r="G14" s="18"/>
      <c r="H14" s="18"/>
      <c r="I14" s="18"/>
      <c r="J14" s="19"/>
      <c r="K14" s="19"/>
      <c r="L14" s="19"/>
    </row>
    <row r="15" spans="1:12" ht="30" customHeight="1" thickBot="1">
      <c r="A15" s="6" t="s">
        <v>34</v>
      </c>
      <c r="B15" s="18"/>
      <c r="C15" s="18"/>
      <c r="D15" s="18"/>
      <c r="E15" s="18"/>
      <c r="F15" s="18"/>
      <c r="G15" s="18"/>
      <c r="H15" s="18"/>
      <c r="I15" s="18"/>
      <c r="J15" s="19"/>
      <c r="K15" s="19"/>
      <c r="L15" s="19"/>
    </row>
    <row r="16" spans="1:12" ht="30" customHeight="1">
      <c r="A16" s="334" t="s">
        <v>343</v>
      </c>
      <c r="B16" s="332" t="s">
        <v>10</v>
      </c>
      <c r="C16" s="332"/>
      <c r="D16" s="332"/>
      <c r="E16" s="332" t="s">
        <v>11</v>
      </c>
      <c r="F16" s="332"/>
      <c r="G16" s="332"/>
      <c r="H16" s="332"/>
      <c r="I16" s="332"/>
      <c r="J16" s="332" t="s">
        <v>12</v>
      </c>
      <c r="K16" s="332"/>
      <c r="L16" s="333"/>
    </row>
    <row r="17" spans="1:12" ht="30" customHeight="1">
      <c r="A17" s="335"/>
      <c r="B17" s="341"/>
      <c r="C17" s="342"/>
      <c r="D17" s="343"/>
      <c r="E17" s="354" t="s">
        <v>342</v>
      </c>
      <c r="F17" s="355"/>
      <c r="G17" s="339" t="s">
        <v>340</v>
      </c>
      <c r="H17" s="340"/>
      <c r="I17" s="182"/>
      <c r="J17" s="350"/>
      <c r="K17" s="351"/>
      <c r="L17" s="352"/>
    </row>
    <row r="18" spans="1:12" ht="30" customHeight="1">
      <c r="A18" s="336"/>
      <c r="B18" s="51" t="s">
        <v>1</v>
      </c>
      <c r="C18" s="51" t="s">
        <v>2</v>
      </c>
      <c r="D18" s="51" t="s">
        <v>3</v>
      </c>
      <c r="E18" s="7" t="s">
        <v>1</v>
      </c>
      <c r="F18" s="7" t="s">
        <v>2</v>
      </c>
      <c r="G18" s="121" t="s">
        <v>1</v>
      </c>
      <c r="H18" s="121" t="s">
        <v>2</v>
      </c>
      <c r="I18" s="51" t="s">
        <v>3</v>
      </c>
      <c r="J18" s="51" t="s">
        <v>1</v>
      </c>
      <c r="K18" s="51" t="s">
        <v>2</v>
      </c>
      <c r="L18" s="52" t="s">
        <v>3</v>
      </c>
    </row>
    <row r="19" spans="1:12" ht="30" customHeight="1">
      <c r="A19" s="135" t="s">
        <v>35</v>
      </c>
      <c r="B19" s="145">
        <v>467</v>
      </c>
      <c r="C19" s="145">
        <v>474</v>
      </c>
      <c r="D19" s="147">
        <f t="shared" ref="D19:D26" si="6">SUM(B19:C19)</f>
        <v>941</v>
      </c>
      <c r="E19" s="147">
        <v>130</v>
      </c>
      <c r="F19" s="147">
        <v>120</v>
      </c>
      <c r="G19" s="147">
        <v>79</v>
      </c>
      <c r="H19" s="147">
        <v>70</v>
      </c>
      <c r="I19" s="147">
        <f t="shared" ref="I19:I26" si="7">SUM(E19:H19)</f>
        <v>399</v>
      </c>
      <c r="J19" s="148">
        <f>(E19+G19)/B19*100</f>
        <v>44.75374732334047</v>
      </c>
      <c r="K19" s="148">
        <f>(F19+H19)/C19*100</f>
        <v>40.084388185654007</v>
      </c>
      <c r="L19" s="149">
        <f t="shared" ref="L19:L25" si="8">I19/D19*100</f>
        <v>42.401700318809773</v>
      </c>
    </row>
    <row r="20" spans="1:12" ht="30" customHeight="1">
      <c r="A20" s="136" t="s">
        <v>36</v>
      </c>
      <c r="B20" s="145">
        <v>1200</v>
      </c>
      <c r="C20" s="145">
        <v>1178</v>
      </c>
      <c r="D20" s="147">
        <f t="shared" si="6"/>
        <v>2378</v>
      </c>
      <c r="E20" s="147">
        <v>312</v>
      </c>
      <c r="F20" s="147">
        <v>273</v>
      </c>
      <c r="G20" s="147">
        <v>119</v>
      </c>
      <c r="H20" s="147">
        <v>126</v>
      </c>
      <c r="I20" s="147">
        <f t="shared" si="7"/>
        <v>830</v>
      </c>
      <c r="J20" s="148">
        <f t="shared" ref="J20:J26" si="9">(E20+G20)/B20*100</f>
        <v>35.916666666666671</v>
      </c>
      <c r="K20" s="148">
        <f t="shared" ref="K20:K26" si="10">(F20+H20)/C20*100</f>
        <v>33.87096774193548</v>
      </c>
      <c r="L20" s="149">
        <f t="shared" si="8"/>
        <v>34.903280067283433</v>
      </c>
    </row>
    <row r="21" spans="1:12" ht="30" customHeight="1">
      <c r="A21" s="135" t="s">
        <v>37</v>
      </c>
      <c r="B21" s="145">
        <v>1714</v>
      </c>
      <c r="C21" s="145">
        <v>1750</v>
      </c>
      <c r="D21" s="147">
        <f t="shared" si="6"/>
        <v>3464</v>
      </c>
      <c r="E21" s="147">
        <v>484</v>
      </c>
      <c r="F21" s="147">
        <v>479</v>
      </c>
      <c r="G21" s="147">
        <v>245</v>
      </c>
      <c r="H21" s="147">
        <v>238</v>
      </c>
      <c r="I21" s="147">
        <f t="shared" si="7"/>
        <v>1446</v>
      </c>
      <c r="J21" s="148">
        <f t="shared" si="9"/>
        <v>42.532088681446908</v>
      </c>
      <c r="K21" s="148">
        <f t="shared" si="10"/>
        <v>40.971428571428568</v>
      </c>
      <c r="L21" s="149">
        <f t="shared" si="8"/>
        <v>41.74364896073903</v>
      </c>
    </row>
    <row r="22" spans="1:12" ht="30" customHeight="1">
      <c r="A22" s="135" t="s">
        <v>38</v>
      </c>
      <c r="B22" s="145">
        <v>910</v>
      </c>
      <c r="C22" s="145">
        <v>890</v>
      </c>
      <c r="D22" s="147">
        <f t="shared" si="6"/>
        <v>1800</v>
      </c>
      <c r="E22" s="147">
        <v>206</v>
      </c>
      <c r="F22" s="147">
        <v>191</v>
      </c>
      <c r="G22" s="147">
        <v>93</v>
      </c>
      <c r="H22" s="147">
        <v>92</v>
      </c>
      <c r="I22" s="147">
        <f t="shared" si="7"/>
        <v>582</v>
      </c>
      <c r="J22" s="148">
        <f t="shared" si="9"/>
        <v>32.857142857142854</v>
      </c>
      <c r="K22" s="148">
        <f t="shared" si="10"/>
        <v>31.797752808988765</v>
      </c>
      <c r="L22" s="149">
        <f t="shared" si="8"/>
        <v>32.333333333333329</v>
      </c>
    </row>
    <row r="23" spans="1:12" ht="30" customHeight="1">
      <c r="A23" s="135" t="s">
        <v>39</v>
      </c>
      <c r="B23" s="145">
        <v>357</v>
      </c>
      <c r="C23" s="145">
        <v>367</v>
      </c>
      <c r="D23" s="147">
        <f t="shared" si="6"/>
        <v>724</v>
      </c>
      <c r="E23" s="147">
        <v>104</v>
      </c>
      <c r="F23" s="147">
        <v>96</v>
      </c>
      <c r="G23" s="147">
        <v>40</v>
      </c>
      <c r="H23" s="147">
        <v>36</v>
      </c>
      <c r="I23" s="147">
        <f t="shared" si="7"/>
        <v>276</v>
      </c>
      <c r="J23" s="148">
        <f t="shared" si="9"/>
        <v>40.336134453781511</v>
      </c>
      <c r="K23" s="148">
        <f t="shared" si="10"/>
        <v>35.967302452316076</v>
      </c>
      <c r="L23" s="149">
        <f t="shared" si="8"/>
        <v>38.121546961325969</v>
      </c>
    </row>
    <row r="24" spans="1:12" ht="30" customHeight="1">
      <c r="A24" s="135" t="s">
        <v>40</v>
      </c>
      <c r="B24" s="145">
        <v>743</v>
      </c>
      <c r="C24" s="145">
        <v>744</v>
      </c>
      <c r="D24" s="147">
        <f t="shared" si="6"/>
        <v>1487</v>
      </c>
      <c r="E24" s="147">
        <v>190</v>
      </c>
      <c r="F24" s="147">
        <v>165</v>
      </c>
      <c r="G24" s="147">
        <v>98</v>
      </c>
      <c r="H24" s="147">
        <v>117</v>
      </c>
      <c r="I24" s="147">
        <f t="shared" si="7"/>
        <v>570</v>
      </c>
      <c r="J24" s="148">
        <f t="shared" si="9"/>
        <v>38.761776581426652</v>
      </c>
      <c r="K24" s="148">
        <f t="shared" si="10"/>
        <v>37.903225806451616</v>
      </c>
      <c r="L24" s="149">
        <f t="shared" si="8"/>
        <v>38.332212508406187</v>
      </c>
    </row>
    <row r="25" spans="1:12" ht="30" customHeight="1" thickBot="1">
      <c r="A25" s="137" t="s">
        <v>41</v>
      </c>
      <c r="B25" s="165">
        <v>2316</v>
      </c>
      <c r="C25" s="165">
        <v>2345</v>
      </c>
      <c r="D25" s="147">
        <f t="shared" si="6"/>
        <v>4661</v>
      </c>
      <c r="E25" s="147">
        <v>689</v>
      </c>
      <c r="F25" s="147">
        <v>620</v>
      </c>
      <c r="G25" s="147">
        <v>328</v>
      </c>
      <c r="H25" s="147">
        <v>324</v>
      </c>
      <c r="I25" s="147">
        <f t="shared" si="7"/>
        <v>1961</v>
      </c>
      <c r="J25" s="151">
        <f t="shared" si="9"/>
        <v>43.911917098445599</v>
      </c>
      <c r="K25" s="151">
        <f t="shared" si="10"/>
        <v>40.255863539445627</v>
      </c>
      <c r="L25" s="172">
        <f t="shared" si="8"/>
        <v>42.072516627333187</v>
      </c>
    </row>
    <row r="26" spans="1:12" ht="30" customHeight="1" thickTop="1" thickBot="1">
      <c r="A26" s="11" t="s">
        <v>3</v>
      </c>
      <c r="B26" s="152">
        <f>SUM(B19:B25)</f>
        <v>7707</v>
      </c>
      <c r="C26" s="152">
        <f>SUM(C19:C25)</f>
        <v>7748</v>
      </c>
      <c r="D26" s="152">
        <f t="shared" si="6"/>
        <v>15455</v>
      </c>
      <c r="E26" s="152">
        <f>SUM(E19:E25)</f>
        <v>2115</v>
      </c>
      <c r="F26" s="152">
        <f>SUM(F19:F25)</f>
        <v>1944</v>
      </c>
      <c r="G26" s="152">
        <f>SUM(G19:G25)</f>
        <v>1002</v>
      </c>
      <c r="H26" s="152">
        <f>SUM(H19:H25)</f>
        <v>1003</v>
      </c>
      <c r="I26" s="152">
        <f t="shared" si="7"/>
        <v>6064</v>
      </c>
      <c r="J26" s="153">
        <f t="shared" si="9"/>
        <v>40.443752432853252</v>
      </c>
      <c r="K26" s="153">
        <f t="shared" si="10"/>
        <v>38.035622096024781</v>
      </c>
      <c r="L26" s="173">
        <f>I26/D26*100</f>
        <v>39.236493044322224</v>
      </c>
    </row>
    <row r="27" spans="1:12" ht="30" customHeight="1">
      <c r="A27" s="12"/>
      <c r="B27" s="12"/>
      <c r="C27" s="12"/>
      <c r="D27" s="12"/>
      <c r="E27" s="12"/>
      <c r="F27" s="12"/>
      <c r="G27" s="12"/>
      <c r="H27" s="12"/>
      <c r="I27" s="12"/>
      <c r="J27" s="12"/>
      <c r="K27" s="12"/>
      <c r="L27" s="12"/>
    </row>
    <row r="28" spans="1:12" ht="30" customHeight="1">
      <c r="A28" s="13"/>
      <c r="B28" s="13"/>
      <c r="C28" s="13"/>
      <c r="D28" s="13"/>
      <c r="E28" s="13"/>
      <c r="F28" s="13"/>
      <c r="G28" s="13"/>
      <c r="H28" s="13"/>
      <c r="I28" s="13"/>
      <c r="J28" s="13"/>
      <c r="K28" s="13"/>
      <c r="L28" s="13"/>
    </row>
    <row r="29" spans="1:12" ht="30" customHeight="1">
      <c r="A29" s="13"/>
      <c r="B29" s="13"/>
      <c r="C29" s="13"/>
      <c r="D29" s="13"/>
      <c r="E29" s="13"/>
      <c r="F29" s="13"/>
      <c r="G29" s="13"/>
      <c r="H29" s="13"/>
      <c r="I29" s="13"/>
      <c r="J29" s="13"/>
      <c r="K29" s="13"/>
      <c r="L29" s="13"/>
    </row>
    <row r="30" spans="1:12" ht="30" customHeight="1">
      <c r="A30" s="331"/>
      <c r="B30" s="331"/>
      <c r="C30" s="331"/>
      <c r="D30" s="331"/>
      <c r="E30" s="331"/>
      <c r="F30" s="331"/>
      <c r="G30" s="331"/>
      <c r="H30" s="331"/>
      <c r="I30" s="331"/>
      <c r="J30" s="331"/>
      <c r="K30" s="331"/>
      <c r="L30" s="331"/>
    </row>
    <row r="31" spans="1:12" ht="30" customHeight="1">
      <c r="A31" s="353"/>
      <c r="B31" s="353"/>
      <c r="C31" s="353"/>
      <c r="D31" s="353"/>
      <c r="E31" s="353"/>
      <c r="F31" s="353"/>
      <c r="G31" s="353"/>
      <c r="H31" s="353"/>
      <c r="I31" s="353"/>
      <c r="J31" s="353"/>
      <c r="K31" s="353"/>
      <c r="L31" s="353"/>
    </row>
  </sheetData>
  <mergeCells count="18">
    <mergeCell ref="A31:L31"/>
    <mergeCell ref="A16:A18"/>
    <mergeCell ref="B16:D16"/>
    <mergeCell ref="E16:I16"/>
    <mergeCell ref="J16:L16"/>
    <mergeCell ref="E17:F17"/>
    <mergeCell ref="G17:H17"/>
    <mergeCell ref="B17:D17"/>
    <mergeCell ref="J17:L17"/>
    <mergeCell ref="A3:A5"/>
    <mergeCell ref="B3:D3"/>
    <mergeCell ref="E3:I3"/>
    <mergeCell ref="J3:L3"/>
    <mergeCell ref="A30:L30"/>
    <mergeCell ref="E4:F4"/>
    <mergeCell ref="G4:H4"/>
    <mergeCell ref="B4:D4"/>
    <mergeCell ref="J4:L4"/>
  </mergeCells>
  <phoneticPr fontId="3"/>
  <printOptions horizontalCentered="1"/>
  <pageMargins left="0.35433070866141736" right="0.31496062992125984" top="0.2362204724409449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8" zoomScaleNormal="100" zoomScaleSheetLayoutView="100" workbookViewId="0">
      <selection activeCell="B7" sqref="B7"/>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6.625" style="26" customWidth="1"/>
    <col min="13" max="16384" width="8.75" style="26"/>
  </cols>
  <sheetData>
    <row r="1" spans="1:12" ht="24.75" customHeight="1"/>
    <row r="2" spans="1:12" ht="30" customHeight="1" thickBot="1">
      <c r="A2" s="6" t="s">
        <v>42</v>
      </c>
      <c r="B2" s="5"/>
      <c r="C2" s="5"/>
      <c r="D2" s="5"/>
      <c r="E2" s="5"/>
      <c r="F2" s="5"/>
      <c r="G2" s="5"/>
      <c r="H2" s="5"/>
      <c r="I2" s="5"/>
      <c r="J2" s="5"/>
      <c r="K2" s="5"/>
      <c r="L2" s="5"/>
    </row>
    <row r="3" spans="1:12" ht="30"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30" customHeight="1">
      <c r="A5" s="336"/>
      <c r="B5" s="7" t="s">
        <v>1</v>
      </c>
      <c r="C5" s="7" t="s">
        <v>2</v>
      </c>
      <c r="D5" s="7" t="s">
        <v>3</v>
      </c>
      <c r="E5" s="7" t="s">
        <v>1</v>
      </c>
      <c r="F5" s="7" t="s">
        <v>2</v>
      </c>
      <c r="G5" s="121" t="s">
        <v>1</v>
      </c>
      <c r="H5" s="121" t="s">
        <v>2</v>
      </c>
      <c r="I5" s="7" t="s">
        <v>3</v>
      </c>
      <c r="J5" s="7" t="s">
        <v>1</v>
      </c>
      <c r="K5" s="7" t="s">
        <v>2</v>
      </c>
      <c r="L5" s="8" t="s">
        <v>3</v>
      </c>
    </row>
    <row r="6" spans="1:12" ht="30" customHeight="1">
      <c r="A6" s="133" t="s">
        <v>43</v>
      </c>
      <c r="B6" s="146">
        <v>2724</v>
      </c>
      <c r="C6" s="146">
        <v>2830</v>
      </c>
      <c r="D6" s="147">
        <f>SUM(B6:C6)</f>
        <v>5554</v>
      </c>
      <c r="E6" s="147">
        <v>650</v>
      </c>
      <c r="F6" s="147">
        <v>627</v>
      </c>
      <c r="G6" s="167">
        <v>400</v>
      </c>
      <c r="H6" s="167">
        <v>483</v>
      </c>
      <c r="I6" s="147">
        <f t="shared" ref="I6:I29" si="0">SUM(E6:H6)</f>
        <v>2160</v>
      </c>
      <c r="J6" s="148">
        <f>(E6+G6)/B6*100</f>
        <v>38.546255506607928</v>
      </c>
      <c r="K6" s="148">
        <f>(F6+H6)/C6*100</f>
        <v>39.222614840989401</v>
      </c>
      <c r="L6" s="149">
        <f t="shared" ref="L6:L25" si="1">I6/D6*100</f>
        <v>38.890889449045737</v>
      </c>
    </row>
    <row r="7" spans="1:12" ht="30" customHeight="1">
      <c r="A7" s="133" t="s">
        <v>44</v>
      </c>
      <c r="B7" s="146">
        <v>612</v>
      </c>
      <c r="C7" s="146">
        <v>646</v>
      </c>
      <c r="D7" s="147">
        <f t="shared" ref="D7:D29" si="2">SUM(B7:C7)</f>
        <v>1258</v>
      </c>
      <c r="E7" s="147">
        <v>169</v>
      </c>
      <c r="F7" s="147">
        <v>151</v>
      </c>
      <c r="G7" s="167">
        <v>74</v>
      </c>
      <c r="H7" s="167">
        <v>87</v>
      </c>
      <c r="I7" s="147">
        <f t="shared" si="0"/>
        <v>481</v>
      </c>
      <c r="J7" s="148">
        <f t="shared" ref="J7:J29" si="3">(E7+G7)/B7*100</f>
        <v>39.705882352941174</v>
      </c>
      <c r="K7" s="148">
        <f t="shared" ref="K7:K29" si="4">(F7+H7)/C7*100</f>
        <v>36.84210526315789</v>
      </c>
      <c r="L7" s="149">
        <f t="shared" si="1"/>
        <v>38.235294117647058</v>
      </c>
    </row>
    <row r="8" spans="1:12" ht="30" customHeight="1">
      <c r="A8" s="133" t="s">
        <v>45</v>
      </c>
      <c r="B8" s="146">
        <v>2015</v>
      </c>
      <c r="C8" s="146">
        <v>1948</v>
      </c>
      <c r="D8" s="147">
        <f t="shared" si="2"/>
        <v>3963</v>
      </c>
      <c r="E8" s="147">
        <v>551</v>
      </c>
      <c r="F8" s="147">
        <v>489</v>
      </c>
      <c r="G8" s="167">
        <v>301</v>
      </c>
      <c r="H8" s="167">
        <v>315</v>
      </c>
      <c r="I8" s="147">
        <f t="shared" si="0"/>
        <v>1656</v>
      </c>
      <c r="J8" s="148">
        <f t="shared" si="3"/>
        <v>42.282878411910666</v>
      </c>
      <c r="K8" s="148">
        <f t="shared" si="4"/>
        <v>41.273100616016428</v>
      </c>
      <c r="L8" s="149">
        <f t="shared" si="1"/>
        <v>41.786525359576075</v>
      </c>
    </row>
    <row r="9" spans="1:12" ht="30" customHeight="1">
      <c r="A9" s="133" t="s">
        <v>46</v>
      </c>
      <c r="B9" s="146">
        <v>787</v>
      </c>
      <c r="C9" s="146">
        <v>801</v>
      </c>
      <c r="D9" s="147">
        <f t="shared" si="2"/>
        <v>1588</v>
      </c>
      <c r="E9" s="147">
        <v>290</v>
      </c>
      <c r="F9" s="147">
        <v>263</v>
      </c>
      <c r="G9" s="167">
        <v>113</v>
      </c>
      <c r="H9" s="167">
        <v>116</v>
      </c>
      <c r="I9" s="147">
        <f t="shared" si="0"/>
        <v>782</v>
      </c>
      <c r="J9" s="148">
        <f t="shared" si="3"/>
        <v>51.207115628970776</v>
      </c>
      <c r="K9" s="148">
        <f t="shared" si="4"/>
        <v>47.315855181023721</v>
      </c>
      <c r="L9" s="149">
        <f t="shared" si="1"/>
        <v>49.244332493702771</v>
      </c>
    </row>
    <row r="10" spans="1:12" ht="30" customHeight="1">
      <c r="A10" s="133" t="s">
        <v>47</v>
      </c>
      <c r="B10" s="146">
        <v>548</v>
      </c>
      <c r="C10" s="146">
        <v>526</v>
      </c>
      <c r="D10" s="147">
        <f t="shared" si="2"/>
        <v>1074</v>
      </c>
      <c r="E10" s="147">
        <v>146</v>
      </c>
      <c r="F10" s="147">
        <v>135</v>
      </c>
      <c r="G10" s="167">
        <v>95</v>
      </c>
      <c r="H10" s="167">
        <v>85</v>
      </c>
      <c r="I10" s="147">
        <f t="shared" si="0"/>
        <v>461</v>
      </c>
      <c r="J10" s="148">
        <f t="shared" si="3"/>
        <v>43.978102189781019</v>
      </c>
      <c r="K10" s="148">
        <f t="shared" si="4"/>
        <v>41.825095057034225</v>
      </c>
      <c r="L10" s="149">
        <f t="shared" si="1"/>
        <v>42.923649906890134</v>
      </c>
    </row>
    <row r="11" spans="1:12" ht="30" customHeight="1">
      <c r="A11" s="133" t="s">
        <v>48</v>
      </c>
      <c r="B11" s="146">
        <v>450</v>
      </c>
      <c r="C11" s="146">
        <v>420</v>
      </c>
      <c r="D11" s="147">
        <f t="shared" si="2"/>
        <v>870</v>
      </c>
      <c r="E11" s="147">
        <v>122</v>
      </c>
      <c r="F11" s="147">
        <v>106</v>
      </c>
      <c r="G11" s="167">
        <v>35</v>
      </c>
      <c r="H11" s="167">
        <v>42</v>
      </c>
      <c r="I11" s="147">
        <f t="shared" si="0"/>
        <v>305</v>
      </c>
      <c r="J11" s="148">
        <f t="shared" si="3"/>
        <v>34.888888888888893</v>
      </c>
      <c r="K11" s="148">
        <f t="shared" si="4"/>
        <v>35.238095238095241</v>
      </c>
      <c r="L11" s="149">
        <f t="shared" si="1"/>
        <v>35.05747126436782</v>
      </c>
    </row>
    <row r="12" spans="1:12" ht="30" customHeight="1">
      <c r="A12" s="133" t="s">
        <v>49</v>
      </c>
      <c r="B12" s="146">
        <v>406</v>
      </c>
      <c r="C12" s="146">
        <v>424</v>
      </c>
      <c r="D12" s="147">
        <f t="shared" si="2"/>
        <v>830</v>
      </c>
      <c r="E12" s="147">
        <v>164</v>
      </c>
      <c r="F12" s="147">
        <v>122</v>
      </c>
      <c r="G12" s="167">
        <v>33</v>
      </c>
      <c r="H12" s="167">
        <v>28</v>
      </c>
      <c r="I12" s="147">
        <f t="shared" si="0"/>
        <v>347</v>
      </c>
      <c r="J12" s="148">
        <f t="shared" si="3"/>
        <v>48.522167487684733</v>
      </c>
      <c r="K12" s="148">
        <f t="shared" si="4"/>
        <v>35.377358490566039</v>
      </c>
      <c r="L12" s="149">
        <f t="shared" si="1"/>
        <v>41.807228915662655</v>
      </c>
    </row>
    <row r="13" spans="1:12" ht="30" customHeight="1">
      <c r="A13" s="133" t="s">
        <v>50</v>
      </c>
      <c r="B13" s="146">
        <v>2654</v>
      </c>
      <c r="C13" s="146">
        <v>2678</v>
      </c>
      <c r="D13" s="147">
        <f t="shared" si="2"/>
        <v>5332</v>
      </c>
      <c r="E13" s="147">
        <v>731</v>
      </c>
      <c r="F13" s="147">
        <v>635</v>
      </c>
      <c r="G13" s="167">
        <v>452</v>
      </c>
      <c r="H13" s="167">
        <v>496</v>
      </c>
      <c r="I13" s="147">
        <f t="shared" si="0"/>
        <v>2314</v>
      </c>
      <c r="J13" s="148">
        <f t="shared" si="3"/>
        <v>44.574227581009794</v>
      </c>
      <c r="K13" s="148">
        <f t="shared" si="4"/>
        <v>42.23300970873786</v>
      </c>
      <c r="L13" s="149">
        <f t="shared" si="1"/>
        <v>43.398349587396851</v>
      </c>
    </row>
    <row r="14" spans="1:12" ht="30" customHeight="1">
      <c r="A14" s="133" t="s">
        <v>51</v>
      </c>
      <c r="B14" s="146">
        <v>250</v>
      </c>
      <c r="C14" s="146">
        <v>270</v>
      </c>
      <c r="D14" s="147">
        <f t="shared" si="2"/>
        <v>520</v>
      </c>
      <c r="E14" s="147">
        <v>89</v>
      </c>
      <c r="F14" s="147">
        <v>71</v>
      </c>
      <c r="G14" s="167">
        <v>41</v>
      </c>
      <c r="H14" s="167">
        <v>45</v>
      </c>
      <c r="I14" s="147">
        <f t="shared" si="0"/>
        <v>246</v>
      </c>
      <c r="J14" s="148">
        <f t="shared" si="3"/>
        <v>52</v>
      </c>
      <c r="K14" s="148">
        <f t="shared" si="4"/>
        <v>42.962962962962962</v>
      </c>
      <c r="L14" s="149">
        <f t="shared" si="1"/>
        <v>47.307692307692307</v>
      </c>
    </row>
    <row r="15" spans="1:12" ht="30" customHeight="1">
      <c r="A15" s="133" t="s">
        <v>52</v>
      </c>
      <c r="B15" s="146">
        <v>398</v>
      </c>
      <c r="C15" s="146">
        <v>428</v>
      </c>
      <c r="D15" s="147">
        <f t="shared" si="2"/>
        <v>826</v>
      </c>
      <c r="E15" s="147">
        <v>98</v>
      </c>
      <c r="F15" s="147">
        <v>102</v>
      </c>
      <c r="G15" s="167">
        <v>77</v>
      </c>
      <c r="H15" s="167">
        <v>74</v>
      </c>
      <c r="I15" s="147">
        <f t="shared" si="0"/>
        <v>351</v>
      </c>
      <c r="J15" s="148">
        <f t="shared" si="3"/>
        <v>43.969849246231156</v>
      </c>
      <c r="K15" s="148">
        <f t="shared" si="4"/>
        <v>41.121495327102799</v>
      </c>
      <c r="L15" s="149">
        <f t="shared" si="1"/>
        <v>42.493946731234864</v>
      </c>
    </row>
    <row r="16" spans="1:12" ht="30" customHeight="1">
      <c r="A16" s="133" t="s">
        <v>53</v>
      </c>
      <c r="B16" s="146">
        <v>1715</v>
      </c>
      <c r="C16" s="146">
        <v>1644</v>
      </c>
      <c r="D16" s="147">
        <f t="shared" si="2"/>
        <v>3359</v>
      </c>
      <c r="E16" s="147">
        <v>634</v>
      </c>
      <c r="F16" s="147">
        <v>588</v>
      </c>
      <c r="G16" s="167">
        <v>306</v>
      </c>
      <c r="H16" s="167">
        <v>296</v>
      </c>
      <c r="I16" s="147">
        <f t="shared" si="0"/>
        <v>1824</v>
      </c>
      <c r="J16" s="148">
        <f t="shared" si="3"/>
        <v>54.810495626822153</v>
      </c>
      <c r="K16" s="148">
        <f t="shared" si="4"/>
        <v>53.771289537712896</v>
      </c>
      <c r="L16" s="149">
        <f t="shared" si="1"/>
        <v>54.30187555820185</v>
      </c>
    </row>
    <row r="17" spans="1:12" ht="30" customHeight="1">
      <c r="A17" s="133" t="s">
        <v>54</v>
      </c>
      <c r="B17" s="146">
        <v>741</v>
      </c>
      <c r="C17" s="146">
        <v>770</v>
      </c>
      <c r="D17" s="147">
        <f t="shared" si="2"/>
        <v>1511</v>
      </c>
      <c r="E17" s="147">
        <v>198</v>
      </c>
      <c r="F17" s="147">
        <v>168</v>
      </c>
      <c r="G17" s="167">
        <v>119</v>
      </c>
      <c r="H17" s="167">
        <v>126</v>
      </c>
      <c r="I17" s="147">
        <f t="shared" si="0"/>
        <v>611</v>
      </c>
      <c r="J17" s="148">
        <f t="shared" si="3"/>
        <v>42.780026990553303</v>
      </c>
      <c r="K17" s="148">
        <f t="shared" si="4"/>
        <v>38.181818181818187</v>
      </c>
      <c r="L17" s="149">
        <f t="shared" si="1"/>
        <v>40.436796823295829</v>
      </c>
    </row>
    <row r="18" spans="1:12" ht="30" customHeight="1">
      <c r="A18" s="133" t="s">
        <v>135</v>
      </c>
      <c r="B18" s="146">
        <v>3465</v>
      </c>
      <c r="C18" s="146">
        <v>3437</v>
      </c>
      <c r="D18" s="147">
        <f>SUM(B18:C18)</f>
        <v>6902</v>
      </c>
      <c r="E18" s="147">
        <v>1186</v>
      </c>
      <c r="F18" s="147">
        <v>1069</v>
      </c>
      <c r="G18" s="167">
        <v>698</v>
      </c>
      <c r="H18" s="167">
        <v>727</v>
      </c>
      <c r="I18" s="147">
        <f t="shared" si="0"/>
        <v>3680</v>
      </c>
      <c r="J18" s="148">
        <f t="shared" si="3"/>
        <v>54.37229437229437</v>
      </c>
      <c r="K18" s="148">
        <f t="shared" si="4"/>
        <v>52.254873436136165</v>
      </c>
      <c r="L18" s="149">
        <f t="shared" si="1"/>
        <v>53.317878875688208</v>
      </c>
    </row>
    <row r="19" spans="1:12" ht="30" customHeight="1">
      <c r="A19" s="133" t="s">
        <v>55</v>
      </c>
      <c r="B19" s="146">
        <v>3487</v>
      </c>
      <c r="C19" s="146">
        <v>2496</v>
      </c>
      <c r="D19" s="147">
        <f t="shared" si="2"/>
        <v>5983</v>
      </c>
      <c r="E19" s="147">
        <v>1173</v>
      </c>
      <c r="F19" s="147">
        <v>804</v>
      </c>
      <c r="G19" s="167">
        <v>513</v>
      </c>
      <c r="H19" s="167">
        <v>409</v>
      </c>
      <c r="I19" s="147">
        <f t="shared" si="0"/>
        <v>2899</v>
      </c>
      <c r="J19" s="148">
        <f t="shared" si="3"/>
        <v>48.351018067106395</v>
      </c>
      <c r="K19" s="148">
        <f t="shared" si="4"/>
        <v>48.597756410256409</v>
      </c>
      <c r="L19" s="149">
        <f t="shared" si="1"/>
        <v>48.453952866454955</v>
      </c>
    </row>
    <row r="20" spans="1:12" ht="30" customHeight="1">
      <c r="A20" s="133" t="s">
        <v>56</v>
      </c>
      <c r="B20" s="146">
        <v>877</v>
      </c>
      <c r="C20" s="146">
        <v>853</v>
      </c>
      <c r="D20" s="147">
        <f t="shared" si="2"/>
        <v>1730</v>
      </c>
      <c r="E20" s="147">
        <v>273</v>
      </c>
      <c r="F20" s="147">
        <v>244</v>
      </c>
      <c r="G20" s="167">
        <v>148</v>
      </c>
      <c r="H20" s="167">
        <v>136</v>
      </c>
      <c r="I20" s="147">
        <f t="shared" si="0"/>
        <v>801</v>
      </c>
      <c r="J20" s="148">
        <f t="shared" si="3"/>
        <v>48.004561003420754</v>
      </c>
      <c r="K20" s="148">
        <f t="shared" si="4"/>
        <v>44.54865181711606</v>
      </c>
      <c r="L20" s="149">
        <f t="shared" si="1"/>
        <v>46.300578034682083</v>
      </c>
    </row>
    <row r="21" spans="1:12" ht="30" customHeight="1">
      <c r="A21" s="133" t="s">
        <v>57</v>
      </c>
      <c r="B21" s="146">
        <v>1831</v>
      </c>
      <c r="C21" s="146">
        <v>1857</v>
      </c>
      <c r="D21" s="147">
        <f t="shared" si="2"/>
        <v>3688</v>
      </c>
      <c r="E21" s="147">
        <v>645</v>
      </c>
      <c r="F21" s="147">
        <v>577</v>
      </c>
      <c r="G21" s="167">
        <v>246</v>
      </c>
      <c r="H21" s="167">
        <v>284</v>
      </c>
      <c r="I21" s="147">
        <f t="shared" si="0"/>
        <v>1752</v>
      </c>
      <c r="J21" s="148">
        <f t="shared" si="3"/>
        <v>48.661933369743309</v>
      </c>
      <c r="K21" s="148">
        <f t="shared" si="4"/>
        <v>46.365105008077542</v>
      </c>
      <c r="L21" s="149">
        <f t="shared" si="1"/>
        <v>47.505422993492409</v>
      </c>
    </row>
    <row r="22" spans="1:12" ht="30" customHeight="1">
      <c r="A22" s="133" t="s">
        <v>58</v>
      </c>
      <c r="B22" s="146">
        <v>1673</v>
      </c>
      <c r="C22" s="146">
        <v>1607</v>
      </c>
      <c r="D22" s="147">
        <f t="shared" si="2"/>
        <v>3280</v>
      </c>
      <c r="E22" s="147">
        <v>637</v>
      </c>
      <c r="F22" s="147">
        <v>553</v>
      </c>
      <c r="G22" s="167">
        <v>230</v>
      </c>
      <c r="H22" s="167">
        <v>231</v>
      </c>
      <c r="I22" s="147">
        <f t="shared" si="0"/>
        <v>1651</v>
      </c>
      <c r="J22" s="148">
        <f t="shared" si="3"/>
        <v>51.823072325164375</v>
      </c>
      <c r="K22" s="148">
        <f t="shared" si="4"/>
        <v>48.786558805227131</v>
      </c>
      <c r="L22" s="149">
        <f t="shared" si="1"/>
        <v>50.33536585365853</v>
      </c>
    </row>
    <row r="23" spans="1:12" ht="30" customHeight="1">
      <c r="A23" s="133" t="s">
        <v>59</v>
      </c>
      <c r="B23" s="146">
        <v>1673</v>
      </c>
      <c r="C23" s="146">
        <v>1643</v>
      </c>
      <c r="D23" s="147">
        <f t="shared" si="2"/>
        <v>3316</v>
      </c>
      <c r="E23" s="147">
        <v>502</v>
      </c>
      <c r="F23" s="147">
        <v>447</v>
      </c>
      <c r="G23" s="167">
        <v>263</v>
      </c>
      <c r="H23" s="167">
        <v>306</v>
      </c>
      <c r="I23" s="147">
        <f t="shared" si="0"/>
        <v>1518</v>
      </c>
      <c r="J23" s="148">
        <f t="shared" si="3"/>
        <v>45.726240286909743</v>
      </c>
      <c r="K23" s="148">
        <f t="shared" si="4"/>
        <v>45.830797321972</v>
      </c>
      <c r="L23" s="149">
        <f t="shared" si="1"/>
        <v>45.778045838359475</v>
      </c>
    </row>
    <row r="24" spans="1:12" ht="30" customHeight="1">
      <c r="A24" s="133" t="s">
        <v>60</v>
      </c>
      <c r="B24" s="146">
        <v>1011</v>
      </c>
      <c r="C24" s="146">
        <v>949</v>
      </c>
      <c r="D24" s="147">
        <f t="shared" si="2"/>
        <v>1960</v>
      </c>
      <c r="E24" s="147">
        <v>249</v>
      </c>
      <c r="F24" s="147">
        <v>226</v>
      </c>
      <c r="G24" s="168">
        <v>133</v>
      </c>
      <c r="H24" s="168">
        <v>132</v>
      </c>
      <c r="I24" s="147">
        <f t="shared" si="0"/>
        <v>740</v>
      </c>
      <c r="J24" s="148">
        <f t="shared" si="3"/>
        <v>37.784371909000988</v>
      </c>
      <c r="K24" s="148">
        <f t="shared" si="4"/>
        <v>37.723919915700741</v>
      </c>
      <c r="L24" s="149">
        <f t="shared" si="1"/>
        <v>37.755102040816325</v>
      </c>
    </row>
    <row r="25" spans="1:12" ht="30" customHeight="1">
      <c r="A25" s="133" t="s">
        <v>61</v>
      </c>
      <c r="B25" s="146">
        <v>3446</v>
      </c>
      <c r="C25" s="146">
        <v>3329</v>
      </c>
      <c r="D25" s="147">
        <f t="shared" si="2"/>
        <v>6775</v>
      </c>
      <c r="E25" s="147">
        <v>1336</v>
      </c>
      <c r="F25" s="147">
        <v>1241</v>
      </c>
      <c r="G25" s="167">
        <v>519</v>
      </c>
      <c r="H25" s="167">
        <v>604</v>
      </c>
      <c r="I25" s="147">
        <f t="shared" si="0"/>
        <v>3700</v>
      </c>
      <c r="J25" s="148">
        <f t="shared" si="3"/>
        <v>53.830528148578061</v>
      </c>
      <c r="K25" s="148">
        <f t="shared" si="4"/>
        <v>55.422048663262238</v>
      </c>
      <c r="L25" s="149">
        <f t="shared" si="1"/>
        <v>54.612546125461257</v>
      </c>
    </row>
    <row r="26" spans="1:12" ht="30" customHeight="1">
      <c r="A26" s="133" t="s">
        <v>62</v>
      </c>
      <c r="B26" s="146">
        <v>1246</v>
      </c>
      <c r="C26" s="146">
        <v>1225</v>
      </c>
      <c r="D26" s="147">
        <f t="shared" ref="D26" si="5">SUM(B26:C26)</f>
        <v>2471</v>
      </c>
      <c r="E26" s="147">
        <v>458</v>
      </c>
      <c r="F26" s="147">
        <v>404</v>
      </c>
      <c r="G26" s="167">
        <v>268</v>
      </c>
      <c r="H26" s="167">
        <v>298</v>
      </c>
      <c r="I26" s="147">
        <f t="shared" si="0"/>
        <v>1428</v>
      </c>
      <c r="J26" s="148">
        <f t="shared" si="3"/>
        <v>58.266452648475124</v>
      </c>
      <c r="K26" s="148">
        <f t="shared" si="4"/>
        <v>57.306122448979593</v>
      </c>
      <c r="L26" s="149">
        <f t="shared" ref="L26" si="6">I26/D26*100</f>
        <v>57.790368271954677</v>
      </c>
    </row>
    <row r="27" spans="1:12" ht="30" customHeight="1">
      <c r="A27" s="133" t="s">
        <v>137</v>
      </c>
      <c r="B27" s="146">
        <v>3186</v>
      </c>
      <c r="C27" s="146">
        <v>3064</v>
      </c>
      <c r="D27" s="147">
        <f t="shared" si="2"/>
        <v>6250</v>
      </c>
      <c r="E27" s="147">
        <v>1134</v>
      </c>
      <c r="F27" s="147">
        <v>1029</v>
      </c>
      <c r="G27" s="167">
        <v>548</v>
      </c>
      <c r="H27" s="167">
        <v>576</v>
      </c>
      <c r="I27" s="147">
        <f t="shared" si="0"/>
        <v>3287</v>
      </c>
      <c r="J27" s="148">
        <f t="shared" si="3"/>
        <v>52.793471437539232</v>
      </c>
      <c r="K27" s="148">
        <f t="shared" si="4"/>
        <v>52.382506527415138</v>
      </c>
      <c r="L27" s="149">
        <f>I27/D27*100</f>
        <v>52.592000000000006</v>
      </c>
    </row>
    <row r="28" spans="1:12" ht="30" customHeight="1" thickBot="1">
      <c r="A28" s="134" t="s">
        <v>138</v>
      </c>
      <c r="B28" s="150">
        <v>3767</v>
      </c>
      <c r="C28" s="146">
        <v>3558</v>
      </c>
      <c r="D28" s="169">
        <f t="shared" si="2"/>
        <v>7325</v>
      </c>
      <c r="E28" s="169">
        <v>1226</v>
      </c>
      <c r="F28" s="169">
        <v>1156</v>
      </c>
      <c r="G28" s="167">
        <v>446</v>
      </c>
      <c r="H28" s="167">
        <v>463</v>
      </c>
      <c r="I28" s="169">
        <f t="shared" si="0"/>
        <v>3291</v>
      </c>
      <c r="J28" s="151">
        <f t="shared" si="3"/>
        <v>44.385452614812849</v>
      </c>
      <c r="K28" s="151">
        <f t="shared" si="4"/>
        <v>45.503091624508151</v>
      </c>
      <c r="L28" s="166">
        <f>I28/D28*100</f>
        <v>44.928327645051198</v>
      </c>
    </row>
    <row r="29" spans="1:12" ht="30" customHeight="1" thickTop="1" thickBot="1">
      <c r="A29" s="11" t="s">
        <v>3</v>
      </c>
      <c r="B29" s="152">
        <f>SUM(B6:B28)</f>
        <v>38962</v>
      </c>
      <c r="C29" s="152">
        <f>SUM(C6:C28)</f>
        <v>37403</v>
      </c>
      <c r="D29" s="152">
        <f t="shared" si="2"/>
        <v>76365</v>
      </c>
      <c r="E29" s="152">
        <f>SUM(E6:E28)</f>
        <v>12661</v>
      </c>
      <c r="F29" s="152">
        <f>SUM(F6:F28)</f>
        <v>11207</v>
      </c>
      <c r="G29" s="170">
        <f>SUM(G6:G28)</f>
        <v>6058</v>
      </c>
      <c r="H29" s="170">
        <f>SUM(H6:H28)</f>
        <v>6359</v>
      </c>
      <c r="I29" s="152">
        <f t="shared" si="0"/>
        <v>36285</v>
      </c>
      <c r="J29" s="153">
        <f t="shared" si="3"/>
        <v>48.044248241876701</v>
      </c>
      <c r="K29" s="153">
        <f t="shared" si="4"/>
        <v>46.964147260914899</v>
      </c>
      <c r="L29" s="154">
        <f>I29/D29*100</f>
        <v>47.515222942447451</v>
      </c>
    </row>
    <row r="30" spans="1:12" ht="30" customHeight="1">
      <c r="A30" s="12"/>
      <c r="B30" s="12"/>
      <c r="C30" s="12"/>
      <c r="D30" s="12"/>
      <c r="E30" s="12"/>
      <c r="F30" s="12"/>
      <c r="G30" s="13"/>
      <c r="H30" s="13"/>
      <c r="I30" s="12"/>
      <c r="J30" s="12"/>
      <c r="K30" s="12"/>
      <c r="L30" s="12"/>
    </row>
    <row r="31" spans="1:12" ht="30" customHeight="1">
      <c r="A31" s="331"/>
      <c r="B31" s="331"/>
      <c r="C31" s="331"/>
      <c r="D31" s="331"/>
      <c r="E31" s="331"/>
      <c r="F31" s="331"/>
      <c r="G31" s="331"/>
      <c r="H31" s="331"/>
      <c r="I31" s="331"/>
      <c r="J31" s="331"/>
      <c r="K31" s="331"/>
      <c r="L31" s="331"/>
    </row>
    <row r="32" spans="1:12" ht="30" customHeight="1"/>
  </sheetData>
  <mergeCells count="9">
    <mergeCell ref="A31:L31"/>
    <mergeCell ref="A3:A5"/>
    <mergeCell ref="B3:D3"/>
    <mergeCell ref="E3:I3"/>
    <mergeCell ref="J3:L3"/>
    <mergeCell ref="E4:F4"/>
    <mergeCell ref="G4:H4"/>
    <mergeCell ref="B4:D4"/>
    <mergeCell ref="J4:L4"/>
  </mergeCells>
  <phoneticPr fontId="3"/>
  <printOptions horizontalCentered="1"/>
  <pageMargins left="0.39370078740157483" right="0.23622047244094491" top="0.19685039370078741" bottom="0.19685039370078741" header="0.23622047244094491"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election activeCell="I4" sqref="I4:L4"/>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6.625" style="26" customWidth="1"/>
    <col min="13" max="16384" width="8.75" style="26"/>
  </cols>
  <sheetData>
    <row r="1" spans="1:12" ht="30" customHeight="1"/>
    <row r="2" spans="1:12" ht="30" customHeight="1" thickBot="1">
      <c r="A2" s="6" t="s">
        <v>63</v>
      </c>
      <c r="B2" s="5"/>
      <c r="C2" s="5"/>
      <c r="D2" s="5"/>
      <c r="E2" s="5"/>
      <c r="F2" s="5"/>
      <c r="G2" s="5"/>
      <c r="H2" s="5"/>
      <c r="I2" s="5"/>
      <c r="J2" s="5"/>
      <c r="K2" s="5"/>
      <c r="L2" s="5"/>
    </row>
    <row r="3" spans="1:12" ht="30"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30" customHeight="1">
      <c r="A5" s="336"/>
      <c r="B5" s="7" t="s">
        <v>1</v>
      </c>
      <c r="C5" s="7" t="s">
        <v>2</v>
      </c>
      <c r="D5" s="7" t="s">
        <v>3</v>
      </c>
      <c r="E5" s="7" t="s">
        <v>1</v>
      </c>
      <c r="F5" s="7" t="s">
        <v>2</v>
      </c>
      <c r="G5" s="7" t="s">
        <v>1</v>
      </c>
      <c r="H5" s="7" t="s">
        <v>2</v>
      </c>
      <c r="I5" s="7" t="s">
        <v>3</v>
      </c>
      <c r="J5" s="7" t="s">
        <v>1</v>
      </c>
      <c r="K5" s="7" t="s">
        <v>2</v>
      </c>
      <c r="L5" s="8" t="s">
        <v>3</v>
      </c>
    </row>
    <row r="6" spans="1:12" ht="30" customHeight="1">
      <c r="A6" s="133" t="s">
        <v>64</v>
      </c>
      <c r="B6" s="145">
        <v>1683</v>
      </c>
      <c r="C6" s="145">
        <v>1793</v>
      </c>
      <c r="D6" s="147">
        <f>SUM(B6:C6)</f>
        <v>3476</v>
      </c>
      <c r="E6" s="147">
        <v>525</v>
      </c>
      <c r="F6" s="147">
        <v>510</v>
      </c>
      <c r="G6" s="147">
        <v>269</v>
      </c>
      <c r="H6" s="147">
        <v>299</v>
      </c>
      <c r="I6" s="147">
        <f t="shared" ref="I6:I22" si="0">SUM(E6:H6)</f>
        <v>1603</v>
      </c>
      <c r="J6" s="148">
        <f>(E6+G6)/B6*100</f>
        <v>47.177658942364822</v>
      </c>
      <c r="K6" s="148">
        <f>(F6+H6)/C6*100</f>
        <v>45.11991076408254</v>
      </c>
      <c r="L6" s="149">
        <f t="shared" ref="L6:L21" si="1">I6/D6*100</f>
        <v>46.116225546605293</v>
      </c>
    </row>
    <row r="7" spans="1:12" ht="30" customHeight="1">
      <c r="A7" s="133" t="s">
        <v>65</v>
      </c>
      <c r="B7" s="145">
        <v>148</v>
      </c>
      <c r="C7" s="145">
        <v>181</v>
      </c>
      <c r="D7" s="147">
        <f t="shared" ref="D7:D22" si="2">SUM(B7:C7)</f>
        <v>329</v>
      </c>
      <c r="E7" s="147">
        <v>54</v>
      </c>
      <c r="F7" s="147">
        <v>52</v>
      </c>
      <c r="G7" s="147">
        <v>29</v>
      </c>
      <c r="H7" s="147">
        <v>49</v>
      </c>
      <c r="I7" s="147">
        <f t="shared" si="0"/>
        <v>184</v>
      </c>
      <c r="J7" s="148">
        <f t="shared" ref="J7:J22" si="3">(E7+G7)/B7*100</f>
        <v>56.081081081081088</v>
      </c>
      <c r="K7" s="148">
        <f t="shared" ref="K7:K22" si="4">(F7+H7)/C7*100</f>
        <v>55.80110497237569</v>
      </c>
      <c r="L7" s="149">
        <f t="shared" si="1"/>
        <v>55.927051671732521</v>
      </c>
    </row>
    <row r="8" spans="1:12" ht="30" customHeight="1">
      <c r="A8" s="133" t="s">
        <v>66</v>
      </c>
      <c r="B8" s="145">
        <v>1348</v>
      </c>
      <c r="C8" s="145">
        <v>1394</v>
      </c>
      <c r="D8" s="147">
        <f t="shared" si="2"/>
        <v>2742</v>
      </c>
      <c r="E8" s="147">
        <v>503</v>
      </c>
      <c r="F8" s="147">
        <v>449</v>
      </c>
      <c r="G8" s="147">
        <v>226</v>
      </c>
      <c r="H8" s="147">
        <v>259</v>
      </c>
      <c r="I8" s="147">
        <f t="shared" si="0"/>
        <v>1437</v>
      </c>
      <c r="J8" s="148">
        <f t="shared" si="3"/>
        <v>54.080118694362021</v>
      </c>
      <c r="K8" s="148">
        <f t="shared" si="4"/>
        <v>50.789096126255387</v>
      </c>
      <c r="L8" s="149">
        <f t="shared" si="1"/>
        <v>52.407002188183803</v>
      </c>
    </row>
    <row r="9" spans="1:12" ht="30" customHeight="1">
      <c r="A9" s="133" t="s">
        <v>67</v>
      </c>
      <c r="B9" s="145">
        <v>712</v>
      </c>
      <c r="C9" s="145">
        <v>690</v>
      </c>
      <c r="D9" s="147">
        <f t="shared" si="2"/>
        <v>1402</v>
      </c>
      <c r="E9" s="147">
        <v>255</v>
      </c>
      <c r="F9" s="147">
        <v>228</v>
      </c>
      <c r="G9" s="147">
        <v>81</v>
      </c>
      <c r="H9" s="147">
        <v>107</v>
      </c>
      <c r="I9" s="147">
        <f t="shared" si="0"/>
        <v>671</v>
      </c>
      <c r="J9" s="148">
        <f t="shared" si="3"/>
        <v>47.191011235955052</v>
      </c>
      <c r="K9" s="148">
        <f t="shared" si="4"/>
        <v>48.550724637681157</v>
      </c>
      <c r="L9" s="149">
        <f t="shared" si="1"/>
        <v>47.860199714693294</v>
      </c>
    </row>
    <row r="10" spans="1:12" ht="30" customHeight="1">
      <c r="A10" s="133" t="s">
        <v>68</v>
      </c>
      <c r="B10" s="145">
        <v>810</v>
      </c>
      <c r="C10" s="145">
        <v>874</v>
      </c>
      <c r="D10" s="147">
        <f t="shared" si="2"/>
        <v>1684</v>
      </c>
      <c r="E10" s="147">
        <v>376</v>
      </c>
      <c r="F10" s="147">
        <v>380</v>
      </c>
      <c r="G10" s="147">
        <v>95</v>
      </c>
      <c r="H10" s="147">
        <v>106</v>
      </c>
      <c r="I10" s="147">
        <f t="shared" si="0"/>
        <v>957</v>
      </c>
      <c r="J10" s="148">
        <f t="shared" si="3"/>
        <v>58.148148148148152</v>
      </c>
      <c r="K10" s="148">
        <f t="shared" si="4"/>
        <v>55.606407322654462</v>
      </c>
      <c r="L10" s="149">
        <f t="shared" si="1"/>
        <v>56.828978622327789</v>
      </c>
    </row>
    <row r="11" spans="1:12" ht="30" customHeight="1">
      <c r="A11" s="133" t="s">
        <v>69</v>
      </c>
      <c r="B11" s="145">
        <v>1920</v>
      </c>
      <c r="C11" s="145">
        <v>1808</v>
      </c>
      <c r="D11" s="147">
        <f t="shared" si="2"/>
        <v>3728</v>
      </c>
      <c r="E11" s="147">
        <v>659</v>
      </c>
      <c r="F11" s="147">
        <v>616</v>
      </c>
      <c r="G11" s="147">
        <v>331</v>
      </c>
      <c r="H11" s="147">
        <v>331</v>
      </c>
      <c r="I11" s="147">
        <f t="shared" si="0"/>
        <v>1937</v>
      </c>
      <c r="J11" s="148">
        <f t="shared" si="3"/>
        <v>51.5625</v>
      </c>
      <c r="K11" s="148">
        <f t="shared" si="4"/>
        <v>52.37831858407079</v>
      </c>
      <c r="L11" s="149">
        <f t="shared" si="1"/>
        <v>51.958154506437772</v>
      </c>
    </row>
    <row r="12" spans="1:12" ht="30" customHeight="1">
      <c r="A12" s="133" t="s">
        <v>70</v>
      </c>
      <c r="B12" s="145">
        <v>1210</v>
      </c>
      <c r="C12" s="145">
        <v>1340</v>
      </c>
      <c r="D12" s="147">
        <f t="shared" si="2"/>
        <v>2550</v>
      </c>
      <c r="E12" s="147">
        <v>485</v>
      </c>
      <c r="F12" s="147">
        <v>525</v>
      </c>
      <c r="G12" s="147">
        <v>160</v>
      </c>
      <c r="H12" s="147">
        <v>178</v>
      </c>
      <c r="I12" s="147">
        <f t="shared" si="0"/>
        <v>1348</v>
      </c>
      <c r="J12" s="148">
        <f t="shared" si="3"/>
        <v>53.305785123966942</v>
      </c>
      <c r="K12" s="148">
        <f t="shared" si="4"/>
        <v>52.462686567164177</v>
      </c>
      <c r="L12" s="149">
        <f t="shared" si="1"/>
        <v>52.86274509803922</v>
      </c>
    </row>
    <row r="13" spans="1:12" ht="30" customHeight="1">
      <c r="A13" s="133" t="s">
        <v>71</v>
      </c>
      <c r="B13" s="145">
        <v>774</v>
      </c>
      <c r="C13" s="145">
        <v>800</v>
      </c>
      <c r="D13" s="147">
        <f t="shared" si="2"/>
        <v>1574</v>
      </c>
      <c r="E13" s="147">
        <v>365</v>
      </c>
      <c r="F13" s="147">
        <v>351</v>
      </c>
      <c r="G13" s="147">
        <v>118</v>
      </c>
      <c r="H13" s="147">
        <v>108</v>
      </c>
      <c r="I13" s="147">
        <f t="shared" si="0"/>
        <v>942</v>
      </c>
      <c r="J13" s="148">
        <f t="shared" si="3"/>
        <v>62.403100775193799</v>
      </c>
      <c r="K13" s="148">
        <f t="shared" si="4"/>
        <v>57.375</v>
      </c>
      <c r="L13" s="149">
        <f t="shared" si="1"/>
        <v>59.847522236340531</v>
      </c>
    </row>
    <row r="14" spans="1:12" ht="30" customHeight="1">
      <c r="A14" s="133" t="s">
        <v>72</v>
      </c>
      <c r="B14" s="145">
        <v>3407</v>
      </c>
      <c r="C14" s="145">
        <v>3319</v>
      </c>
      <c r="D14" s="147">
        <f t="shared" si="2"/>
        <v>6726</v>
      </c>
      <c r="E14" s="147">
        <v>1189</v>
      </c>
      <c r="F14" s="147">
        <v>1070</v>
      </c>
      <c r="G14" s="147">
        <v>832</v>
      </c>
      <c r="H14" s="147">
        <v>834</v>
      </c>
      <c r="I14" s="147">
        <f t="shared" si="0"/>
        <v>3925</v>
      </c>
      <c r="J14" s="148">
        <f t="shared" si="3"/>
        <v>59.319049016730261</v>
      </c>
      <c r="K14" s="148">
        <f t="shared" si="4"/>
        <v>57.366676709852356</v>
      </c>
      <c r="L14" s="149">
        <f t="shared" si="1"/>
        <v>58.355634849836456</v>
      </c>
    </row>
    <row r="15" spans="1:12" ht="30" customHeight="1">
      <c r="A15" s="133" t="s">
        <v>73</v>
      </c>
      <c r="B15" s="145">
        <v>1034</v>
      </c>
      <c r="C15" s="145">
        <v>1095</v>
      </c>
      <c r="D15" s="147">
        <f t="shared" si="2"/>
        <v>2129</v>
      </c>
      <c r="E15" s="147">
        <v>377</v>
      </c>
      <c r="F15" s="147">
        <v>345</v>
      </c>
      <c r="G15" s="147">
        <v>292</v>
      </c>
      <c r="H15" s="147">
        <v>324</v>
      </c>
      <c r="I15" s="147">
        <f t="shared" si="0"/>
        <v>1338</v>
      </c>
      <c r="J15" s="148">
        <f t="shared" si="3"/>
        <v>64.700193423597668</v>
      </c>
      <c r="K15" s="148">
        <f t="shared" si="4"/>
        <v>61.095890410958908</v>
      </c>
      <c r="L15" s="149">
        <f t="shared" si="1"/>
        <v>62.846406763738848</v>
      </c>
    </row>
    <row r="16" spans="1:12" ht="30" customHeight="1">
      <c r="A16" s="133" t="s">
        <v>74</v>
      </c>
      <c r="B16" s="145">
        <v>1263</v>
      </c>
      <c r="C16" s="145">
        <v>1023</v>
      </c>
      <c r="D16" s="147">
        <f t="shared" si="2"/>
        <v>2286</v>
      </c>
      <c r="E16" s="147">
        <v>499</v>
      </c>
      <c r="F16" s="147">
        <v>375</v>
      </c>
      <c r="G16" s="147">
        <v>258</v>
      </c>
      <c r="H16" s="147">
        <v>232</v>
      </c>
      <c r="I16" s="147">
        <f t="shared" si="0"/>
        <v>1364</v>
      </c>
      <c r="J16" s="148">
        <f t="shared" si="3"/>
        <v>59.936658749010299</v>
      </c>
      <c r="K16" s="148">
        <f t="shared" si="4"/>
        <v>59.335288367546433</v>
      </c>
      <c r="L16" s="149">
        <f t="shared" si="1"/>
        <v>59.667541557305334</v>
      </c>
    </row>
    <row r="17" spans="1:12" ht="30" customHeight="1">
      <c r="A17" s="133" t="s">
        <v>75</v>
      </c>
      <c r="B17" s="145">
        <v>2014</v>
      </c>
      <c r="C17" s="145">
        <v>1452</v>
      </c>
      <c r="D17" s="147">
        <f t="shared" si="2"/>
        <v>3466</v>
      </c>
      <c r="E17" s="147">
        <v>533</v>
      </c>
      <c r="F17" s="147">
        <v>366</v>
      </c>
      <c r="G17" s="147">
        <v>295</v>
      </c>
      <c r="H17" s="147">
        <v>261</v>
      </c>
      <c r="I17" s="147">
        <f t="shared" si="0"/>
        <v>1455</v>
      </c>
      <c r="J17" s="148">
        <f t="shared" si="3"/>
        <v>41.112214498510426</v>
      </c>
      <c r="K17" s="148">
        <f t="shared" si="4"/>
        <v>43.18181818181818</v>
      </c>
      <c r="L17" s="149">
        <f t="shared" si="1"/>
        <v>41.97922677437969</v>
      </c>
    </row>
    <row r="18" spans="1:12" ht="30" customHeight="1">
      <c r="A18" s="133" t="s">
        <v>76</v>
      </c>
      <c r="B18" s="145">
        <v>1383</v>
      </c>
      <c r="C18" s="145">
        <v>1207</v>
      </c>
      <c r="D18" s="147">
        <f t="shared" si="2"/>
        <v>2590</v>
      </c>
      <c r="E18" s="147">
        <v>456</v>
      </c>
      <c r="F18" s="147">
        <v>364</v>
      </c>
      <c r="G18" s="147">
        <v>234</v>
      </c>
      <c r="H18" s="147">
        <v>254</v>
      </c>
      <c r="I18" s="147">
        <f t="shared" si="0"/>
        <v>1308</v>
      </c>
      <c r="J18" s="148">
        <f t="shared" si="3"/>
        <v>49.891540130151846</v>
      </c>
      <c r="K18" s="148">
        <f t="shared" si="4"/>
        <v>51.201325600662798</v>
      </c>
      <c r="L18" s="149">
        <f t="shared" si="1"/>
        <v>50.501930501930502</v>
      </c>
    </row>
    <row r="19" spans="1:12" ht="30" customHeight="1">
      <c r="A19" s="133" t="s">
        <v>77</v>
      </c>
      <c r="B19" s="145">
        <v>760</v>
      </c>
      <c r="C19" s="145">
        <v>761</v>
      </c>
      <c r="D19" s="147">
        <f t="shared" si="2"/>
        <v>1521</v>
      </c>
      <c r="E19" s="147">
        <v>274</v>
      </c>
      <c r="F19" s="147">
        <v>236</v>
      </c>
      <c r="G19" s="147">
        <v>117</v>
      </c>
      <c r="H19" s="147">
        <v>119</v>
      </c>
      <c r="I19" s="147">
        <f t="shared" si="0"/>
        <v>746</v>
      </c>
      <c r="J19" s="148">
        <f t="shared" si="3"/>
        <v>51.44736842105263</v>
      </c>
      <c r="K19" s="148">
        <f t="shared" si="4"/>
        <v>46.649145860709588</v>
      </c>
      <c r="L19" s="149">
        <f t="shared" si="1"/>
        <v>49.046679815910586</v>
      </c>
    </row>
    <row r="20" spans="1:12" ht="30" customHeight="1">
      <c r="A20" s="133" t="s">
        <v>78</v>
      </c>
      <c r="B20" s="145">
        <v>655</v>
      </c>
      <c r="C20" s="145">
        <v>666</v>
      </c>
      <c r="D20" s="147">
        <f t="shared" si="2"/>
        <v>1321</v>
      </c>
      <c r="E20" s="147">
        <v>196</v>
      </c>
      <c r="F20" s="147">
        <v>169</v>
      </c>
      <c r="G20" s="147">
        <v>102</v>
      </c>
      <c r="H20" s="147">
        <v>118</v>
      </c>
      <c r="I20" s="147">
        <f t="shared" si="0"/>
        <v>585</v>
      </c>
      <c r="J20" s="148">
        <f t="shared" si="3"/>
        <v>45.496183206106871</v>
      </c>
      <c r="K20" s="148">
        <f t="shared" si="4"/>
        <v>43.093093093093096</v>
      </c>
      <c r="L20" s="149">
        <f t="shared" si="1"/>
        <v>44.284632853898557</v>
      </c>
    </row>
    <row r="21" spans="1:12" ht="30" customHeight="1" thickBot="1">
      <c r="A21" s="133" t="s">
        <v>79</v>
      </c>
      <c r="B21" s="165">
        <v>992</v>
      </c>
      <c r="C21" s="165">
        <v>956</v>
      </c>
      <c r="D21" s="147">
        <f t="shared" si="2"/>
        <v>1948</v>
      </c>
      <c r="E21" s="147">
        <v>308</v>
      </c>
      <c r="F21" s="147">
        <v>291</v>
      </c>
      <c r="G21" s="147">
        <v>177</v>
      </c>
      <c r="H21" s="147">
        <v>182</v>
      </c>
      <c r="I21" s="147">
        <f t="shared" si="0"/>
        <v>958</v>
      </c>
      <c r="J21" s="151">
        <f t="shared" si="3"/>
        <v>48.891129032258064</v>
      </c>
      <c r="K21" s="151">
        <f t="shared" si="4"/>
        <v>49.476987447698747</v>
      </c>
      <c r="L21" s="166">
        <f t="shared" si="1"/>
        <v>49.178644763860369</v>
      </c>
    </row>
    <row r="22" spans="1:12" ht="30" customHeight="1" thickTop="1" thickBot="1">
      <c r="A22" s="11" t="s">
        <v>3</v>
      </c>
      <c r="B22" s="152">
        <f>SUM(B6:B21)</f>
        <v>20113</v>
      </c>
      <c r="C22" s="152">
        <f>SUM(C6:C21)</f>
        <v>19359</v>
      </c>
      <c r="D22" s="152">
        <f t="shared" si="2"/>
        <v>39472</v>
      </c>
      <c r="E22" s="152">
        <f>SUM(E6:E21)</f>
        <v>7054</v>
      </c>
      <c r="F22" s="152">
        <f>SUM(F6:F21)</f>
        <v>6327</v>
      </c>
      <c r="G22" s="152">
        <f>SUM(G6:G21)</f>
        <v>3616</v>
      </c>
      <c r="H22" s="152">
        <f>SUM(H6:H21)</f>
        <v>3761</v>
      </c>
      <c r="I22" s="152">
        <f t="shared" si="0"/>
        <v>20758</v>
      </c>
      <c r="J22" s="153">
        <f t="shared" si="3"/>
        <v>53.050265997116298</v>
      </c>
      <c r="K22" s="153">
        <f t="shared" si="4"/>
        <v>52.110129655457406</v>
      </c>
      <c r="L22" s="154">
        <f>I22/D22*100</f>
        <v>52.589177138224564</v>
      </c>
    </row>
    <row r="23" spans="1:12" ht="30" customHeight="1">
      <c r="A23" s="12"/>
      <c r="B23" s="12"/>
      <c r="C23" s="12"/>
      <c r="D23" s="12"/>
      <c r="E23" s="12"/>
      <c r="F23" s="12"/>
      <c r="G23" s="12"/>
      <c r="H23" s="12"/>
      <c r="I23" s="12"/>
      <c r="J23" s="12"/>
      <c r="K23" s="12"/>
      <c r="L23" s="12"/>
    </row>
    <row r="24" spans="1:12" ht="30" customHeight="1">
      <c r="A24" s="13"/>
      <c r="B24" s="13"/>
      <c r="C24" s="13"/>
      <c r="D24" s="13"/>
      <c r="E24" s="13"/>
      <c r="F24" s="13"/>
      <c r="G24" s="13"/>
      <c r="H24" s="13"/>
      <c r="I24" s="13"/>
      <c r="J24" s="13"/>
      <c r="K24" s="13"/>
      <c r="L24" s="13"/>
    </row>
    <row r="25" spans="1:12" ht="30" customHeight="1">
      <c r="A25" s="13"/>
      <c r="B25" s="13"/>
      <c r="C25" s="13"/>
      <c r="D25" s="13"/>
      <c r="E25" s="13"/>
      <c r="F25" s="13"/>
      <c r="G25" s="13"/>
      <c r="H25" s="13"/>
      <c r="I25" s="13"/>
      <c r="J25" s="13"/>
      <c r="K25" s="13"/>
      <c r="L25" s="13"/>
    </row>
    <row r="26" spans="1:12" ht="30" customHeight="1">
      <c r="A26" s="13"/>
      <c r="B26" s="13"/>
      <c r="C26" s="13"/>
      <c r="D26" s="13"/>
      <c r="E26" s="13"/>
      <c r="F26" s="13"/>
      <c r="G26" s="13"/>
      <c r="H26" s="13"/>
      <c r="I26" s="13"/>
      <c r="J26" s="13"/>
      <c r="K26" s="13"/>
      <c r="L26" s="13"/>
    </row>
    <row r="27" spans="1:12" ht="30" customHeight="1">
      <c r="A27" s="13"/>
      <c r="B27" s="13"/>
      <c r="C27" s="13"/>
      <c r="D27" s="13"/>
      <c r="E27" s="13"/>
      <c r="F27" s="13"/>
      <c r="G27" s="13"/>
      <c r="H27" s="13"/>
      <c r="I27" s="13"/>
      <c r="J27" s="13"/>
      <c r="K27" s="13"/>
      <c r="L27" s="13"/>
    </row>
    <row r="28" spans="1:12" ht="30" customHeight="1">
      <c r="A28" s="13"/>
      <c r="B28" s="13"/>
      <c r="C28" s="13"/>
      <c r="D28" s="13"/>
      <c r="E28" s="13"/>
      <c r="F28" s="13"/>
      <c r="G28" s="13"/>
      <c r="H28" s="13"/>
      <c r="I28" s="13"/>
      <c r="J28" s="13"/>
      <c r="K28" s="13"/>
      <c r="L28" s="13"/>
    </row>
    <row r="29" spans="1:12" ht="30" customHeight="1">
      <c r="A29" s="13"/>
      <c r="B29" s="13"/>
      <c r="C29" s="13"/>
      <c r="D29" s="13"/>
      <c r="E29" s="13"/>
      <c r="F29" s="13"/>
      <c r="G29" s="13"/>
      <c r="H29" s="13"/>
      <c r="I29" s="13"/>
      <c r="J29" s="13"/>
      <c r="K29" s="13"/>
      <c r="L29" s="13"/>
    </row>
    <row r="30" spans="1:12" ht="30" customHeight="1">
      <c r="A30" s="331"/>
      <c r="B30" s="331"/>
      <c r="C30" s="331"/>
      <c r="D30" s="331"/>
      <c r="E30" s="331"/>
      <c r="F30" s="331"/>
      <c r="G30" s="331"/>
      <c r="H30" s="331"/>
      <c r="I30" s="331"/>
      <c r="J30" s="331"/>
      <c r="K30" s="331"/>
      <c r="L30" s="331"/>
    </row>
    <row r="31" spans="1:12" ht="30" customHeight="1"/>
  </sheetData>
  <mergeCells count="9">
    <mergeCell ref="A30:L30"/>
    <mergeCell ref="A3:A5"/>
    <mergeCell ref="B3:D3"/>
    <mergeCell ref="E3:I3"/>
    <mergeCell ref="J3:L3"/>
    <mergeCell ref="E4:F4"/>
    <mergeCell ref="G4:H4"/>
    <mergeCell ref="B4:D4"/>
    <mergeCell ref="J4:L4"/>
  </mergeCells>
  <phoneticPr fontId="3"/>
  <printOptions horizontalCentered="1"/>
  <pageMargins left="0.39370078740157483" right="0.23622047244094491" top="0.19685039370078741" bottom="0.19685039370078741"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zoomScaleSheetLayoutView="100" workbookViewId="0">
      <selection activeCell="O5" sqref="O5"/>
    </sheetView>
  </sheetViews>
  <sheetFormatPr defaultColWidth="8.75" defaultRowHeight="13.5"/>
  <cols>
    <col min="1" max="1" width="16.375" style="26" customWidth="1"/>
    <col min="2" max="3" width="7.125" style="26" customWidth="1"/>
    <col min="4" max="4" width="8.125" style="26" customWidth="1"/>
    <col min="5" max="8" width="5.875" style="26" customWidth="1"/>
    <col min="9" max="9" width="8.125" style="26" customWidth="1"/>
    <col min="10" max="12" width="7.375" style="26" customWidth="1"/>
    <col min="13" max="16384" width="8.75" style="26"/>
  </cols>
  <sheetData>
    <row r="1" spans="1:12" ht="13.5" customHeight="1"/>
    <row r="2" spans="1:12" ht="30" customHeight="1" thickBot="1">
      <c r="A2" s="6" t="s">
        <v>122</v>
      </c>
      <c r="B2" s="5"/>
      <c r="C2" s="5"/>
      <c r="D2" s="5"/>
      <c r="E2" s="5"/>
      <c r="F2" s="5"/>
      <c r="G2" s="5"/>
      <c r="H2" s="5"/>
      <c r="I2" s="5"/>
      <c r="J2" s="5"/>
      <c r="K2" s="5"/>
      <c r="L2" s="5"/>
    </row>
    <row r="3" spans="1:12" ht="26.25" customHeight="1">
      <c r="A3" s="334" t="s">
        <v>343</v>
      </c>
      <c r="B3" s="332" t="s">
        <v>10</v>
      </c>
      <c r="C3" s="332"/>
      <c r="D3" s="332"/>
      <c r="E3" s="332" t="s">
        <v>11</v>
      </c>
      <c r="F3" s="332"/>
      <c r="G3" s="332"/>
      <c r="H3" s="332"/>
      <c r="I3" s="332"/>
      <c r="J3" s="332" t="s">
        <v>12</v>
      </c>
      <c r="K3" s="332"/>
      <c r="L3" s="333"/>
    </row>
    <row r="4" spans="1:12" ht="30" customHeight="1">
      <c r="A4" s="335"/>
      <c r="B4" s="341"/>
      <c r="C4" s="342"/>
      <c r="D4" s="343"/>
      <c r="E4" s="337" t="s">
        <v>341</v>
      </c>
      <c r="F4" s="338"/>
      <c r="G4" s="339" t="s">
        <v>340</v>
      </c>
      <c r="H4" s="340"/>
      <c r="I4" s="182"/>
      <c r="J4" s="350"/>
      <c r="K4" s="351"/>
      <c r="L4" s="352"/>
    </row>
    <row r="5" spans="1:12" ht="28.5" customHeight="1">
      <c r="A5" s="336"/>
      <c r="B5" s="121" t="s">
        <v>1</v>
      </c>
      <c r="C5" s="121" t="s">
        <v>2</v>
      </c>
      <c r="D5" s="121" t="s">
        <v>3</v>
      </c>
      <c r="E5" s="121" t="s">
        <v>1</v>
      </c>
      <c r="F5" s="121" t="s">
        <v>2</v>
      </c>
      <c r="G5" s="121" t="s">
        <v>1</v>
      </c>
      <c r="H5" s="121" t="s">
        <v>2</v>
      </c>
      <c r="I5" s="121" t="s">
        <v>3</v>
      </c>
      <c r="J5" s="121" t="s">
        <v>1</v>
      </c>
      <c r="K5" s="121" t="s">
        <v>2</v>
      </c>
      <c r="L5" s="122" t="s">
        <v>3</v>
      </c>
    </row>
    <row r="6" spans="1:12" ht="28.5" customHeight="1">
      <c r="A6" s="133" t="s">
        <v>123</v>
      </c>
      <c r="B6" s="145">
        <v>1385</v>
      </c>
      <c r="C6" s="146">
        <v>1489</v>
      </c>
      <c r="D6" s="147">
        <f t="shared" ref="D6:D14" si="0">SUM(B6:C6)</f>
        <v>2874</v>
      </c>
      <c r="E6" s="147">
        <v>469</v>
      </c>
      <c r="F6" s="147">
        <v>438</v>
      </c>
      <c r="G6" s="147">
        <v>302</v>
      </c>
      <c r="H6" s="147">
        <v>327</v>
      </c>
      <c r="I6" s="147">
        <f>SUM(E6:H6)</f>
        <v>1536</v>
      </c>
      <c r="J6" s="148">
        <f>(E6+G6)/B6*100</f>
        <v>55.667870036101085</v>
      </c>
      <c r="K6" s="148">
        <f>(F6+H6)/C6*100</f>
        <v>51.376762928139698</v>
      </c>
      <c r="L6" s="149">
        <f t="shared" ref="L6:L14" si="1">I6/D6*100</f>
        <v>53.444676409185796</v>
      </c>
    </row>
    <row r="7" spans="1:12" ht="28.5" customHeight="1">
      <c r="A7" s="133" t="s">
        <v>124</v>
      </c>
      <c r="B7" s="146">
        <v>1666</v>
      </c>
      <c r="C7" s="146">
        <v>1679</v>
      </c>
      <c r="D7" s="147">
        <f t="shared" si="0"/>
        <v>3345</v>
      </c>
      <c r="E7" s="147">
        <v>488</v>
      </c>
      <c r="F7" s="147">
        <v>430</v>
      </c>
      <c r="G7" s="147">
        <v>239</v>
      </c>
      <c r="H7" s="147">
        <v>286</v>
      </c>
      <c r="I7" s="147">
        <f t="shared" ref="I7:I13" si="2">SUM(E7:H7)</f>
        <v>1443</v>
      </c>
      <c r="J7" s="148">
        <f t="shared" ref="J7:J13" si="3">(E7+G7)/B7*100</f>
        <v>43.637454981992796</v>
      </c>
      <c r="K7" s="148">
        <f t="shared" ref="K7:K13" si="4">(F7+H7)/C7*100</f>
        <v>42.64443120905301</v>
      </c>
      <c r="L7" s="149">
        <f t="shared" si="1"/>
        <v>43.139013452914796</v>
      </c>
    </row>
    <row r="8" spans="1:12" ht="28.5" customHeight="1">
      <c r="A8" s="133" t="s">
        <v>125</v>
      </c>
      <c r="B8" s="146">
        <v>1086</v>
      </c>
      <c r="C8" s="146">
        <v>1091</v>
      </c>
      <c r="D8" s="147">
        <f t="shared" si="0"/>
        <v>2177</v>
      </c>
      <c r="E8" s="147">
        <v>353</v>
      </c>
      <c r="F8" s="147">
        <v>322</v>
      </c>
      <c r="G8" s="147">
        <v>135</v>
      </c>
      <c r="H8" s="147">
        <v>155</v>
      </c>
      <c r="I8" s="147">
        <f t="shared" si="2"/>
        <v>965</v>
      </c>
      <c r="J8" s="148">
        <f t="shared" si="3"/>
        <v>44.935543278084715</v>
      </c>
      <c r="K8" s="148">
        <f t="shared" si="4"/>
        <v>43.721356553620531</v>
      </c>
      <c r="L8" s="149">
        <f t="shared" si="1"/>
        <v>44.327055581074873</v>
      </c>
    </row>
    <row r="9" spans="1:12" ht="28.5" customHeight="1">
      <c r="A9" s="133" t="s">
        <v>126</v>
      </c>
      <c r="B9" s="146">
        <v>890</v>
      </c>
      <c r="C9" s="146">
        <v>888</v>
      </c>
      <c r="D9" s="147">
        <f t="shared" si="0"/>
        <v>1778</v>
      </c>
      <c r="E9" s="147">
        <v>275</v>
      </c>
      <c r="F9" s="147">
        <v>233</v>
      </c>
      <c r="G9" s="147">
        <v>148</v>
      </c>
      <c r="H9" s="147">
        <v>149</v>
      </c>
      <c r="I9" s="147">
        <f t="shared" si="2"/>
        <v>805</v>
      </c>
      <c r="J9" s="148">
        <f t="shared" si="3"/>
        <v>47.528089887640448</v>
      </c>
      <c r="K9" s="148">
        <f t="shared" si="4"/>
        <v>43.018018018018019</v>
      </c>
      <c r="L9" s="149">
        <f t="shared" si="1"/>
        <v>45.275590551181097</v>
      </c>
    </row>
    <row r="10" spans="1:12" ht="28.5" customHeight="1">
      <c r="A10" s="133" t="s">
        <v>127</v>
      </c>
      <c r="B10" s="146">
        <v>1254</v>
      </c>
      <c r="C10" s="146">
        <v>1249</v>
      </c>
      <c r="D10" s="147">
        <f t="shared" si="0"/>
        <v>2503</v>
      </c>
      <c r="E10" s="147">
        <v>391</v>
      </c>
      <c r="F10" s="147">
        <v>332</v>
      </c>
      <c r="G10" s="147">
        <v>160</v>
      </c>
      <c r="H10" s="147">
        <v>206</v>
      </c>
      <c r="I10" s="147">
        <f t="shared" si="2"/>
        <v>1089</v>
      </c>
      <c r="J10" s="148">
        <f t="shared" si="3"/>
        <v>43.939393939393938</v>
      </c>
      <c r="K10" s="148">
        <f t="shared" si="4"/>
        <v>43.074459567654124</v>
      </c>
      <c r="L10" s="149">
        <f t="shared" si="1"/>
        <v>43.507790651218535</v>
      </c>
    </row>
    <row r="11" spans="1:12" ht="28.5" customHeight="1">
      <c r="A11" s="133" t="s">
        <v>128</v>
      </c>
      <c r="B11" s="146">
        <v>1258</v>
      </c>
      <c r="C11" s="146">
        <v>1326</v>
      </c>
      <c r="D11" s="147">
        <f t="shared" si="0"/>
        <v>2584</v>
      </c>
      <c r="E11" s="147">
        <v>524</v>
      </c>
      <c r="F11" s="147">
        <v>481</v>
      </c>
      <c r="G11" s="147">
        <v>194</v>
      </c>
      <c r="H11" s="147">
        <v>215</v>
      </c>
      <c r="I11" s="147">
        <f t="shared" si="2"/>
        <v>1414</v>
      </c>
      <c r="J11" s="148">
        <f t="shared" si="3"/>
        <v>57.074721780604129</v>
      </c>
      <c r="K11" s="148">
        <f t="shared" si="4"/>
        <v>52.488687782805435</v>
      </c>
      <c r="L11" s="149">
        <f t="shared" si="1"/>
        <v>54.721362229102169</v>
      </c>
    </row>
    <row r="12" spans="1:12" ht="28.5" customHeight="1">
      <c r="A12" s="133" t="s">
        <v>129</v>
      </c>
      <c r="B12" s="146">
        <v>1314</v>
      </c>
      <c r="C12" s="146">
        <v>1331</v>
      </c>
      <c r="D12" s="147">
        <f t="shared" si="0"/>
        <v>2645</v>
      </c>
      <c r="E12" s="147">
        <v>464</v>
      </c>
      <c r="F12" s="147">
        <v>420</v>
      </c>
      <c r="G12" s="147">
        <v>209</v>
      </c>
      <c r="H12" s="147">
        <v>253</v>
      </c>
      <c r="I12" s="147">
        <f t="shared" si="2"/>
        <v>1346</v>
      </c>
      <c r="J12" s="148">
        <f t="shared" si="3"/>
        <v>51.217656012176562</v>
      </c>
      <c r="K12" s="148">
        <f t="shared" si="4"/>
        <v>50.56348610067618</v>
      </c>
      <c r="L12" s="149">
        <f t="shared" si="1"/>
        <v>50.888468809073728</v>
      </c>
    </row>
    <row r="13" spans="1:12" ht="28.5" customHeight="1" thickBot="1">
      <c r="A13" s="133" t="s">
        <v>130</v>
      </c>
      <c r="B13" s="150">
        <v>1195</v>
      </c>
      <c r="C13" s="146">
        <v>1226</v>
      </c>
      <c r="D13" s="147">
        <f t="shared" si="0"/>
        <v>2421</v>
      </c>
      <c r="E13" s="147">
        <v>345</v>
      </c>
      <c r="F13" s="147">
        <v>356</v>
      </c>
      <c r="G13" s="147">
        <v>166</v>
      </c>
      <c r="H13" s="147">
        <v>188</v>
      </c>
      <c r="I13" s="147">
        <f t="shared" si="2"/>
        <v>1055</v>
      </c>
      <c r="J13" s="151">
        <f t="shared" si="3"/>
        <v>42.761506276150627</v>
      </c>
      <c r="K13" s="151">
        <f t="shared" si="4"/>
        <v>44.371941272430668</v>
      </c>
      <c r="L13" s="149">
        <f t="shared" si="1"/>
        <v>43.577034283353989</v>
      </c>
    </row>
    <row r="14" spans="1:12" ht="30" customHeight="1" thickTop="1" thickBot="1">
      <c r="A14" s="11" t="s">
        <v>3</v>
      </c>
      <c r="B14" s="152">
        <f>SUM(B6:B13)</f>
        <v>10048</v>
      </c>
      <c r="C14" s="152">
        <f>SUM(C6:C13)</f>
        <v>10279</v>
      </c>
      <c r="D14" s="152">
        <f t="shared" si="0"/>
        <v>20327</v>
      </c>
      <c r="E14" s="152">
        <f>SUM(E6:E13)</f>
        <v>3309</v>
      </c>
      <c r="F14" s="152">
        <f>SUM(F6:F13)</f>
        <v>3012</v>
      </c>
      <c r="G14" s="152">
        <f>SUM(G6:G13)</f>
        <v>1553</v>
      </c>
      <c r="H14" s="152">
        <f>SUM(H6:H13)</f>
        <v>1779</v>
      </c>
      <c r="I14" s="152">
        <f>SUM(E14:H14)</f>
        <v>9653</v>
      </c>
      <c r="J14" s="153">
        <f t="shared" ref="J14" si="5">(E14+G14)/B14*100</f>
        <v>48.387738853503187</v>
      </c>
      <c r="K14" s="153">
        <f t="shared" ref="K14" si="6">(F14+H14)/C14*100</f>
        <v>46.609592372798907</v>
      </c>
      <c r="L14" s="154">
        <f t="shared" si="1"/>
        <v>47.488562011118219</v>
      </c>
    </row>
    <row r="15" spans="1:12" ht="18.75" customHeight="1">
      <c r="A15" s="12"/>
      <c r="B15" s="12"/>
      <c r="C15" s="12"/>
      <c r="D15" s="12"/>
      <c r="E15" s="12"/>
      <c r="F15" s="12"/>
      <c r="G15" s="12"/>
      <c r="H15" s="12"/>
      <c r="I15" s="12"/>
      <c r="J15" s="12"/>
      <c r="K15" s="12"/>
      <c r="L15" s="12"/>
    </row>
    <row r="16" spans="1:12" ht="30" customHeight="1" thickBot="1">
      <c r="A16" s="138" t="s">
        <v>344</v>
      </c>
      <c r="B16" s="138"/>
      <c r="C16" s="138"/>
      <c r="D16" s="138"/>
      <c r="E16" s="138"/>
      <c r="F16" s="138"/>
      <c r="G16" s="138"/>
      <c r="H16" s="138"/>
      <c r="I16" s="138"/>
      <c r="J16" s="138"/>
      <c r="K16" s="138"/>
      <c r="L16" s="138"/>
    </row>
    <row r="17" spans="1:12" ht="26.25" customHeight="1">
      <c r="A17" s="334" t="s">
        <v>345</v>
      </c>
      <c r="B17" s="332" t="s">
        <v>10</v>
      </c>
      <c r="C17" s="332"/>
      <c r="D17" s="332"/>
      <c r="E17" s="332" t="s">
        <v>11</v>
      </c>
      <c r="F17" s="332"/>
      <c r="G17" s="332"/>
      <c r="H17" s="332"/>
      <c r="I17" s="332"/>
      <c r="J17" s="332" t="s">
        <v>12</v>
      </c>
      <c r="K17" s="332"/>
      <c r="L17" s="333"/>
    </row>
    <row r="18" spans="1:12" ht="30" customHeight="1">
      <c r="A18" s="335"/>
      <c r="B18" s="119"/>
      <c r="C18" s="119"/>
      <c r="D18" s="119"/>
      <c r="E18" s="368" t="s">
        <v>341</v>
      </c>
      <c r="F18" s="369"/>
      <c r="G18" s="370" t="s">
        <v>346</v>
      </c>
      <c r="H18" s="371"/>
      <c r="I18" s="119"/>
      <c r="J18" s="119"/>
      <c r="K18" s="119"/>
      <c r="L18" s="120"/>
    </row>
    <row r="19" spans="1:12" ht="26.25" customHeight="1">
      <c r="A19" s="336"/>
      <c r="B19" s="7" t="s">
        <v>1</v>
      </c>
      <c r="C19" s="7" t="s">
        <v>2</v>
      </c>
      <c r="D19" s="7" t="s">
        <v>3</v>
      </c>
      <c r="E19" s="7" t="s">
        <v>1</v>
      </c>
      <c r="F19" s="7" t="s">
        <v>2</v>
      </c>
      <c r="G19" s="7" t="s">
        <v>1</v>
      </c>
      <c r="H19" s="7" t="s">
        <v>2</v>
      </c>
      <c r="I19" s="7" t="s">
        <v>3</v>
      </c>
      <c r="J19" s="7" t="s">
        <v>1</v>
      </c>
      <c r="K19" s="7" t="s">
        <v>2</v>
      </c>
      <c r="L19" s="8" t="s">
        <v>3</v>
      </c>
    </row>
    <row r="20" spans="1:12" ht="26.25" customHeight="1">
      <c r="A20" s="133" t="s">
        <v>347</v>
      </c>
      <c r="B20" s="155">
        <v>7670</v>
      </c>
      <c r="C20" s="155">
        <v>7882</v>
      </c>
      <c r="D20" s="155">
        <f>SUM(B20:C20)</f>
        <v>15552</v>
      </c>
      <c r="E20" s="155">
        <v>2221</v>
      </c>
      <c r="F20" s="155">
        <v>1922</v>
      </c>
      <c r="G20" s="155">
        <v>1334</v>
      </c>
      <c r="H20" s="155">
        <v>1495</v>
      </c>
      <c r="I20" s="155">
        <f>SUM(E20:H20)</f>
        <v>6972</v>
      </c>
      <c r="J20" s="148">
        <f>(E20+G20)/B20*100</f>
        <v>46.349413298565842</v>
      </c>
      <c r="K20" s="148">
        <f>(F20+H20)/C20*100</f>
        <v>43.351941131692463</v>
      </c>
      <c r="L20" s="149">
        <f t="shared" ref="L20:L27" si="7">I20/D20*100</f>
        <v>44.830246913580247</v>
      </c>
    </row>
    <row r="21" spans="1:12" ht="26.25" customHeight="1">
      <c r="A21" s="133" t="s">
        <v>348</v>
      </c>
      <c r="B21" s="155">
        <v>7879</v>
      </c>
      <c r="C21" s="155">
        <v>7955</v>
      </c>
      <c r="D21" s="155">
        <f t="shared" ref="D21:D27" si="8">SUM(B21:C21)</f>
        <v>15834</v>
      </c>
      <c r="E21" s="155">
        <v>2238</v>
      </c>
      <c r="F21" s="155">
        <v>1995</v>
      </c>
      <c r="G21" s="155">
        <v>1127</v>
      </c>
      <c r="H21" s="155">
        <v>1262</v>
      </c>
      <c r="I21" s="155">
        <f t="shared" ref="I21:I26" si="9">SUM(E21:H21)</f>
        <v>6622</v>
      </c>
      <c r="J21" s="148">
        <f t="shared" ref="J21:K27" si="10">(E21+G21)/B21*100</f>
        <v>42.70846554131235</v>
      </c>
      <c r="K21" s="148">
        <f t="shared" si="10"/>
        <v>40.942803268384665</v>
      </c>
      <c r="L21" s="149">
        <f t="shared" si="7"/>
        <v>41.821396993810787</v>
      </c>
    </row>
    <row r="22" spans="1:12" ht="26.25" customHeight="1">
      <c r="A22" s="133" t="s">
        <v>349</v>
      </c>
      <c r="B22" s="155">
        <v>7707</v>
      </c>
      <c r="C22" s="155">
        <v>7748</v>
      </c>
      <c r="D22" s="155">
        <f t="shared" si="8"/>
        <v>15455</v>
      </c>
      <c r="E22" s="155">
        <v>2115</v>
      </c>
      <c r="F22" s="155">
        <v>1944</v>
      </c>
      <c r="G22" s="155">
        <v>1002</v>
      </c>
      <c r="H22" s="155">
        <v>1003</v>
      </c>
      <c r="I22" s="155">
        <f t="shared" si="9"/>
        <v>6064</v>
      </c>
      <c r="J22" s="148">
        <f t="shared" si="10"/>
        <v>40.443752432853252</v>
      </c>
      <c r="K22" s="148">
        <f t="shared" si="10"/>
        <v>38.035622096024781</v>
      </c>
      <c r="L22" s="149">
        <f t="shared" si="7"/>
        <v>39.236493044322224</v>
      </c>
    </row>
    <row r="23" spans="1:12" ht="26.25" customHeight="1">
      <c r="A23" s="133" t="s">
        <v>350</v>
      </c>
      <c r="B23" s="155">
        <v>38962</v>
      </c>
      <c r="C23" s="155">
        <v>37403</v>
      </c>
      <c r="D23" s="155">
        <f t="shared" si="8"/>
        <v>76365</v>
      </c>
      <c r="E23" s="155">
        <v>12661</v>
      </c>
      <c r="F23" s="155">
        <v>11207</v>
      </c>
      <c r="G23" s="155">
        <v>6058</v>
      </c>
      <c r="H23" s="155">
        <v>6359</v>
      </c>
      <c r="I23" s="155">
        <f>SUM(E23:H23)</f>
        <v>36285</v>
      </c>
      <c r="J23" s="148">
        <f t="shared" si="10"/>
        <v>48.044248241876701</v>
      </c>
      <c r="K23" s="148">
        <f t="shared" si="10"/>
        <v>46.964147260914899</v>
      </c>
      <c r="L23" s="149">
        <f t="shared" si="7"/>
        <v>47.515222942447451</v>
      </c>
    </row>
    <row r="24" spans="1:12" ht="26.25" customHeight="1">
      <c r="A24" s="133" t="s">
        <v>351</v>
      </c>
      <c r="B24" s="155">
        <v>20113</v>
      </c>
      <c r="C24" s="155">
        <v>19359</v>
      </c>
      <c r="D24" s="155">
        <f t="shared" si="8"/>
        <v>39472</v>
      </c>
      <c r="E24" s="155">
        <v>7054</v>
      </c>
      <c r="F24" s="155">
        <v>6327</v>
      </c>
      <c r="G24" s="155">
        <v>3616</v>
      </c>
      <c r="H24" s="155">
        <v>3761</v>
      </c>
      <c r="I24" s="155">
        <f t="shared" si="9"/>
        <v>20758</v>
      </c>
      <c r="J24" s="148">
        <f t="shared" si="10"/>
        <v>53.050265997116298</v>
      </c>
      <c r="K24" s="148">
        <f t="shared" si="10"/>
        <v>52.110129655457406</v>
      </c>
      <c r="L24" s="149">
        <f t="shared" si="7"/>
        <v>52.589177138224564</v>
      </c>
    </row>
    <row r="25" spans="1:12" ht="26.25" customHeight="1">
      <c r="A25" s="142" t="s">
        <v>352</v>
      </c>
      <c r="B25" s="156">
        <v>10048</v>
      </c>
      <c r="C25" s="156">
        <v>10279</v>
      </c>
      <c r="D25" s="155">
        <f t="shared" si="8"/>
        <v>20327</v>
      </c>
      <c r="E25" s="156">
        <v>3309</v>
      </c>
      <c r="F25" s="156">
        <v>3012</v>
      </c>
      <c r="G25" s="156">
        <v>1553</v>
      </c>
      <c r="H25" s="156">
        <v>1779</v>
      </c>
      <c r="I25" s="155">
        <f t="shared" si="9"/>
        <v>9653</v>
      </c>
      <c r="J25" s="148">
        <f>(E25+G25)/B25*100</f>
        <v>48.387738853503187</v>
      </c>
      <c r="K25" s="148">
        <f t="shared" si="10"/>
        <v>46.609592372798907</v>
      </c>
      <c r="L25" s="149">
        <f t="shared" si="7"/>
        <v>47.488562011118219</v>
      </c>
    </row>
    <row r="26" spans="1:12" ht="26.25" customHeight="1" thickBot="1">
      <c r="A26" s="157" t="s">
        <v>353</v>
      </c>
      <c r="B26" s="158">
        <v>135</v>
      </c>
      <c r="C26" s="158">
        <v>147</v>
      </c>
      <c r="D26" s="159">
        <f t="shared" si="8"/>
        <v>282</v>
      </c>
      <c r="E26" s="158">
        <v>30</v>
      </c>
      <c r="F26" s="158">
        <v>27</v>
      </c>
      <c r="G26" s="158">
        <v>2</v>
      </c>
      <c r="H26" s="158">
        <v>2</v>
      </c>
      <c r="I26" s="159">
        <f t="shared" si="9"/>
        <v>61</v>
      </c>
      <c r="J26" s="151">
        <f t="shared" si="10"/>
        <v>23.703703703703706</v>
      </c>
      <c r="K26" s="151">
        <f t="shared" si="10"/>
        <v>19.727891156462583</v>
      </c>
      <c r="L26" s="149">
        <f t="shared" si="7"/>
        <v>21.631205673758867</v>
      </c>
    </row>
    <row r="27" spans="1:12" ht="26.25" customHeight="1" thickTop="1" thickBot="1">
      <c r="A27" s="160" t="s">
        <v>354</v>
      </c>
      <c r="B27" s="161">
        <f>SUM(B20:B26)</f>
        <v>92514</v>
      </c>
      <c r="C27" s="161">
        <f>SUM(C20:C26)</f>
        <v>90773</v>
      </c>
      <c r="D27" s="162">
        <f t="shared" si="8"/>
        <v>183287</v>
      </c>
      <c r="E27" s="161">
        <f>SUM(E20:E26)</f>
        <v>29628</v>
      </c>
      <c r="F27" s="161">
        <f>SUM(F20:F26)</f>
        <v>26434</v>
      </c>
      <c r="G27" s="161">
        <f t="shared" ref="G27:H27" si="11">SUM(G20:G26)</f>
        <v>14692</v>
      </c>
      <c r="H27" s="161">
        <f t="shared" si="11"/>
        <v>15661</v>
      </c>
      <c r="I27" s="161">
        <f>SUM(I20:I26)</f>
        <v>86415</v>
      </c>
      <c r="J27" s="163">
        <f t="shared" si="10"/>
        <v>47.906262835895106</v>
      </c>
      <c r="K27" s="163">
        <f t="shared" si="10"/>
        <v>46.37392176087603</v>
      </c>
      <c r="L27" s="154">
        <f t="shared" si="7"/>
        <v>47.147369971683752</v>
      </c>
    </row>
    <row r="28" spans="1:12" ht="19.5" thickBot="1">
      <c r="A28" s="123" t="s">
        <v>331</v>
      </c>
      <c r="B28" s="13"/>
      <c r="C28" s="13"/>
      <c r="D28" s="13"/>
      <c r="E28" s="13"/>
      <c r="F28" s="13"/>
      <c r="G28" s="13"/>
      <c r="H28" s="13"/>
      <c r="I28" s="13"/>
      <c r="J28" s="13"/>
      <c r="K28" s="13"/>
      <c r="L28" s="13"/>
    </row>
    <row r="29" spans="1:12" ht="18.75">
      <c r="A29" s="124"/>
      <c r="B29" s="356" t="s">
        <v>338</v>
      </c>
      <c r="C29" s="357"/>
      <c r="D29" s="356" t="s">
        <v>339</v>
      </c>
      <c r="E29" s="357"/>
      <c r="F29" s="356" t="s">
        <v>337</v>
      </c>
      <c r="G29" s="358"/>
      <c r="H29" s="359"/>
      <c r="I29" s="13"/>
      <c r="J29" s="13"/>
      <c r="K29" s="13"/>
      <c r="L29" s="13"/>
    </row>
    <row r="30" spans="1:12" ht="18.75">
      <c r="A30" s="164" t="s">
        <v>332</v>
      </c>
      <c r="B30" s="360">
        <v>11266</v>
      </c>
      <c r="C30" s="361"/>
      <c r="D30" s="360">
        <v>12117</v>
      </c>
      <c r="E30" s="361"/>
      <c r="F30" s="360">
        <f>SUM(B30:E30)</f>
        <v>23383</v>
      </c>
      <c r="G30" s="364"/>
      <c r="H30" s="365"/>
      <c r="I30" s="13"/>
      <c r="J30" s="13"/>
      <c r="K30" s="13"/>
      <c r="L30" s="13"/>
    </row>
    <row r="31" spans="1:12" ht="18.75">
      <c r="A31" s="164" t="s">
        <v>333</v>
      </c>
      <c r="B31" s="360">
        <v>1289</v>
      </c>
      <c r="C31" s="361"/>
      <c r="D31" s="360">
        <v>1386</v>
      </c>
      <c r="E31" s="361"/>
      <c r="F31" s="360">
        <f t="shared" ref="F31:F34" si="12">SUM(B31:E31)</f>
        <v>2675</v>
      </c>
      <c r="G31" s="364"/>
      <c r="H31" s="365"/>
      <c r="I31" s="13"/>
      <c r="J31" s="13"/>
      <c r="K31" s="13"/>
      <c r="L31" s="13"/>
    </row>
    <row r="32" spans="1:12" ht="18.75">
      <c r="A32" s="164" t="s">
        <v>334</v>
      </c>
      <c r="B32" s="360">
        <v>1376</v>
      </c>
      <c r="C32" s="361"/>
      <c r="D32" s="360">
        <v>1453</v>
      </c>
      <c r="E32" s="361"/>
      <c r="F32" s="360">
        <f t="shared" si="12"/>
        <v>2829</v>
      </c>
      <c r="G32" s="364"/>
      <c r="H32" s="365"/>
      <c r="I32" s="13"/>
      <c r="J32" s="13"/>
      <c r="K32" s="13"/>
      <c r="L32" s="13"/>
    </row>
    <row r="33" spans="1:12" ht="18.75">
      <c r="A33" s="164" t="s">
        <v>335</v>
      </c>
      <c r="B33" s="360">
        <v>406</v>
      </c>
      <c r="C33" s="361"/>
      <c r="D33" s="360">
        <v>379</v>
      </c>
      <c r="E33" s="361"/>
      <c r="F33" s="360">
        <f t="shared" si="12"/>
        <v>785</v>
      </c>
      <c r="G33" s="364"/>
      <c r="H33" s="365"/>
      <c r="I33" s="13"/>
      <c r="J33" s="13"/>
      <c r="K33" s="13"/>
      <c r="L33" s="13"/>
    </row>
    <row r="34" spans="1:12" ht="18.75">
      <c r="A34" s="164" t="s">
        <v>336</v>
      </c>
      <c r="B34" s="360">
        <v>131</v>
      </c>
      <c r="C34" s="361"/>
      <c r="D34" s="360">
        <v>91</v>
      </c>
      <c r="E34" s="361"/>
      <c r="F34" s="360">
        <f t="shared" si="12"/>
        <v>222</v>
      </c>
      <c r="G34" s="364"/>
      <c r="H34" s="365"/>
      <c r="I34" s="13"/>
      <c r="J34" s="13"/>
      <c r="K34" s="13"/>
      <c r="L34" s="13"/>
    </row>
    <row r="35" spans="1:12" ht="19.5" thickBot="1">
      <c r="A35" s="143" t="s">
        <v>337</v>
      </c>
      <c r="B35" s="362">
        <f>SUM(B30:C34)</f>
        <v>14468</v>
      </c>
      <c r="C35" s="363"/>
      <c r="D35" s="362">
        <f>SUM(D30:E34)</f>
        <v>15426</v>
      </c>
      <c r="E35" s="363"/>
      <c r="F35" s="362">
        <f>SUM(B35:E35)</f>
        <v>29894</v>
      </c>
      <c r="G35" s="366"/>
      <c r="H35" s="367"/>
    </row>
    <row r="53" spans="1:12" ht="14.25">
      <c r="A53" s="331"/>
      <c r="B53" s="331"/>
      <c r="C53" s="331"/>
      <c r="D53" s="331"/>
      <c r="E53" s="331"/>
      <c r="F53" s="331"/>
      <c r="G53" s="331"/>
      <c r="H53" s="331"/>
      <c r="I53" s="331"/>
      <c r="J53" s="331"/>
      <c r="K53" s="331"/>
      <c r="L53" s="331"/>
    </row>
  </sheetData>
  <mergeCells count="36">
    <mergeCell ref="B4:D4"/>
    <mergeCell ref="J4:L4"/>
    <mergeCell ref="A17:A19"/>
    <mergeCell ref="B17:D17"/>
    <mergeCell ref="E17:I17"/>
    <mergeCell ref="J17:L17"/>
    <mergeCell ref="E18:F18"/>
    <mergeCell ref="G18:H18"/>
    <mergeCell ref="D35:E35"/>
    <mergeCell ref="F30:H30"/>
    <mergeCell ref="F31:H31"/>
    <mergeCell ref="F32:H32"/>
    <mergeCell ref="F33:H33"/>
    <mergeCell ref="F34:H34"/>
    <mergeCell ref="F35:H35"/>
    <mergeCell ref="D30:E30"/>
    <mergeCell ref="D31:E31"/>
    <mergeCell ref="D32:E32"/>
    <mergeCell ref="D33:E33"/>
    <mergeCell ref="D34:E34"/>
    <mergeCell ref="A53:L53"/>
    <mergeCell ref="A3:A5"/>
    <mergeCell ref="B3:D3"/>
    <mergeCell ref="E3:I3"/>
    <mergeCell ref="J3:L3"/>
    <mergeCell ref="E4:F4"/>
    <mergeCell ref="G4:H4"/>
    <mergeCell ref="B29:C29"/>
    <mergeCell ref="D29:E29"/>
    <mergeCell ref="F29:H29"/>
    <mergeCell ref="B30:C30"/>
    <mergeCell ref="B31:C31"/>
    <mergeCell ref="B32:C32"/>
    <mergeCell ref="B33:C33"/>
    <mergeCell ref="B34:C34"/>
    <mergeCell ref="B35:C35"/>
  </mergeCells>
  <phoneticPr fontId="3"/>
  <printOptions horizontalCentered="1"/>
  <pageMargins left="0.39370078740157483" right="0.23622047244094491" top="0.19685039370078741" bottom="0.19685039370078741" header="0.19685039370078741" footer="0.19685039370078741"/>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35"/>
  <sheetViews>
    <sheetView topLeftCell="A100" zoomScale="150" zoomScaleNormal="150" zoomScaleSheetLayoutView="125" workbookViewId="0">
      <selection activeCell="O135" sqref="O135"/>
    </sheetView>
  </sheetViews>
  <sheetFormatPr defaultColWidth="1.625" defaultRowHeight="13.5"/>
  <cols>
    <col min="1" max="16384" width="1.625" style="26"/>
  </cols>
  <sheetData>
    <row r="1" spans="2:62" ht="19.5" customHeight="1">
      <c r="B1" s="330" t="s">
        <v>83</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row>
    <row r="2" spans="2:62" s="48" customFormat="1" ht="14.25">
      <c r="B2" s="377" t="s">
        <v>88</v>
      </c>
      <c r="C2" s="377"/>
      <c r="D2" s="377"/>
      <c r="E2" s="377"/>
      <c r="F2" s="377"/>
      <c r="G2" s="377"/>
      <c r="H2" s="377"/>
      <c r="I2" s="377"/>
      <c r="J2" s="377"/>
      <c r="K2" s="377"/>
      <c r="L2" s="378" t="s">
        <v>86</v>
      </c>
      <c r="M2" s="378"/>
      <c r="N2" s="378"/>
      <c r="O2" s="378"/>
      <c r="P2" s="378"/>
      <c r="Q2" s="378">
        <v>4</v>
      </c>
      <c r="R2" s="378"/>
      <c r="S2" s="378" t="s">
        <v>87</v>
      </c>
      <c r="T2" s="378"/>
      <c r="U2" s="378"/>
      <c r="V2" s="378"/>
      <c r="W2" s="378"/>
      <c r="X2" s="378"/>
      <c r="Y2" s="378"/>
      <c r="Z2" s="378"/>
      <c r="AA2" s="378">
        <v>26</v>
      </c>
      <c r="AB2" s="378"/>
    </row>
    <row r="3" spans="2:62" s="48" customFormat="1">
      <c r="B3" s="379" t="s">
        <v>84</v>
      </c>
      <c r="C3" s="380"/>
      <c r="D3" s="380"/>
      <c r="E3" s="380"/>
      <c r="F3" s="380"/>
      <c r="G3" s="380"/>
      <c r="H3" s="381"/>
      <c r="I3" s="376" t="s">
        <v>286</v>
      </c>
      <c r="J3" s="376"/>
      <c r="K3" s="376"/>
      <c r="L3" s="376"/>
      <c r="M3" s="376"/>
      <c r="N3" s="376"/>
      <c r="O3" s="376" t="s">
        <v>288</v>
      </c>
      <c r="P3" s="376"/>
      <c r="Q3" s="376"/>
      <c r="R3" s="376"/>
      <c r="S3" s="376"/>
      <c r="T3" s="376"/>
      <c r="U3" s="376" t="s">
        <v>287</v>
      </c>
      <c r="V3" s="376"/>
      <c r="W3" s="376"/>
      <c r="X3" s="376"/>
      <c r="Y3" s="376"/>
      <c r="Z3" s="376"/>
      <c r="AA3" s="376" t="s">
        <v>289</v>
      </c>
      <c r="AB3" s="376"/>
      <c r="AC3" s="376"/>
      <c r="AD3" s="376"/>
      <c r="AE3" s="376"/>
      <c r="AF3" s="376"/>
      <c r="AG3" s="376" t="s">
        <v>152</v>
      </c>
      <c r="AH3" s="376"/>
      <c r="AI3" s="376"/>
      <c r="AJ3" s="376"/>
      <c r="AK3" s="376"/>
      <c r="AL3" s="376"/>
      <c r="AM3" s="390" t="s">
        <v>153</v>
      </c>
      <c r="AN3" s="391"/>
      <c r="AO3" s="391"/>
      <c r="AP3" s="391"/>
      <c r="AQ3" s="391"/>
      <c r="AR3" s="392"/>
      <c r="AS3" s="376" t="s">
        <v>154</v>
      </c>
      <c r="AT3" s="376"/>
      <c r="AU3" s="376"/>
      <c r="AV3" s="376"/>
      <c r="AW3" s="376"/>
      <c r="AX3" s="376"/>
      <c r="AY3" s="376" t="s">
        <v>155</v>
      </c>
      <c r="AZ3" s="376"/>
      <c r="BA3" s="376"/>
      <c r="BB3" s="376"/>
      <c r="BC3" s="376"/>
      <c r="BD3" s="376"/>
      <c r="BE3" s="376" t="s">
        <v>156</v>
      </c>
      <c r="BF3" s="376"/>
      <c r="BG3" s="376"/>
      <c r="BH3" s="376"/>
      <c r="BI3" s="376"/>
      <c r="BJ3" s="376"/>
    </row>
    <row r="4" spans="2:62" s="48" customFormat="1">
      <c r="B4" s="382" t="s">
        <v>81</v>
      </c>
      <c r="C4" s="375"/>
      <c r="D4" s="375" t="s">
        <v>20</v>
      </c>
      <c r="E4" s="375"/>
      <c r="F4" s="375"/>
      <c r="G4" s="375"/>
      <c r="H4" s="375"/>
      <c r="I4" s="372">
        <v>280</v>
      </c>
      <c r="J4" s="372"/>
      <c r="K4" s="372"/>
      <c r="L4" s="372"/>
      <c r="M4" s="372"/>
      <c r="N4" s="372"/>
      <c r="O4" s="372">
        <v>20.681000000000001</v>
      </c>
      <c r="P4" s="372"/>
      <c r="Q4" s="372"/>
      <c r="R4" s="372"/>
      <c r="S4" s="372"/>
      <c r="T4" s="372"/>
      <c r="U4" s="372">
        <v>22</v>
      </c>
      <c r="V4" s="372"/>
      <c r="W4" s="372"/>
      <c r="X4" s="372"/>
      <c r="Y4" s="372"/>
      <c r="Z4" s="372"/>
      <c r="AA4" s="372">
        <v>35.933</v>
      </c>
      <c r="AB4" s="372"/>
      <c r="AC4" s="372"/>
      <c r="AD4" s="372"/>
      <c r="AE4" s="372"/>
      <c r="AF4" s="372"/>
      <c r="AG4" s="372">
        <v>8</v>
      </c>
      <c r="AH4" s="372"/>
      <c r="AI4" s="372"/>
      <c r="AJ4" s="372"/>
      <c r="AK4" s="372"/>
      <c r="AL4" s="372"/>
      <c r="AM4" s="372">
        <v>105</v>
      </c>
      <c r="AN4" s="372"/>
      <c r="AO4" s="372"/>
      <c r="AP4" s="372"/>
      <c r="AQ4" s="372"/>
      <c r="AR4" s="372"/>
      <c r="AS4" s="372">
        <v>11</v>
      </c>
      <c r="AT4" s="372"/>
      <c r="AU4" s="372"/>
      <c r="AV4" s="372"/>
      <c r="AW4" s="372"/>
      <c r="AX4" s="372"/>
      <c r="AY4" s="372">
        <v>9</v>
      </c>
      <c r="AZ4" s="372"/>
      <c r="BA4" s="372"/>
      <c r="BB4" s="372"/>
      <c r="BC4" s="372"/>
      <c r="BD4" s="372"/>
      <c r="BE4" s="372">
        <v>1</v>
      </c>
      <c r="BF4" s="372"/>
      <c r="BG4" s="372"/>
      <c r="BH4" s="372"/>
      <c r="BI4" s="372"/>
      <c r="BJ4" s="372"/>
    </row>
    <row r="5" spans="2:62" s="48" customFormat="1">
      <c r="B5" s="375"/>
      <c r="C5" s="375"/>
      <c r="D5" s="375" t="s">
        <v>80</v>
      </c>
      <c r="E5" s="375"/>
      <c r="F5" s="375"/>
      <c r="G5" s="375"/>
      <c r="H5" s="375"/>
      <c r="I5" s="372">
        <v>2414</v>
      </c>
      <c r="J5" s="372"/>
      <c r="K5" s="372"/>
      <c r="L5" s="372"/>
      <c r="M5" s="372"/>
      <c r="N5" s="372"/>
      <c r="O5" s="372">
        <v>306.04199999999997</v>
      </c>
      <c r="P5" s="372"/>
      <c r="Q5" s="372"/>
      <c r="R5" s="372"/>
      <c r="S5" s="372"/>
      <c r="T5" s="372"/>
      <c r="U5" s="372">
        <v>164</v>
      </c>
      <c r="V5" s="372"/>
      <c r="W5" s="372"/>
      <c r="X5" s="372"/>
      <c r="Y5" s="372"/>
      <c r="Z5" s="372"/>
      <c r="AA5" s="372">
        <v>323.51</v>
      </c>
      <c r="AB5" s="372"/>
      <c r="AC5" s="372"/>
      <c r="AD5" s="372"/>
      <c r="AE5" s="372"/>
      <c r="AF5" s="372"/>
      <c r="AG5" s="372">
        <v>55</v>
      </c>
      <c r="AH5" s="372"/>
      <c r="AI5" s="372"/>
      <c r="AJ5" s="372"/>
      <c r="AK5" s="372"/>
      <c r="AL5" s="372"/>
      <c r="AM5" s="372">
        <v>1257.5050000000001</v>
      </c>
      <c r="AN5" s="372"/>
      <c r="AO5" s="372"/>
      <c r="AP5" s="372"/>
      <c r="AQ5" s="372"/>
      <c r="AR5" s="372"/>
      <c r="AS5" s="372">
        <v>92</v>
      </c>
      <c r="AT5" s="372"/>
      <c r="AU5" s="372"/>
      <c r="AV5" s="372"/>
      <c r="AW5" s="372"/>
      <c r="AX5" s="372"/>
      <c r="AY5" s="372">
        <v>86.426000000000002</v>
      </c>
      <c r="AZ5" s="372"/>
      <c r="BA5" s="372"/>
      <c r="BB5" s="372"/>
      <c r="BC5" s="372"/>
      <c r="BD5" s="372"/>
      <c r="BE5" s="372">
        <v>45</v>
      </c>
      <c r="BF5" s="372"/>
      <c r="BG5" s="372"/>
      <c r="BH5" s="372"/>
      <c r="BI5" s="372"/>
      <c r="BJ5" s="372"/>
    </row>
    <row r="6" spans="2:62" s="48" customFormat="1">
      <c r="B6" s="375"/>
      <c r="C6" s="375"/>
      <c r="D6" s="375" t="s">
        <v>82</v>
      </c>
      <c r="E6" s="375"/>
      <c r="F6" s="375"/>
      <c r="G6" s="375"/>
      <c r="H6" s="375"/>
      <c r="I6" s="393">
        <v>158621</v>
      </c>
      <c r="J6" s="394"/>
      <c r="K6" s="394"/>
      <c r="L6" s="394"/>
      <c r="M6" s="394"/>
      <c r="N6" s="394"/>
      <c r="O6" s="393">
        <v>48932.480000000003</v>
      </c>
      <c r="P6" s="394"/>
      <c r="Q6" s="394"/>
      <c r="R6" s="394"/>
      <c r="S6" s="394"/>
      <c r="T6" s="394"/>
      <c r="U6" s="393">
        <v>34696.012999999999</v>
      </c>
      <c r="V6" s="394"/>
      <c r="W6" s="394"/>
      <c r="X6" s="394"/>
      <c r="Y6" s="394"/>
      <c r="Z6" s="394"/>
      <c r="AA6" s="394">
        <v>2982.44</v>
      </c>
      <c r="AB6" s="394"/>
      <c r="AC6" s="394"/>
      <c r="AD6" s="394"/>
      <c r="AE6" s="394"/>
      <c r="AF6" s="394"/>
      <c r="AG6" s="393">
        <v>33360</v>
      </c>
      <c r="AH6" s="394"/>
      <c r="AI6" s="394"/>
      <c r="AJ6" s="394"/>
      <c r="AK6" s="394"/>
      <c r="AL6" s="394"/>
      <c r="AM6" s="383">
        <v>15357.129000000001</v>
      </c>
      <c r="AN6" s="372"/>
      <c r="AO6" s="372"/>
      <c r="AP6" s="372"/>
      <c r="AQ6" s="372"/>
      <c r="AR6" s="372"/>
      <c r="AS6" s="393">
        <v>16728.218000000001</v>
      </c>
      <c r="AT6" s="394"/>
      <c r="AU6" s="394"/>
      <c r="AV6" s="394"/>
      <c r="AW6" s="394"/>
      <c r="AX6" s="394"/>
      <c r="AY6" s="394">
        <v>2600.721</v>
      </c>
      <c r="AZ6" s="394"/>
      <c r="BA6" s="394"/>
      <c r="BB6" s="394"/>
      <c r="BC6" s="394"/>
      <c r="BD6" s="394"/>
      <c r="BE6" s="393">
        <v>2787.721</v>
      </c>
      <c r="BF6" s="394"/>
      <c r="BG6" s="394"/>
      <c r="BH6" s="394"/>
      <c r="BI6" s="394"/>
      <c r="BJ6" s="394"/>
    </row>
    <row r="7" spans="2:62" s="49" customFormat="1" ht="5.0999999999999996" customHeight="1"/>
    <row r="8" spans="2:62" s="48" customFormat="1">
      <c r="B8" s="379" t="s">
        <v>84</v>
      </c>
      <c r="C8" s="380"/>
      <c r="D8" s="380"/>
      <c r="E8" s="380"/>
      <c r="F8" s="380"/>
      <c r="G8" s="380"/>
      <c r="H8" s="381"/>
      <c r="I8" s="376" t="s">
        <v>157</v>
      </c>
      <c r="J8" s="376"/>
      <c r="K8" s="376"/>
      <c r="L8" s="376"/>
      <c r="M8" s="376"/>
      <c r="N8" s="376"/>
      <c r="O8" s="376" t="s">
        <v>158</v>
      </c>
      <c r="P8" s="376"/>
      <c r="Q8" s="376"/>
      <c r="R8" s="376"/>
      <c r="S8" s="376"/>
      <c r="T8" s="376"/>
      <c r="U8" s="376" t="s">
        <v>159</v>
      </c>
      <c r="V8" s="376"/>
      <c r="W8" s="376"/>
      <c r="X8" s="376"/>
      <c r="Y8" s="376"/>
      <c r="Z8" s="376"/>
      <c r="AA8" s="376" t="s">
        <v>160</v>
      </c>
      <c r="AB8" s="376"/>
      <c r="AC8" s="376"/>
      <c r="AD8" s="376"/>
      <c r="AE8" s="376"/>
      <c r="AF8" s="376"/>
      <c r="AG8" s="376" t="s">
        <v>161</v>
      </c>
      <c r="AH8" s="376"/>
      <c r="AI8" s="376"/>
      <c r="AJ8" s="376"/>
      <c r="AK8" s="376"/>
      <c r="AL8" s="376"/>
      <c r="AM8" s="376" t="s">
        <v>162</v>
      </c>
      <c r="AN8" s="376"/>
      <c r="AO8" s="376"/>
      <c r="AP8" s="376"/>
      <c r="AQ8" s="376"/>
      <c r="AR8" s="376"/>
      <c r="AS8" s="376" t="s">
        <v>163</v>
      </c>
      <c r="AT8" s="376"/>
      <c r="AU8" s="376"/>
      <c r="AV8" s="376"/>
      <c r="AW8" s="376"/>
      <c r="AX8" s="376"/>
      <c r="AY8" s="376" t="s">
        <v>164</v>
      </c>
      <c r="AZ8" s="376"/>
      <c r="BA8" s="376"/>
      <c r="BB8" s="376"/>
      <c r="BC8" s="376"/>
      <c r="BD8" s="376"/>
      <c r="BE8" s="376" t="s">
        <v>165</v>
      </c>
      <c r="BF8" s="376"/>
      <c r="BG8" s="376"/>
      <c r="BH8" s="376"/>
      <c r="BI8" s="376"/>
      <c r="BJ8" s="376"/>
    </row>
    <row r="9" spans="2:62" s="48" customFormat="1">
      <c r="B9" s="382" t="s">
        <v>81</v>
      </c>
      <c r="C9" s="375"/>
      <c r="D9" s="375" t="s">
        <v>20</v>
      </c>
      <c r="E9" s="375"/>
      <c r="F9" s="375"/>
      <c r="G9" s="375"/>
      <c r="H9" s="375"/>
      <c r="I9" s="372">
        <v>2</v>
      </c>
      <c r="J9" s="372"/>
      <c r="K9" s="372"/>
      <c r="L9" s="372"/>
      <c r="M9" s="372"/>
      <c r="N9" s="372"/>
      <c r="O9" s="372">
        <v>4</v>
      </c>
      <c r="P9" s="372"/>
      <c r="Q9" s="372"/>
      <c r="R9" s="372"/>
      <c r="S9" s="372"/>
      <c r="T9" s="372"/>
      <c r="U9" s="372">
        <v>6</v>
      </c>
      <c r="V9" s="372"/>
      <c r="W9" s="372"/>
      <c r="X9" s="372"/>
      <c r="Y9" s="372"/>
      <c r="Z9" s="372"/>
      <c r="AA9" s="372">
        <v>0</v>
      </c>
      <c r="AB9" s="372"/>
      <c r="AC9" s="372"/>
      <c r="AD9" s="372"/>
      <c r="AE9" s="372"/>
      <c r="AF9" s="372"/>
      <c r="AG9" s="372">
        <v>5</v>
      </c>
      <c r="AH9" s="372"/>
      <c r="AI9" s="372"/>
      <c r="AJ9" s="372"/>
      <c r="AK9" s="372"/>
      <c r="AL9" s="372"/>
      <c r="AM9" s="372">
        <v>8.0350000000000001</v>
      </c>
      <c r="AN9" s="372"/>
      <c r="AO9" s="372"/>
      <c r="AP9" s="372"/>
      <c r="AQ9" s="372"/>
      <c r="AR9" s="372"/>
      <c r="AS9" s="372">
        <v>4</v>
      </c>
      <c r="AT9" s="372"/>
      <c r="AU9" s="372"/>
      <c r="AV9" s="372"/>
      <c r="AW9" s="372"/>
      <c r="AX9" s="372"/>
      <c r="AY9" s="372">
        <v>2</v>
      </c>
      <c r="AZ9" s="372"/>
      <c r="BA9" s="372"/>
      <c r="BB9" s="372"/>
      <c r="BC9" s="372"/>
      <c r="BD9" s="372"/>
      <c r="BE9" s="372">
        <v>2</v>
      </c>
      <c r="BF9" s="372"/>
      <c r="BG9" s="372"/>
      <c r="BH9" s="372"/>
      <c r="BI9" s="372"/>
      <c r="BJ9" s="372"/>
    </row>
    <row r="10" spans="2:62" s="48" customFormat="1">
      <c r="B10" s="375"/>
      <c r="C10" s="375"/>
      <c r="D10" s="375" t="s">
        <v>80</v>
      </c>
      <c r="E10" s="375"/>
      <c r="F10" s="375"/>
      <c r="G10" s="375"/>
      <c r="H10" s="375"/>
      <c r="I10" s="372">
        <v>31.753</v>
      </c>
      <c r="J10" s="372"/>
      <c r="K10" s="372"/>
      <c r="L10" s="372"/>
      <c r="M10" s="372"/>
      <c r="N10" s="372"/>
      <c r="O10" s="372">
        <v>68.981999999999999</v>
      </c>
      <c r="P10" s="372"/>
      <c r="Q10" s="372"/>
      <c r="R10" s="372"/>
      <c r="S10" s="372"/>
      <c r="T10" s="372"/>
      <c r="U10" s="372">
        <v>65</v>
      </c>
      <c r="V10" s="372"/>
      <c r="W10" s="372"/>
      <c r="X10" s="372"/>
      <c r="Y10" s="372"/>
      <c r="Z10" s="372"/>
      <c r="AA10" s="372">
        <v>3</v>
      </c>
      <c r="AB10" s="372"/>
      <c r="AC10" s="372"/>
      <c r="AD10" s="372"/>
      <c r="AE10" s="372"/>
      <c r="AF10" s="372"/>
      <c r="AG10" s="372">
        <v>33</v>
      </c>
      <c r="AH10" s="372"/>
      <c r="AI10" s="372"/>
      <c r="AJ10" s="372"/>
      <c r="AK10" s="372"/>
      <c r="AL10" s="372"/>
      <c r="AM10" s="372">
        <v>84.262</v>
      </c>
      <c r="AN10" s="372"/>
      <c r="AO10" s="372"/>
      <c r="AP10" s="372"/>
      <c r="AQ10" s="372"/>
      <c r="AR10" s="372"/>
      <c r="AS10" s="372">
        <v>29</v>
      </c>
      <c r="AT10" s="372"/>
      <c r="AU10" s="372"/>
      <c r="AV10" s="372"/>
      <c r="AW10" s="372"/>
      <c r="AX10" s="372"/>
      <c r="AY10" s="372">
        <v>12</v>
      </c>
      <c r="AZ10" s="372"/>
      <c r="BA10" s="372"/>
      <c r="BB10" s="372"/>
      <c r="BC10" s="372"/>
      <c r="BD10" s="372"/>
      <c r="BE10" s="372">
        <v>8</v>
      </c>
      <c r="BF10" s="372"/>
      <c r="BG10" s="372"/>
      <c r="BH10" s="372"/>
      <c r="BI10" s="372"/>
      <c r="BJ10" s="372"/>
    </row>
    <row r="11" spans="2:62" s="48" customFormat="1">
      <c r="B11" s="375"/>
      <c r="C11" s="375"/>
      <c r="D11" s="375" t="s">
        <v>82</v>
      </c>
      <c r="E11" s="375"/>
      <c r="F11" s="375"/>
      <c r="G11" s="375"/>
      <c r="H11" s="375"/>
      <c r="I11" s="372">
        <v>2162.1640000000002</v>
      </c>
      <c r="J11" s="372"/>
      <c r="K11" s="372"/>
      <c r="L11" s="372"/>
      <c r="M11" s="372"/>
      <c r="N11" s="372"/>
      <c r="O11" s="372">
        <v>3079.6120000000001</v>
      </c>
      <c r="P11" s="372"/>
      <c r="Q11" s="372"/>
      <c r="R11" s="372"/>
      <c r="S11" s="372"/>
      <c r="T11" s="372"/>
      <c r="U11" s="372">
        <v>2170.4690000000001</v>
      </c>
      <c r="V11" s="372"/>
      <c r="W11" s="372"/>
      <c r="X11" s="372"/>
      <c r="Y11" s="372"/>
      <c r="Z11" s="372"/>
      <c r="AA11" s="372">
        <v>419</v>
      </c>
      <c r="AB11" s="372"/>
      <c r="AC11" s="372"/>
      <c r="AD11" s="372"/>
      <c r="AE11" s="372"/>
      <c r="AF11" s="372"/>
      <c r="AG11" s="372">
        <v>1200.134</v>
      </c>
      <c r="AH11" s="372"/>
      <c r="AI11" s="372"/>
      <c r="AJ11" s="372"/>
      <c r="AK11" s="372"/>
      <c r="AL11" s="372"/>
      <c r="AM11" s="372">
        <v>4199.4260000000004</v>
      </c>
      <c r="AN11" s="372"/>
      <c r="AO11" s="372"/>
      <c r="AP11" s="372"/>
      <c r="AQ11" s="372"/>
      <c r="AR11" s="372"/>
      <c r="AS11" s="372">
        <v>2162</v>
      </c>
      <c r="AT11" s="372"/>
      <c r="AU11" s="372"/>
      <c r="AV11" s="372"/>
      <c r="AW11" s="372"/>
      <c r="AX11" s="372"/>
      <c r="AY11" s="372">
        <v>936</v>
      </c>
      <c r="AZ11" s="372"/>
      <c r="BA11" s="372"/>
      <c r="BB11" s="372"/>
      <c r="BC11" s="372"/>
      <c r="BD11" s="372"/>
      <c r="BE11" s="372">
        <v>582.529</v>
      </c>
      <c r="BF11" s="372"/>
      <c r="BG11" s="372"/>
      <c r="BH11" s="372"/>
      <c r="BI11" s="372"/>
      <c r="BJ11" s="372"/>
    </row>
    <row r="12" spans="2:62" s="49" customFormat="1" ht="5.0999999999999996" customHeight="1"/>
    <row r="13" spans="2:62" s="48" customFormat="1">
      <c r="B13" s="379" t="s">
        <v>84</v>
      </c>
      <c r="C13" s="380"/>
      <c r="D13" s="380"/>
      <c r="E13" s="380"/>
      <c r="F13" s="380"/>
      <c r="G13" s="380"/>
      <c r="H13" s="381"/>
      <c r="I13" s="376" t="s">
        <v>166</v>
      </c>
      <c r="J13" s="376"/>
      <c r="K13" s="376"/>
      <c r="L13" s="376"/>
      <c r="M13" s="376"/>
      <c r="N13" s="376"/>
      <c r="O13" s="376" t="s">
        <v>167</v>
      </c>
      <c r="P13" s="376"/>
      <c r="Q13" s="376"/>
      <c r="R13" s="376"/>
      <c r="S13" s="376"/>
      <c r="T13" s="376"/>
      <c r="U13" s="376" t="s">
        <v>168</v>
      </c>
      <c r="V13" s="376"/>
      <c r="W13" s="376"/>
      <c r="X13" s="376"/>
      <c r="Y13" s="376"/>
      <c r="Z13" s="376"/>
      <c r="AA13" s="376" t="s">
        <v>169</v>
      </c>
      <c r="AB13" s="376"/>
      <c r="AC13" s="376"/>
      <c r="AD13" s="376"/>
      <c r="AE13" s="376"/>
      <c r="AF13" s="376"/>
      <c r="AG13" s="376" t="s">
        <v>170</v>
      </c>
      <c r="AH13" s="376"/>
      <c r="AI13" s="376"/>
      <c r="AJ13" s="376"/>
      <c r="AK13" s="376"/>
      <c r="AL13" s="376"/>
      <c r="AM13" s="376" t="s">
        <v>171</v>
      </c>
      <c r="AN13" s="376"/>
      <c r="AO13" s="376"/>
      <c r="AP13" s="376"/>
      <c r="AQ13" s="376"/>
      <c r="AR13" s="376"/>
      <c r="AS13" s="376" t="s">
        <v>172</v>
      </c>
      <c r="AT13" s="376"/>
      <c r="AU13" s="376"/>
      <c r="AV13" s="376"/>
      <c r="AW13" s="376"/>
      <c r="AX13" s="376"/>
      <c r="AY13" s="376" t="s">
        <v>173</v>
      </c>
      <c r="AZ13" s="376"/>
      <c r="BA13" s="376"/>
      <c r="BB13" s="376"/>
      <c r="BC13" s="376"/>
      <c r="BD13" s="376"/>
      <c r="BE13" s="400"/>
      <c r="BF13" s="401"/>
      <c r="BG13" s="401"/>
      <c r="BH13" s="401"/>
      <c r="BI13" s="401"/>
      <c r="BJ13" s="401"/>
    </row>
    <row r="14" spans="2:62" s="48" customFormat="1">
      <c r="B14" s="382" t="s">
        <v>81</v>
      </c>
      <c r="C14" s="375"/>
      <c r="D14" s="375" t="s">
        <v>20</v>
      </c>
      <c r="E14" s="375"/>
      <c r="F14" s="375"/>
      <c r="G14" s="375"/>
      <c r="H14" s="375"/>
      <c r="I14" s="372">
        <v>6</v>
      </c>
      <c r="J14" s="372"/>
      <c r="K14" s="372"/>
      <c r="L14" s="372"/>
      <c r="M14" s="372"/>
      <c r="N14" s="372"/>
      <c r="O14" s="372">
        <v>2</v>
      </c>
      <c r="P14" s="372"/>
      <c r="Q14" s="372"/>
      <c r="R14" s="372"/>
      <c r="S14" s="372"/>
      <c r="T14" s="372"/>
      <c r="U14" s="372">
        <v>6</v>
      </c>
      <c r="V14" s="372"/>
      <c r="W14" s="372"/>
      <c r="X14" s="372"/>
      <c r="Y14" s="372"/>
      <c r="Z14" s="372"/>
      <c r="AA14" s="372">
        <v>8</v>
      </c>
      <c r="AB14" s="372"/>
      <c r="AC14" s="372"/>
      <c r="AD14" s="372"/>
      <c r="AE14" s="372"/>
      <c r="AF14" s="372"/>
      <c r="AG14" s="372">
        <v>9</v>
      </c>
      <c r="AH14" s="372"/>
      <c r="AI14" s="372"/>
      <c r="AJ14" s="372"/>
      <c r="AK14" s="372"/>
      <c r="AL14" s="372"/>
      <c r="AM14" s="372">
        <v>4</v>
      </c>
      <c r="AN14" s="372"/>
      <c r="AO14" s="372"/>
      <c r="AP14" s="372"/>
      <c r="AQ14" s="372"/>
      <c r="AR14" s="372"/>
      <c r="AS14" s="372">
        <v>20.055</v>
      </c>
      <c r="AT14" s="372"/>
      <c r="AU14" s="372"/>
      <c r="AV14" s="372"/>
      <c r="AW14" s="372"/>
      <c r="AX14" s="372"/>
      <c r="AY14" s="372">
        <v>75.207999999999998</v>
      </c>
      <c r="AZ14" s="372"/>
      <c r="BA14" s="372"/>
      <c r="BB14" s="372"/>
      <c r="BC14" s="372"/>
      <c r="BD14" s="372"/>
      <c r="BE14" s="396"/>
      <c r="BF14" s="396"/>
      <c r="BG14" s="396"/>
      <c r="BH14" s="396"/>
      <c r="BI14" s="396"/>
      <c r="BJ14" s="397"/>
    </row>
    <row r="15" spans="2:62" s="48" customFormat="1">
      <c r="B15" s="375"/>
      <c r="C15" s="375"/>
      <c r="D15" s="375" t="s">
        <v>80</v>
      </c>
      <c r="E15" s="375"/>
      <c r="F15" s="375"/>
      <c r="G15" s="375"/>
      <c r="H15" s="375"/>
      <c r="I15" s="372">
        <v>51</v>
      </c>
      <c r="J15" s="372"/>
      <c r="K15" s="372"/>
      <c r="L15" s="372"/>
      <c r="M15" s="372"/>
      <c r="N15" s="372"/>
      <c r="O15" s="372">
        <v>18</v>
      </c>
      <c r="P15" s="372"/>
      <c r="Q15" s="372"/>
      <c r="R15" s="372"/>
      <c r="S15" s="372"/>
      <c r="T15" s="372"/>
      <c r="U15" s="372">
        <v>65</v>
      </c>
      <c r="V15" s="372"/>
      <c r="W15" s="372"/>
      <c r="X15" s="372"/>
      <c r="Y15" s="372"/>
      <c r="Z15" s="372"/>
      <c r="AA15" s="372">
        <v>32</v>
      </c>
      <c r="AB15" s="372"/>
      <c r="AC15" s="372"/>
      <c r="AD15" s="372"/>
      <c r="AE15" s="372"/>
      <c r="AF15" s="372"/>
      <c r="AG15" s="372">
        <v>68</v>
      </c>
      <c r="AH15" s="372"/>
      <c r="AI15" s="372"/>
      <c r="AJ15" s="372"/>
      <c r="AK15" s="372"/>
      <c r="AL15" s="372"/>
      <c r="AM15" s="372">
        <v>20</v>
      </c>
      <c r="AN15" s="372"/>
      <c r="AO15" s="372"/>
      <c r="AP15" s="372"/>
      <c r="AQ15" s="372"/>
      <c r="AR15" s="372"/>
      <c r="AS15" s="372">
        <v>151.57</v>
      </c>
      <c r="AT15" s="372"/>
      <c r="AU15" s="372"/>
      <c r="AV15" s="372"/>
      <c r="AW15" s="372"/>
      <c r="AX15" s="372"/>
      <c r="AY15" s="372">
        <v>605.4</v>
      </c>
      <c r="AZ15" s="372"/>
      <c r="BA15" s="372"/>
      <c r="BB15" s="372"/>
      <c r="BC15" s="372"/>
      <c r="BD15" s="372"/>
      <c r="BE15" s="396"/>
      <c r="BF15" s="396"/>
      <c r="BG15" s="396"/>
      <c r="BH15" s="396"/>
      <c r="BI15" s="396"/>
      <c r="BJ15" s="397"/>
    </row>
    <row r="16" spans="2:62" s="48" customFormat="1">
      <c r="B16" s="375"/>
      <c r="C16" s="375"/>
      <c r="D16" s="375" t="s">
        <v>82</v>
      </c>
      <c r="E16" s="375"/>
      <c r="F16" s="375"/>
      <c r="G16" s="375"/>
      <c r="H16" s="375"/>
      <c r="I16" s="372">
        <v>2677</v>
      </c>
      <c r="J16" s="372"/>
      <c r="K16" s="372"/>
      <c r="L16" s="372"/>
      <c r="M16" s="372"/>
      <c r="N16" s="372"/>
      <c r="O16" s="372">
        <v>647</v>
      </c>
      <c r="P16" s="372"/>
      <c r="Q16" s="372"/>
      <c r="R16" s="372"/>
      <c r="S16" s="372"/>
      <c r="T16" s="372"/>
      <c r="U16" s="372">
        <v>3671</v>
      </c>
      <c r="V16" s="372"/>
      <c r="W16" s="372"/>
      <c r="X16" s="372"/>
      <c r="Y16" s="372"/>
      <c r="Z16" s="372"/>
      <c r="AA16" s="372">
        <v>3415</v>
      </c>
      <c r="AB16" s="372"/>
      <c r="AC16" s="372"/>
      <c r="AD16" s="372"/>
      <c r="AE16" s="372"/>
      <c r="AF16" s="372"/>
      <c r="AG16" s="372">
        <v>5363</v>
      </c>
      <c r="AH16" s="372"/>
      <c r="AI16" s="372"/>
      <c r="AJ16" s="372"/>
      <c r="AK16" s="372"/>
      <c r="AL16" s="372"/>
      <c r="AM16" s="372">
        <v>2581</v>
      </c>
      <c r="AN16" s="372"/>
      <c r="AO16" s="372"/>
      <c r="AP16" s="372"/>
      <c r="AQ16" s="372"/>
      <c r="AR16" s="372"/>
      <c r="AS16" s="372">
        <v>7573.4949999999999</v>
      </c>
      <c r="AT16" s="372"/>
      <c r="AU16" s="372"/>
      <c r="AV16" s="372"/>
      <c r="AW16" s="372"/>
      <c r="AX16" s="372"/>
      <c r="AY16" s="372">
        <v>32816.722999999998</v>
      </c>
      <c r="AZ16" s="372"/>
      <c r="BA16" s="372"/>
      <c r="BB16" s="372"/>
      <c r="BC16" s="372"/>
      <c r="BD16" s="372"/>
      <c r="BE16" s="396"/>
      <c r="BF16" s="396"/>
      <c r="BG16" s="396"/>
      <c r="BH16" s="396"/>
      <c r="BI16" s="396"/>
      <c r="BJ16" s="397"/>
    </row>
    <row r="17" spans="2:62" s="48" customFormat="1" ht="5.25" customHeight="1">
      <c r="B17" s="69"/>
      <c r="C17" s="69"/>
      <c r="D17" s="69"/>
      <c r="E17" s="69"/>
      <c r="F17" s="69"/>
      <c r="G17" s="69"/>
      <c r="H17" s="69"/>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1"/>
      <c r="BF17" s="71"/>
      <c r="BG17" s="71"/>
      <c r="BH17" s="71"/>
      <c r="BI17" s="71"/>
      <c r="BJ17" s="71"/>
    </row>
    <row r="18" spans="2:62" s="48" customFormat="1" ht="14.25">
      <c r="B18" s="377" t="s">
        <v>85</v>
      </c>
      <c r="C18" s="377"/>
      <c r="D18" s="377"/>
      <c r="E18" s="377"/>
      <c r="F18" s="377"/>
      <c r="G18" s="377"/>
      <c r="H18" s="377"/>
      <c r="I18" s="377"/>
      <c r="J18" s="377"/>
      <c r="K18" s="377"/>
      <c r="L18" s="378" t="s">
        <v>86</v>
      </c>
      <c r="M18" s="378"/>
      <c r="N18" s="378"/>
      <c r="O18" s="378"/>
      <c r="P18" s="378"/>
      <c r="Q18" s="378">
        <v>19</v>
      </c>
      <c r="R18" s="378"/>
      <c r="S18" s="378" t="s">
        <v>87</v>
      </c>
      <c r="T18" s="378"/>
      <c r="U18" s="378"/>
      <c r="V18" s="378"/>
      <c r="W18" s="378"/>
      <c r="X18" s="378"/>
      <c r="Y18" s="378"/>
      <c r="Z18" s="378"/>
      <c r="AA18" s="378">
        <v>33</v>
      </c>
      <c r="AB18" s="378"/>
    </row>
    <row r="19" spans="2:62" s="48" customFormat="1">
      <c r="B19" s="379" t="s">
        <v>84</v>
      </c>
      <c r="C19" s="380"/>
      <c r="D19" s="380"/>
      <c r="E19" s="380"/>
      <c r="F19" s="380"/>
      <c r="G19" s="380"/>
      <c r="H19" s="381"/>
      <c r="I19" s="388" t="s">
        <v>267</v>
      </c>
      <c r="J19" s="388"/>
      <c r="K19" s="388"/>
      <c r="L19" s="388"/>
      <c r="M19" s="388"/>
      <c r="N19" s="388"/>
      <c r="O19" s="388" t="s">
        <v>268</v>
      </c>
      <c r="P19" s="388"/>
      <c r="Q19" s="388"/>
      <c r="R19" s="388"/>
      <c r="S19" s="388"/>
      <c r="T19" s="388"/>
      <c r="U19" s="388" t="s">
        <v>283</v>
      </c>
      <c r="V19" s="388"/>
      <c r="W19" s="388"/>
      <c r="X19" s="388"/>
      <c r="Y19" s="388"/>
      <c r="Z19" s="388"/>
      <c r="AA19" s="388" t="s">
        <v>276</v>
      </c>
      <c r="AB19" s="388"/>
      <c r="AC19" s="388"/>
      <c r="AD19" s="388"/>
      <c r="AE19" s="388"/>
      <c r="AF19" s="388"/>
      <c r="AG19" s="388" t="s">
        <v>278</v>
      </c>
      <c r="AH19" s="388"/>
      <c r="AI19" s="388"/>
      <c r="AJ19" s="388"/>
      <c r="AK19" s="388"/>
      <c r="AL19" s="388"/>
      <c r="AM19" s="390" t="s">
        <v>174</v>
      </c>
      <c r="AN19" s="391"/>
      <c r="AO19" s="391"/>
      <c r="AP19" s="391"/>
      <c r="AQ19" s="391"/>
      <c r="AR19" s="392"/>
      <c r="AS19" s="388" t="s">
        <v>175</v>
      </c>
      <c r="AT19" s="388"/>
      <c r="AU19" s="388"/>
      <c r="AV19" s="388"/>
      <c r="AW19" s="388"/>
      <c r="AX19" s="388"/>
      <c r="AY19" s="388" t="s">
        <v>281</v>
      </c>
      <c r="AZ19" s="388"/>
      <c r="BA19" s="388"/>
      <c r="BB19" s="388"/>
      <c r="BC19" s="388"/>
      <c r="BD19" s="388"/>
      <c r="BE19" s="388" t="s">
        <v>176</v>
      </c>
      <c r="BF19" s="388"/>
      <c r="BG19" s="388"/>
      <c r="BH19" s="388"/>
      <c r="BI19" s="388"/>
      <c r="BJ19" s="388"/>
    </row>
    <row r="20" spans="2:62" s="48" customFormat="1">
      <c r="B20" s="382" t="s">
        <v>81</v>
      </c>
      <c r="C20" s="375"/>
      <c r="D20" s="375" t="s">
        <v>20</v>
      </c>
      <c r="E20" s="375"/>
      <c r="F20" s="375"/>
      <c r="G20" s="375"/>
      <c r="H20" s="375"/>
      <c r="I20" s="372"/>
      <c r="J20" s="372"/>
      <c r="K20" s="372"/>
      <c r="L20" s="372"/>
      <c r="M20" s="372"/>
      <c r="N20" s="372"/>
      <c r="O20" s="372"/>
      <c r="P20" s="372"/>
      <c r="Q20" s="372"/>
      <c r="R20" s="372"/>
      <c r="S20" s="372"/>
      <c r="T20" s="372"/>
      <c r="U20" s="372">
        <v>392.89</v>
      </c>
      <c r="V20" s="372"/>
      <c r="W20" s="372"/>
      <c r="X20" s="372"/>
      <c r="Y20" s="372"/>
      <c r="Z20" s="372"/>
      <c r="AA20" s="372">
        <v>357</v>
      </c>
      <c r="AB20" s="372"/>
      <c r="AC20" s="372"/>
      <c r="AD20" s="372"/>
      <c r="AE20" s="372"/>
      <c r="AF20" s="372"/>
      <c r="AG20" s="372">
        <v>350</v>
      </c>
      <c r="AH20" s="372"/>
      <c r="AI20" s="372"/>
      <c r="AJ20" s="372"/>
      <c r="AK20" s="372"/>
      <c r="AL20" s="372"/>
      <c r="AM20" s="372">
        <v>48.109000000000002</v>
      </c>
      <c r="AN20" s="372"/>
      <c r="AO20" s="372"/>
      <c r="AP20" s="372"/>
      <c r="AQ20" s="372"/>
      <c r="AR20" s="372"/>
      <c r="AS20" s="372">
        <v>118.066</v>
      </c>
      <c r="AT20" s="372"/>
      <c r="AU20" s="372"/>
      <c r="AV20" s="372"/>
      <c r="AW20" s="372"/>
      <c r="AX20" s="372"/>
      <c r="AY20" s="372">
        <v>180</v>
      </c>
      <c r="AZ20" s="372"/>
      <c r="BA20" s="372"/>
      <c r="BB20" s="372"/>
      <c r="BC20" s="372"/>
      <c r="BD20" s="372"/>
      <c r="BE20" s="372">
        <v>231.94800000000001</v>
      </c>
      <c r="BF20" s="372"/>
      <c r="BG20" s="372"/>
      <c r="BH20" s="372"/>
      <c r="BI20" s="372"/>
      <c r="BJ20" s="372"/>
    </row>
    <row r="21" spans="2:62" s="48" customFormat="1">
      <c r="B21" s="375"/>
      <c r="C21" s="375"/>
      <c r="D21" s="375" t="s">
        <v>80</v>
      </c>
      <c r="E21" s="375"/>
      <c r="F21" s="375"/>
      <c r="G21" s="375"/>
      <c r="H21" s="375"/>
      <c r="I21" s="372"/>
      <c r="J21" s="372"/>
      <c r="K21" s="372"/>
      <c r="L21" s="372"/>
      <c r="M21" s="372"/>
      <c r="N21" s="372"/>
      <c r="O21" s="372"/>
      <c r="P21" s="372"/>
      <c r="Q21" s="372"/>
      <c r="R21" s="372"/>
      <c r="S21" s="372"/>
      <c r="T21" s="372"/>
      <c r="U21" s="372">
        <v>4219.5770000000002</v>
      </c>
      <c r="V21" s="372"/>
      <c r="W21" s="372"/>
      <c r="X21" s="372"/>
      <c r="Y21" s="372"/>
      <c r="Z21" s="372"/>
      <c r="AA21" s="372">
        <v>5717</v>
      </c>
      <c r="AB21" s="372"/>
      <c r="AC21" s="372"/>
      <c r="AD21" s="372"/>
      <c r="AE21" s="372"/>
      <c r="AF21" s="372"/>
      <c r="AG21" s="372">
        <v>5897</v>
      </c>
      <c r="AH21" s="372"/>
      <c r="AI21" s="372"/>
      <c r="AJ21" s="372"/>
      <c r="AK21" s="372"/>
      <c r="AL21" s="372"/>
      <c r="AM21" s="372">
        <v>850.41399999999999</v>
      </c>
      <c r="AN21" s="372"/>
      <c r="AO21" s="372"/>
      <c r="AP21" s="372"/>
      <c r="AQ21" s="372"/>
      <c r="AR21" s="372"/>
      <c r="AS21" s="372">
        <v>1779.106</v>
      </c>
      <c r="AT21" s="372"/>
      <c r="AU21" s="372"/>
      <c r="AV21" s="372"/>
      <c r="AW21" s="372"/>
      <c r="AX21" s="372"/>
      <c r="AY21" s="372">
        <v>2120</v>
      </c>
      <c r="AZ21" s="372"/>
      <c r="BA21" s="372"/>
      <c r="BB21" s="372"/>
      <c r="BC21" s="372"/>
      <c r="BD21" s="372"/>
      <c r="BE21" s="372">
        <v>2232.09</v>
      </c>
      <c r="BF21" s="372"/>
      <c r="BG21" s="372"/>
      <c r="BH21" s="372"/>
      <c r="BI21" s="372"/>
      <c r="BJ21" s="372"/>
    </row>
    <row r="22" spans="2:62" s="48" customFormat="1">
      <c r="B22" s="375"/>
      <c r="C22" s="375"/>
      <c r="D22" s="375" t="s">
        <v>82</v>
      </c>
      <c r="E22" s="375"/>
      <c r="F22" s="375"/>
      <c r="G22" s="375"/>
      <c r="H22" s="375"/>
      <c r="I22" s="393"/>
      <c r="J22" s="394"/>
      <c r="K22" s="394"/>
      <c r="L22" s="394"/>
      <c r="M22" s="394"/>
      <c r="N22" s="394"/>
      <c r="O22" s="393"/>
      <c r="P22" s="394"/>
      <c r="Q22" s="394"/>
      <c r="R22" s="394"/>
      <c r="S22" s="394"/>
      <c r="T22" s="394"/>
      <c r="U22" s="393">
        <v>131727.20800000001</v>
      </c>
      <c r="V22" s="394"/>
      <c r="W22" s="394"/>
      <c r="X22" s="394"/>
      <c r="Y22" s="394"/>
      <c r="Z22" s="394"/>
      <c r="AA22" s="394">
        <v>206221</v>
      </c>
      <c r="AB22" s="394"/>
      <c r="AC22" s="394"/>
      <c r="AD22" s="394"/>
      <c r="AE22" s="394"/>
      <c r="AF22" s="394"/>
      <c r="AG22" s="393">
        <v>189893</v>
      </c>
      <c r="AH22" s="394"/>
      <c r="AI22" s="394"/>
      <c r="AJ22" s="394"/>
      <c r="AK22" s="394"/>
      <c r="AL22" s="394"/>
      <c r="AM22" s="383">
        <v>36311.527000000002</v>
      </c>
      <c r="AN22" s="372"/>
      <c r="AO22" s="372"/>
      <c r="AP22" s="372"/>
      <c r="AQ22" s="372"/>
      <c r="AR22" s="372"/>
      <c r="AS22" s="393">
        <v>87946.668999999994</v>
      </c>
      <c r="AT22" s="394"/>
      <c r="AU22" s="394"/>
      <c r="AV22" s="394"/>
      <c r="AW22" s="394"/>
      <c r="AX22" s="394"/>
      <c r="AY22" s="394">
        <v>154578</v>
      </c>
      <c r="AZ22" s="394"/>
      <c r="BA22" s="394"/>
      <c r="BB22" s="394"/>
      <c r="BC22" s="394"/>
      <c r="BD22" s="394"/>
      <c r="BE22" s="393">
        <v>85268.021999999997</v>
      </c>
      <c r="BF22" s="394"/>
      <c r="BG22" s="394"/>
      <c r="BH22" s="394"/>
      <c r="BI22" s="394"/>
      <c r="BJ22" s="394"/>
    </row>
    <row r="23" spans="2:62" s="49" customFormat="1" ht="5.0999999999999996" customHeight="1"/>
    <row r="24" spans="2:62" s="48" customFormat="1">
      <c r="B24" s="379" t="s">
        <v>84</v>
      </c>
      <c r="C24" s="380"/>
      <c r="D24" s="380"/>
      <c r="E24" s="380"/>
      <c r="F24" s="380"/>
      <c r="G24" s="380"/>
      <c r="H24" s="381"/>
      <c r="I24" s="388" t="s">
        <v>177</v>
      </c>
      <c r="J24" s="388"/>
      <c r="K24" s="388"/>
      <c r="L24" s="388"/>
      <c r="M24" s="388"/>
      <c r="N24" s="388"/>
      <c r="O24" s="388" t="s">
        <v>178</v>
      </c>
      <c r="P24" s="388"/>
      <c r="Q24" s="388"/>
      <c r="R24" s="388"/>
      <c r="S24" s="388"/>
      <c r="T24" s="388"/>
      <c r="U24" s="388" t="s">
        <v>279</v>
      </c>
      <c r="V24" s="388"/>
      <c r="W24" s="388"/>
      <c r="X24" s="388"/>
      <c r="Y24" s="388"/>
      <c r="Z24" s="388"/>
      <c r="AA24" s="388" t="s">
        <v>179</v>
      </c>
      <c r="AB24" s="388"/>
      <c r="AC24" s="388"/>
      <c r="AD24" s="388"/>
      <c r="AE24" s="388"/>
      <c r="AF24" s="388"/>
      <c r="AG24" s="388" t="s">
        <v>180</v>
      </c>
      <c r="AH24" s="388"/>
      <c r="AI24" s="388"/>
      <c r="AJ24" s="388"/>
      <c r="AK24" s="388"/>
      <c r="AL24" s="388"/>
      <c r="AM24" s="388" t="s">
        <v>273</v>
      </c>
      <c r="AN24" s="388"/>
      <c r="AO24" s="388"/>
      <c r="AP24" s="388"/>
      <c r="AQ24" s="388"/>
      <c r="AR24" s="388"/>
      <c r="AS24" s="388" t="s">
        <v>272</v>
      </c>
      <c r="AT24" s="388"/>
      <c r="AU24" s="388"/>
      <c r="AV24" s="388"/>
      <c r="AW24" s="388"/>
      <c r="AX24" s="388"/>
      <c r="AY24" s="388" t="s">
        <v>284</v>
      </c>
      <c r="AZ24" s="388"/>
      <c r="BA24" s="388"/>
      <c r="BB24" s="388"/>
      <c r="BC24" s="388"/>
      <c r="BD24" s="388"/>
      <c r="BE24" s="388" t="s">
        <v>181</v>
      </c>
      <c r="BF24" s="388"/>
      <c r="BG24" s="388"/>
      <c r="BH24" s="388"/>
      <c r="BI24" s="388"/>
      <c r="BJ24" s="388"/>
    </row>
    <row r="25" spans="2:62" s="48" customFormat="1">
      <c r="B25" s="382" t="s">
        <v>81</v>
      </c>
      <c r="C25" s="375"/>
      <c r="D25" s="375" t="s">
        <v>20</v>
      </c>
      <c r="E25" s="375"/>
      <c r="F25" s="375"/>
      <c r="G25" s="375"/>
      <c r="H25" s="375"/>
      <c r="I25" s="372">
        <v>166</v>
      </c>
      <c r="J25" s="372"/>
      <c r="K25" s="372"/>
      <c r="L25" s="372"/>
      <c r="M25" s="372"/>
      <c r="N25" s="372"/>
      <c r="O25" s="372">
        <v>237.97499999999999</v>
      </c>
      <c r="P25" s="372"/>
      <c r="Q25" s="372"/>
      <c r="R25" s="372"/>
      <c r="S25" s="372"/>
      <c r="T25" s="372"/>
      <c r="U25" s="372">
        <v>168</v>
      </c>
      <c r="V25" s="372"/>
      <c r="W25" s="372"/>
      <c r="X25" s="372"/>
      <c r="Y25" s="372"/>
      <c r="Z25" s="372"/>
      <c r="AA25" s="372">
        <v>182.66</v>
      </c>
      <c r="AB25" s="372"/>
      <c r="AC25" s="372"/>
      <c r="AD25" s="372"/>
      <c r="AE25" s="372"/>
      <c r="AF25" s="372"/>
      <c r="AG25" s="372">
        <v>56</v>
      </c>
      <c r="AH25" s="372"/>
      <c r="AI25" s="372"/>
      <c r="AJ25" s="372"/>
      <c r="AK25" s="372"/>
      <c r="AL25" s="372"/>
      <c r="AM25" s="372">
        <v>434.93700000000001</v>
      </c>
      <c r="AN25" s="372"/>
      <c r="AO25" s="372"/>
      <c r="AP25" s="372"/>
      <c r="AQ25" s="372"/>
      <c r="AR25" s="372"/>
      <c r="AS25" s="372">
        <v>433.93200000000002</v>
      </c>
      <c r="AT25" s="372"/>
      <c r="AU25" s="372"/>
      <c r="AV25" s="372"/>
      <c r="AW25" s="372"/>
      <c r="AX25" s="372"/>
      <c r="AY25" s="372">
        <v>255</v>
      </c>
      <c r="AZ25" s="372"/>
      <c r="BA25" s="372"/>
      <c r="BB25" s="372"/>
      <c r="BC25" s="372"/>
      <c r="BD25" s="372"/>
      <c r="BE25" s="372">
        <v>457</v>
      </c>
      <c r="BF25" s="372"/>
      <c r="BG25" s="372"/>
      <c r="BH25" s="372"/>
      <c r="BI25" s="372"/>
      <c r="BJ25" s="372"/>
    </row>
    <row r="26" spans="2:62" s="48" customFormat="1">
      <c r="B26" s="375"/>
      <c r="C26" s="375"/>
      <c r="D26" s="375" t="s">
        <v>80</v>
      </c>
      <c r="E26" s="375"/>
      <c r="F26" s="375"/>
      <c r="G26" s="375"/>
      <c r="H26" s="375"/>
      <c r="I26" s="372">
        <v>1524</v>
      </c>
      <c r="J26" s="372"/>
      <c r="K26" s="372"/>
      <c r="L26" s="372"/>
      <c r="M26" s="372"/>
      <c r="N26" s="372"/>
      <c r="O26" s="372">
        <v>3896.3310000000001</v>
      </c>
      <c r="P26" s="372"/>
      <c r="Q26" s="372"/>
      <c r="R26" s="372"/>
      <c r="S26" s="372"/>
      <c r="T26" s="372"/>
      <c r="U26" s="372">
        <v>2067</v>
      </c>
      <c r="V26" s="372"/>
      <c r="W26" s="372"/>
      <c r="X26" s="372"/>
      <c r="Y26" s="372"/>
      <c r="Z26" s="372"/>
      <c r="AA26" s="372">
        <v>1308.9359999999999</v>
      </c>
      <c r="AB26" s="372"/>
      <c r="AC26" s="372"/>
      <c r="AD26" s="372"/>
      <c r="AE26" s="372"/>
      <c r="AF26" s="372"/>
      <c r="AG26" s="372">
        <v>500</v>
      </c>
      <c r="AH26" s="372"/>
      <c r="AI26" s="372"/>
      <c r="AJ26" s="372"/>
      <c r="AK26" s="372"/>
      <c r="AL26" s="372"/>
      <c r="AM26" s="372">
        <v>6942.32</v>
      </c>
      <c r="AN26" s="372"/>
      <c r="AO26" s="372"/>
      <c r="AP26" s="372"/>
      <c r="AQ26" s="372"/>
      <c r="AR26" s="372"/>
      <c r="AS26" s="372">
        <v>5841.0990000000002</v>
      </c>
      <c r="AT26" s="372"/>
      <c r="AU26" s="372"/>
      <c r="AV26" s="372"/>
      <c r="AW26" s="372"/>
      <c r="AX26" s="372"/>
      <c r="AY26" s="372">
        <v>4641.6040000000003</v>
      </c>
      <c r="AZ26" s="372"/>
      <c r="BA26" s="372"/>
      <c r="BB26" s="372"/>
      <c r="BC26" s="372"/>
      <c r="BD26" s="372"/>
      <c r="BE26" s="372">
        <v>3260.33</v>
      </c>
      <c r="BF26" s="372"/>
      <c r="BG26" s="372"/>
      <c r="BH26" s="372"/>
      <c r="BI26" s="372"/>
      <c r="BJ26" s="372"/>
    </row>
    <row r="27" spans="2:62" s="48" customFormat="1">
      <c r="B27" s="375"/>
      <c r="C27" s="375"/>
      <c r="D27" s="375" t="s">
        <v>82</v>
      </c>
      <c r="E27" s="375"/>
      <c r="F27" s="375"/>
      <c r="G27" s="375"/>
      <c r="H27" s="375"/>
      <c r="I27" s="372">
        <v>92881</v>
      </c>
      <c r="J27" s="372"/>
      <c r="K27" s="372"/>
      <c r="L27" s="372"/>
      <c r="M27" s="372"/>
      <c r="N27" s="372"/>
      <c r="O27" s="372">
        <v>75241.505000000005</v>
      </c>
      <c r="P27" s="372"/>
      <c r="Q27" s="372"/>
      <c r="R27" s="372"/>
      <c r="S27" s="372"/>
      <c r="T27" s="372"/>
      <c r="U27" s="372">
        <v>178210</v>
      </c>
      <c r="V27" s="372"/>
      <c r="W27" s="372"/>
      <c r="X27" s="372"/>
      <c r="Y27" s="372"/>
      <c r="Z27" s="372"/>
      <c r="AA27" s="372">
        <v>92419.006999999998</v>
      </c>
      <c r="AB27" s="372"/>
      <c r="AC27" s="372"/>
      <c r="AD27" s="372"/>
      <c r="AE27" s="372"/>
      <c r="AF27" s="372"/>
      <c r="AG27" s="372">
        <v>29961</v>
      </c>
      <c r="AH27" s="372"/>
      <c r="AI27" s="372"/>
      <c r="AJ27" s="372"/>
      <c r="AK27" s="372"/>
      <c r="AL27" s="372"/>
      <c r="AM27" s="372">
        <v>232548.93599999999</v>
      </c>
      <c r="AN27" s="372"/>
      <c r="AO27" s="372"/>
      <c r="AP27" s="372"/>
      <c r="AQ27" s="372"/>
      <c r="AR27" s="372"/>
      <c r="AS27" s="372">
        <v>237432.095</v>
      </c>
      <c r="AT27" s="372"/>
      <c r="AU27" s="372"/>
      <c r="AV27" s="372"/>
      <c r="AW27" s="372"/>
      <c r="AX27" s="372"/>
      <c r="AY27" s="372"/>
      <c r="AZ27" s="372"/>
      <c r="BA27" s="372"/>
      <c r="BB27" s="372"/>
      <c r="BC27" s="372"/>
      <c r="BD27" s="372"/>
      <c r="BE27" s="372">
        <v>100005.18700000001</v>
      </c>
      <c r="BF27" s="372"/>
      <c r="BG27" s="372"/>
      <c r="BH27" s="372"/>
      <c r="BI27" s="372"/>
      <c r="BJ27" s="372"/>
    </row>
    <row r="28" spans="2:62" s="49" customFormat="1" ht="5.0999999999999996" customHeight="1"/>
    <row r="29" spans="2:62" s="48" customFormat="1">
      <c r="B29" s="379" t="s">
        <v>84</v>
      </c>
      <c r="C29" s="380"/>
      <c r="D29" s="380"/>
      <c r="E29" s="380"/>
      <c r="F29" s="380"/>
      <c r="G29" s="380"/>
      <c r="H29" s="381"/>
      <c r="I29" s="388" t="s">
        <v>269</v>
      </c>
      <c r="J29" s="388"/>
      <c r="K29" s="388"/>
      <c r="L29" s="388"/>
      <c r="M29" s="388"/>
      <c r="N29" s="388"/>
      <c r="O29" s="388" t="s">
        <v>182</v>
      </c>
      <c r="P29" s="388"/>
      <c r="Q29" s="388"/>
      <c r="R29" s="388"/>
      <c r="S29" s="388"/>
      <c r="T29" s="388"/>
      <c r="U29" s="388" t="s">
        <v>274</v>
      </c>
      <c r="V29" s="388"/>
      <c r="W29" s="388"/>
      <c r="X29" s="388"/>
      <c r="Y29" s="388"/>
      <c r="Z29" s="388"/>
      <c r="AA29" s="388" t="s">
        <v>282</v>
      </c>
      <c r="AB29" s="388"/>
      <c r="AC29" s="388"/>
      <c r="AD29" s="388"/>
      <c r="AE29" s="388"/>
      <c r="AF29" s="388"/>
      <c r="AG29" s="388" t="s">
        <v>183</v>
      </c>
      <c r="AH29" s="388"/>
      <c r="AI29" s="388"/>
      <c r="AJ29" s="388"/>
      <c r="AK29" s="388"/>
      <c r="AL29" s="388"/>
      <c r="AM29" s="388" t="s">
        <v>280</v>
      </c>
      <c r="AN29" s="388"/>
      <c r="AO29" s="388"/>
      <c r="AP29" s="388"/>
      <c r="AQ29" s="388"/>
      <c r="AR29" s="388"/>
      <c r="AS29" s="388" t="s">
        <v>184</v>
      </c>
      <c r="AT29" s="388"/>
      <c r="AU29" s="388"/>
      <c r="AV29" s="388"/>
      <c r="AW29" s="388"/>
      <c r="AX29" s="388"/>
      <c r="AY29" s="388" t="s">
        <v>185</v>
      </c>
      <c r="AZ29" s="388"/>
      <c r="BA29" s="388"/>
      <c r="BB29" s="388"/>
      <c r="BC29" s="388"/>
      <c r="BD29" s="388"/>
      <c r="BE29" s="390" t="s">
        <v>316</v>
      </c>
      <c r="BF29" s="391"/>
      <c r="BG29" s="391"/>
      <c r="BH29" s="391"/>
      <c r="BI29" s="391"/>
      <c r="BJ29" s="392"/>
    </row>
    <row r="30" spans="2:62" s="48" customFormat="1">
      <c r="B30" s="382" t="s">
        <v>81</v>
      </c>
      <c r="C30" s="375"/>
      <c r="D30" s="375" t="s">
        <v>20</v>
      </c>
      <c r="E30" s="375"/>
      <c r="F30" s="375"/>
      <c r="G30" s="375"/>
      <c r="H30" s="375"/>
      <c r="I30" s="372">
        <v>926.827</v>
      </c>
      <c r="J30" s="372"/>
      <c r="K30" s="372"/>
      <c r="L30" s="372"/>
      <c r="M30" s="372"/>
      <c r="N30" s="372"/>
      <c r="O30" s="372">
        <v>135</v>
      </c>
      <c r="P30" s="372"/>
      <c r="Q30" s="372"/>
      <c r="R30" s="372"/>
      <c r="S30" s="372"/>
      <c r="T30" s="372"/>
      <c r="U30" s="372">
        <v>480</v>
      </c>
      <c r="V30" s="372"/>
      <c r="W30" s="372"/>
      <c r="X30" s="372"/>
      <c r="Y30" s="372"/>
      <c r="Z30" s="372"/>
      <c r="AA30" s="372">
        <v>209</v>
      </c>
      <c r="AB30" s="372"/>
      <c r="AC30" s="372"/>
      <c r="AD30" s="372"/>
      <c r="AE30" s="372"/>
      <c r="AF30" s="372"/>
      <c r="AG30" s="372">
        <v>241</v>
      </c>
      <c r="AH30" s="372"/>
      <c r="AI30" s="372"/>
      <c r="AJ30" s="372"/>
      <c r="AK30" s="372"/>
      <c r="AL30" s="372"/>
      <c r="AM30" s="372">
        <v>283</v>
      </c>
      <c r="AN30" s="372"/>
      <c r="AO30" s="372"/>
      <c r="AP30" s="372"/>
      <c r="AQ30" s="372"/>
      <c r="AR30" s="372"/>
      <c r="AS30" s="372">
        <v>180</v>
      </c>
      <c r="AT30" s="372"/>
      <c r="AU30" s="372"/>
      <c r="AV30" s="372"/>
      <c r="AW30" s="372"/>
      <c r="AX30" s="372"/>
      <c r="AY30" s="372">
        <v>27</v>
      </c>
      <c r="AZ30" s="372"/>
      <c r="BA30" s="372"/>
      <c r="BB30" s="372"/>
      <c r="BC30" s="372"/>
      <c r="BD30" s="372"/>
      <c r="BE30" s="372">
        <v>177</v>
      </c>
      <c r="BF30" s="372"/>
      <c r="BG30" s="372"/>
      <c r="BH30" s="372"/>
      <c r="BI30" s="372"/>
      <c r="BJ30" s="372"/>
    </row>
    <row r="31" spans="2:62" s="48" customFormat="1">
      <c r="B31" s="375"/>
      <c r="C31" s="375"/>
      <c r="D31" s="375" t="s">
        <v>80</v>
      </c>
      <c r="E31" s="375"/>
      <c r="F31" s="375"/>
      <c r="G31" s="375"/>
      <c r="H31" s="375"/>
      <c r="I31" s="372">
        <v>19812.164000000001</v>
      </c>
      <c r="J31" s="372"/>
      <c r="K31" s="372"/>
      <c r="L31" s="372"/>
      <c r="M31" s="372"/>
      <c r="N31" s="372"/>
      <c r="O31" s="372">
        <v>1390.5540000000001</v>
      </c>
      <c r="P31" s="372"/>
      <c r="Q31" s="372"/>
      <c r="R31" s="372"/>
      <c r="S31" s="372"/>
      <c r="T31" s="372"/>
      <c r="U31" s="372">
        <v>5320</v>
      </c>
      <c r="V31" s="372"/>
      <c r="W31" s="372"/>
      <c r="X31" s="372"/>
      <c r="Y31" s="372"/>
      <c r="Z31" s="372"/>
      <c r="AA31" s="372">
        <v>2229.7890000000002</v>
      </c>
      <c r="AB31" s="372"/>
      <c r="AC31" s="372"/>
      <c r="AD31" s="372"/>
      <c r="AE31" s="372"/>
      <c r="AF31" s="372"/>
      <c r="AG31" s="372">
        <v>2292</v>
      </c>
      <c r="AH31" s="372"/>
      <c r="AI31" s="372"/>
      <c r="AJ31" s="372"/>
      <c r="AK31" s="372"/>
      <c r="AL31" s="372"/>
      <c r="AM31" s="372">
        <v>2896.395</v>
      </c>
      <c r="AN31" s="372"/>
      <c r="AO31" s="372"/>
      <c r="AP31" s="372"/>
      <c r="AQ31" s="372"/>
      <c r="AR31" s="372"/>
      <c r="AS31" s="372">
        <v>1816</v>
      </c>
      <c r="AT31" s="372"/>
      <c r="AU31" s="372"/>
      <c r="AV31" s="372"/>
      <c r="AW31" s="372"/>
      <c r="AX31" s="372"/>
      <c r="AY31" s="372">
        <v>420.85700000000003</v>
      </c>
      <c r="AZ31" s="372"/>
      <c r="BA31" s="372"/>
      <c r="BB31" s="372"/>
      <c r="BC31" s="372"/>
      <c r="BD31" s="372"/>
      <c r="BE31" s="372">
        <v>2424</v>
      </c>
      <c r="BF31" s="372"/>
      <c r="BG31" s="372"/>
      <c r="BH31" s="372"/>
      <c r="BI31" s="372"/>
      <c r="BJ31" s="372"/>
    </row>
    <row r="32" spans="2:62" s="48" customFormat="1">
      <c r="B32" s="375"/>
      <c r="C32" s="375"/>
      <c r="D32" s="375" t="s">
        <v>82</v>
      </c>
      <c r="E32" s="375"/>
      <c r="F32" s="375"/>
      <c r="G32" s="375"/>
      <c r="H32" s="375"/>
      <c r="I32" s="372">
        <v>600189.90300000005</v>
      </c>
      <c r="J32" s="372"/>
      <c r="K32" s="372"/>
      <c r="L32" s="372"/>
      <c r="M32" s="372"/>
      <c r="N32" s="372"/>
      <c r="O32" s="372">
        <v>112581.303</v>
      </c>
      <c r="P32" s="372"/>
      <c r="Q32" s="372"/>
      <c r="R32" s="372"/>
      <c r="S32" s="372"/>
      <c r="T32" s="372"/>
      <c r="U32" s="372">
        <v>225617</v>
      </c>
      <c r="V32" s="372"/>
      <c r="W32" s="372"/>
      <c r="X32" s="372"/>
      <c r="Y32" s="372"/>
      <c r="Z32" s="372"/>
      <c r="AA32" s="372">
        <v>152807.948</v>
      </c>
      <c r="AB32" s="372"/>
      <c r="AC32" s="372"/>
      <c r="AD32" s="372"/>
      <c r="AE32" s="372"/>
      <c r="AF32" s="372"/>
      <c r="AG32" s="372">
        <v>114596</v>
      </c>
      <c r="AH32" s="372"/>
      <c r="AI32" s="372"/>
      <c r="AJ32" s="372"/>
      <c r="AK32" s="372"/>
      <c r="AL32" s="372"/>
      <c r="AM32" s="372">
        <v>159596.15100000001</v>
      </c>
      <c r="AN32" s="372"/>
      <c r="AO32" s="372"/>
      <c r="AP32" s="372"/>
      <c r="AQ32" s="372"/>
      <c r="AR32" s="372"/>
      <c r="AS32" s="372">
        <v>58587</v>
      </c>
      <c r="AT32" s="372"/>
      <c r="AU32" s="372"/>
      <c r="AV32" s="372"/>
      <c r="AW32" s="372"/>
      <c r="AX32" s="372"/>
      <c r="AY32" s="372">
        <v>24504.222000000002</v>
      </c>
      <c r="AZ32" s="372"/>
      <c r="BA32" s="372"/>
      <c r="BB32" s="372"/>
      <c r="BC32" s="372"/>
      <c r="BD32" s="372"/>
      <c r="BE32" s="372">
        <v>137502</v>
      </c>
      <c r="BF32" s="372"/>
      <c r="BG32" s="372"/>
      <c r="BH32" s="372"/>
      <c r="BI32" s="372"/>
      <c r="BJ32" s="372"/>
    </row>
    <row r="33" spans="1:62" s="48" customFormat="1" ht="5.25" customHeight="1">
      <c r="B33" s="69"/>
      <c r="C33" s="69"/>
      <c r="D33" s="69"/>
      <c r="E33" s="69"/>
      <c r="F33" s="69"/>
      <c r="G33" s="69"/>
      <c r="H33" s="69"/>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5"/>
      <c r="BF33" s="95"/>
      <c r="BG33" s="95"/>
      <c r="BH33" s="95"/>
      <c r="BI33" s="95"/>
      <c r="BJ33" s="95"/>
    </row>
    <row r="34" spans="1:62" s="48" customFormat="1">
      <c r="B34" s="379" t="s">
        <v>84</v>
      </c>
      <c r="C34" s="380"/>
      <c r="D34" s="380"/>
      <c r="E34" s="380"/>
      <c r="F34" s="380"/>
      <c r="G34" s="380"/>
      <c r="H34" s="381"/>
      <c r="I34" s="388" t="s">
        <v>277</v>
      </c>
      <c r="J34" s="388"/>
      <c r="K34" s="388"/>
      <c r="L34" s="388"/>
      <c r="M34" s="388"/>
      <c r="N34" s="388"/>
      <c r="O34" s="388" t="s">
        <v>186</v>
      </c>
      <c r="P34" s="388"/>
      <c r="Q34" s="388"/>
      <c r="R34" s="388"/>
      <c r="S34" s="388"/>
      <c r="T34" s="388"/>
      <c r="U34" s="388" t="s">
        <v>270</v>
      </c>
      <c r="V34" s="388"/>
      <c r="W34" s="388"/>
      <c r="X34" s="388"/>
      <c r="Y34" s="388"/>
      <c r="Z34" s="388"/>
      <c r="AA34" s="388" t="s">
        <v>275</v>
      </c>
      <c r="AB34" s="388"/>
      <c r="AC34" s="388"/>
      <c r="AD34" s="388"/>
      <c r="AE34" s="388"/>
      <c r="AF34" s="388"/>
      <c r="AG34" s="388" t="s">
        <v>187</v>
      </c>
      <c r="AH34" s="388"/>
      <c r="AI34" s="388"/>
      <c r="AJ34" s="388"/>
      <c r="AK34" s="388"/>
      <c r="AL34" s="388"/>
      <c r="AM34" s="388" t="s">
        <v>271</v>
      </c>
      <c r="AN34" s="388"/>
      <c r="AO34" s="388"/>
      <c r="AP34" s="388"/>
      <c r="AQ34" s="388"/>
      <c r="AR34" s="388"/>
      <c r="AS34" s="389"/>
      <c r="AT34" s="374"/>
      <c r="AU34" s="374"/>
      <c r="AV34" s="374"/>
      <c r="AW34" s="374"/>
      <c r="AX34" s="374"/>
      <c r="AY34" s="374"/>
      <c r="AZ34" s="374"/>
      <c r="BA34" s="374"/>
      <c r="BB34" s="374"/>
      <c r="BC34" s="374"/>
      <c r="BD34" s="374"/>
      <c r="BE34" s="374"/>
      <c r="BF34" s="374"/>
      <c r="BG34" s="374"/>
      <c r="BH34" s="374"/>
      <c r="BI34" s="374"/>
      <c r="BJ34" s="374"/>
    </row>
    <row r="35" spans="1:62" s="48" customFormat="1">
      <c r="B35" s="382" t="s">
        <v>81</v>
      </c>
      <c r="C35" s="375"/>
      <c r="D35" s="375" t="s">
        <v>20</v>
      </c>
      <c r="E35" s="375"/>
      <c r="F35" s="375"/>
      <c r="G35" s="375"/>
      <c r="H35" s="375"/>
      <c r="I35" s="372">
        <v>220</v>
      </c>
      <c r="J35" s="372"/>
      <c r="K35" s="372"/>
      <c r="L35" s="372"/>
      <c r="M35" s="372"/>
      <c r="N35" s="372"/>
      <c r="O35" s="372">
        <v>63</v>
      </c>
      <c r="P35" s="372"/>
      <c r="Q35" s="372"/>
      <c r="R35" s="372"/>
      <c r="S35" s="372"/>
      <c r="T35" s="372"/>
      <c r="U35" s="372">
        <v>1669.501</v>
      </c>
      <c r="V35" s="372"/>
      <c r="W35" s="372"/>
      <c r="X35" s="372"/>
      <c r="Y35" s="372"/>
      <c r="Z35" s="372"/>
      <c r="AA35" s="372">
        <v>237.49799999999999</v>
      </c>
      <c r="AB35" s="372"/>
      <c r="AC35" s="372"/>
      <c r="AD35" s="372"/>
      <c r="AE35" s="372"/>
      <c r="AF35" s="372"/>
      <c r="AG35" s="372">
        <v>116.322</v>
      </c>
      <c r="AH35" s="372"/>
      <c r="AI35" s="372"/>
      <c r="AJ35" s="372"/>
      <c r="AK35" s="372"/>
      <c r="AL35" s="372"/>
      <c r="AM35" s="372">
        <v>543</v>
      </c>
      <c r="AN35" s="372"/>
      <c r="AO35" s="372"/>
      <c r="AP35" s="372"/>
      <c r="AQ35" s="372"/>
      <c r="AR35" s="372"/>
      <c r="AS35" s="387"/>
      <c r="AT35" s="373"/>
      <c r="AU35" s="373"/>
      <c r="AV35" s="373"/>
      <c r="AW35" s="373"/>
      <c r="AX35" s="373"/>
      <c r="AY35" s="373"/>
      <c r="AZ35" s="373"/>
      <c r="BA35" s="373"/>
      <c r="BB35" s="373"/>
      <c r="BC35" s="373"/>
      <c r="BD35" s="373"/>
      <c r="BE35" s="373"/>
      <c r="BF35" s="373"/>
      <c r="BG35" s="373"/>
      <c r="BH35" s="373"/>
      <c r="BI35" s="373"/>
      <c r="BJ35" s="373"/>
    </row>
    <row r="36" spans="1:62" s="48" customFormat="1">
      <c r="B36" s="375"/>
      <c r="C36" s="375"/>
      <c r="D36" s="375" t="s">
        <v>80</v>
      </c>
      <c r="E36" s="375"/>
      <c r="F36" s="375"/>
      <c r="G36" s="375"/>
      <c r="H36" s="375"/>
      <c r="I36" s="372">
        <v>6510</v>
      </c>
      <c r="J36" s="372"/>
      <c r="K36" s="372"/>
      <c r="L36" s="372"/>
      <c r="M36" s="372"/>
      <c r="N36" s="372"/>
      <c r="O36" s="372">
        <v>538.99</v>
      </c>
      <c r="P36" s="372"/>
      <c r="Q36" s="372"/>
      <c r="R36" s="372"/>
      <c r="S36" s="372"/>
      <c r="T36" s="372"/>
      <c r="U36" s="372">
        <v>11767.915000000001</v>
      </c>
      <c r="V36" s="372"/>
      <c r="W36" s="372"/>
      <c r="X36" s="372"/>
      <c r="Y36" s="372"/>
      <c r="Z36" s="372"/>
      <c r="AA36" s="372">
        <v>6349.723</v>
      </c>
      <c r="AB36" s="372"/>
      <c r="AC36" s="372"/>
      <c r="AD36" s="372"/>
      <c r="AE36" s="372"/>
      <c r="AF36" s="372"/>
      <c r="AG36" s="372">
        <v>1462.5</v>
      </c>
      <c r="AH36" s="372"/>
      <c r="AI36" s="372"/>
      <c r="AJ36" s="372"/>
      <c r="AK36" s="372"/>
      <c r="AL36" s="372"/>
      <c r="AM36" s="372">
        <v>4477</v>
      </c>
      <c r="AN36" s="372"/>
      <c r="AO36" s="372"/>
      <c r="AP36" s="372"/>
      <c r="AQ36" s="372"/>
      <c r="AR36" s="372"/>
      <c r="AS36" s="387"/>
      <c r="AT36" s="373"/>
      <c r="AU36" s="373"/>
      <c r="AV36" s="373"/>
      <c r="AW36" s="373"/>
      <c r="AX36" s="373"/>
      <c r="AY36" s="373"/>
      <c r="AZ36" s="373"/>
      <c r="BA36" s="373"/>
      <c r="BB36" s="373"/>
      <c r="BC36" s="373"/>
      <c r="BD36" s="373"/>
      <c r="BE36" s="373"/>
      <c r="BF36" s="373"/>
      <c r="BG36" s="373"/>
      <c r="BH36" s="373"/>
      <c r="BI36" s="373"/>
      <c r="BJ36" s="373"/>
    </row>
    <row r="37" spans="1:62" s="48" customFormat="1">
      <c r="B37" s="375"/>
      <c r="C37" s="375"/>
      <c r="D37" s="375" t="s">
        <v>82</v>
      </c>
      <c r="E37" s="375"/>
      <c r="F37" s="375"/>
      <c r="G37" s="375"/>
      <c r="H37" s="375"/>
      <c r="I37" s="372">
        <v>202122</v>
      </c>
      <c r="J37" s="372"/>
      <c r="K37" s="372"/>
      <c r="L37" s="372"/>
      <c r="M37" s="372"/>
      <c r="N37" s="372"/>
      <c r="O37" s="372">
        <v>23450.656999999999</v>
      </c>
      <c r="P37" s="372"/>
      <c r="Q37" s="372"/>
      <c r="R37" s="372"/>
      <c r="S37" s="372"/>
      <c r="T37" s="372"/>
      <c r="U37" s="372">
        <v>539566.81499999994</v>
      </c>
      <c r="V37" s="372"/>
      <c r="W37" s="372"/>
      <c r="X37" s="372"/>
      <c r="Y37" s="372"/>
      <c r="Z37" s="372"/>
      <c r="AA37" s="372">
        <v>217619.59700000001</v>
      </c>
      <c r="AB37" s="372"/>
      <c r="AC37" s="372"/>
      <c r="AD37" s="372"/>
      <c r="AE37" s="372"/>
      <c r="AF37" s="372"/>
      <c r="AG37" s="372">
        <v>78236.441999999995</v>
      </c>
      <c r="AH37" s="372"/>
      <c r="AI37" s="372"/>
      <c r="AJ37" s="372"/>
      <c r="AK37" s="372"/>
      <c r="AL37" s="372"/>
      <c r="AM37" s="372">
        <v>288.08</v>
      </c>
      <c r="AN37" s="372"/>
      <c r="AO37" s="372"/>
      <c r="AP37" s="372"/>
      <c r="AQ37" s="372"/>
      <c r="AR37" s="372"/>
      <c r="AS37" s="387"/>
      <c r="AT37" s="373"/>
      <c r="AU37" s="373"/>
      <c r="AV37" s="373"/>
      <c r="AW37" s="373"/>
      <c r="AX37" s="373"/>
      <c r="AY37" s="373"/>
      <c r="AZ37" s="373"/>
      <c r="BA37" s="373"/>
      <c r="BB37" s="373"/>
      <c r="BC37" s="373"/>
      <c r="BD37" s="373"/>
      <c r="BE37" s="373"/>
      <c r="BF37" s="373"/>
      <c r="BG37" s="373"/>
      <c r="BH37" s="373"/>
      <c r="BI37" s="373"/>
      <c r="BJ37" s="373"/>
    </row>
    <row r="38" spans="1:62" ht="4.5" customHeight="1"/>
    <row r="39" spans="1:62" ht="14.25">
      <c r="B39" s="377" t="s">
        <v>144</v>
      </c>
      <c r="C39" s="377"/>
      <c r="D39" s="377"/>
      <c r="E39" s="377"/>
      <c r="F39" s="377"/>
      <c r="G39" s="377"/>
      <c r="H39" s="377"/>
      <c r="I39" s="377"/>
      <c r="J39" s="377"/>
      <c r="K39" s="377"/>
      <c r="L39" s="378" t="s">
        <v>86</v>
      </c>
      <c r="M39" s="378"/>
      <c r="N39" s="378"/>
      <c r="O39" s="378"/>
      <c r="P39" s="378"/>
      <c r="Q39" s="378">
        <v>0</v>
      </c>
      <c r="R39" s="378"/>
      <c r="S39" s="378" t="s">
        <v>87</v>
      </c>
      <c r="T39" s="378"/>
      <c r="U39" s="378"/>
      <c r="V39" s="378"/>
      <c r="W39" s="378"/>
      <c r="X39" s="378"/>
      <c r="Y39" s="378"/>
      <c r="Z39" s="378"/>
      <c r="AA39" s="378">
        <v>4</v>
      </c>
      <c r="AB39" s="378"/>
    </row>
    <row r="40" spans="1:62">
      <c r="B40" s="379" t="s">
        <v>84</v>
      </c>
      <c r="C40" s="380"/>
      <c r="D40" s="380"/>
      <c r="E40" s="380"/>
      <c r="F40" s="380"/>
      <c r="G40" s="380"/>
      <c r="H40" s="381"/>
      <c r="I40" s="376" t="s">
        <v>188</v>
      </c>
      <c r="J40" s="376"/>
      <c r="K40" s="376"/>
      <c r="L40" s="376"/>
      <c r="M40" s="376"/>
      <c r="N40" s="376"/>
      <c r="O40" s="376" t="s">
        <v>189</v>
      </c>
      <c r="P40" s="376"/>
      <c r="Q40" s="376"/>
      <c r="R40" s="376"/>
      <c r="S40" s="376"/>
      <c r="T40" s="376"/>
      <c r="U40" s="376" t="s">
        <v>190</v>
      </c>
      <c r="V40" s="376"/>
      <c r="W40" s="376"/>
      <c r="X40" s="376"/>
      <c r="Y40" s="376"/>
      <c r="Z40" s="376"/>
      <c r="AA40" s="376" t="s">
        <v>191</v>
      </c>
      <c r="AB40" s="376"/>
      <c r="AC40" s="376"/>
      <c r="AD40" s="376"/>
      <c r="AE40" s="376"/>
      <c r="AF40" s="376"/>
      <c r="AG40" s="101"/>
      <c r="AH40" s="102"/>
      <c r="AI40" s="102"/>
      <c r="AJ40" s="102"/>
      <c r="AK40" s="102"/>
      <c r="AL40" s="102"/>
      <c r="AM40" s="102"/>
      <c r="AN40" s="102"/>
      <c r="AO40" s="102"/>
      <c r="AP40" s="102"/>
      <c r="AQ40" s="102"/>
      <c r="AR40" s="102"/>
      <c r="AS40" s="102"/>
      <c r="AT40" s="102"/>
      <c r="AU40" s="102"/>
      <c r="AV40" s="102"/>
      <c r="AW40" s="102"/>
      <c r="AX40" s="102"/>
      <c r="AY40" s="374"/>
      <c r="AZ40" s="374"/>
      <c r="BA40" s="374"/>
      <c r="BB40" s="374"/>
      <c r="BC40" s="374"/>
      <c r="BD40" s="374"/>
      <c r="BE40" s="374"/>
      <c r="BF40" s="374"/>
      <c r="BG40" s="374"/>
      <c r="BH40" s="374"/>
      <c r="BI40" s="374"/>
      <c r="BJ40" s="374"/>
    </row>
    <row r="41" spans="1:62">
      <c r="B41" s="382" t="s">
        <v>81</v>
      </c>
      <c r="C41" s="375"/>
      <c r="D41" s="375" t="s">
        <v>20</v>
      </c>
      <c r="E41" s="375"/>
      <c r="F41" s="375"/>
      <c r="G41" s="375"/>
      <c r="H41" s="375"/>
      <c r="I41" s="372">
        <v>24</v>
      </c>
      <c r="J41" s="372"/>
      <c r="K41" s="372"/>
      <c r="L41" s="372"/>
      <c r="M41" s="372"/>
      <c r="N41" s="372"/>
      <c r="O41" s="372">
        <v>10</v>
      </c>
      <c r="P41" s="372"/>
      <c r="Q41" s="372"/>
      <c r="R41" s="372"/>
      <c r="S41" s="372"/>
      <c r="T41" s="372"/>
      <c r="U41" s="372">
        <v>3.0510000000000002</v>
      </c>
      <c r="V41" s="372"/>
      <c r="W41" s="372"/>
      <c r="X41" s="372"/>
      <c r="Y41" s="372"/>
      <c r="Z41" s="372"/>
      <c r="AA41" s="372">
        <v>12.061</v>
      </c>
      <c r="AB41" s="372"/>
      <c r="AC41" s="372"/>
      <c r="AD41" s="372"/>
      <c r="AE41" s="372"/>
      <c r="AF41" s="372"/>
      <c r="AG41" s="103"/>
      <c r="AH41" s="104"/>
      <c r="AI41" s="104"/>
      <c r="AJ41" s="104"/>
      <c r="AK41" s="104"/>
      <c r="AL41" s="104"/>
      <c r="AM41" s="104"/>
      <c r="AN41" s="104"/>
      <c r="AO41" s="104"/>
      <c r="AP41" s="104"/>
      <c r="AQ41" s="104"/>
      <c r="AR41" s="104"/>
      <c r="AS41" s="104"/>
      <c r="AT41" s="104"/>
      <c r="AU41" s="104"/>
      <c r="AV41" s="104"/>
      <c r="AW41" s="104"/>
      <c r="AX41" s="104"/>
      <c r="AY41" s="373"/>
      <c r="AZ41" s="373"/>
      <c r="BA41" s="373"/>
      <c r="BB41" s="373"/>
      <c r="BC41" s="373"/>
      <c r="BD41" s="373"/>
      <c r="BE41" s="373"/>
      <c r="BF41" s="373"/>
      <c r="BG41" s="373"/>
      <c r="BH41" s="373"/>
      <c r="BI41" s="373"/>
      <c r="BJ41" s="373"/>
    </row>
    <row r="42" spans="1:62">
      <c r="B42" s="375"/>
      <c r="C42" s="375"/>
      <c r="D42" s="375" t="s">
        <v>80</v>
      </c>
      <c r="E42" s="375"/>
      <c r="F42" s="375"/>
      <c r="G42" s="375"/>
      <c r="H42" s="375"/>
      <c r="I42" s="372">
        <v>153</v>
      </c>
      <c r="J42" s="372"/>
      <c r="K42" s="372"/>
      <c r="L42" s="372"/>
      <c r="M42" s="372"/>
      <c r="N42" s="372"/>
      <c r="O42" s="372">
        <v>66.141999999999996</v>
      </c>
      <c r="P42" s="372"/>
      <c r="Q42" s="372"/>
      <c r="R42" s="372"/>
      <c r="S42" s="372"/>
      <c r="T42" s="372"/>
      <c r="U42" s="372">
        <v>34.896000000000001</v>
      </c>
      <c r="V42" s="372"/>
      <c r="W42" s="372"/>
      <c r="X42" s="372"/>
      <c r="Y42" s="372"/>
      <c r="Z42" s="372"/>
      <c r="AA42" s="372">
        <v>195.57300000000001</v>
      </c>
      <c r="AB42" s="372"/>
      <c r="AC42" s="372"/>
      <c r="AD42" s="372"/>
      <c r="AE42" s="372"/>
      <c r="AF42" s="372"/>
      <c r="AG42" s="103"/>
      <c r="AH42" s="104"/>
      <c r="AI42" s="104"/>
      <c r="AJ42" s="104"/>
      <c r="AK42" s="104"/>
      <c r="AL42" s="104"/>
      <c r="AM42" s="104"/>
      <c r="AN42" s="104"/>
      <c r="AO42" s="104"/>
      <c r="AP42" s="104"/>
      <c r="AQ42" s="104"/>
      <c r="AR42" s="104"/>
      <c r="AS42" s="104"/>
      <c r="AT42" s="104"/>
      <c r="AU42" s="104"/>
      <c r="AV42" s="104"/>
      <c r="AW42" s="104"/>
      <c r="AX42" s="104"/>
      <c r="AY42" s="373"/>
      <c r="AZ42" s="373"/>
      <c r="BA42" s="373"/>
      <c r="BB42" s="373"/>
      <c r="BC42" s="373"/>
      <c r="BD42" s="373"/>
      <c r="BE42" s="373"/>
      <c r="BF42" s="373"/>
      <c r="BG42" s="373"/>
      <c r="BH42" s="373"/>
      <c r="BI42" s="373"/>
      <c r="BJ42" s="373"/>
    </row>
    <row r="43" spans="1:62">
      <c r="B43" s="375"/>
      <c r="C43" s="375"/>
      <c r="D43" s="375" t="s">
        <v>82</v>
      </c>
      <c r="E43" s="375"/>
      <c r="F43" s="375"/>
      <c r="G43" s="375"/>
      <c r="H43" s="375"/>
      <c r="I43" s="372">
        <v>12246</v>
      </c>
      <c r="J43" s="372"/>
      <c r="K43" s="372"/>
      <c r="L43" s="372"/>
      <c r="M43" s="372"/>
      <c r="N43" s="372"/>
      <c r="O43" s="383">
        <v>4271.7619999999997</v>
      </c>
      <c r="P43" s="372"/>
      <c r="Q43" s="372"/>
      <c r="R43" s="372"/>
      <c r="S43" s="372"/>
      <c r="T43" s="372"/>
      <c r="U43" s="384">
        <v>4475.3469999999998</v>
      </c>
      <c r="V43" s="385"/>
      <c r="W43" s="385"/>
      <c r="X43" s="385"/>
      <c r="Y43" s="385"/>
      <c r="Z43" s="386"/>
      <c r="AA43" s="372">
        <v>10031.888000000001</v>
      </c>
      <c r="AB43" s="372"/>
      <c r="AC43" s="372"/>
      <c r="AD43" s="372"/>
      <c r="AE43" s="372"/>
      <c r="AF43" s="372"/>
      <c r="AG43" s="105"/>
      <c r="AH43" s="104"/>
      <c r="AI43" s="104"/>
      <c r="AJ43" s="104"/>
      <c r="AK43" s="104"/>
      <c r="AL43" s="104"/>
      <c r="AM43" s="106"/>
      <c r="AN43" s="104"/>
      <c r="AO43" s="104"/>
      <c r="AP43" s="104"/>
      <c r="AQ43" s="104"/>
      <c r="AR43" s="104"/>
      <c r="AS43" s="106"/>
      <c r="AT43" s="104"/>
      <c r="AU43" s="104"/>
      <c r="AV43" s="104"/>
      <c r="AW43" s="104"/>
      <c r="AX43" s="104"/>
      <c r="AY43" s="373"/>
      <c r="AZ43" s="373"/>
      <c r="BA43" s="373"/>
      <c r="BB43" s="373"/>
      <c r="BC43" s="373"/>
      <c r="BD43" s="373"/>
      <c r="BE43" s="373"/>
      <c r="BF43" s="373"/>
      <c r="BG43" s="373"/>
      <c r="BH43" s="373"/>
      <c r="BI43" s="373"/>
      <c r="BJ43" s="373"/>
    </row>
    <row r="44" spans="1:62" ht="6" customHeight="1">
      <c r="A44" s="48"/>
      <c r="B44" s="64"/>
      <c r="C44" s="64"/>
      <c r="D44" s="64"/>
      <c r="E44" s="64"/>
      <c r="F44" s="64"/>
      <c r="G44" s="64"/>
      <c r="H44" s="64"/>
      <c r="I44" s="65"/>
      <c r="J44" s="65"/>
      <c r="K44" s="65"/>
      <c r="L44" s="65"/>
      <c r="M44" s="65"/>
      <c r="N44" s="65"/>
      <c r="O44" s="100"/>
      <c r="P44" s="65"/>
      <c r="Q44" s="65"/>
      <c r="R44" s="65"/>
      <c r="S44" s="65"/>
      <c r="T44" s="65"/>
      <c r="U44" s="65"/>
      <c r="V44" s="65"/>
      <c r="W44" s="65"/>
      <c r="X44" s="65"/>
      <c r="Y44" s="65"/>
      <c r="Z44" s="65"/>
      <c r="AA44" s="65"/>
      <c r="AB44" s="65"/>
      <c r="AC44" s="94"/>
      <c r="AD44" s="94"/>
      <c r="AE44" s="94"/>
      <c r="AF44" s="94"/>
      <c r="AG44" s="99"/>
      <c r="AH44" s="94"/>
      <c r="AI44" s="94"/>
      <c r="AJ44" s="94"/>
      <c r="AK44" s="94"/>
      <c r="AL44" s="94"/>
      <c r="AM44" s="99"/>
      <c r="AN44" s="94"/>
      <c r="AO44" s="94"/>
      <c r="AP44" s="94"/>
      <c r="AQ44" s="94"/>
      <c r="AR44" s="94"/>
      <c r="AS44" s="99"/>
      <c r="AT44" s="94"/>
      <c r="AU44" s="94"/>
      <c r="AV44" s="94"/>
      <c r="AW44" s="94"/>
      <c r="AX44" s="94"/>
      <c r="AY44" s="94"/>
      <c r="AZ44" s="94"/>
      <c r="BA44" s="94"/>
      <c r="BB44" s="94"/>
      <c r="BC44" s="94"/>
      <c r="BD44" s="94"/>
      <c r="BE44" s="94"/>
      <c r="BF44" s="94"/>
      <c r="BG44" s="94"/>
      <c r="BH44" s="94"/>
      <c r="BI44" s="94"/>
      <c r="BJ44" s="94"/>
    </row>
    <row r="45" spans="1:62" ht="14.25">
      <c r="B45" s="377" t="s">
        <v>89</v>
      </c>
      <c r="C45" s="377"/>
      <c r="D45" s="377"/>
      <c r="E45" s="377"/>
      <c r="F45" s="377"/>
      <c r="G45" s="377"/>
      <c r="H45" s="377"/>
      <c r="I45" s="377"/>
      <c r="J45" s="377"/>
      <c r="K45" s="377"/>
      <c r="L45" s="378" t="s">
        <v>86</v>
      </c>
      <c r="M45" s="378"/>
      <c r="N45" s="378"/>
      <c r="O45" s="378"/>
      <c r="P45" s="378"/>
      <c r="Q45" s="378">
        <v>1</v>
      </c>
      <c r="R45" s="378"/>
      <c r="S45" s="378" t="s">
        <v>87</v>
      </c>
      <c r="T45" s="378"/>
      <c r="U45" s="378"/>
      <c r="V45" s="378"/>
      <c r="W45" s="378"/>
      <c r="X45" s="378"/>
      <c r="Y45" s="378"/>
      <c r="Z45" s="378"/>
      <c r="AA45" s="378">
        <v>4</v>
      </c>
      <c r="AB45" s="378"/>
    </row>
    <row r="46" spans="1:62">
      <c r="B46" s="379" t="s">
        <v>84</v>
      </c>
      <c r="C46" s="380"/>
      <c r="D46" s="380"/>
      <c r="E46" s="380"/>
      <c r="F46" s="380"/>
      <c r="G46" s="380"/>
      <c r="H46" s="381"/>
      <c r="I46" s="388" t="s">
        <v>285</v>
      </c>
      <c r="J46" s="388"/>
      <c r="K46" s="388"/>
      <c r="L46" s="388"/>
      <c r="M46" s="388"/>
      <c r="N46" s="388"/>
      <c r="O46" s="376" t="s">
        <v>192</v>
      </c>
      <c r="P46" s="376"/>
      <c r="Q46" s="376"/>
      <c r="R46" s="376"/>
      <c r="S46" s="376"/>
      <c r="T46" s="376"/>
      <c r="U46" s="376" t="s">
        <v>193</v>
      </c>
      <c r="V46" s="376"/>
      <c r="W46" s="376"/>
      <c r="X46" s="376"/>
      <c r="Y46" s="376"/>
      <c r="Z46" s="376"/>
      <c r="AA46" s="376" t="s">
        <v>194</v>
      </c>
      <c r="AB46" s="376"/>
      <c r="AC46" s="376"/>
      <c r="AD46" s="376"/>
      <c r="AE46" s="376"/>
      <c r="AF46" s="376"/>
      <c r="AG46" s="101"/>
      <c r="AH46" s="102"/>
      <c r="AI46" s="102"/>
      <c r="AJ46" s="102"/>
      <c r="AK46" s="102"/>
      <c r="AL46" s="102"/>
      <c r="AM46" s="102"/>
      <c r="AN46" s="102"/>
      <c r="AO46" s="102"/>
      <c r="AP46" s="102"/>
      <c r="AQ46" s="102"/>
      <c r="AR46" s="102"/>
      <c r="AS46" s="102"/>
      <c r="AT46" s="102"/>
      <c r="AU46" s="102"/>
      <c r="AV46" s="102"/>
      <c r="AW46" s="102"/>
      <c r="AX46" s="102"/>
      <c r="AY46" s="374"/>
      <c r="AZ46" s="374"/>
      <c r="BA46" s="374"/>
      <c r="BB46" s="374"/>
      <c r="BC46" s="374"/>
      <c r="BD46" s="374"/>
      <c r="BE46" s="374"/>
      <c r="BF46" s="374"/>
      <c r="BG46" s="374"/>
      <c r="BH46" s="374"/>
      <c r="BI46" s="374"/>
      <c r="BJ46" s="374"/>
    </row>
    <row r="47" spans="1:62">
      <c r="B47" s="382" t="s">
        <v>81</v>
      </c>
      <c r="C47" s="375"/>
      <c r="D47" s="375" t="s">
        <v>20</v>
      </c>
      <c r="E47" s="375"/>
      <c r="F47" s="375"/>
      <c r="G47" s="375"/>
      <c r="H47" s="375"/>
      <c r="I47" s="372">
        <v>71</v>
      </c>
      <c r="J47" s="372"/>
      <c r="K47" s="372"/>
      <c r="L47" s="372"/>
      <c r="M47" s="372"/>
      <c r="N47" s="372"/>
      <c r="O47" s="372">
        <v>36</v>
      </c>
      <c r="P47" s="372"/>
      <c r="Q47" s="372"/>
      <c r="R47" s="372"/>
      <c r="S47" s="372"/>
      <c r="T47" s="372"/>
      <c r="U47" s="372">
        <v>20</v>
      </c>
      <c r="V47" s="372"/>
      <c r="W47" s="372"/>
      <c r="X47" s="372"/>
      <c r="Y47" s="372"/>
      <c r="Z47" s="372"/>
      <c r="AA47" s="372">
        <v>25</v>
      </c>
      <c r="AB47" s="372"/>
      <c r="AC47" s="372"/>
      <c r="AD47" s="372"/>
      <c r="AE47" s="372"/>
      <c r="AF47" s="372"/>
      <c r="AG47" s="103"/>
      <c r="AH47" s="104"/>
      <c r="AI47" s="104"/>
      <c r="AJ47" s="104"/>
      <c r="AK47" s="104"/>
      <c r="AL47" s="104"/>
      <c r="AM47" s="104"/>
      <c r="AN47" s="104"/>
      <c r="AO47" s="104"/>
      <c r="AP47" s="104"/>
      <c r="AQ47" s="104"/>
      <c r="AR47" s="104"/>
      <c r="AS47" s="104"/>
      <c r="AT47" s="104"/>
      <c r="AU47" s="104"/>
      <c r="AV47" s="104"/>
      <c r="AW47" s="104"/>
      <c r="AX47" s="104"/>
      <c r="AY47" s="373"/>
      <c r="AZ47" s="373"/>
      <c r="BA47" s="373"/>
      <c r="BB47" s="373"/>
      <c r="BC47" s="373"/>
      <c r="BD47" s="373"/>
      <c r="BE47" s="373"/>
      <c r="BF47" s="373"/>
      <c r="BG47" s="373"/>
      <c r="BH47" s="373"/>
      <c r="BI47" s="373"/>
      <c r="BJ47" s="373"/>
    </row>
    <row r="48" spans="1:62">
      <c r="B48" s="375"/>
      <c r="C48" s="375"/>
      <c r="D48" s="375" t="s">
        <v>80</v>
      </c>
      <c r="E48" s="375"/>
      <c r="F48" s="375"/>
      <c r="G48" s="375"/>
      <c r="H48" s="375"/>
      <c r="I48" s="372">
        <v>1075</v>
      </c>
      <c r="J48" s="372"/>
      <c r="K48" s="372"/>
      <c r="L48" s="372"/>
      <c r="M48" s="372"/>
      <c r="N48" s="372"/>
      <c r="O48" s="372">
        <v>703.173</v>
      </c>
      <c r="P48" s="372"/>
      <c r="Q48" s="372"/>
      <c r="R48" s="372"/>
      <c r="S48" s="372"/>
      <c r="T48" s="372"/>
      <c r="U48" s="372">
        <v>119</v>
      </c>
      <c r="V48" s="372"/>
      <c r="W48" s="372"/>
      <c r="X48" s="372"/>
      <c r="Y48" s="372"/>
      <c r="Z48" s="372"/>
      <c r="AA48" s="372">
        <v>376</v>
      </c>
      <c r="AB48" s="372"/>
      <c r="AC48" s="372"/>
      <c r="AD48" s="372"/>
      <c r="AE48" s="372"/>
      <c r="AF48" s="372"/>
      <c r="AG48" s="103"/>
      <c r="AH48" s="104"/>
      <c r="AI48" s="104"/>
      <c r="AJ48" s="104"/>
      <c r="AK48" s="104"/>
      <c r="AL48" s="104"/>
      <c r="AM48" s="104"/>
      <c r="AN48" s="104"/>
      <c r="AO48" s="104"/>
      <c r="AP48" s="104"/>
      <c r="AQ48" s="104"/>
      <c r="AR48" s="104"/>
      <c r="AS48" s="104"/>
      <c r="AT48" s="104"/>
      <c r="AU48" s="104"/>
      <c r="AV48" s="104"/>
      <c r="AW48" s="104"/>
      <c r="AX48" s="104"/>
      <c r="AY48" s="373"/>
      <c r="AZ48" s="373"/>
      <c r="BA48" s="373"/>
      <c r="BB48" s="373"/>
      <c r="BC48" s="373"/>
      <c r="BD48" s="373"/>
      <c r="BE48" s="373"/>
      <c r="BF48" s="373"/>
      <c r="BG48" s="373"/>
      <c r="BH48" s="373"/>
      <c r="BI48" s="373"/>
      <c r="BJ48" s="373"/>
    </row>
    <row r="49" spans="2:62">
      <c r="B49" s="375"/>
      <c r="C49" s="375"/>
      <c r="D49" s="375" t="s">
        <v>82</v>
      </c>
      <c r="E49" s="375"/>
      <c r="F49" s="375"/>
      <c r="G49" s="375"/>
      <c r="H49" s="375"/>
      <c r="I49" s="372">
        <v>149287</v>
      </c>
      <c r="J49" s="372"/>
      <c r="K49" s="372"/>
      <c r="L49" s="372"/>
      <c r="M49" s="372"/>
      <c r="N49" s="372"/>
      <c r="O49" s="383">
        <v>98681.52</v>
      </c>
      <c r="P49" s="372"/>
      <c r="Q49" s="372"/>
      <c r="R49" s="372"/>
      <c r="S49" s="372"/>
      <c r="T49" s="372"/>
      <c r="U49" s="384">
        <v>15445</v>
      </c>
      <c r="V49" s="385"/>
      <c r="W49" s="385"/>
      <c r="X49" s="385"/>
      <c r="Y49" s="385"/>
      <c r="Z49" s="386"/>
      <c r="AA49" s="372">
        <v>21391</v>
      </c>
      <c r="AB49" s="372"/>
      <c r="AC49" s="372"/>
      <c r="AD49" s="372"/>
      <c r="AE49" s="372"/>
      <c r="AF49" s="372"/>
      <c r="AG49" s="105"/>
      <c r="AH49" s="104"/>
      <c r="AI49" s="104"/>
      <c r="AJ49" s="104"/>
      <c r="AK49" s="104"/>
      <c r="AL49" s="104"/>
      <c r="AM49" s="106"/>
      <c r="AN49" s="104"/>
      <c r="AO49" s="104"/>
      <c r="AP49" s="104"/>
      <c r="AQ49" s="104"/>
      <c r="AR49" s="104"/>
      <c r="AS49" s="106"/>
      <c r="AT49" s="104"/>
      <c r="AU49" s="104"/>
      <c r="AV49" s="104"/>
      <c r="AW49" s="104"/>
      <c r="AX49" s="104"/>
      <c r="AY49" s="373"/>
      <c r="AZ49" s="373"/>
      <c r="BA49" s="373"/>
      <c r="BB49" s="373"/>
      <c r="BC49" s="373"/>
      <c r="BD49" s="373"/>
      <c r="BE49" s="373"/>
      <c r="BF49" s="373"/>
      <c r="BG49" s="373"/>
      <c r="BH49" s="373"/>
      <c r="BI49" s="373"/>
      <c r="BJ49" s="373"/>
    </row>
    <row r="50" spans="2:62" ht="6" customHeight="1">
      <c r="B50" s="69"/>
      <c r="C50" s="69"/>
      <c r="D50" s="69"/>
      <c r="E50" s="69"/>
      <c r="F50" s="69"/>
      <c r="G50" s="69"/>
      <c r="H50" s="69"/>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row>
    <row r="51" spans="2:62" ht="14.25">
      <c r="B51" s="377" t="s">
        <v>139</v>
      </c>
      <c r="C51" s="377"/>
      <c r="D51" s="377"/>
      <c r="E51" s="377"/>
      <c r="F51" s="377"/>
      <c r="G51" s="377"/>
      <c r="H51" s="377"/>
      <c r="I51" s="377"/>
      <c r="J51" s="377"/>
      <c r="K51" s="377"/>
      <c r="L51" s="378" t="s">
        <v>86</v>
      </c>
      <c r="M51" s="378"/>
      <c r="N51" s="378"/>
      <c r="O51" s="378"/>
      <c r="P51" s="378"/>
      <c r="Q51" s="378">
        <v>7</v>
      </c>
      <c r="R51" s="378"/>
      <c r="S51" s="378" t="s">
        <v>87</v>
      </c>
      <c r="T51" s="378"/>
      <c r="U51" s="378"/>
      <c r="V51" s="378"/>
      <c r="W51" s="378"/>
      <c r="X51" s="378"/>
      <c r="Y51" s="378"/>
      <c r="Z51" s="378"/>
      <c r="AA51" s="378">
        <v>17</v>
      </c>
      <c r="AB51" s="378"/>
    </row>
    <row r="52" spans="2:62">
      <c r="B52" s="379" t="s">
        <v>84</v>
      </c>
      <c r="C52" s="380"/>
      <c r="D52" s="380"/>
      <c r="E52" s="380"/>
      <c r="F52" s="380"/>
      <c r="G52" s="380"/>
      <c r="H52" s="381"/>
      <c r="I52" s="388" t="s">
        <v>303</v>
      </c>
      <c r="J52" s="388"/>
      <c r="K52" s="388"/>
      <c r="L52" s="388"/>
      <c r="M52" s="388"/>
      <c r="N52" s="388"/>
      <c r="O52" s="388" t="s">
        <v>306</v>
      </c>
      <c r="P52" s="388"/>
      <c r="Q52" s="388"/>
      <c r="R52" s="388"/>
      <c r="S52" s="388"/>
      <c r="T52" s="388"/>
      <c r="U52" s="388" t="s">
        <v>305</v>
      </c>
      <c r="V52" s="388"/>
      <c r="W52" s="388"/>
      <c r="X52" s="388"/>
      <c r="Y52" s="388"/>
      <c r="Z52" s="388"/>
      <c r="AA52" s="376" t="s">
        <v>301</v>
      </c>
      <c r="AB52" s="376"/>
      <c r="AC52" s="376"/>
      <c r="AD52" s="376"/>
      <c r="AE52" s="376"/>
      <c r="AF52" s="376"/>
      <c r="AG52" s="376" t="s">
        <v>302</v>
      </c>
      <c r="AH52" s="376"/>
      <c r="AI52" s="376"/>
      <c r="AJ52" s="376"/>
      <c r="AK52" s="376"/>
      <c r="AL52" s="376"/>
      <c r="AM52" s="376" t="s">
        <v>304</v>
      </c>
      <c r="AN52" s="376"/>
      <c r="AO52" s="376"/>
      <c r="AP52" s="376"/>
      <c r="AQ52" s="376"/>
      <c r="AR52" s="376"/>
      <c r="AS52" s="388" t="s">
        <v>307</v>
      </c>
      <c r="AT52" s="388"/>
      <c r="AU52" s="388"/>
      <c r="AV52" s="388"/>
      <c r="AW52" s="388"/>
      <c r="AX52" s="388"/>
      <c r="AY52" s="376" t="s">
        <v>195</v>
      </c>
      <c r="AZ52" s="376"/>
      <c r="BA52" s="376"/>
      <c r="BB52" s="376"/>
      <c r="BC52" s="376"/>
      <c r="BD52" s="376"/>
      <c r="BE52" s="376" t="s">
        <v>196</v>
      </c>
      <c r="BF52" s="376"/>
      <c r="BG52" s="376"/>
      <c r="BH52" s="376"/>
      <c r="BI52" s="376"/>
      <c r="BJ52" s="376"/>
    </row>
    <row r="53" spans="2:62" ht="13.5" customHeight="1">
      <c r="B53" s="382" t="s">
        <v>81</v>
      </c>
      <c r="C53" s="375"/>
      <c r="D53" s="375" t="s">
        <v>20</v>
      </c>
      <c r="E53" s="375"/>
      <c r="F53" s="375"/>
      <c r="G53" s="375"/>
      <c r="H53" s="375"/>
      <c r="I53" s="372">
        <v>175</v>
      </c>
      <c r="J53" s="372"/>
      <c r="K53" s="372"/>
      <c r="L53" s="372"/>
      <c r="M53" s="372"/>
      <c r="N53" s="372"/>
      <c r="O53" s="372">
        <v>1179</v>
      </c>
      <c r="P53" s="372"/>
      <c r="Q53" s="372"/>
      <c r="R53" s="372"/>
      <c r="S53" s="372"/>
      <c r="T53" s="372"/>
      <c r="U53" s="372">
        <v>26</v>
      </c>
      <c r="V53" s="372"/>
      <c r="W53" s="372"/>
      <c r="X53" s="372"/>
      <c r="Y53" s="372"/>
      <c r="Z53" s="372"/>
      <c r="AA53" s="372">
        <v>135.375</v>
      </c>
      <c r="AB53" s="372"/>
      <c r="AC53" s="372"/>
      <c r="AD53" s="372"/>
      <c r="AE53" s="372"/>
      <c r="AF53" s="372"/>
      <c r="AG53" s="372">
        <v>79.218999999999994</v>
      </c>
      <c r="AH53" s="372"/>
      <c r="AI53" s="372"/>
      <c r="AJ53" s="372"/>
      <c r="AK53" s="372"/>
      <c r="AL53" s="372"/>
      <c r="AM53" s="372">
        <v>19</v>
      </c>
      <c r="AN53" s="372"/>
      <c r="AO53" s="372"/>
      <c r="AP53" s="372"/>
      <c r="AQ53" s="372"/>
      <c r="AR53" s="372"/>
      <c r="AS53" s="372">
        <v>35</v>
      </c>
      <c r="AT53" s="372"/>
      <c r="AU53" s="372"/>
      <c r="AV53" s="372"/>
      <c r="AW53" s="372"/>
      <c r="AX53" s="372"/>
      <c r="AY53" s="372">
        <v>4</v>
      </c>
      <c r="AZ53" s="372"/>
      <c r="BA53" s="372"/>
      <c r="BB53" s="372"/>
      <c r="BC53" s="372"/>
      <c r="BD53" s="372"/>
      <c r="BE53" s="372">
        <v>7</v>
      </c>
      <c r="BF53" s="372"/>
      <c r="BG53" s="372"/>
      <c r="BH53" s="372"/>
      <c r="BI53" s="372"/>
      <c r="BJ53" s="372"/>
    </row>
    <row r="54" spans="2:62">
      <c r="B54" s="375"/>
      <c r="C54" s="375"/>
      <c r="D54" s="375" t="s">
        <v>80</v>
      </c>
      <c r="E54" s="375"/>
      <c r="F54" s="375"/>
      <c r="G54" s="375"/>
      <c r="H54" s="375"/>
      <c r="I54" s="372">
        <v>2073</v>
      </c>
      <c r="J54" s="372"/>
      <c r="K54" s="372"/>
      <c r="L54" s="372"/>
      <c r="M54" s="372"/>
      <c r="N54" s="372"/>
      <c r="O54" s="372">
        <v>24714</v>
      </c>
      <c r="P54" s="372"/>
      <c r="Q54" s="372"/>
      <c r="R54" s="372"/>
      <c r="S54" s="372"/>
      <c r="T54" s="372"/>
      <c r="U54" s="372">
        <v>266</v>
      </c>
      <c r="V54" s="372"/>
      <c r="W54" s="372"/>
      <c r="X54" s="372"/>
      <c r="Y54" s="372"/>
      <c r="Z54" s="372"/>
      <c r="AA54" s="372">
        <v>983.548</v>
      </c>
      <c r="AB54" s="372"/>
      <c r="AC54" s="372"/>
      <c r="AD54" s="372"/>
      <c r="AE54" s="372"/>
      <c r="AF54" s="372"/>
      <c r="AG54" s="372">
        <v>1012.289</v>
      </c>
      <c r="AH54" s="372"/>
      <c r="AI54" s="372"/>
      <c r="AJ54" s="372"/>
      <c r="AK54" s="372"/>
      <c r="AL54" s="372"/>
      <c r="AM54" s="372">
        <v>227</v>
      </c>
      <c r="AN54" s="372"/>
      <c r="AO54" s="372"/>
      <c r="AP54" s="372"/>
      <c r="AQ54" s="372"/>
      <c r="AR54" s="372"/>
      <c r="AS54" s="372">
        <v>143</v>
      </c>
      <c r="AT54" s="372"/>
      <c r="AU54" s="372"/>
      <c r="AV54" s="372"/>
      <c r="AW54" s="372"/>
      <c r="AX54" s="372"/>
      <c r="AY54" s="372">
        <v>116</v>
      </c>
      <c r="AZ54" s="372"/>
      <c r="BA54" s="372"/>
      <c r="BB54" s="372"/>
      <c r="BC54" s="372"/>
      <c r="BD54" s="372"/>
      <c r="BE54" s="372">
        <v>54</v>
      </c>
      <c r="BF54" s="372"/>
      <c r="BG54" s="372"/>
      <c r="BH54" s="372"/>
      <c r="BI54" s="372"/>
      <c r="BJ54" s="372"/>
    </row>
    <row r="55" spans="2:62">
      <c r="B55" s="375"/>
      <c r="C55" s="375"/>
      <c r="D55" s="375" t="s">
        <v>82</v>
      </c>
      <c r="E55" s="375"/>
      <c r="F55" s="375"/>
      <c r="G55" s="375"/>
      <c r="H55" s="375"/>
      <c r="I55" s="383">
        <v>342356</v>
      </c>
      <c r="J55" s="372"/>
      <c r="K55" s="372"/>
      <c r="L55" s="372"/>
      <c r="M55" s="372"/>
      <c r="N55" s="372"/>
      <c r="O55" s="383">
        <v>183869</v>
      </c>
      <c r="P55" s="372"/>
      <c r="Q55" s="372"/>
      <c r="R55" s="372"/>
      <c r="S55" s="372"/>
      <c r="T55" s="372"/>
      <c r="U55" s="383">
        <v>281832</v>
      </c>
      <c r="V55" s="372"/>
      <c r="W55" s="372"/>
      <c r="X55" s="372"/>
      <c r="Y55" s="372"/>
      <c r="Z55" s="372"/>
      <c r="AA55" s="383">
        <v>594289.06499999994</v>
      </c>
      <c r="AB55" s="372"/>
      <c r="AC55" s="372"/>
      <c r="AD55" s="372"/>
      <c r="AE55" s="372"/>
      <c r="AF55" s="372"/>
      <c r="AG55" s="383">
        <v>471759.81300000002</v>
      </c>
      <c r="AH55" s="372"/>
      <c r="AI55" s="372"/>
      <c r="AJ55" s="372"/>
      <c r="AK55" s="372"/>
      <c r="AL55" s="372"/>
      <c r="AM55" s="383">
        <v>328659</v>
      </c>
      <c r="AN55" s="372"/>
      <c r="AO55" s="372"/>
      <c r="AP55" s="372"/>
      <c r="AQ55" s="372"/>
      <c r="AR55" s="372"/>
      <c r="AS55" s="372">
        <v>15178</v>
      </c>
      <c r="AT55" s="372"/>
      <c r="AU55" s="372"/>
      <c r="AV55" s="372"/>
      <c r="AW55" s="372"/>
      <c r="AX55" s="372"/>
      <c r="AY55" s="372">
        <v>7577</v>
      </c>
      <c r="AZ55" s="372"/>
      <c r="BA55" s="372"/>
      <c r="BB55" s="372"/>
      <c r="BC55" s="372"/>
      <c r="BD55" s="372"/>
      <c r="BE55" s="372">
        <v>1996.336</v>
      </c>
      <c r="BF55" s="372"/>
      <c r="BG55" s="372"/>
      <c r="BH55" s="372"/>
      <c r="BI55" s="372"/>
      <c r="BJ55" s="372"/>
    </row>
    <row r="56" spans="2:62" s="45" customFormat="1" ht="5.0999999999999996" customHeight="1"/>
    <row r="57" spans="2:62">
      <c r="B57" s="379" t="s">
        <v>84</v>
      </c>
      <c r="C57" s="380"/>
      <c r="D57" s="380"/>
      <c r="E57" s="380"/>
      <c r="F57" s="380"/>
      <c r="G57" s="380"/>
      <c r="H57" s="381"/>
      <c r="I57" s="376" t="s">
        <v>197</v>
      </c>
      <c r="J57" s="376"/>
      <c r="K57" s="376"/>
      <c r="L57" s="376"/>
      <c r="M57" s="376"/>
      <c r="N57" s="376"/>
      <c r="O57" s="376" t="s">
        <v>198</v>
      </c>
      <c r="P57" s="376"/>
      <c r="Q57" s="376"/>
      <c r="R57" s="376"/>
      <c r="S57" s="376"/>
      <c r="T57" s="376"/>
      <c r="U57" s="376" t="s">
        <v>199</v>
      </c>
      <c r="V57" s="376"/>
      <c r="W57" s="376"/>
      <c r="X57" s="376"/>
      <c r="Y57" s="376"/>
      <c r="Z57" s="376"/>
      <c r="AA57" s="376" t="s">
        <v>200</v>
      </c>
      <c r="AB57" s="376"/>
      <c r="AC57" s="376"/>
      <c r="AD57" s="376"/>
      <c r="AE57" s="376"/>
      <c r="AF57" s="376"/>
      <c r="AG57" s="376" t="s">
        <v>201</v>
      </c>
      <c r="AH57" s="376"/>
      <c r="AI57" s="376"/>
      <c r="AJ57" s="376"/>
      <c r="AK57" s="376"/>
      <c r="AL57" s="376"/>
      <c r="AM57" s="376" t="s">
        <v>202</v>
      </c>
      <c r="AN57" s="376"/>
      <c r="AO57" s="376"/>
      <c r="AP57" s="376"/>
      <c r="AQ57" s="376"/>
      <c r="AR57" s="376"/>
      <c r="AS57" s="376" t="s">
        <v>203</v>
      </c>
      <c r="AT57" s="376"/>
      <c r="AU57" s="376"/>
      <c r="AV57" s="376"/>
      <c r="AW57" s="376"/>
      <c r="AX57" s="376"/>
      <c r="AY57" s="376" t="s">
        <v>204</v>
      </c>
      <c r="AZ57" s="376"/>
      <c r="BA57" s="376"/>
      <c r="BB57" s="376"/>
      <c r="BC57" s="376"/>
      <c r="BD57" s="399"/>
      <c r="BE57" s="389"/>
      <c r="BF57" s="374"/>
      <c r="BG57" s="374"/>
      <c r="BH57" s="374"/>
      <c r="BI57" s="374"/>
      <c r="BJ57" s="374"/>
    </row>
    <row r="58" spans="2:62">
      <c r="B58" s="382" t="s">
        <v>81</v>
      </c>
      <c r="C58" s="375"/>
      <c r="D58" s="375" t="s">
        <v>20</v>
      </c>
      <c r="E58" s="375"/>
      <c r="F58" s="375"/>
      <c r="G58" s="375"/>
      <c r="H58" s="375"/>
      <c r="I58" s="372">
        <v>4</v>
      </c>
      <c r="J58" s="372"/>
      <c r="K58" s="372"/>
      <c r="L58" s="372"/>
      <c r="M58" s="372"/>
      <c r="N58" s="372"/>
      <c r="O58" s="372">
        <v>6.024</v>
      </c>
      <c r="P58" s="372"/>
      <c r="Q58" s="372"/>
      <c r="R58" s="372"/>
      <c r="S58" s="372"/>
      <c r="T58" s="372"/>
      <c r="U58" s="372">
        <v>5</v>
      </c>
      <c r="V58" s="372"/>
      <c r="W58" s="372"/>
      <c r="X58" s="372"/>
      <c r="Y58" s="372"/>
      <c r="Z58" s="372"/>
      <c r="AA58" s="372">
        <v>5</v>
      </c>
      <c r="AB58" s="372"/>
      <c r="AC58" s="372"/>
      <c r="AD58" s="372"/>
      <c r="AE58" s="372"/>
      <c r="AF58" s="372"/>
      <c r="AG58" s="372">
        <v>3</v>
      </c>
      <c r="AH58" s="372"/>
      <c r="AI58" s="372"/>
      <c r="AJ58" s="372"/>
      <c r="AK58" s="372"/>
      <c r="AL58" s="372"/>
      <c r="AM58" s="372">
        <v>3</v>
      </c>
      <c r="AN58" s="372"/>
      <c r="AO58" s="372"/>
      <c r="AP58" s="372"/>
      <c r="AQ58" s="372"/>
      <c r="AR58" s="372"/>
      <c r="AS58" s="372">
        <v>8</v>
      </c>
      <c r="AT58" s="372"/>
      <c r="AU58" s="372"/>
      <c r="AV58" s="372"/>
      <c r="AW58" s="372"/>
      <c r="AX58" s="372"/>
      <c r="AY58" s="372">
        <v>7</v>
      </c>
      <c r="AZ58" s="372"/>
      <c r="BA58" s="372"/>
      <c r="BB58" s="372"/>
      <c r="BC58" s="372"/>
      <c r="BD58" s="384"/>
      <c r="BE58" s="387"/>
      <c r="BF58" s="373"/>
      <c r="BG58" s="373"/>
      <c r="BH58" s="373"/>
      <c r="BI58" s="373"/>
      <c r="BJ58" s="373"/>
    </row>
    <row r="59" spans="2:62">
      <c r="B59" s="375"/>
      <c r="C59" s="375"/>
      <c r="D59" s="375" t="s">
        <v>80</v>
      </c>
      <c r="E59" s="375"/>
      <c r="F59" s="375"/>
      <c r="G59" s="375"/>
      <c r="H59" s="375"/>
      <c r="I59" s="372">
        <v>43.009</v>
      </c>
      <c r="J59" s="372"/>
      <c r="K59" s="372"/>
      <c r="L59" s="372"/>
      <c r="M59" s="372"/>
      <c r="N59" s="372"/>
      <c r="O59" s="372">
        <v>116.65300000000001</v>
      </c>
      <c r="P59" s="372"/>
      <c r="Q59" s="372"/>
      <c r="R59" s="372"/>
      <c r="S59" s="372"/>
      <c r="T59" s="372"/>
      <c r="U59" s="372">
        <v>50</v>
      </c>
      <c r="V59" s="372"/>
      <c r="W59" s="372"/>
      <c r="X59" s="372"/>
      <c r="Y59" s="372"/>
      <c r="Z59" s="372"/>
      <c r="AA59" s="372">
        <v>39</v>
      </c>
      <c r="AB59" s="372"/>
      <c r="AC59" s="372"/>
      <c r="AD59" s="372"/>
      <c r="AE59" s="372"/>
      <c r="AF59" s="372"/>
      <c r="AG59" s="372">
        <v>74</v>
      </c>
      <c r="AH59" s="372"/>
      <c r="AI59" s="372"/>
      <c r="AJ59" s="372"/>
      <c r="AK59" s="372"/>
      <c r="AL59" s="372"/>
      <c r="AM59" s="372">
        <v>59</v>
      </c>
      <c r="AN59" s="372"/>
      <c r="AO59" s="372"/>
      <c r="AP59" s="372"/>
      <c r="AQ59" s="372"/>
      <c r="AR59" s="372"/>
      <c r="AS59" s="372">
        <v>92</v>
      </c>
      <c r="AT59" s="372"/>
      <c r="AU59" s="372"/>
      <c r="AV59" s="372"/>
      <c r="AW59" s="372"/>
      <c r="AX59" s="372"/>
      <c r="AY59" s="372">
        <v>142</v>
      </c>
      <c r="AZ59" s="372"/>
      <c r="BA59" s="372"/>
      <c r="BB59" s="372"/>
      <c r="BC59" s="372"/>
      <c r="BD59" s="384"/>
      <c r="BE59" s="387"/>
      <c r="BF59" s="373"/>
      <c r="BG59" s="373"/>
      <c r="BH59" s="373"/>
      <c r="BI59" s="373"/>
      <c r="BJ59" s="373"/>
    </row>
    <row r="60" spans="2:62">
      <c r="B60" s="375"/>
      <c r="C60" s="375"/>
      <c r="D60" s="375" t="s">
        <v>82</v>
      </c>
      <c r="E60" s="375"/>
      <c r="F60" s="375"/>
      <c r="G60" s="375"/>
      <c r="H60" s="375"/>
      <c r="I60" s="372">
        <v>2163.335</v>
      </c>
      <c r="J60" s="372"/>
      <c r="K60" s="372"/>
      <c r="L60" s="372"/>
      <c r="M60" s="372"/>
      <c r="N60" s="372"/>
      <c r="O60" s="372">
        <v>2924.2779999999998</v>
      </c>
      <c r="P60" s="372"/>
      <c r="Q60" s="372"/>
      <c r="R60" s="372"/>
      <c r="S60" s="372"/>
      <c r="T60" s="372"/>
      <c r="U60" s="372">
        <v>3986</v>
      </c>
      <c r="V60" s="372"/>
      <c r="W60" s="372"/>
      <c r="X60" s="372"/>
      <c r="Y60" s="372"/>
      <c r="Z60" s="372"/>
      <c r="AA60" s="372">
        <v>1623</v>
      </c>
      <c r="AB60" s="372"/>
      <c r="AC60" s="372"/>
      <c r="AD60" s="372"/>
      <c r="AE60" s="372"/>
      <c r="AF60" s="372"/>
      <c r="AG60" s="372">
        <v>3106</v>
      </c>
      <c r="AH60" s="372"/>
      <c r="AI60" s="372"/>
      <c r="AJ60" s="372"/>
      <c r="AK60" s="372"/>
      <c r="AL60" s="372"/>
      <c r="AM60" s="372">
        <v>2438</v>
      </c>
      <c r="AN60" s="372"/>
      <c r="AO60" s="372"/>
      <c r="AP60" s="372"/>
      <c r="AQ60" s="372"/>
      <c r="AR60" s="372"/>
      <c r="AS60" s="372">
        <v>3249</v>
      </c>
      <c r="AT60" s="372"/>
      <c r="AU60" s="372"/>
      <c r="AV60" s="372"/>
      <c r="AW60" s="372"/>
      <c r="AX60" s="372"/>
      <c r="AY60" s="383">
        <v>5413</v>
      </c>
      <c r="AZ60" s="372"/>
      <c r="BA60" s="372"/>
      <c r="BB60" s="372"/>
      <c r="BC60" s="372"/>
      <c r="BD60" s="384"/>
      <c r="BE60" s="387"/>
      <c r="BF60" s="373"/>
      <c r="BG60" s="373"/>
      <c r="BH60" s="373"/>
      <c r="BI60" s="373"/>
      <c r="BJ60" s="373"/>
    </row>
    <row r="61" spans="2:62" ht="6" customHeight="1">
      <c r="B61" s="69"/>
      <c r="C61" s="69"/>
      <c r="D61" s="69"/>
      <c r="E61" s="69"/>
      <c r="F61" s="69"/>
      <c r="G61" s="69"/>
      <c r="H61" s="69"/>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row>
    <row r="62" spans="2:62" ht="14.25">
      <c r="B62" s="377" t="s">
        <v>145</v>
      </c>
      <c r="C62" s="377"/>
      <c r="D62" s="377"/>
      <c r="E62" s="377"/>
      <c r="F62" s="377"/>
      <c r="G62" s="377"/>
      <c r="H62" s="377"/>
      <c r="I62" s="377"/>
      <c r="J62" s="377"/>
      <c r="K62" s="377"/>
      <c r="L62" s="378" t="s">
        <v>86</v>
      </c>
      <c r="M62" s="378"/>
      <c r="N62" s="378"/>
      <c r="O62" s="378"/>
      <c r="P62" s="378"/>
      <c r="Q62" s="378">
        <v>3</v>
      </c>
      <c r="R62" s="378"/>
      <c r="S62" s="378" t="s">
        <v>87</v>
      </c>
      <c r="T62" s="378"/>
      <c r="U62" s="378"/>
      <c r="V62" s="378"/>
      <c r="W62" s="378"/>
      <c r="X62" s="378"/>
      <c r="Y62" s="378"/>
      <c r="Z62" s="378"/>
      <c r="AA62" s="375">
        <v>14</v>
      </c>
      <c r="AB62" s="375"/>
    </row>
    <row r="63" spans="2:62">
      <c r="B63" s="379" t="s">
        <v>84</v>
      </c>
      <c r="C63" s="380"/>
      <c r="D63" s="380"/>
      <c r="E63" s="380"/>
      <c r="F63" s="380"/>
      <c r="G63" s="380"/>
      <c r="H63" s="381"/>
      <c r="I63" s="376" t="s">
        <v>205</v>
      </c>
      <c r="J63" s="376"/>
      <c r="K63" s="376"/>
      <c r="L63" s="376"/>
      <c r="M63" s="376"/>
      <c r="N63" s="376"/>
      <c r="O63" s="388" t="s">
        <v>291</v>
      </c>
      <c r="P63" s="388"/>
      <c r="Q63" s="388"/>
      <c r="R63" s="388"/>
      <c r="S63" s="388"/>
      <c r="T63" s="388"/>
      <c r="U63" s="376" t="s">
        <v>206</v>
      </c>
      <c r="V63" s="376"/>
      <c r="W63" s="376"/>
      <c r="X63" s="376"/>
      <c r="Y63" s="376"/>
      <c r="Z63" s="376"/>
      <c r="AA63" s="376" t="s">
        <v>207</v>
      </c>
      <c r="AB63" s="376"/>
      <c r="AC63" s="376"/>
      <c r="AD63" s="376"/>
      <c r="AE63" s="376"/>
      <c r="AF63" s="376"/>
      <c r="AG63" s="376" t="s">
        <v>208</v>
      </c>
      <c r="AH63" s="376"/>
      <c r="AI63" s="376"/>
      <c r="AJ63" s="376"/>
      <c r="AK63" s="376"/>
      <c r="AL63" s="376"/>
      <c r="AM63" s="376" t="s">
        <v>209</v>
      </c>
      <c r="AN63" s="376"/>
      <c r="AO63" s="376"/>
      <c r="AP63" s="376"/>
      <c r="AQ63" s="376"/>
      <c r="AR63" s="376"/>
      <c r="AS63" s="376" t="s">
        <v>210</v>
      </c>
      <c r="AT63" s="376"/>
      <c r="AU63" s="376"/>
      <c r="AV63" s="376"/>
      <c r="AW63" s="376"/>
      <c r="AX63" s="376"/>
      <c r="AY63" s="376" t="s">
        <v>290</v>
      </c>
      <c r="AZ63" s="376"/>
      <c r="BA63" s="376"/>
      <c r="BB63" s="376"/>
      <c r="BC63" s="376"/>
      <c r="BD63" s="376"/>
      <c r="BE63" s="376" t="s">
        <v>211</v>
      </c>
      <c r="BF63" s="376"/>
      <c r="BG63" s="376"/>
      <c r="BH63" s="376"/>
      <c r="BI63" s="376"/>
      <c r="BJ63" s="376"/>
    </row>
    <row r="64" spans="2:62">
      <c r="B64" s="382" t="s">
        <v>81</v>
      </c>
      <c r="C64" s="375"/>
      <c r="D64" s="375" t="s">
        <v>20</v>
      </c>
      <c r="E64" s="375"/>
      <c r="F64" s="375"/>
      <c r="G64" s="375"/>
      <c r="H64" s="375"/>
      <c r="I64" s="372">
        <v>209</v>
      </c>
      <c r="J64" s="372"/>
      <c r="K64" s="372"/>
      <c r="L64" s="372"/>
      <c r="M64" s="372"/>
      <c r="N64" s="372"/>
      <c r="O64" s="372">
        <v>75</v>
      </c>
      <c r="P64" s="372"/>
      <c r="Q64" s="372"/>
      <c r="R64" s="372"/>
      <c r="S64" s="372"/>
      <c r="T64" s="372"/>
      <c r="U64" s="372">
        <v>90</v>
      </c>
      <c r="V64" s="372"/>
      <c r="W64" s="372"/>
      <c r="X64" s="372"/>
      <c r="Y64" s="372"/>
      <c r="Z64" s="372"/>
      <c r="AA64" s="372">
        <v>21</v>
      </c>
      <c r="AB64" s="372"/>
      <c r="AC64" s="372"/>
      <c r="AD64" s="372"/>
      <c r="AE64" s="372"/>
      <c r="AF64" s="372"/>
      <c r="AG64" s="372">
        <v>15</v>
      </c>
      <c r="AH64" s="372"/>
      <c r="AI64" s="372"/>
      <c r="AJ64" s="372"/>
      <c r="AK64" s="372"/>
      <c r="AL64" s="372"/>
      <c r="AM64" s="372">
        <v>19.067</v>
      </c>
      <c r="AN64" s="372"/>
      <c r="AO64" s="372"/>
      <c r="AP64" s="372"/>
      <c r="AQ64" s="372"/>
      <c r="AR64" s="372"/>
      <c r="AS64" s="372">
        <v>221</v>
      </c>
      <c r="AT64" s="372"/>
      <c r="AU64" s="372"/>
      <c r="AV64" s="372"/>
      <c r="AW64" s="372"/>
      <c r="AX64" s="372"/>
      <c r="AY64" s="372">
        <v>648</v>
      </c>
      <c r="AZ64" s="372"/>
      <c r="BA64" s="372"/>
      <c r="BB64" s="372"/>
      <c r="BC64" s="372"/>
      <c r="BD64" s="372"/>
      <c r="BE64" s="372">
        <v>15</v>
      </c>
      <c r="BF64" s="372"/>
      <c r="BG64" s="372"/>
      <c r="BH64" s="372"/>
      <c r="BI64" s="372"/>
      <c r="BJ64" s="372"/>
    </row>
    <row r="65" spans="2:62">
      <c r="B65" s="375"/>
      <c r="C65" s="375"/>
      <c r="D65" s="375" t="s">
        <v>80</v>
      </c>
      <c r="E65" s="375"/>
      <c r="F65" s="375"/>
      <c r="G65" s="375"/>
      <c r="H65" s="375"/>
      <c r="I65" s="372">
        <v>10227.153</v>
      </c>
      <c r="J65" s="372"/>
      <c r="K65" s="372"/>
      <c r="L65" s="372"/>
      <c r="M65" s="372"/>
      <c r="N65" s="372"/>
      <c r="O65" s="372">
        <v>2439</v>
      </c>
      <c r="P65" s="372"/>
      <c r="Q65" s="372"/>
      <c r="R65" s="372"/>
      <c r="S65" s="372"/>
      <c r="T65" s="372"/>
      <c r="U65" s="372">
        <v>1059</v>
      </c>
      <c r="V65" s="372"/>
      <c r="W65" s="372"/>
      <c r="X65" s="372"/>
      <c r="Y65" s="372"/>
      <c r="Z65" s="372"/>
      <c r="AA65" s="372">
        <v>193</v>
      </c>
      <c r="AB65" s="372"/>
      <c r="AC65" s="372"/>
      <c r="AD65" s="372"/>
      <c r="AE65" s="372"/>
      <c r="AF65" s="372"/>
      <c r="AG65" s="372">
        <v>109.571</v>
      </c>
      <c r="AH65" s="372"/>
      <c r="AI65" s="372"/>
      <c r="AJ65" s="372"/>
      <c r="AK65" s="372"/>
      <c r="AL65" s="372"/>
      <c r="AM65" s="372">
        <v>190.26599999999999</v>
      </c>
      <c r="AN65" s="372"/>
      <c r="AO65" s="372"/>
      <c r="AP65" s="372"/>
      <c r="AQ65" s="372"/>
      <c r="AR65" s="372"/>
      <c r="AS65" s="372">
        <v>3703.6390000000001</v>
      </c>
      <c r="AT65" s="372"/>
      <c r="AU65" s="372"/>
      <c r="AV65" s="372"/>
      <c r="AW65" s="372"/>
      <c r="AX65" s="372"/>
      <c r="AY65" s="372">
        <v>7717</v>
      </c>
      <c r="AZ65" s="372"/>
      <c r="BA65" s="372"/>
      <c r="BB65" s="372"/>
      <c r="BC65" s="372"/>
      <c r="BD65" s="372"/>
      <c r="BE65" s="372">
        <v>157</v>
      </c>
      <c r="BF65" s="372"/>
      <c r="BG65" s="372"/>
      <c r="BH65" s="372"/>
      <c r="BI65" s="372"/>
      <c r="BJ65" s="372"/>
    </row>
    <row r="66" spans="2:62">
      <c r="B66" s="375"/>
      <c r="C66" s="375"/>
      <c r="D66" s="375" t="s">
        <v>82</v>
      </c>
      <c r="E66" s="375"/>
      <c r="F66" s="375"/>
      <c r="G66" s="375"/>
      <c r="H66" s="375"/>
      <c r="I66" s="383">
        <v>192586.679</v>
      </c>
      <c r="J66" s="372"/>
      <c r="K66" s="372"/>
      <c r="L66" s="372"/>
      <c r="M66" s="372"/>
      <c r="N66" s="372"/>
      <c r="O66" s="383">
        <v>258507</v>
      </c>
      <c r="P66" s="372"/>
      <c r="Q66" s="372"/>
      <c r="R66" s="372"/>
      <c r="S66" s="372"/>
      <c r="T66" s="372"/>
      <c r="U66" s="372">
        <v>87740</v>
      </c>
      <c r="V66" s="372"/>
      <c r="W66" s="372"/>
      <c r="X66" s="372"/>
      <c r="Y66" s="372"/>
      <c r="Z66" s="372"/>
      <c r="AA66" s="372">
        <v>8306</v>
      </c>
      <c r="AB66" s="372"/>
      <c r="AC66" s="372"/>
      <c r="AD66" s="372"/>
      <c r="AE66" s="372"/>
      <c r="AF66" s="372"/>
      <c r="AG66" s="372">
        <v>4379.2719999999999</v>
      </c>
      <c r="AH66" s="372"/>
      <c r="AI66" s="372"/>
      <c r="AJ66" s="372"/>
      <c r="AK66" s="372"/>
      <c r="AL66" s="372"/>
      <c r="AM66" s="383">
        <v>5623.8549999999996</v>
      </c>
      <c r="AN66" s="372"/>
      <c r="AO66" s="372"/>
      <c r="AP66" s="372"/>
      <c r="AQ66" s="372"/>
      <c r="AR66" s="372"/>
      <c r="AS66" s="383">
        <v>143467.94200000001</v>
      </c>
      <c r="AT66" s="372"/>
      <c r="AU66" s="372"/>
      <c r="AV66" s="372"/>
      <c r="AW66" s="372"/>
      <c r="AX66" s="372"/>
      <c r="AY66" s="383">
        <v>260324</v>
      </c>
      <c r="AZ66" s="372"/>
      <c r="BA66" s="372"/>
      <c r="BB66" s="372"/>
      <c r="BC66" s="372"/>
      <c r="BD66" s="372"/>
      <c r="BE66" s="372">
        <v>4058</v>
      </c>
      <c r="BF66" s="372"/>
      <c r="BG66" s="372"/>
      <c r="BH66" s="372"/>
      <c r="BI66" s="372"/>
      <c r="BJ66" s="372"/>
    </row>
    <row r="67" spans="2:62" ht="4.5" customHeight="1">
      <c r="B67" s="68"/>
      <c r="C67" s="68"/>
      <c r="D67" s="68"/>
      <c r="E67" s="68"/>
      <c r="F67" s="68"/>
      <c r="G67" s="68"/>
      <c r="H67" s="68"/>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row>
    <row r="68" spans="2:62">
      <c r="B68" s="379" t="s">
        <v>84</v>
      </c>
      <c r="C68" s="380"/>
      <c r="D68" s="380"/>
      <c r="E68" s="380"/>
      <c r="F68" s="380"/>
      <c r="G68" s="380"/>
      <c r="H68" s="381"/>
      <c r="I68" s="388" t="s">
        <v>292</v>
      </c>
      <c r="J68" s="388"/>
      <c r="K68" s="388"/>
      <c r="L68" s="388"/>
      <c r="M68" s="388"/>
      <c r="N68" s="388"/>
      <c r="O68" s="376" t="s">
        <v>212</v>
      </c>
      <c r="P68" s="376"/>
      <c r="Q68" s="376"/>
      <c r="R68" s="376"/>
      <c r="S68" s="376"/>
      <c r="T68" s="376"/>
      <c r="U68" s="376" t="s">
        <v>213</v>
      </c>
      <c r="V68" s="376"/>
      <c r="W68" s="376"/>
      <c r="X68" s="376"/>
      <c r="Y68" s="376"/>
      <c r="Z68" s="376"/>
      <c r="AA68" s="376" t="s">
        <v>214</v>
      </c>
      <c r="AB68" s="376"/>
      <c r="AC68" s="376"/>
      <c r="AD68" s="376"/>
      <c r="AE68" s="376"/>
      <c r="AF68" s="376"/>
      <c r="AG68" s="376" t="s">
        <v>215</v>
      </c>
      <c r="AH68" s="376"/>
      <c r="AI68" s="376"/>
      <c r="AJ68" s="376"/>
      <c r="AK68" s="376"/>
      <c r="AL68" s="376"/>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row>
    <row r="69" spans="2:62">
      <c r="B69" s="382" t="s">
        <v>81</v>
      </c>
      <c r="C69" s="375"/>
      <c r="D69" s="375" t="s">
        <v>20</v>
      </c>
      <c r="E69" s="375"/>
      <c r="F69" s="375"/>
      <c r="G69" s="375"/>
      <c r="H69" s="375"/>
      <c r="I69" s="372">
        <v>185.16499999999999</v>
      </c>
      <c r="J69" s="372"/>
      <c r="K69" s="372"/>
      <c r="L69" s="372"/>
      <c r="M69" s="372"/>
      <c r="N69" s="372"/>
      <c r="O69" s="372">
        <v>48</v>
      </c>
      <c r="P69" s="372"/>
      <c r="Q69" s="372"/>
      <c r="R69" s="372"/>
      <c r="S69" s="372"/>
      <c r="T69" s="372"/>
      <c r="U69" s="372">
        <v>3</v>
      </c>
      <c r="V69" s="372"/>
      <c r="W69" s="372"/>
      <c r="X69" s="372"/>
      <c r="Y69" s="372"/>
      <c r="Z69" s="372"/>
      <c r="AA69" s="372">
        <v>37</v>
      </c>
      <c r="AB69" s="372"/>
      <c r="AC69" s="372"/>
      <c r="AD69" s="372"/>
      <c r="AE69" s="372"/>
      <c r="AF69" s="372"/>
      <c r="AG69" s="372">
        <v>70.317999999999998</v>
      </c>
      <c r="AH69" s="372"/>
      <c r="AI69" s="372"/>
      <c r="AJ69" s="372"/>
      <c r="AK69" s="372"/>
      <c r="AL69" s="372"/>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row>
    <row r="70" spans="2:62">
      <c r="B70" s="375"/>
      <c r="C70" s="375"/>
      <c r="D70" s="375" t="s">
        <v>80</v>
      </c>
      <c r="E70" s="375"/>
      <c r="F70" s="375"/>
      <c r="G70" s="375"/>
      <c r="H70" s="375"/>
      <c r="I70" s="372">
        <v>6594.8069999999998</v>
      </c>
      <c r="J70" s="372"/>
      <c r="K70" s="372"/>
      <c r="L70" s="372"/>
      <c r="M70" s="372"/>
      <c r="N70" s="372"/>
      <c r="O70" s="372">
        <v>562</v>
      </c>
      <c r="P70" s="372"/>
      <c r="Q70" s="372"/>
      <c r="R70" s="372"/>
      <c r="S70" s="372"/>
      <c r="T70" s="372"/>
      <c r="U70" s="372">
        <v>65</v>
      </c>
      <c r="V70" s="372"/>
      <c r="W70" s="372"/>
      <c r="X70" s="372"/>
      <c r="Y70" s="372"/>
      <c r="Z70" s="372"/>
      <c r="AA70" s="372">
        <v>460</v>
      </c>
      <c r="AB70" s="372"/>
      <c r="AC70" s="372"/>
      <c r="AD70" s="372"/>
      <c r="AE70" s="372"/>
      <c r="AF70" s="372"/>
      <c r="AG70" s="372">
        <v>860.94299999999998</v>
      </c>
      <c r="AH70" s="372"/>
      <c r="AI70" s="372"/>
      <c r="AJ70" s="372"/>
      <c r="AK70" s="372"/>
      <c r="AL70" s="372"/>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row>
    <row r="71" spans="2:62">
      <c r="B71" s="375"/>
      <c r="C71" s="375"/>
      <c r="D71" s="375" t="s">
        <v>82</v>
      </c>
      <c r="E71" s="375"/>
      <c r="F71" s="375"/>
      <c r="G71" s="375"/>
      <c r="H71" s="375"/>
      <c r="I71" s="383">
        <v>256928.785</v>
      </c>
      <c r="J71" s="372"/>
      <c r="K71" s="372"/>
      <c r="L71" s="372"/>
      <c r="M71" s="372"/>
      <c r="N71" s="372"/>
      <c r="O71" s="383">
        <v>21006</v>
      </c>
      <c r="P71" s="372"/>
      <c r="Q71" s="372"/>
      <c r="R71" s="372"/>
      <c r="S71" s="372"/>
      <c r="T71" s="372"/>
      <c r="U71" s="372">
        <v>2472</v>
      </c>
      <c r="V71" s="372"/>
      <c r="W71" s="372"/>
      <c r="X71" s="372"/>
      <c r="Y71" s="372"/>
      <c r="Z71" s="372"/>
      <c r="AA71" s="372">
        <v>24709</v>
      </c>
      <c r="AB71" s="372"/>
      <c r="AC71" s="372"/>
      <c r="AD71" s="372"/>
      <c r="AE71" s="372"/>
      <c r="AF71" s="372"/>
      <c r="AG71" s="372">
        <v>35938.866999999998</v>
      </c>
      <c r="AH71" s="372"/>
      <c r="AI71" s="372"/>
      <c r="AJ71" s="372"/>
      <c r="AK71" s="372"/>
      <c r="AL71" s="372"/>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row>
    <row r="72" spans="2:62" ht="9.75" customHeight="1"/>
    <row r="73" spans="2:62" s="48" customFormat="1" ht="19.5" customHeight="1">
      <c r="B73" s="402" t="s">
        <v>83</v>
      </c>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row>
    <row r="74" spans="2:62" ht="14.25">
      <c r="B74" s="395" t="s">
        <v>146</v>
      </c>
      <c r="C74" s="395"/>
      <c r="D74" s="395"/>
      <c r="E74" s="395"/>
      <c r="F74" s="395"/>
      <c r="G74" s="395"/>
      <c r="H74" s="395"/>
      <c r="I74" s="395"/>
      <c r="J74" s="395"/>
      <c r="K74" s="395"/>
      <c r="L74" s="378" t="s">
        <v>86</v>
      </c>
      <c r="M74" s="378"/>
      <c r="N74" s="378"/>
      <c r="O74" s="378"/>
      <c r="P74" s="378"/>
      <c r="Q74" s="378">
        <v>7</v>
      </c>
      <c r="R74" s="378"/>
      <c r="S74" s="378" t="s">
        <v>87</v>
      </c>
      <c r="T74" s="378"/>
      <c r="U74" s="378"/>
      <c r="V74" s="378"/>
      <c r="W74" s="378"/>
      <c r="X74" s="378"/>
      <c r="Y74" s="378"/>
      <c r="Z74" s="378"/>
      <c r="AA74" s="378">
        <v>14</v>
      </c>
      <c r="AB74" s="378"/>
    </row>
    <row r="75" spans="2:62">
      <c r="B75" s="379" t="s">
        <v>84</v>
      </c>
      <c r="C75" s="380"/>
      <c r="D75" s="380"/>
      <c r="E75" s="380"/>
      <c r="F75" s="380"/>
      <c r="G75" s="380"/>
      <c r="H75" s="381"/>
      <c r="I75" s="388" t="s">
        <v>309</v>
      </c>
      <c r="J75" s="388"/>
      <c r="K75" s="388"/>
      <c r="L75" s="388"/>
      <c r="M75" s="388"/>
      <c r="N75" s="388"/>
      <c r="O75" s="376" t="s">
        <v>216</v>
      </c>
      <c r="P75" s="376"/>
      <c r="Q75" s="376"/>
      <c r="R75" s="376"/>
      <c r="S75" s="376"/>
      <c r="T75" s="376"/>
      <c r="U75" s="376" t="s">
        <v>217</v>
      </c>
      <c r="V75" s="376"/>
      <c r="W75" s="376"/>
      <c r="X75" s="376"/>
      <c r="Y75" s="376"/>
      <c r="Z75" s="376"/>
      <c r="AA75" s="388" t="s">
        <v>308</v>
      </c>
      <c r="AB75" s="388"/>
      <c r="AC75" s="388"/>
      <c r="AD75" s="388"/>
      <c r="AE75" s="388"/>
      <c r="AF75" s="388"/>
      <c r="AG75" s="376" t="s">
        <v>310</v>
      </c>
      <c r="AH75" s="376"/>
      <c r="AI75" s="376"/>
      <c r="AJ75" s="376"/>
      <c r="AK75" s="376"/>
      <c r="AL75" s="376"/>
      <c r="AM75" s="376" t="s">
        <v>311</v>
      </c>
      <c r="AN75" s="376"/>
      <c r="AO75" s="376"/>
      <c r="AP75" s="376"/>
      <c r="AQ75" s="376"/>
      <c r="AR75" s="376"/>
      <c r="AS75" s="376" t="s">
        <v>218</v>
      </c>
      <c r="AT75" s="376"/>
      <c r="AU75" s="376"/>
      <c r="AV75" s="376"/>
      <c r="AW75" s="376"/>
      <c r="AX75" s="376"/>
      <c r="AY75" s="376" t="s">
        <v>219</v>
      </c>
      <c r="AZ75" s="376"/>
      <c r="BA75" s="376"/>
      <c r="BB75" s="376"/>
      <c r="BC75" s="376"/>
      <c r="BD75" s="376"/>
      <c r="BE75" s="376" t="s">
        <v>220</v>
      </c>
      <c r="BF75" s="376"/>
      <c r="BG75" s="376"/>
      <c r="BH75" s="376"/>
      <c r="BI75" s="376"/>
      <c r="BJ75" s="376"/>
    </row>
    <row r="76" spans="2:62" ht="13.5" customHeight="1">
      <c r="B76" s="382" t="s">
        <v>81</v>
      </c>
      <c r="C76" s="375"/>
      <c r="D76" s="375" t="s">
        <v>20</v>
      </c>
      <c r="E76" s="375"/>
      <c r="F76" s="375"/>
      <c r="G76" s="375"/>
      <c r="H76" s="375"/>
      <c r="I76" s="372">
        <v>132</v>
      </c>
      <c r="J76" s="372"/>
      <c r="K76" s="372"/>
      <c r="L76" s="372"/>
      <c r="M76" s="372"/>
      <c r="N76" s="372"/>
      <c r="O76" s="372">
        <v>90</v>
      </c>
      <c r="P76" s="372"/>
      <c r="Q76" s="372"/>
      <c r="R76" s="372"/>
      <c r="S76" s="372"/>
      <c r="T76" s="372"/>
      <c r="U76" s="372">
        <v>70</v>
      </c>
      <c r="V76" s="372"/>
      <c r="W76" s="372"/>
      <c r="X76" s="372"/>
      <c r="Y76" s="372"/>
      <c r="Z76" s="372"/>
      <c r="AA76" s="372">
        <v>262.93200000000002</v>
      </c>
      <c r="AB76" s="372"/>
      <c r="AC76" s="372"/>
      <c r="AD76" s="372"/>
      <c r="AE76" s="372"/>
      <c r="AF76" s="372"/>
      <c r="AG76" s="372">
        <v>24</v>
      </c>
      <c r="AH76" s="372"/>
      <c r="AI76" s="372"/>
      <c r="AJ76" s="372"/>
      <c r="AK76" s="372"/>
      <c r="AL76" s="372"/>
      <c r="AM76" s="372">
        <v>23</v>
      </c>
      <c r="AN76" s="372"/>
      <c r="AO76" s="372"/>
      <c r="AP76" s="372"/>
      <c r="AQ76" s="372"/>
      <c r="AR76" s="372"/>
      <c r="AS76" s="372">
        <v>9</v>
      </c>
      <c r="AT76" s="372"/>
      <c r="AU76" s="372"/>
      <c r="AV76" s="372"/>
      <c r="AW76" s="372"/>
      <c r="AX76" s="372"/>
      <c r="AY76" s="372">
        <v>12</v>
      </c>
      <c r="AZ76" s="372"/>
      <c r="BA76" s="372"/>
      <c r="BB76" s="372"/>
      <c r="BC76" s="372"/>
      <c r="BD76" s="372"/>
      <c r="BE76" s="372">
        <v>12</v>
      </c>
      <c r="BF76" s="372"/>
      <c r="BG76" s="372"/>
      <c r="BH76" s="372"/>
      <c r="BI76" s="372"/>
      <c r="BJ76" s="372"/>
    </row>
    <row r="77" spans="2:62">
      <c r="B77" s="375"/>
      <c r="C77" s="375"/>
      <c r="D77" s="375" t="s">
        <v>80</v>
      </c>
      <c r="E77" s="375"/>
      <c r="F77" s="375"/>
      <c r="G77" s="375"/>
      <c r="H77" s="375"/>
      <c r="I77" s="372">
        <v>1108</v>
      </c>
      <c r="J77" s="372"/>
      <c r="K77" s="372"/>
      <c r="L77" s="372"/>
      <c r="M77" s="372"/>
      <c r="N77" s="372"/>
      <c r="O77" s="372">
        <v>595</v>
      </c>
      <c r="P77" s="372"/>
      <c r="Q77" s="372"/>
      <c r="R77" s="372"/>
      <c r="S77" s="372"/>
      <c r="T77" s="372"/>
      <c r="U77" s="372">
        <v>767</v>
      </c>
      <c r="V77" s="372"/>
      <c r="W77" s="372"/>
      <c r="X77" s="372"/>
      <c r="Y77" s="372"/>
      <c r="Z77" s="372"/>
      <c r="AA77" s="372">
        <v>2604.7170000000001</v>
      </c>
      <c r="AB77" s="372"/>
      <c r="AC77" s="372"/>
      <c r="AD77" s="372"/>
      <c r="AE77" s="372"/>
      <c r="AF77" s="372"/>
      <c r="AG77" s="372">
        <v>154.006</v>
      </c>
      <c r="AH77" s="372"/>
      <c r="AI77" s="372"/>
      <c r="AJ77" s="372"/>
      <c r="AK77" s="372"/>
      <c r="AL77" s="372"/>
      <c r="AM77" s="372">
        <v>217</v>
      </c>
      <c r="AN77" s="372"/>
      <c r="AO77" s="372"/>
      <c r="AP77" s="372"/>
      <c r="AQ77" s="372"/>
      <c r="AR77" s="372"/>
      <c r="AS77" s="372">
        <v>40</v>
      </c>
      <c r="AT77" s="372"/>
      <c r="AU77" s="372"/>
      <c r="AV77" s="372"/>
      <c r="AW77" s="372"/>
      <c r="AX77" s="372"/>
      <c r="AY77" s="372">
        <v>211</v>
      </c>
      <c r="AZ77" s="372"/>
      <c r="BA77" s="372"/>
      <c r="BB77" s="372"/>
      <c r="BC77" s="372"/>
      <c r="BD77" s="372"/>
      <c r="BE77" s="372">
        <v>136</v>
      </c>
      <c r="BF77" s="372"/>
      <c r="BG77" s="372"/>
      <c r="BH77" s="372"/>
      <c r="BI77" s="372"/>
      <c r="BJ77" s="372"/>
    </row>
    <row r="78" spans="2:62">
      <c r="B78" s="375"/>
      <c r="C78" s="375"/>
      <c r="D78" s="375" t="s">
        <v>82</v>
      </c>
      <c r="E78" s="375"/>
      <c r="F78" s="375"/>
      <c r="G78" s="375"/>
      <c r="H78" s="375"/>
      <c r="I78" s="383">
        <v>87188</v>
      </c>
      <c r="J78" s="372"/>
      <c r="K78" s="372"/>
      <c r="L78" s="372"/>
      <c r="M78" s="372"/>
      <c r="N78" s="372"/>
      <c r="O78" s="372">
        <v>51619.510999999999</v>
      </c>
      <c r="P78" s="372"/>
      <c r="Q78" s="372"/>
      <c r="R78" s="372"/>
      <c r="S78" s="372"/>
      <c r="T78" s="372"/>
      <c r="U78" s="383">
        <v>42231.775999999998</v>
      </c>
      <c r="V78" s="372"/>
      <c r="W78" s="372"/>
      <c r="X78" s="372"/>
      <c r="Y78" s="372"/>
      <c r="Z78" s="372"/>
      <c r="AA78" s="383">
        <v>220742.67499999999</v>
      </c>
      <c r="AB78" s="372"/>
      <c r="AC78" s="372"/>
      <c r="AD78" s="372"/>
      <c r="AE78" s="372"/>
      <c r="AF78" s="372"/>
      <c r="AG78" s="372">
        <v>58269.521999999997</v>
      </c>
      <c r="AH78" s="372"/>
      <c r="AI78" s="372"/>
      <c r="AJ78" s="372"/>
      <c r="AK78" s="372"/>
      <c r="AL78" s="372"/>
      <c r="AM78" s="383">
        <v>53938</v>
      </c>
      <c r="AN78" s="372"/>
      <c r="AO78" s="372"/>
      <c r="AP78" s="372"/>
      <c r="AQ78" s="372"/>
      <c r="AR78" s="372"/>
      <c r="AS78" s="383">
        <v>12772</v>
      </c>
      <c r="AT78" s="372"/>
      <c r="AU78" s="372"/>
      <c r="AV78" s="372"/>
      <c r="AW78" s="372"/>
      <c r="AX78" s="372"/>
      <c r="AY78" s="372">
        <v>8577</v>
      </c>
      <c r="AZ78" s="372"/>
      <c r="BA78" s="372"/>
      <c r="BB78" s="372"/>
      <c r="BC78" s="372"/>
      <c r="BD78" s="372"/>
      <c r="BE78" s="372">
        <v>8137</v>
      </c>
      <c r="BF78" s="372"/>
      <c r="BG78" s="372"/>
      <c r="BH78" s="372"/>
      <c r="BI78" s="372"/>
      <c r="BJ78" s="372"/>
    </row>
    <row r="79" spans="2:62" s="45" customFormat="1" ht="5.0999999999999996" customHeight="1"/>
    <row r="80" spans="2:62">
      <c r="B80" s="379" t="s">
        <v>84</v>
      </c>
      <c r="C80" s="380"/>
      <c r="D80" s="380"/>
      <c r="E80" s="380"/>
      <c r="F80" s="380"/>
      <c r="G80" s="380"/>
      <c r="H80" s="381"/>
      <c r="I80" s="376" t="s">
        <v>221</v>
      </c>
      <c r="J80" s="376"/>
      <c r="K80" s="376"/>
      <c r="L80" s="376"/>
      <c r="M80" s="376"/>
      <c r="N80" s="376"/>
      <c r="O80" s="376" t="s">
        <v>222</v>
      </c>
      <c r="P80" s="376"/>
      <c r="Q80" s="376"/>
      <c r="R80" s="376"/>
      <c r="S80" s="376"/>
      <c r="T80" s="376"/>
      <c r="U80" s="376" t="s">
        <v>223</v>
      </c>
      <c r="V80" s="376"/>
      <c r="W80" s="376"/>
      <c r="X80" s="376"/>
      <c r="Y80" s="376"/>
      <c r="Z80" s="376"/>
      <c r="AA80" s="376" t="s">
        <v>224</v>
      </c>
      <c r="AB80" s="376"/>
      <c r="AC80" s="376"/>
      <c r="AD80" s="376"/>
      <c r="AE80" s="376"/>
      <c r="AF80" s="376"/>
      <c r="AG80" s="388" t="s">
        <v>312</v>
      </c>
      <c r="AH80" s="388"/>
      <c r="AI80" s="388"/>
      <c r="AJ80" s="388"/>
      <c r="AK80" s="388"/>
      <c r="AL80" s="388"/>
      <c r="AM80" s="389"/>
      <c r="AN80" s="374"/>
      <c r="AO80" s="374"/>
      <c r="AP80" s="374"/>
      <c r="AQ80" s="374"/>
      <c r="AR80" s="374"/>
      <c r="AS80" s="374"/>
      <c r="AT80" s="374"/>
      <c r="AU80" s="374"/>
      <c r="AV80" s="374"/>
      <c r="AW80" s="374"/>
      <c r="AX80" s="374"/>
      <c r="AY80" s="374"/>
      <c r="AZ80" s="374"/>
      <c r="BA80" s="374"/>
      <c r="BB80" s="374"/>
      <c r="BC80" s="374"/>
      <c r="BD80" s="374"/>
      <c r="BE80" s="374"/>
      <c r="BF80" s="374"/>
      <c r="BG80" s="374"/>
      <c r="BH80" s="374"/>
      <c r="BI80" s="374"/>
      <c r="BJ80" s="374"/>
    </row>
    <row r="81" spans="1:62">
      <c r="B81" s="382" t="s">
        <v>81</v>
      </c>
      <c r="C81" s="375"/>
      <c r="D81" s="375" t="s">
        <v>20</v>
      </c>
      <c r="E81" s="375"/>
      <c r="F81" s="375"/>
      <c r="G81" s="375"/>
      <c r="H81" s="375"/>
      <c r="I81" s="372">
        <v>26</v>
      </c>
      <c r="J81" s="372"/>
      <c r="K81" s="372"/>
      <c r="L81" s="372"/>
      <c r="M81" s="372"/>
      <c r="N81" s="372"/>
      <c r="O81" s="372">
        <v>31</v>
      </c>
      <c r="P81" s="372"/>
      <c r="Q81" s="372"/>
      <c r="R81" s="372"/>
      <c r="S81" s="372"/>
      <c r="T81" s="372"/>
      <c r="U81" s="372">
        <v>40</v>
      </c>
      <c r="V81" s="372"/>
      <c r="W81" s="372"/>
      <c r="X81" s="372"/>
      <c r="Y81" s="372"/>
      <c r="Z81" s="372"/>
      <c r="AA81" s="372">
        <v>31</v>
      </c>
      <c r="AB81" s="372"/>
      <c r="AC81" s="372"/>
      <c r="AD81" s="372"/>
      <c r="AE81" s="372"/>
      <c r="AF81" s="372"/>
      <c r="AG81" s="372">
        <v>54</v>
      </c>
      <c r="AH81" s="372"/>
      <c r="AI81" s="372"/>
      <c r="AJ81" s="372"/>
      <c r="AK81" s="372"/>
      <c r="AL81" s="372"/>
      <c r="AM81" s="387"/>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row>
    <row r="82" spans="1:62">
      <c r="B82" s="375"/>
      <c r="C82" s="375"/>
      <c r="D82" s="375" t="s">
        <v>80</v>
      </c>
      <c r="E82" s="375"/>
      <c r="F82" s="375"/>
      <c r="G82" s="375"/>
      <c r="H82" s="375"/>
      <c r="I82" s="372">
        <v>175</v>
      </c>
      <c r="J82" s="372"/>
      <c r="K82" s="372"/>
      <c r="L82" s="372"/>
      <c r="M82" s="372"/>
      <c r="N82" s="372"/>
      <c r="O82" s="372">
        <v>271</v>
      </c>
      <c r="P82" s="372"/>
      <c r="Q82" s="372"/>
      <c r="R82" s="372"/>
      <c r="S82" s="372"/>
      <c r="T82" s="372"/>
      <c r="U82" s="372">
        <v>206</v>
      </c>
      <c r="V82" s="372"/>
      <c r="W82" s="372"/>
      <c r="X82" s="372"/>
      <c r="Y82" s="372"/>
      <c r="Z82" s="372"/>
      <c r="AA82" s="372">
        <v>235</v>
      </c>
      <c r="AB82" s="372"/>
      <c r="AC82" s="372"/>
      <c r="AD82" s="372"/>
      <c r="AE82" s="372"/>
      <c r="AF82" s="372"/>
      <c r="AG82" s="372">
        <v>251</v>
      </c>
      <c r="AH82" s="372"/>
      <c r="AI82" s="372"/>
      <c r="AJ82" s="372"/>
      <c r="AK82" s="372"/>
      <c r="AL82" s="372"/>
      <c r="AM82" s="387"/>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row>
    <row r="83" spans="1:62">
      <c r="B83" s="375"/>
      <c r="C83" s="375"/>
      <c r="D83" s="375" t="s">
        <v>82</v>
      </c>
      <c r="E83" s="375"/>
      <c r="F83" s="375"/>
      <c r="G83" s="375"/>
      <c r="H83" s="375"/>
      <c r="I83" s="372">
        <v>20478</v>
      </c>
      <c r="J83" s="372"/>
      <c r="K83" s="372"/>
      <c r="L83" s="372"/>
      <c r="M83" s="372"/>
      <c r="N83" s="372"/>
      <c r="O83" s="383">
        <v>32296</v>
      </c>
      <c r="P83" s="372"/>
      <c r="Q83" s="372"/>
      <c r="R83" s="372"/>
      <c r="S83" s="372"/>
      <c r="T83" s="372"/>
      <c r="U83" s="372">
        <v>20721</v>
      </c>
      <c r="V83" s="372"/>
      <c r="W83" s="372"/>
      <c r="X83" s="372"/>
      <c r="Y83" s="372"/>
      <c r="Z83" s="372"/>
      <c r="AA83" s="372">
        <v>19333.903999999999</v>
      </c>
      <c r="AB83" s="372"/>
      <c r="AC83" s="372"/>
      <c r="AD83" s="372"/>
      <c r="AE83" s="372"/>
      <c r="AF83" s="372"/>
      <c r="AG83" s="372">
        <v>53086</v>
      </c>
      <c r="AH83" s="372"/>
      <c r="AI83" s="372"/>
      <c r="AJ83" s="372"/>
      <c r="AK83" s="372"/>
      <c r="AL83" s="372"/>
      <c r="AM83" s="387"/>
      <c r="AN83" s="373"/>
      <c r="AO83" s="373"/>
      <c r="AP83" s="373"/>
      <c r="AQ83" s="373"/>
      <c r="AR83" s="373"/>
      <c r="AS83" s="373"/>
      <c r="AT83" s="373"/>
      <c r="AU83" s="373"/>
      <c r="AV83" s="373"/>
      <c r="AW83" s="373"/>
      <c r="AX83" s="373"/>
      <c r="AY83" s="373"/>
      <c r="AZ83" s="373"/>
      <c r="BA83" s="373"/>
      <c r="BB83" s="373"/>
      <c r="BC83" s="373"/>
      <c r="BD83" s="373"/>
      <c r="BE83" s="398"/>
      <c r="BF83" s="373"/>
      <c r="BG83" s="373"/>
      <c r="BH83" s="373"/>
      <c r="BI83" s="373"/>
      <c r="BJ83" s="373"/>
    </row>
    <row r="84" spans="1:62" ht="7.5" customHeight="1">
      <c r="A84" s="48"/>
      <c r="B84" s="64"/>
      <c r="C84" s="64"/>
      <c r="D84" s="64"/>
      <c r="E84" s="64"/>
      <c r="F84" s="64"/>
      <c r="G84" s="64"/>
      <c r="H84" s="64"/>
      <c r="I84" s="65"/>
      <c r="J84" s="65"/>
      <c r="K84" s="65"/>
      <c r="L84" s="65"/>
      <c r="M84" s="65"/>
      <c r="N84" s="65"/>
      <c r="O84" s="100"/>
      <c r="P84" s="65"/>
      <c r="Q84" s="97"/>
      <c r="R84" s="97"/>
      <c r="S84" s="97"/>
      <c r="T84" s="97"/>
      <c r="U84" s="97"/>
      <c r="V84" s="97"/>
      <c r="W84" s="97"/>
      <c r="X84" s="97"/>
      <c r="Y84" s="97"/>
      <c r="Z84" s="97"/>
      <c r="AA84" s="97"/>
      <c r="AB84" s="97"/>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9"/>
      <c r="BF84" s="96"/>
      <c r="BG84" s="96"/>
      <c r="BH84" s="96"/>
      <c r="BI84" s="96"/>
      <c r="BJ84" s="96"/>
    </row>
    <row r="85" spans="1:62" s="48" customFormat="1" ht="14.25">
      <c r="B85" s="377" t="s">
        <v>142</v>
      </c>
      <c r="C85" s="377"/>
      <c r="D85" s="377"/>
      <c r="E85" s="377"/>
      <c r="F85" s="377"/>
      <c r="G85" s="377"/>
      <c r="H85" s="377"/>
      <c r="I85" s="377"/>
      <c r="J85" s="377"/>
      <c r="K85" s="377"/>
      <c r="L85" s="378" t="s">
        <v>86</v>
      </c>
      <c r="M85" s="378"/>
      <c r="N85" s="378"/>
      <c r="O85" s="378"/>
      <c r="P85" s="378"/>
      <c r="Q85" s="378">
        <v>0</v>
      </c>
      <c r="R85" s="378"/>
      <c r="S85" s="378" t="s">
        <v>87</v>
      </c>
      <c r="T85" s="378"/>
      <c r="U85" s="378"/>
      <c r="V85" s="378"/>
      <c r="W85" s="378"/>
      <c r="X85" s="378"/>
      <c r="Y85" s="378"/>
      <c r="Z85" s="378"/>
      <c r="AA85" s="375">
        <v>3</v>
      </c>
      <c r="AB85" s="375"/>
    </row>
    <row r="86" spans="1:62" s="48" customFormat="1">
      <c r="B86" s="379" t="s">
        <v>84</v>
      </c>
      <c r="C86" s="380"/>
      <c r="D86" s="380"/>
      <c r="E86" s="380"/>
      <c r="F86" s="380"/>
      <c r="G86" s="380"/>
      <c r="H86" s="381"/>
      <c r="I86" s="376" t="s">
        <v>225</v>
      </c>
      <c r="J86" s="376"/>
      <c r="K86" s="376"/>
      <c r="L86" s="376"/>
      <c r="M86" s="376"/>
      <c r="N86" s="376"/>
      <c r="O86" s="376" t="s">
        <v>226</v>
      </c>
      <c r="P86" s="376"/>
      <c r="Q86" s="376"/>
      <c r="R86" s="376"/>
      <c r="S86" s="376"/>
      <c r="T86" s="376"/>
      <c r="U86" s="376" t="s">
        <v>227</v>
      </c>
      <c r="V86" s="376"/>
      <c r="W86" s="376"/>
      <c r="X86" s="376"/>
      <c r="Y86" s="376"/>
      <c r="Z86" s="376"/>
      <c r="AA86" s="404"/>
      <c r="AB86" s="404"/>
      <c r="AC86" s="404"/>
      <c r="AD86" s="404"/>
      <c r="AE86" s="404"/>
      <c r="AF86" s="389"/>
      <c r="AG86" s="374"/>
      <c r="AH86" s="374"/>
      <c r="AI86" s="374"/>
      <c r="AJ86" s="374"/>
      <c r="AK86" s="374"/>
      <c r="AL86" s="374"/>
      <c r="AM86" s="374"/>
      <c r="AN86" s="374"/>
      <c r="AO86" s="374"/>
      <c r="AP86" s="374"/>
      <c r="AQ86" s="374"/>
      <c r="AR86" s="374"/>
      <c r="AS86" s="374"/>
      <c r="AT86" s="374"/>
      <c r="AU86" s="374"/>
      <c r="AV86" s="374"/>
      <c r="AW86" s="374"/>
      <c r="AX86" s="374"/>
      <c r="AY86" s="374"/>
      <c r="AZ86" s="374"/>
      <c r="BA86" s="374"/>
      <c r="BB86" s="374"/>
      <c r="BC86" s="374"/>
      <c r="BD86" s="374"/>
      <c r="BE86" s="374"/>
      <c r="BF86" s="374"/>
      <c r="BG86" s="374"/>
      <c r="BH86" s="374"/>
      <c r="BI86" s="374"/>
      <c r="BJ86" s="374"/>
    </row>
    <row r="87" spans="1:62" s="48" customFormat="1">
      <c r="B87" s="382" t="s">
        <v>81</v>
      </c>
      <c r="C87" s="375"/>
      <c r="D87" s="375" t="s">
        <v>20</v>
      </c>
      <c r="E87" s="375"/>
      <c r="F87" s="375"/>
      <c r="G87" s="375"/>
      <c r="H87" s="375"/>
      <c r="I87" s="372">
        <v>49</v>
      </c>
      <c r="J87" s="372"/>
      <c r="K87" s="372"/>
      <c r="L87" s="372"/>
      <c r="M87" s="372"/>
      <c r="N87" s="372"/>
      <c r="O87" s="372">
        <v>5</v>
      </c>
      <c r="P87" s="372"/>
      <c r="Q87" s="372"/>
      <c r="R87" s="372"/>
      <c r="S87" s="372"/>
      <c r="T87" s="372"/>
      <c r="U87" s="372">
        <v>9.0269999999999992</v>
      </c>
      <c r="V87" s="372"/>
      <c r="W87" s="372"/>
      <c r="X87" s="372"/>
      <c r="Y87" s="372"/>
      <c r="Z87" s="372"/>
      <c r="AA87" s="403"/>
      <c r="AB87" s="403"/>
      <c r="AC87" s="403"/>
      <c r="AD87" s="403"/>
      <c r="AE87" s="403"/>
      <c r="AF87" s="387"/>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405"/>
      <c r="BF87" s="405"/>
      <c r="BG87" s="405"/>
      <c r="BH87" s="405"/>
      <c r="BI87" s="405"/>
      <c r="BJ87" s="405"/>
    </row>
    <row r="88" spans="1:62" s="48" customFormat="1">
      <c r="B88" s="375"/>
      <c r="C88" s="375"/>
      <c r="D88" s="375" t="s">
        <v>80</v>
      </c>
      <c r="E88" s="375"/>
      <c r="F88" s="375"/>
      <c r="G88" s="375"/>
      <c r="H88" s="375"/>
      <c r="I88" s="372">
        <v>554</v>
      </c>
      <c r="J88" s="372"/>
      <c r="K88" s="372"/>
      <c r="L88" s="372"/>
      <c r="M88" s="372"/>
      <c r="N88" s="372"/>
      <c r="O88" s="372">
        <v>51</v>
      </c>
      <c r="P88" s="372"/>
      <c r="Q88" s="372"/>
      <c r="R88" s="372"/>
      <c r="S88" s="372"/>
      <c r="T88" s="372"/>
      <c r="U88" s="372">
        <v>134.06200000000001</v>
      </c>
      <c r="V88" s="372"/>
      <c r="W88" s="372"/>
      <c r="X88" s="372"/>
      <c r="Y88" s="372"/>
      <c r="Z88" s="372"/>
      <c r="AA88" s="403"/>
      <c r="AB88" s="403"/>
      <c r="AC88" s="403"/>
      <c r="AD88" s="403"/>
      <c r="AE88" s="403"/>
      <c r="AF88" s="387"/>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405"/>
      <c r="BF88" s="405"/>
      <c r="BG88" s="405"/>
      <c r="BH88" s="405"/>
      <c r="BI88" s="405"/>
      <c r="BJ88" s="405"/>
    </row>
    <row r="89" spans="1:62" s="48" customFormat="1">
      <c r="B89" s="375"/>
      <c r="C89" s="375"/>
      <c r="D89" s="375" t="s">
        <v>82</v>
      </c>
      <c r="E89" s="375"/>
      <c r="F89" s="375"/>
      <c r="G89" s="375"/>
      <c r="H89" s="375"/>
      <c r="I89" s="372">
        <v>30356</v>
      </c>
      <c r="J89" s="372"/>
      <c r="K89" s="372"/>
      <c r="L89" s="372"/>
      <c r="M89" s="372"/>
      <c r="N89" s="372"/>
      <c r="O89" s="372">
        <v>4678</v>
      </c>
      <c r="P89" s="372"/>
      <c r="Q89" s="372"/>
      <c r="R89" s="372"/>
      <c r="S89" s="372"/>
      <c r="T89" s="372"/>
      <c r="U89" s="372">
        <v>8290.7720000000008</v>
      </c>
      <c r="V89" s="372"/>
      <c r="W89" s="372"/>
      <c r="X89" s="372"/>
      <c r="Y89" s="372"/>
      <c r="Z89" s="372"/>
      <c r="AA89" s="403"/>
      <c r="AB89" s="403"/>
      <c r="AC89" s="403"/>
      <c r="AD89" s="403"/>
      <c r="AE89" s="403"/>
      <c r="AF89" s="387"/>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405"/>
      <c r="BF89" s="405"/>
      <c r="BG89" s="405"/>
      <c r="BH89" s="405"/>
      <c r="BI89" s="405"/>
      <c r="BJ89" s="405"/>
    </row>
    <row r="90" spans="1:62" s="48" customFormat="1" ht="6.75" customHeight="1">
      <c r="B90" s="64"/>
      <c r="C90" s="64"/>
      <c r="D90" s="64"/>
      <c r="E90" s="64"/>
      <c r="F90" s="64"/>
      <c r="G90" s="64"/>
      <c r="H90" s="64"/>
      <c r="I90" s="65"/>
      <c r="J90" s="65"/>
      <c r="K90" s="65"/>
      <c r="L90" s="65"/>
      <c r="M90" s="65"/>
      <c r="N90" s="65"/>
      <c r="O90" s="65"/>
      <c r="P90" s="65"/>
      <c r="Q90" s="65"/>
      <c r="R90" s="65"/>
      <c r="S90" s="65"/>
      <c r="T90" s="65"/>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8"/>
      <c r="BF90" s="98"/>
      <c r="BG90" s="98"/>
      <c r="BH90" s="98"/>
      <c r="BI90" s="98"/>
      <c r="BJ90" s="98"/>
    </row>
    <row r="91" spans="1:62" s="48" customFormat="1" ht="14.25">
      <c r="B91" s="377" t="s">
        <v>147</v>
      </c>
      <c r="C91" s="377"/>
      <c r="D91" s="377"/>
      <c r="E91" s="377"/>
      <c r="F91" s="377"/>
      <c r="G91" s="377"/>
      <c r="H91" s="377"/>
      <c r="I91" s="377"/>
      <c r="J91" s="377"/>
      <c r="K91" s="377"/>
      <c r="L91" s="378" t="s">
        <v>86</v>
      </c>
      <c r="M91" s="378"/>
      <c r="N91" s="378"/>
      <c r="O91" s="378"/>
      <c r="P91" s="378"/>
      <c r="Q91" s="378">
        <v>8</v>
      </c>
      <c r="R91" s="378"/>
      <c r="S91" s="378" t="s">
        <v>87</v>
      </c>
      <c r="T91" s="378"/>
      <c r="U91" s="378"/>
      <c r="V91" s="378"/>
      <c r="W91" s="378"/>
      <c r="X91" s="378"/>
      <c r="Y91" s="378"/>
      <c r="Z91" s="378"/>
      <c r="AA91" s="378">
        <v>22</v>
      </c>
      <c r="AB91" s="378"/>
    </row>
    <row r="92" spans="1:62" s="48" customFormat="1">
      <c r="B92" s="379" t="s">
        <v>84</v>
      </c>
      <c r="C92" s="380"/>
      <c r="D92" s="380"/>
      <c r="E92" s="380"/>
      <c r="F92" s="380"/>
      <c r="G92" s="380"/>
      <c r="H92" s="381"/>
      <c r="I92" s="388" t="s">
        <v>299</v>
      </c>
      <c r="J92" s="388"/>
      <c r="K92" s="388"/>
      <c r="L92" s="388"/>
      <c r="M92" s="388"/>
      <c r="N92" s="388"/>
      <c r="O92" s="388" t="s">
        <v>228</v>
      </c>
      <c r="P92" s="388"/>
      <c r="Q92" s="388"/>
      <c r="R92" s="388"/>
      <c r="S92" s="388"/>
      <c r="T92" s="388"/>
      <c r="U92" s="388" t="s">
        <v>229</v>
      </c>
      <c r="V92" s="388"/>
      <c r="W92" s="388"/>
      <c r="X92" s="388"/>
      <c r="Y92" s="388"/>
      <c r="Z92" s="388"/>
      <c r="AA92" s="388" t="s">
        <v>230</v>
      </c>
      <c r="AB92" s="388"/>
      <c r="AC92" s="388"/>
      <c r="AD92" s="388"/>
      <c r="AE92" s="388"/>
      <c r="AF92" s="388"/>
      <c r="AG92" s="388" t="s">
        <v>295</v>
      </c>
      <c r="AH92" s="388"/>
      <c r="AI92" s="388"/>
      <c r="AJ92" s="388"/>
      <c r="AK92" s="388"/>
      <c r="AL92" s="388"/>
      <c r="AM92" s="390" t="s">
        <v>231</v>
      </c>
      <c r="AN92" s="391"/>
      <c r="AO92" s="391"/>
      <c r="AP92" s="391"/>
      <c r="AQ92" s="391"/>
      <c r="AR92" s="392"/>
      <c r="AS92" s="388" t="s">
        <v>232</v>
      </c>
      <c r="AT92" s="388"/>
      <c r="AU92" s="388"/>
      <c r="AV92" s="388"/>
      <c r="AW92" s="388"/>
      <c r="AX92" s="388"/>
      <c r="AY92" s="388" t="s">
        <v>298</v>
      </c>
      <c r="AZ92" s="388"/>
      <c r="BA92" s="388"/>
      <c r="BB92" s="388"/>
      <c r="BC92" s="388"/>
      <c r="BD92" s="388"/>
      <c r="BE92" s="390" t="s">
        <v>293</v>
      </c>
      <c r="BF92" s="391"/>
      <c r="BG92" s="391"/>
      <c r="BH92" s="391"/>
      <c r="BI92" s="391"/>
      <c r="BJ92" s="392"/>
    </row>
    <row r="93" spans="1:62" s="48" customFormat="1" ht="13.5" customHeight="1">
      <c r="B93" s="382" t="s">
        <v>81</v>
      </c>
      <c r="C93" s="375"/>
      <c r="D93" s="375" t="s">
        <v>20</v>
      </c>
      <c r="E93" s="375"/>
      <c r="F93" s="375"/>
      <c r="G93" s="375"/>
      <c r="H93" s="375"/>
      <c r="I93" s="372">
        <v>163</v>
      </c>
      <c r="J93" s="372"/>
      <c r="K93" s="372"/>
      <c r="L93" s="372"/>
      <c r="M93" s="372"/>
      <c r="N93" s="372"/>
      <c r="O93" s="372">
        <v>85</v>
      </c>
      <c r="P93" s="372"/>
      <c r="Q93" s="372"/>
      <c r="R93" s="372"/>
      <c r="S93" s="372"/>
      <c r="T93" s="372"/>
      <c r="U93" s="372">
        <v>27</v>
      </c>
      <c r="V93" s="372"/>
      <c r="W93" s="372"/>
      <c r="X93" s="372"/>
      <c r="Y93" s="372"/>
      <c r="Z93" s="372"/>
      <c r="AA93" s="372">
        <v>94</v>
      </c>
      <c r="AB93" s="372"/>
      <c r="AC93" s="372"/>
      <c r="AD93" s="372"/>
      <c r="AE93" s="372"/>
      <c r="AF93" s="372"/>
      <c r="AG93" s="372">
        <v>153</v>
      </c>
      <c r="AH93" s="372"/>
      <c r="AI93" s="372"/>
      <c r="AJ93" s="372"/>
      <c r="AK93" s="372"/>
      <c r="AL93" s="372"/>
      <c r="AM93" s="372">
        <v>62</v>
      </c>
      <c r="AN93" s="372"/>
      <c r="AO93" s="372"/>
      <c r="AP93" s="372"/>
      <c r="AQ93" s="372"/>
      <c r="AR93" s="372"/>
      <c r="AS93" s="372">
        <v>19</v>
      </c>
      <c r="AT93" s="372"/>
      <c r="AU93" s="372"/>
      <c r="AV93" s="372"/>
      <c r="AW93" s="372"/>
      <c r="AX93" s="372"/>
      <c r="AY93" s="372">
        <v>192</v>
      </c>
      <c r="AZ93" s="372"/>
      <c r="BA93" s="372"/>
      <c r="BB93" s="372"/>
      <c r="BC93" s="372"/>
      <c r="BD93" s="372"/>
      <c r="BE93" s="372">
        <v>37</v>
      </c>
      <c r="BF93" s="372"/>
      <c r="BG93" s="372"/>
      <c r="BH93" s="372"/>
      <c r="BI93" s="372"/>
      <c r="BJ93" s="372"/>
    </row>
    <row r="94" spans="1:62" s="48" customFormat="1">
      <c r="B94" s="375"/>
      <c r="C94" s="375"/>
      <c r="D94" s="375" t="s">
        <v>80</v>
      </c>
      <c r="E94" s="375"/>
      <c r="F94" s="375"/>
      <c r="G94" s="375"/>
      <c r="H94" s="375"/>
      <c r="I94" s="372">
        <v>1277</v>
      </c>
      <c r="J94" s="372"/>
      <c r="K94" s="372"/>
      <c r="L94" s="372"/>
      <c r="M94" s="372"/>
      <c r="N94" s="372"/>
      <c r="O94" s="372">
        <v>850</v>
      </c>
      <c r="P94" s="372"/>
      <c r="Q94" s="372"/>
      <c r="R94" s="372"/>
      <c r="S94" s="372"/>
      <c r="T94" s="372"/>
      <c r="U94" s="372">
        <v>178</v>
      </c>
      <c r="V94" s="372"/>
      <c r="W94" s="372"/>
      <c r="X94" s="372"/>
      <c r="Y94" s="372"/>
      <c r="Z94" s="372"/>
      <c r="AA94" s="372">
        <v>533</v>
      </c>
      <c r="AB94" s="372"/>
      <c r="AC94" s="372"/>
      <c r="AD94" s="372"/>
      <c r="AE94" s="372"/>
      <c r="AF94" s="372"/>
      <c r="AG94" s="372">
        <v>2415</v>
      </c>
      <c r="AH94" s="372"/>
      <c r="AI94" s="372"/>
      <c r="AJ94" s="372"/>
      <c r="AK94" s="372"/>
      <c r="AL94" s="372"/>
      <c r="AM94" s="372">
        <v>372</v>
      </c>
      <c r="AN94" s="372"/>
      <c r="AO94" s="372"/>
      <c r="AP94" s="372"/>
      <c r="AQ94" s="372"/>
      <c r="AR94" s="372"/>
      <c r="AS94" s="372">
        <v>143</v>
      </c>
      <c r="AT94" s="372"/>
      <c r="AU94" s="372"/>
      <c r="AV94" s="372"/>
      <c r="AW94" s="372"/>
      <c r="AX94" s="372"/>
      <c r="AY94" s="372">
        <v>1244</v>
      </c>
      <c r="AZ94" s="372"/>
      <c r="BA94" s="372"/>
      <c r="BB94" s="372"/>
      <c r="BC94" s="372"/>
      <c r="BD94" s="372"/>
      <c r="BE94" s="372">
        <v>980</v>
      </c>
      <c r="BF94" s="372"/>
      <c r="BG94" s="372"/>
      <c r="BH94" s="372"/>
      <c r="BI94" s="372"/>
      <c r="BJ94" s="372"/>
    </row>
    <row r="95" spans="1:62" s="48" customFormat="1">
      <c r="B95" s="375"/>
      <c r="C95" s="375"/>
      <c r="D95" s="375" t="s">
        <v>82</v>
      </c>
      <c r="E95" s="375"/>
      <c r="F95" s="375"/>
      <c r="G95" s="375"/>
      <c r="H95" s="375"/>
      <c r="I95" s="372">
        <v>73799</v>
      </c>
      <c r="J95" s="372"/>
      <c r="K95" s="372"/>
      <c r="L95" s="372"/>
      <c r="M95" s="372"/>
      <c r="N95" s="372"/>
      <c r="O95" s="372">
        <v>50415.298000000003</v>
      </c>
      <c r="P95" s="372"/>
      <c r="Q95" s="372"/>
      <c r="R95" s="372"/>
      <c r="S95" s="372"/>
      <c r="T95" s="372"/>
      <c r="U95" s="372">
        <v>11991</v>
      </c>
      <c r="V95" s="372"/>
      <c r="W95" s="372"/>
      <c r="X95" s="372"/>
      <c r="Y95" s="372"/>
      <c r="Z95" s="372"/>
      <c r="AA95" s="372">
        <v>32024</v>
      </c>
      <c r="AB95" s="372"/>
      <c r="AC95" s="372"/>
      <c r="AD95" s="372"/>
      <c r="AE95" s="372"/>
      <c r="AF95" s="372"/>
      <c r="AG95" s="372">
        <v>144751</v>
      </c>
      <c r="AH95" s="372"/>
      <c r="AI95" s="372"/>
      <c r="AJ95" s="372"/>
      <c r="AK95" s="372"/>
      <c r="AL95" s="372"/>
      <c r="AM95" s="383">
        <v>29072</v>
      </c>
      <c r="AN95" s="372"/>
      <c r="AO95" s="372"/>
      <c r="AP95" s="372"/>
      <c r="AQ95" s="372"/>
      <c r="AR95" s="372"/>
      <c r="AS95" s="372">
        <v>10140</v>
      </c>
      <c r="AT95" s="372"/>
      <c r="AU95" s="372"/>
      <c r="AV95" s="372"/>
      <c r="AW95" s="372"/>
      <c r="AX95" s="372"/>
      <c r="AY95" s="372">
        <v>94702</v>
      </c>
      <c r="AZ95" s="372"/>
      <c r="BA95" s="372"/>
      <c r="BB95" s="372"/>
      <c r="BC95" s="372"/>
      <c r="BD95" s="372"/>
      <c r="BE95" s="372">
        <v>157848</v>
      </c>
      <c r="BF95" s="372"/>
      <c r="BG95" s="372"/>
      <c r="BH95" s="372"/>
      <c r="BI95" s="372"/>
      <c r="BJ95" s="372"/>
    </row>
    <row r="96" spans="1:62" s="49" customFormat="1" ht="5.0999999999999996" customHeight="1"/>
    <row r="97" spans="2:62" s="48" customFormat="1">
      <c r="B97" s="379" t="s">
        <v>84</v>
      </c>
      <c r="C97" s="380"/>
      <c r="D97" s="380"/>
      <c r="E97" s="380"/>
      <c r="F97" s="380"/>
      <c r="G97" s="380"/>
      <c r="H97" s="381"/>
      <c r="I97" s="388" t="s">
        <v>233</v>
      </c>
      <c r="J97" s="388"/>
      <c r="K97" s="388"/>
      <c r="L97" s="388"/>
      <c r="M97" s="388"/>
      <c r="N97" s="388"/>
      <c r="O97" s="388" t="s">
        <v>234</v>
      </c>
      <c r="P97" s="388"/>
      <c r="Q97" s="388"/>
      <c r="R97" s="388"/>
      <c r="S97" s="388"/>
      <c r="T97" s="388"/>
      <c r="U97" s="388" t="s">
        <v>235</v>
      </c>
      <c r="V97" s="388"/>
      <c r="W97" s="388"/>
      <c r="X97" s="388"/>
      <c r="Y97" s="388"/>
      <c r="Z97" s="388"/>
      <c r="AA97" s="388" t="s">
        <v>236</v>
      </c>
      <c r="AB97" s="388"/>
      <c r="AC97" s="388"/>
      <c r="AD97" s="388"/>
      <c r="AE97" s="388"/>
      <c r="AF97" s="388"/>
      <c r="AG97" s="388" t="s">
        <v>300</v>
      </c>
      <c r="AH97" s="388"/>
      <c r="AI97" s="388"/>
      <c r="AJ97" s="388"/>
      <c r="AK97" s="388"/>
      <c r="AL97" s="388"/>
      <c r="AM97" s="388" t="s">
        <v>237</v>
      </c>
      <c r="AN97" s="388"/>
      <c r="AO97" s="388"/>
      <c r="AP97" s="388"/>
      <c r="AQ97" s="388"/>
      <c r="AR97" s="388"/>
      <c r="AS97" s="388" t="s">
        <v>238</v>
      </c>
      <c r="AT97" s="388"/>
      <c r="AU97" s="388"/>
      <c r="AV97" s="388"/>
      <c r="AW97" s="388"/>
      <c r="AX97" s="388"/>
      <c r="AY97" s="388" t="s">
        <v>239</v>
      </c>
      <c r="AZ97" s="388"/>
      <c r="BA97" s="388"/>
      <c r="BB97" s="388"/>
      <c r="BC97" s="388"/>
      <c r="BD97" s="388"/>
      <c r="BE97" s="388" t="s">
        <v>240</v>
      </c>
      <c r="BF97" s="388"/>
      <c r="BG97" s="388"/>
      <c r="BH97" s="388"/>
      <c r="BI97" s="388"/>
      <c r="BJ97" s="388"/>
    </row>
    <row r="98" spans="2:62" s="48" customFormat="1">
      <c r="B98" s="382" t="s">
        <v>81</v>
      </c>
      <c r="C98" s="375"/>
      <c r="D98" s="375" t="s">
        <v>20</v>
      </c>
      <c r="E98" s="375"/>
      <c r="F98" s="375"/>
      <c r="G98" s="375"/>
      <c r="H98" s="375"/>
      <c r="I98" s="372">
        <v>23</v>
      </c>
      <c r="J98" s="372"/>
      <c r="K98" s="372"/>
      <c r="L98" s="372"/>
      <c r="M98" s="372"/>
      <c r="N98" s="372"/>
      <c r="O98" s="372">
        <v>21.093</v>
      </c>
      <c r="P98" s="372"/>
      <c r="Q98" s="372"/>
      <c r="R98" s="372"/>
      <c r="S98" s="372"/>
      <c r="T98" s="372"/>
      <c r="U98" s="372">
        <v>4</v>
      </c>
      <c r="V98" s="372"/>
      <c r="W98" s="372"/>
      <c r="X98" s="372"/>
      <c r="Y98" s="372"/>
      <c r="Z98" s="372"/>
      <c r="AA98" s="372">
        <v>24</v>
      </c>
      <c r="AB98" s="372"/>
      <c r="AC98" s="372"/>
      <c r="AD98" s="372"/>
      <c r="AE98" s="372"/>
      <c r="AF98" s="372"/>
      <c r="AG98" s="372">
        <v>135</v>
      </c>
      <c r="AH98" s="372"/>
      <c r="AI98" s="372"/>
      <c r="AJ98" s="372"/>
      <c r="AK98" s="372"/>
      <c r="AL98" s="372"/>
      <c r="AM98" s="372">
        <v>12</v>
      </c>
      <c r="AN98" s="372"/>
      <c r="AO98" s="372"/>
      <c r="AP98" s="372"/>
      <c r="AQ98" s="372"/>
      <c r="AR98" s="372"/>
      <c r="AS98" s="372">
        <v>3</v>
      </c>
      <c r="AT98" s="372"/>
      <c r="AU98" s="372"/>
      <c r="AV98" s="372"/>
      <c r="AW98" s="372"/>
      <c r="AX98" s="372"/>
      <c r="AY98" s="372">
        <v>321.97199999999998</v>
      </c>
      <c r="AZ98" s="372"/>
      <c r="BA98" s="372"/>
      <c r="BB98" s="372"/>
      <c r="BC98" s="372"/>
      <c r="BD98" s="372"/>
      <c r="BE98" s="372">
        <v>19</v>
      </c>
      <c r="BF98" s="372"/>
      <c r="BG98" s="372"/>
      <c r="BH98" s="372"/>
      <c r="BI98" s="372"/>
      <c r="BJ98" s="372"/>
    </row>
    <row r="99" spans="2:62" s="48" customFormat="1">
      <c r="B99" s="375"/>
      <c r="C99" s="375"/>
      <c r="D99" s="375" t="s">
        <v>80</v>
      </c>
      <c r="E99" s="375"/>
      <c r="F99" s="375"/>
      <c r="G99" s="375"/>
      <c r="H99" s="375"/>
      <c r="I99" s="372">
        <v>239</v>
      </c>
      <c r="J99" s="372"/>
      <c r="K99" s="372"/>
      <c r="L99" s="372"/>
      <c r="M99" s="372"/>
      <c r="N99" s="372"/>
      <c r="O99" s="372">
        <v>164.92500000000001</v>
      </c>
      <c r="P99" s="372"/>
      <c r="Q99" s="372"/>
      <c r="R99" s="372"/>
      <c r="S99" s="372"/>
      <c r="T99" s="372"/>
      <c r="U99" s="372">
        <v>91</v>
      </c>
      <c r="V99" s="372"/>
      <c r="W99" s="372"/>
      <c r="X99" s="372"/>
      <c r="Y99" s="372"/>
      <c r="Z99" s="372"/>
      <c r="AA99" s="372">
        <v>138.785</v>
      </c>
      <c r="AB99" s="372"/>
      <c r="AC99" s="372"/>
      <c r="AD99" s="372"/>
      <c r="AE99" s="372"/>
      <c r="AF99" s="372"/>
      <c r="AG99" s="372">
        <v>1277</v>
      </c>
      <c r="AH99" s="372"/>
      <c r="AI99" s="372"/>
      <c r="AJ99" s="372"/>
      <c r="AK99" s="372"/>
      <c r="AL99" s="372"/>
      <c r="AM99" s="372">
        <v>117.82599999999999</v>
      </c>
      <c r="AN99" s="372"/>
      <c r="AO99" s="372"/>
      <c r="AP99" s="372"/>
      <c r="AQ99" s="372"/>
      <c r="AR99" s="372"/>
      <c r="AS99" s="372">
        <v>38.04</v>
      </c>
      <c r="AT99" s="372"/>
      <c r="AU99" s="372"/>
      <c r="AV99" s="372"/>
      <c r="AW99" s="372"/>
      <c r="AX99" s="372"/>
      <c r="AY99" s="372">
        <v>10122.934999999999</v>
      </c>
      <c r="AZ99" s="372"/>
      <c r="BA99" s="372"/>
      <c r="BB99" s="372"/>
      <c r="BC99" s="372"/>
      <c r="BD99" s="372"/>
      <c r="BE99" s="372">
        <v>116.85899999999999</v>
      </c>
      <c r="BF99" s="372"/>
      <c r="BG99" s="372"/>
      <c r="BH99" s="372"/>
      <c r="BI99" s="372"/>
      <c r="BJ99" s="372"/>
    </row>
    <row r="100" spans="2:62" s="48" customFormat="1">
      <c r="B100" s="375"/>
      <c r="C100" s="375"/>
      <c r="D100" s="375" t="s">
        <v>82</v>
      </c>
      <c r="E100" s="375"/>
      <c r="F100" s="375"/>
      <c r="G100" s="375"/>
      <c r="H100" s="375"/>
      <c r="I100" s="372">
        <v>23002</v>
      </c>
      <c r="J100" s="372"/>
      <c r="K100" s="372"/>
      <c r="L100" s="372"/>
      <c r="M100" s="372"/>
      <c r="N100" s="372"/>
      <c r="O100" s="372">
        <v>20200.177</v>
      </c>
      <c r="P100" s="372"/>
      <c r="Q100" s="372"/>
      <c r="R100" s="372"/>
      <c r="S100" s="372"/>
      <c r="T100" s="372"/>
      <c r="U100" s="372">
        <v>5115</v>
      </c>
      <c r="V100" s="372"/>
      <c r="W100" s="372"/>
      <c r="X100" s="372"/>
      <c r="Y100" s="372"/>
      <c r="Z100" s="372"/>
      <c r="AA100" s="372">
        <v>9483.26</v>
      </c>
      <c r="AB100" s="372"/>
      <c r="AC100" s="372"/>
      <c r="AD100" s="372"/>
      <c r="AE100" s="372"/>
      <c r="AF100" s="372"/>
      <c r="AG100" s="372">
        <v>73787</v>
      </c>
      <c r="AH100" s="372"/>
      <c r="AI100" s="372"/>
      <c r="AJ100" s="372"/>
      <c r="AK100" s="372"/>
      <c r="AL100" s="372"/>
      <c r="AM100" s="372">
        <v>13422.369000000001</v>
      </c>
      <c r="AN100" s="372"/>
      <c r="AO100" s="372"/>
      <c r="AP100" s="372"/>
      <c r="AQ100" s="372"/>
      <c r="AR100" s="372"/>
      <c r="AS100" s="372">
        <v>4529.1130000000003</v>
      </c>
      <c r="AT100" s="372"/>
      <c r="AU100" s="372"/>
      <c r="AV100" s="372"/>
      <c r="AW100" s="372"/>
      <c r="AX100" s="372"/>
      <c r="AY100" s="383">
        <v>28919.215</v>
      </c>
      <c r="AZ100" s="372"/>
      <c r="BA100" s="372"/>
      <c r="BB100" s="372"/>
      <c r="BC100" s="372"/>
      <c r="BD100" s="372"/>
      <c r="BE100" s="372">
        <v>9008.3430000000008</v>
      </c>
      <c r="BF100" s="372"/>
      <c r="BG100" s="372"/>
      <c r="BH100" s="372"/>
      <c r="BI100" s="372"/>
      <c r="BJ100" s="372"/>
    </row>
    <row r="101" spans="2:62" s="49" customFormat="1" ht="5.0999999999999996" customHeight="1"/>
    <row r="102" spans="2:62" s="48" customFormat="1">
      <c r="B102" s="379" t="s">
        <v>84</v>
      </c>
      <c r="C102" s="380"/>
      <c r="D102" s="380"/>
      <c r="E102" s="380"/>
      <c r="F102" s="380"/>
      <c r="G102" s="380"/>
      <c r="H102" s="381"/>
      <c r="I102" s="388" t="s">
        <v>294</v>
      </c>
      <c r="J102" s="388"/>
      <c r="K102" s="388"/>
      <c r="L102" s="388"/>
      <c r="M102" s="388"/>
      <c r="N102" s="388"/>
      <c r="O102" s="388" t="s">
        <v>297</v>
      </c>
      <c r="P102" s="388"/>
      <c r="Q102" s="388"/>
      <c r="R102" s="388"/>
      <c r="S102" s="388"/>
      <c r="T102" s="388"/>
      <c r="U102" s="388" t="s">
        <v>296</v>
      </c>
      <c r="V102" s="388"/>
      <c r="W102" s="388"/>
      <c r="X102" s="388"/>
      <c r="Y102" s="388"/>
      <c r="Z102" s="388"/>
      <c r="AA102" s="388" t="s">
        <v>241</v>
      </c>
      <c r="AB102" s="388"/>
      <c r="AC102" s="388"/>
      <c r="AD102" s="388"/>
      <c r="AE102" s="388"/>
      <c r="AF102" s="388"/>
      <c r="AG102" s="400"/>
      <c r="AH102" s="401"/>
      <c r="AI102" s="401"/>
      <c r="AJ102" s="401"/>
      <c r="AK102" s="401"/>
      <c r="AL102" s="401"/>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c r="BG102" s="374"/>
      <c r="BH102" s="374"/>
      <c r="BI102" s="374"/>
      <c r="BJ102" s="374"/>
    </row>
    <row r="103" spans="2:62" s="48" customFormat="1">
      <c r="B103" s="382" t="s">
        <v>81</v>
      </c>
      <c r="C103" s="375"/>
      <c r="D103" s="375" t="s">
        <v>20</v>
      </c>
      <c r="E103" s="375"/>
      <c r="F103" s="375"/>
      <c r="G103" s="375"/>
      <c r="H103" s="375"/>
      <c r="I103" s="372">
        <v>221</v>
      </c>
      <c r="J103" s="372"/>
      <c r="K103" s="372"/>
      <c r="L103" s="372"/>
      <c r="M103" s="372"/>
      <c r="N103" s="372"/>
      <c r="O103" s="372">
        <v>138</v>
      </c>
      <c r="P103" s="372"/>
      <c r="Q103" s="372"/>
      <c r="R103" s="372"/>
      <c r="S103" s="372"/>
      <c r="T103" s="372"/>
      <c r="U103" s="372">
        <v>162</v>
      </c>
      <c r="V103" s="372"/>
      <c r="W103" s="372"/>
      <c r="X103" s="372"/>
      <c r="Y103" s="372"/>
      <c r="Z103" s="372"/>
      <c r="AA103" s="372">
        <v>380.93799999999999</v>
      </c>
      <c r="AB103" s="372"/>
      <c r="AC103" s="372"/>
      <c r="AD103" s="372"/>
      <c r="AE103" s="372"/>
      <c r="AF103" s="372"/>
      <c r="AG103" s="387"/>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row>
    <row r="104" spans="2:62" s="48" customFormat="1">
      <c r="B104" s="375"/>
      <c r="C104" s="375"/>
      <c r="D104" s="375" t="s">
        <v>80</v>
      </c>
      <c r="E104" s="375"/>
      <c r="F104" s="375"/>
      <c r="G104" s="375"/>
      <c r="H104" s="375"/>
      <c r="I104" s="372">
        <v>3027</v>
      </c>
      <c r="J104" s="372"/>
      <c r="K104" s="372"/>
      <c r="L104" s="372"/>
      <c r="M104" s="372"/>
      <c r="N104" s="372"/>
      <c r="O104" s="372">
        <v>1999.61</v>
      </c>
      <c r="P104" s="372"/>
      <c r="Q104" s="372"/>
      <c r="R104" s="372"/>
      <c r="S104" s="372"/>
      <c r="T104" s="372"/>
      <c r="U104" s="372">
        <v>2447</v>
      </c>
      <c r="V104" s="372"/>
      <c r="W104" s="372"/>
      <c r="X104" s="372"/>
      <c r="Y104" s="372"/>
      <c r="Z104" s="372"/>
      <c r="AA104" s="372">
        <v>706.12199999999996</v>
      </c>
      <c r="AB104" s="372"/>
      <c r="AC104" s="372"/>
      <c r="AD104" s="372"/>
      <c r="AE104" s="372"/>
      <c r="AF104" s="372"/>
      <c r="AG104" s="387"/>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3"/>
      <c r="BE104" s="373"/>
      <c r="BF104" s="373"/>
      <c r="BG104" s="373"/>
      <c r="BH104" s="373"/>
      <c r="BI104" s="373"/>
      <c r="BJ104" s="373"/>
    </row>
    <row r="105" spans="2:62" s="48" customFormat="1">
      <c r="B105" s="375"/>
      <c r="C105" s="375"/>
      <c r="D105" s="375" t="s">
        <v>82</v>
      </c>
      <c r="E105" s="375"/>
      <c r="F105" s="375"/>
      <c r="G105" s="375"/>
      <c r="H105" s="375"/>
      <c r="I105" s="372">
        <v>148309</v>
      </c>
      <c r="J105" s="372"/>
      <c r="K105" s="372"/>
      <c r="L105" s="372"/>
      <c r="M105" s="372"/>
      <c r="N105" s="372"/>
      <c r="O105" s="372">
        <v>104339.413</v>
      </c>
      <c r="P105" s="372"/>
      <c r="Q105" s="372"/>
      <c r="R105" s="372"/>
      <c r="S105" s="372"/>
      <c r="T105" s="372"/>
      <c r="U105" s="372">
        <v>143472</v>
      </c>
      <c r="V105" s="372"/>
      <c r="W105" s="372"/>
      <c r="X105" s="372"/>
      <c r="Y105" s="372"/>
      <c r="Z105" s="372"/>
      <c r="AA105" s="372">
        <v>31683.757000000001</v>
      </c>
      <c r="AB105" s="372"/>
      <c r="AC105" s="372"/>
      <c r="AD105" s="372"/>
      <c r="AE105" s="372"/>
      <c r="AF105" s="372"/>
      <c r="AG105" s="387"/>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c r="BF105" s="373"/>
      <c r="BG105" s="373"/>
      <c r="BH105" s="373"/>
      <c r="BI105" s="373"/>
      <c r="BJ105" s="373"/>
    </row>
    <row r="106" spans="2:62" s="49" customFormat="1" ht="6" customHeight="1"/>
    <row r="107" spans="2:62" s="48" customFormat="1" ht="14.25">
      <c r="B107" s="395" t="s">
        <v>148</v>
      </c>
      <c r="C107" s="395"/>
      <c r="D107" s="395"/>
      <c r="E107" s="395"/>
      <c r="F107" s="395"/>
      <c r="G107" s="395"/>
      <c r="H107" s="395"/>
      <c r="I107" s="395"/>
      <c r="J107" s="395"/>
      <c r="K107" s="395"/>
      <c r="L107" s="378" t="s">
        <v>86</v>
      </c>
      <c r="M107" s="378"/>
      <c r="N107" s="378"/>
      <c r="O107" s="378"/>
      <c r="P107" s="378"/>
      <c r="Q107" s="378">
        <v>0</v>
      </c>
      <c r="R107" s="378"/>
      <c r="S107" s="378" t="s">
        <v>87</v>
      </c>
      <c r="T107" s="378"/>
      <c r="U107" s="378"/>
      <c r="V107" s="378"/>
      <c r="W107" s="378"/>
      <c r="X107" s="378"/>
      <c r="Y107" s="378"/>
      <c r="Z107" s="378"/>
      <c r="AA107" s="378">
        <v>4</v>
      </c>
      <c r="AB107" s="378"/>
    </row>
    <row r="108" spans="2:62" s="48" customFormat="1">
      <c r="B108" s="379" t="s">
        <v>84</v>
      </c>
      <c r="C108" s="380"/>
      <c r="D108" s="380"/>
      <c r="E108" s="380"/>
      <c r="F108" s="380"/>
      <c r="G108" s="380"/>
      <c r="H108" s="381"/>
      <c r="I108" s="376" t="s">
        <v>242</v>
      </c>
      <c r="J108" s="376"/>
      <c r="K108" s="376"/>
      <c r="L108" s="376"/>
      <c r="M108" s="376"/>
      <c r="N108" s="376"/>
      <c r="O108" s="376" t="s">
        <v>243</v>
      </c>
      <c r="P108" s="376"/>
      <c r="Q108" s="376"/>
      <c r="R108" s="376"/>
      <c r="S108" s="376"/>
      <c r="T108" s="376"/>
      <c r="U108" s="376" t="s">
        <v>244</v>
      </c>
      <c r="V108" s="376"/>
      <c r="W108" s="376"/>
      <c r="X108" s="376"/>
      <c r="Y108" s="376"/>
      <c r="Z108" s="376"/>
      <c r="AA108" s="376" t="s">
        <v>245</v>
      </c>
      <c r="AB108" s="376"/>
      <c r="AC108" s="376"/>
      <c r="AD108" s="376"/>
      <c r="AE108" s="376"/>
      <c r="AF108" s="376"/>
      <c r="AG108" s="389"/>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74"/>
      <c r="BD108" s="374"/>
      <c r="BE108" s="374"/>
      <c r="BF108" s="374"/>
      <c r="BG108" s="374"/>
      <c r="BH108" s="374"/>
      <c r="BI108" s="374"/>
      <c r="BJ108" s="374"/>
    </row>
    <row r="109" spans="2:62" s="48" customFormat="1">
      <c r="B109" s="382" t="s">
        <v>81</v>
      </c>
      <c r="C109" s="375"/>
      <c r="D109" s="375" t="s">
        <v>20</v>
      </c>
      <c r="E109" s="375"/>
      <c r="F109" s="375"/>
      <c r="G109" s="375"/>
      <c r="H109" s="375"/>
      <c r="I109" s="372"/>
      <c r="J109" s="372"/>
      <c r="K109" s="372"/>
      <c r="L109" s="372"/>
      <c r="M109" s="372"/>
      <c r="N109" s="372"/>
      <c r="O109" s="372">
        <v>23</v>
      </c>
      <c r="P109" s="372"/>
      <c r="Q109" s="372"/>
      <c r="R109" s="372"/>
      <c r="S109" s="372"/>
      <c r="T109" s="372"/>
      <c r="U109" s="372">
        <v>2</v>
      </c>
      <c r="V109" s="372"/>
      <c r="W109" s="372"/>
      <c r="X109" s="372"/>
      <c r="Y109" s="372"/>
      <c r="Z109" s="372"/>
      <c r="AA109" s="372">
        <v>2</v>
      </c>
      <c r="AB109" s="372"/>
      <c r="AC109" s="372"/>
      <c r="AD109" s="372"/>
      <c r="AE109" s="372"/>
      <c r="AF109" s="372"/>
      <c r="AG109" s="387"/>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row>
    <row r="110" spans="2:62" s="48" customFormat="1">
      <c r="B110" s="375"/>
      <c r="C110" s="375"/>
      <c r="D110" s="375" t="s">
        <v>80</v>
      </c>
      <c r="E110" s="375"/>
      <c r="F110" s="375"/>
      <c r="G110" s="375"/>
      <c r="H110" s="375"/>
      <c r="I110" s="372"/>
      <c r="J110" s="372"/>
      <c r="K110" s="372"/>
      <c r="L110" s="372"/>
      <c r="M110" s="372"/>
      <c r="N110" s="372"/>
      <c r="O110" s="372">
        <v>319</v>
      </c>
      <c r="P110" s="372"/>
      <c r="Q110" s="372"/>
      <c r="R110" s="372"/>
      <c r="S110" s="372"/>
      <c r="T110" s="372"/>
      <c r="U110" s="372">
        <v>32.179000000000002</v>
      </c>
      <c r="V110" s="372"/>
      <c r="W110" s="372"/>
      <c r="X110" s="372"/>
      <c r="Y110" s="372"/>
      <c r="Z110" s="372"/>
      <c r="AA110" s="372">
        <v>55</v>
      </c>
      <c r="AB110" s="372"/>
      <c r="AC110" s="372"/>
      <c r="AD110" s="372"/>
      <c r="AE110" s="372"/>
      <c r="AF110" s="372"/>
      <c r="AG110" s="387"/>
      <c r="AH110" s="373"/>
      <c r="AI110" s="373"/>
      <c r="AJ110" s="373"/>
      <c r="AK110" s="373"/>
      <c r="AL110" s="373"/>
      <c r="AM110" s="373"/>
      <c r="AN110" s="373"/>
      <c r="AO110" s="373"/>
      <c r="AP110" s="373"/>
      <c r="AQ110" s="373"/>
      <c r="AR110" s="373"/>
      <c r="AS110" s="373"/>
      <c r="AT110" s="373"/>
      <c r="AU110" s="373"/>
      <c r="AV110" s="373"/>
      <c r="AW110" s="373"/>
      <c r="AX110" s="373"/>
      <c r="AY110" s="373"/>
      <c r="AZ110" s="373"/>
      <c r="BA110" s="373"/>
      <c r="BB110" s="373"/>
      <c r="BC110" s="373"/>
      <c r="BD110" s="373"/>
      <c r="BE110" s="373"/>
      <c r="BF110" s="373"/>
      <c r="BG110" s="373"/>
      <c r="BH110" s="373"/>
      <c r="BI110" s="373"/>
      <c r="BJ110" s="373"/>
    </row>
    <row r="111" spans="2:62" s="48" customFormat="1">
      <c r="B111" s="375"/>
      <c r="C111" s="375"/>
      <c r="D111" s="375" t="s">
        <v>82</v>
      </c>
      <c r="E111" s="375"/>
      <c r="F111" s="375"/>
      <c r="G111" s="375"/>
      <c r="H111" s="375"/>
      <c r="I111" s="372"/>
      <c r="J111" s="372"/>
      <c r="K111" s="372"/>
      <c r="L111" s="372"/>
      <c r="M111" s="372"/>
      <c r="N111" s="372"/>
      <c r="O111" s="372">
        <v>17999</v>
      </c>
      <c r="P111" s="372"/>
      <c r="Q111" s="372"/>
      <c r="R111" s="372"/>
      <c r="S111" s="372"/>
      <c r="T111" s="372"/>
      <c r="U111" s="372">
        <v>1353.9280000000001</v>
      </c>
      <c r="V111" s="372"/>
      <c r="W111" s="372"/>
      <c r="X111" s="372"/>
      <c r="Y111" s="372"/>
      <c r="Z111" s="372"/>
      <c r="AA111" s="372">
        <v>2810</v>
      </c>
      <c r="AB111" s="372"/>
      <c r="AC111" s="372"/>
      <c r="AD111" s="372"/>
      <c r="AE111" s="372"/>
      <c r="AF111" s="372"/>
      <c r="AG111" s="387"/>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c r="BF111" s="373"/>
      <c r="BG111" s="373"/>
      <c r="BH111" s="373"/>
      <c r="BI111" s="373"/>
      <c r="BJ111" s="373"/>
    </row>
    <row r="112" spans="2:62" s="48" customFormat="1" ht="6.75" customHeight="1">
      <c r="B112" s="66"/>
      <c r="C112" s="66"/>
      <c r="D112" s="64"/>
      <c r="E112" s="64"/>
      <c r="F112" s="64"/>
      <c r="G112" s="64"/>
      <c r="H112" s="64"/>
      <c r="I112" s="65"/>
      <c r="J112" s="65"/>
      <c r="K112" s="65"/>
      <c r="L112" s="65"/>
      <c r="M112" s="65"/>
      <c r="N112" s="65"/>
      <c r="O112" s="65"/>
      <c r="P112" s="65"/>
      <c r="Q112" s="65"/>
      <c r="R112" s="65"/>
      <c r="S112" s="65"/>
      <c r="T112" s="65"/>
      <c r="U112" s="65"/>
      <c r="V112" s="65"/>
      <c r="W112" s="65"/>
      <c r="X112" s="65"/>
      <c r="Y112" s="65"/>
      <c r="Z112" s="65"/>
    </row>
    <row r="113" spans="2:62" s="48" customFormat="1" ht="13.5" customHeight="1">
      <c r="B113" s="406" t="s">
        <v>149</v>
      </c>
      <c r="C113" s="407"/>
      <c r="D113" s="407"/>
      <c r="E113" s="407"/>
      <c r="F113" s="407"/>
      <c r="G113" s="407"/>
      <c r="H113" s="407"/>
      <c r="I113" s="407"/>
      <c r="J113" s="407"/>
      <c r="K113" s="408"/>
      <c r="L113" s="378" t="s">
        <v>86</v>
      </c>
      <c r="M113" s="378"/>
      <c r="N113" s="378"/>
      <c r="O113" s="378"/>
      <c r="P113" s="378"/>
      <c r="Q113" s="378">
        <v>1</v>
      </c>
      <c r="R113" s="378"/>
      <c r="S113" s="378" t="s">
        <v>87</v>
      </c>
      <c r="T113" s="378"/>
      <c r="U113" s="378"/>
      <c r="V113" s="378"/>
      <c r="W113" s="378"/>
      <c r="X113" s="378"/>
      <c r="Y113" s="378"/>
      <c r="Z113" s="378"/>
      <c r="AA113" s="378">
        <v>4</v>
      </c>
      <c r="AB113" s="378"/>
    </row>
    <row r="114" spans="2:62" s="48" customFormat="1">
      <c r="B114" s="379" t="s">
        <v>84</v>
      </c>
      <c r="C114" s="380"/>
      <c r="D114" s="380"/>
      <c r="E114" s="380"/>
      <c r="F114" s="380"/>
      <c r="G114" s="380"/>
      <c r="H114" s="381"/>
      <c r="I114" s="376" t="s">
        <v>313</v>
      </c>
      <c r="J114" s="376"/>
      <c r="K114" s="376"/>
      <c r="L114" s="376"/>
      <c r="M114" s="376"/>
      <c r="N114" s="376"/>
      <c r="O114" s="376" t="s">
        <v>246</v>
      </c>
      <c r="P114" s="376"/>
      <c r="Q114" s="376"/>
      <c r="R114" s="376"/>
      <c r="S114" s="376"/>
      <c r="T114" s="376"/>
      <c r="U114" s="376" t="s">
        <v>247</v>
      </c>
      <c r="V114" s="376"/>
      <c r="W114" s="376"/>
      <c r="X114" s="376"/>
      <c r="Y114" s="376"/>
      <c r="Z114" s="376"/>
      <c r="AA114" s="376" t="s">
        <v>248</v>
      </c>
      <c r="AB114" s="376"/>
      <c r="AC114" s="376"/>
      <c r="AD114" s="376"/>
      <c r="AE114" s="376"/>
      <c r="AF114" s="376"/>
      <c r="AG114" s="389"/>
      <c r="AH114" s="374"/>
      <c r="AI114" s="374"/>
      <c r="AJ114" s="374"/>
      <c r="AK114" s="374"/>
      <c r="AL114" s="374"/>
      <c r="AM114" s="409"/>
      <c r="AN114" s="409"/>
      <c r="AO114" s="409"/>
      <c r="AP114" s="409"/>
      <c r="AQ114" s="409"/>
      <c r="AR114" s="409"/>
      <c r="AS114" s="374"/>
      <c r="AT114" s="374"/>
      <c r="AU114" s="374"/>
      <c r="AV114" s="374"/>
      <c r="AW114" s="374"/>
      <c r="AX114" s="374"/>
      <c r="AY114" s="374"/>
      <c r="AZ114" s="374"/>
      <c r="BA114" s="374"/>
      <c r="BB114" s="374"/>
      <c r="BC114" s="374"/>
      <c r="BD114" s="374"/>
      <c r="BE114" s="374"/>
      <c r="BF114" s="374"/>
      <c r="BG114" s="374"/>
      <c r="BH114" s="374"/>
      <c r="BI114" s="374"/>
      <c r="BJ114" s="374"/>
    </row>
    <row r="115" spans="2:62" s="48" customFormat="1">
      <c r="B115" s="382" t="s">
        <v>81</v>
      </c>
      <c r="C115" s="375"/>
      <c r="D115" s="375" t="s">
        <v>20</v>
      </c>
      <c r="E115" s="375"/>
      <c r="F115" s="375"/>
      <c r="G115" s="375"/>
      <c r="H115" s="375"/>
      <c r="I115" s="372">
        <v>342</v>
      </c>
      <c r="J115" s="372"/>
      <c r="K115" s="372"/>
      <c r="L115" s="372"/>
      <c r="M115" s="372"/>
      <c r="N115" s="372"/>
      <c r="O115" s="372">
        <v>30</v>
      </c>
      <c r="P115" s="372"/>
      <c r="Q115" s="372"/>
      <c r="R115" s="372"/>
      <c r="S115" s="372"/>
      <c r="T115" s="372"/>
      <c r="U115" s="372">
        <v>14</v>
      </c>
      <c r="V115" s="372"/>
      <c r="W115" s="372"/>
      <c r="X115" s="372"/>
      <c r="Y115" s="372"/>
      <c r="Z115" s="372"/>
      <c r="AA115" s="384">
        <v>11</v>
      </c>
      <c r="AB115" s="385"/>
      <c r="AC115" s="385"/>
      <c r="AD115" s="385"/>
      <c r="AE115" s="385"/>
      <c r="AF115" s="386"/>
      <c r="AG115" s="387"/>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c r="BF115" s="373"/>
      <c r="BG115" s="373"/>
      <c r="BH115" s="373"/>
      <c r="BI115" s="373"/>
      <c r="BJ115" s="373"/>
    </row>
    <row r="116" spans="2:62" s="48" customFormat="1">
      <c r="B116" s="375"/>
      <c r="C116" s="375"/>
      <c r="D116" s="375" t="s">
        <v>80</v>
      </c>
      <c r="E116" s="375"/>
      <c r="F116" s="375"/>
      <c r="G116" s="375"/>
      <c r="H116" s="375"/>
      <c r="I116" s="372">
        <v>2906.5940000000001</v>
      </c>
      <c r="J116" s="372"/>
      <c r="K116" s="372"/>
      <c r="L116" s="372"/>
      <c r="M116" s="372"/>
      <c r="N116" s="372"/>
      <c r="O116" s="372">
        <v>260.803</v>
      </c>
      <c r="P116" s="372"/>
      <c r="Q116" s="372"/>
      <c r="R116" s="372"/>
      <c r="S116" s="372"/>
      <c r="T116" s="372"/>
      <c r="U116" s="372">
        <v>105</v>
      </c>
      <c r="V116" s="372"/>
      <c r="W116" s="372"/>
      <c r="X116" s="372"/>
      <c r="Y116" s="372"/>
      <c r="Z116" s="372"/>
      <c r="AA116" s="384">
        <v>85</v>
      </c>
      <c r="AB116" s="385"/>
      <c r="AC116" s="385"/>
      <c r="AD116" s="385"/>
      <c r="AE116" s="385"/>
      <c r="AF116" s="386"/>
      <c r="AG116" s="387"/>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c r="BF116" s="373"/>
      <c r="BG116" s="373"/>
      <c r="BH116" s="373"/>
      <c r="BI116" s="373"/>
      <c r="BJ116" s="373"/>
    </row>
    <row r="117" spans="2:62" s="48" customFormat="1">
      <c r="B117" s="375"/>
      <c r="C117" s="375"/>
      <c r="D117" s="375" t="s">
        <v>82</v>
      </c>
      <c r="E117" s="375"/>
      <c r="F117" s="375"/>
      <c r="G117" s="375"/>
      <c r="H117" s="375"/>
      <c r="I117" s="383">
        <v>130233.367</v>
      </c>
      <c r="J117" s="372"/>
      <c r="K117" s="372"/>
      <c r="L117" s="372"/>
      <c r="M117" s="372"/>
      <c r="N117" s="372"/>
      <c r="O117" s="372">
        <v>9308.9590000000007</v>
      </c>
      <c r="P117" s="372"/>
      <c r="Q117" s="372"/>
      <c r="R117" s="372"/>
      <c r="S117" s="372"/>
      <c r="T117" s="372"/>
      <c r="U117" s="372">
        <v>4269</v>
      </c>
      <c r="V117" s="372"/>
      <c r="W117" s="372"/>
      <c r="X117" s="372"/>
      <c r="Y117" s="372"/>
      <c r="Z117" s="372"/>
      <c r="AA117" s="384">
        <v>2850</v>
      </c>
      <c r="AB117" s="385"/>
      <c r="AC117" s="385"/>
      <c r="AD117" s="385"/>
      <c r="AE117" s="385"/>
      <c r="AF117" s="386"/>
      <c r="AG117" s="387"/>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c r="BJ117" s="373"/>
    </row>
    <row r="118" spans="2:62" s="49" customFormat="1" ht="6" customHeight="1"/>
    <row r="119" spans="2:62" s="48" customFormat="1">
      <c r="B119" s="410" t="s">
        <v>150</v>
      </c>
      <c r="C119" s="410"/>
      <c r="D119" s="410"/>
      <c r="E119" s="410"/>
      <c r="F119" s="410"/>
      <c r="G119" s="410"/>
      <c r="H119" s="410"/>
      <c r="I119" s="410"/>
      <c r="J119" s="410"/>
      <c r="K119" s="410"/>
      <c r="L119" s="375" t="s">
        <v>86</v>
      </c>
      <c r="M119" s="375"/>
      <c r="N119" s="375"/>
      <c r="O119" s="375"/>
      <c r="P119" s="375"/>
      <c r="Q119" s="375">
        <v>0</v>
      </c>
      <c r="R119" s="375"/>
      <c r="S119" s="375" t="s">
        <v>87</v>
      </c>
      <c r="T119" s="375"/>
      <c r="U119" s="375"/>
      <c r="V119" s="375"/>
      <c r="W119" s="375"/>
      <c r="X119" s="375"/>
      <c r="Y119" s="375"/>
      <c r="Z119" s="375"/>
      <c r="AA119" s="375">
        <v>1</v>
      </c>
      <c r="AB119" s="375"/>
    </row>
    <row r="120" spans="2:62" s="48" customFormat="1">
      <c r="B120" s="379" t="s">
        <v>84</v>
      </c>
      <c r="C120" s="380"/>
      <c r="D120" s="380"/>
      <c r="E120" s="380"/>
      <c r="F120" s="380"/>
      <c r="G120" s="380"/>
      <c r="H120" s="381"/>
      <c r="I120" s="376" t="s">
        <v>249</v>
      </c>
      <c r="J120" s="376"/>
      <c r="K120" s="376"/>
      <c r="L120" s="411"/>
      <c r="M120" s="411"/>
      <c r="N120" s="411"/>
      <c r="O120" s="389"/>
      <c r="P120" s="374"/>
      <c r="Q120" s="374"/>
      <c r="R120" s="374"/>
      <c r="S120" s="374"/>
      <c r="T120" s="374"/>
      <c r="U120" s="374"/>
      <c r="V120" s="374"/>
      <c r="W120" s="374"/>
      <c r="X120" s="374"/>
      <c r="Y120" s="374"/>
      <c r="Z120" s="374"/>
      <c r="AA120" s="374"/>
      <c r="AB120" s="374"/>
      <c r="AC120" s="374"/>
      <c r="AD120" s="374"/>
      <c r="AE120" s="374"/>
      <c r="AF120" s="374"/>
      <c r="AG120" s="374"/>
      <c r="AH120" s="374"/>
      <c r="AI120" s="374"/>
      <c r="AJ120" s="374"/>
      <c r="AK120" s="374"/>
      <c r="AL120" s="374"/>
      <c r="AM120" s="374"/>
      <c r="AN120" s="374"/>
      <c r="AO120" s="374"/>
      <c r="AP120" s="374"/>
      <c r="AQ120" s="374"/>
      <c r="AR120" s="374"/>
      <c r="AS120" s="374"/>
      <c r="AT120" s="374"/>
      <c r="AU120" s="374"/>
      <c r="AV120" s="374"/>
      <c r="AW120" s="374"/>
      <c r="AX120" s="374"/>
      <c r="AY120" s="374"/>
      <c r="AZ120" s="374"/>
      <c r="BA120" s="374"/>
      <c r="BB120" s="374"/>
      <c r="BC120" s="374"/>
      <c r="BD120" s="374"/>
      <c r="BE120" s="374"/>
      <c r="BF120" s="374"/>
      <c r="BG120" s="374"/>
      <c r="BH120" s="374"/>
      <c r="BI120" s="374"/>
      <c r="BJ120" s="374"/>
    </row>
    <row r="121" spans="2:62" s="48" customFormat="1">
      <c r="B121" s="382" t="s">
        <v>81</v>
      </c>
      <c r="C121" s="375"/>
      <c r="D121" s="375" t="s">
        <v>20</v>
      </c>
      <c r="E121" s="375"/>
      <c r="F121" s="375"/>
      <c r="G121" s="375"/>
      <c r="H121" s="375"/>
      <c r="I121" s="372">
        <v>74</v>
      </c>
      <c r="J121" s="372"/>
      <c r="K121" s="372"/>
      <c r="L121" s="372"/>
      <c r="M121" s="372"/>
      <c r="N121" s="372"/>
      <c r="O121" s="387"/>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412"/>
      <c r="BF121" s="403"/>
      <c r="BG121" s="403"/>
      <c r="BH121" s="403"/>
      <c r="BI121" s="403"/>
      <c r="BJ121" s="387"/>
    </row>
    <row r="122" spans="2:62" s="48" customFormat="1">
      <c r="B122" s="375"/>
      <c r="C122" s="375"/>
      <c r="D122" s="375" t="s">
        <v>80</v>
      </c>
      <c r="E122" s="375"/>
      <c r="F122" s="375"/>
      <c r="G122" s="375"/>
      <c r="H122" s="375"/>
      <c r="I122" s="372">
        <v>713</v>
      </c>
      <c r="J122" s="372"/>
      <c r="K122" s="372"/>
      <c r="L122" s="372"/>
      <c r="M122" s="372"/>
      <c r="N122" s="372"/>
      <c r="O122" s="387"/>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412"/>
      <c r="BF122" s="403"/>
      <c r="BG122" s="403"/>
      <c r="BH122" s="403"/>
      <c r="BI122" s="403"/>
      <c r="BJ122" s="387"/>
    </row>
    <row r="123" spans="2:62" s="48" customFormat="1">
      <c r="B123" s="375"/>
      <c r="C123" s="375"/>
      <c r="D123" s="375" t="s">
        <v>82</v>
      </c>
      <c r="E123" s="375"/>
      <c r="F123" s="375"/>
      <c r="G123" s="375"/>
      <c r="H123" s="375"/>
      <c r="I123" s="372">
        <v>35611</v>
      </c>
      <c r="J123" s="372"/>
      <c r="K123" s="372"/>
      <c r="L123" s="372"/>
      <c r="M123" s="372"/>
      <c r="N123" s="372"/>
      <c r="O123" s="387"/>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412"/>
      <c r="BF123" s="403"/>
      <c r="BG123" s="403"/>
      <c r="BH123" s="403"/>
      <c r="BI123" s="403"/>
      <c r="BJ123" s="387"/>
    </row>
    <row r="124" spans="2:62" s="49" customFormat="1" ht="6" customHeight="1"/>
    <row r="125" spans="2:62" s="48" customFormat="1" ht="14.25">
      <c r="B125" s="413" t="s">
        <v>151</v>
      </c>
      <c r="C125" s="413"/>
      <c r="D125" s="413"/>
      <c r="E125" s="413"/>
      <c r="F125" s="413"/>
      <c r="G125" s="413"/>
      <c r="H125" s="413"/>
      <c r="I125" s="413"/>
      <c r="J125" s="413"/>
      <c r="K125" s="413"/>
      <c r="L125" s="375" t="s">
        <v>86</v>
      </c>
      <c r="M125" s="375"/>
      <c r="N125" s="375"/>
      <c r="O125" s="375"/>
      <c r="P125" s="375"/>
      <c r="Q125" s="375">
        <v>2</v>
      </c>
      <c r="R125" s="375"/>
      <c r="S125" s="375" t="s">
        <v>87</v>
      </c>
      <c r="T125" s="375"/>
      <c r="U125" s="375"/>
      <c r="V125" s="375"/>
      <c r="W125" s="375"/>
      <c r="X125" s="375"/>
      <c r="Y125" s="375"/>
      <c r="Z125" s="375"/>
      <c r="AA125" s="375">
        <v>9</v>
      </c>
      <c r="AB125" s="375"/>
    </row>
    <row r="126" spans="2:62" s="48" customFormat="1">
      <c r="B126" s="379" t="s">
        <v>84</v>
      </c>
      <c r="C126" s="380"/>
      <c r="D126" s="380"/>
      <c r="E126" s="380"/>
      <c r="F126" s="380"/>
      <c r="G126" s="380"/>
      <c r="H126" s="381"/>
      <c r="I126" s="388" t="s">
        <v>314</v>
      </c>
      <c r="J126" s="388"/>
      <c r="K126" s="388"/>
      <c r="L126" s="388"/>
      <c r="M126" s="388"/>
      <c r="N126" s="388"/>
      <c r="O126" s="388" t="s">
        <v>315</v>
      </c>
      <c r="P126" s="388"/>
      <c r="Q126" s="388"/>
      <c r="R126" s="388"/>
      <c r="S126" s="388"/>
      <c r="T126" s="388"/>
      <c r="U126" s="388" t="s">
        <v>250</v>
      </c>
      <c r="V126" s="388"/>
      <c r="W126" s="388"/>
      <c r="X126" s="388"/>
      <c r="Y126" s="388"/>
      <c r="Z126" s="388"/>
      <c r="AA126" s="376" t="s">
        <v>251</v>
      </c>
      <c r="AB126" s="376"/>
      <c r="AC126" s="376"/>
      <c r="AD126" s="376"/>
      <c r="AE126" s="376"/>
      <c r="AF126" s="376"/>
      <c r="AG126" s="376" t="s">
        <v>252</v>
      </c>
      <c r="AH126" s="376"/>
      <c r="AI126" s="376"/>
      <c r="AJ126" s="376"/>
      <c r="AK126" s="376"/>
      <c r="AL126" s="376"/>
      <c r="AM126" s="390" t="s">
        <v>253</v>
      </c>
      <c r="AN126" s="391"/>
      <c r="AO126" s="391"/>
      <c r="AP126" s="391"/>
      <c r="AQ126" s="391"/>
      <c r="AR126" s="392"/>
      <c r="AS126" s="388" t="s">
        <v>254</v>
      </c>
      <c r="AT126" s="388"/>
      <c r="AU126" s="388"/>
      <c r="AV126" s="388"/>
      <c r="AW126" s="388"/>
      <c r="AX126" s="388"/>
      <c r="AY126" s="388" t="s">
        <v>255</v>
      </c>
      <c r="AZ126" s="388"/>
      <c r="BA126" s="388"/>
      <c r="BB126" s="388"/>
      <c r="BC126" s="388"/>
      <c r="BD126" s="388"/>
      <c r="BE126" s="390" t="s">
        <v>256</v>
      </c>
      <c r="BF126" s="391"/>
      <c r="BG126" s="391"/>
      <c r="BH126" s="391"/>
      <c r="BI126" s="391"/>
      <c r="BJ126" s="392"/>
    </row>
    <row r="127" spans="2:62" s="48" customFormat="1" ht="13.5" customHeight="1">
      <c r="B127" s="382" t="s">
        <v>81</v>
      </c>
      <c r="C127" s="375"/>
      <c r="D127" s="375" t="s">
        <v>20</v>
      </c>
      <c r="E127" s="375"/>
      <c r="F127" s="375"/>
      <c r="G127" s="375"/>
      <c r="H127" s="375"/>
      <c r="I127" s="372"/>
      <c r="J127" s="372"/>
      <c r="K127" s="372"/>
      <c r="L127" s="372"/>
      <c r="M127" s="372"/>
      <c r="N127" s="372"/>
      <c r="O127" s="372"/>
      <c r="P127" s="372"/>
      <c r="Q127" s="372"/>
      <c r="R127" s="372"/>
      <c r="S127" s="372"/>
      <c r="T127" s="372"/>
      <c r="U127" s="372">
        <v>2094.8159999999998</v>
      </c>
      <c r="V127" s="372"/>
      <c r="W127" s="372"/>
      <c r="X127" s="372"/>
      <c r="Y127" s="372"/>
      <c r="Z127" s="372"/>
      <c r="AA127" s="372">
        <v>44</v>
      </c>
      <c r="AB127" s="372"/>
      <c r="AC127" s="372"/>
      <c r="AD127" s="372"/>
      <c r="AE127" s="372"/>
      <c r="AF127" s="372"/>
      <c r="AG127" s="372">
        <v>27</v>
      </c>
      <c r="AH127" s="372"/>
      <c r="AI127" s="372"/>
      <c r="AJ127" s="372"/>
      <c r="AK127" s="372"/>
      <c r="AL127" s="372"/>
      <c r="AM127" s="372">
        <v>8.0069999999999997</v>
      </c>
      <c r="AN127" s="372"/>
      <c r="AO127" s="372"/>
      <c r="AP127" s="372"/>
      <c r="AQ127" s="372"/>
      <c r="AR127" s="372"/>
      <c r="AS127" s="372">
        <v>18</v>
      </c>
      <c r="AT127" s="372"/>
      <c r="AU127" s="372"/>
      <c r="AV127" s="372"/>
      <c r="AW127" s="372"/>
      <c r="AX127" s="372"/>
      <c r="AY127" s="372">
        <v>27</v>
      </c>
      <c r="AZ127" s="372"/>
      <c r="BA127" s="372"/>
      <c r="BB127" s="372"/>
      <c r="BC127" s="372"/>
      <c r="BD127" s="372"/>
      <c r="BE127" s="372">
        <v>8</v>
      </c>
      <c r="BF127" s="372"/>
      <c r="BG127" s="372"/>
      <c r="BH127" s="372"/>
      <c r="BI127" s="372"/>
      <c r="BJ127" s="372"/>
    </row>
    <row r="128" spans="2:62" s="48" customFormat="1">
      <c r="B128" s="375"/>
      <c r="C128" s="375"/>
      <c r="D128" s="375" t="s">
        <v>80</v>
      </c>
      <c r="E128" s="375"/>
      <c r="F128" s="375"/>
      <c r="G128" s="375"/>
      <c r="H128" s="375"/>
      <c r="I128" s="372"/>
      <c r="J128" s="372"/>
      <c r="K128" s="372"/>
      <c r="L128" s="372"/>
      <c r="M128" s="372"/>
      <c r="N128" s="372"/>
      <c r="O128" s="372"/>
      <c r="P128" s="372"/>
      <c r="Q128" s="372"/>
      <c r="R128" s="372"/>
      <c r="S128" s="372"/>
      <c r="T128" s="372"/>
      <c r="U128" s="372">
        <v>18315.218000000001</v>
      </c>
      <c r="V128" s="372"/>
      <c r="W128" s="372"/>
      <c r="X128" s="372"/>
      <c r="Y128" s="372"/>
      <c r="Z128" s="372"/>
      <c r="AA128" s="372">
        <v>381.9</v>
      </c>
      <c r="AB128" s="372"/>
      <c r="AC128" s="372"/>
      <c r="AD128" s="372"/>
      <c r="AE128" s="372"/>
      <c r="AF128" s="372"/>
      <c r="AG128" s="372">
        <v>171</v>
      </c>
      <c r="AH128" s="372"/>
      <c r="AI128" s="372"/>
      <c r="AJ128" s="372"/>
      <c r="AK128" s="372"/>
      <c r="AL128" s="372"/>
      <c r="AM128" s="372">
        <v>98.022000000000006</v>
      </c>
      <c r="AN128" s="372"/>
      <c r="AO128" s="372"/>
      <c r="AP128" s="372"/>
      <c r="AQ128" s="372"/>
      <c r="AR128" s="372"/>
      <c r="AS128" s="372">
        <v>94.332999999999998</v>
      </c>
      <c r="AT128" s="372"/>
      <c r="AU128" s="372"/>
      <c r="AV128" s="372"/>
      <c r="AW128" s="372"/>
      <c r="AX128" s="372"/>
      <c r="AY128" s="372">
        <v>349</v>
      </c>
      <c r="AZ128" s="372"/>
      <c r="BA128" s="372"/>
      <c r="BB128" s="372"/>
      <c r="BC128" s="372"/>
      <c r="BD128" s="372"/>
      <c r="BE128" s="372">
        <v>142</v>
      </c>
      <c r="BF128" s="372"/>
      <c r="BG128" s="372"/>
      <c r="BH128" s="372"/>
      <c r="BI128" s="372"/>
      <c r="BJ128" s="372"/>
    </row>
    <row r="129" spans="2:62" s="48" customFormat="1">
      <c r="B129" s="375"/>
      <c r="C129" s="375"/>
      <c r="D129" s="375" t="s">
        <v>82</v>
      </c>
      <c r="E129" s="375"/>
      <c r="F129" s="375"/>
      <c r="G129" s="375"/>
      <c r="H129" s="375"/>
      <c r="I129" s="372"/>
      <c r="J129" s="372"/>
      <c r="K129" s="372"/>
      <c r="L129" s="372"/>
      <c r="M129" s="372"/>
      <c r="N129" s="372"/>
      <c r="O129" s="372"/>
      <c r="P129" s="372"/>
      <c r="Q129" s="372"/>
      <c r="R129" s="372"/>
      <c r="S129" s="372"/>
      <c r="T129" s="372"/>
      <c r="U129" s="372">
        <v>992267.05299999996</v>
      </c>
      <c r="V129" s="372"/>
      <c r="W129" s="372"/>
      <c r="X129" s="372"/>
      <c r="Y129" s="372"/>
      <c r="Z129" s="372"/>
      <c r="AA129" s="372">
        <v>20557.2</v>
      </c>
      <c r="AB129" s="372"/>
      <c r="AC129" s="372"/>
      <c r="AD129" s="372"/>
      <c r="AE129" s="372"/>
      <c r="AF129" s="372"/>
      <c r="AG129" s="372">
        <v>8632.0759999999991</v>
      </c>
      <c r="AH129" s="372"/>
      <c r="AI129" s="372"/>
      <c r="AJ129" s="372"/>
      <c r="AK129" s="372"/>
      <c r="AL129" s="372"/>
      <c r="AM129" s="372">
        <v>3907.9389999999999</v>
      </c>
      <c r="AN129" s="372"/>
      <c r="AO129" s="372"/>
      <c r="AP129" s="372"/>
      <c r="AQ129" s="372"/>
      <c r="AR129" s="372"/>
      <c r="AS129" s="372">
        <v>4070.549</v>
      </c>
      <c r="AT129" s="372"/>
      <c r="AU129" s="372"/>
      <c r="AV129" s="372"/>
      <c r="AW129" s="372"/>
      <c r="AX129" s="372"/>
      <c r="AY129" s="372">
        <v>19842</v>
      </c>
      <c r="AZ129" s="372"/>
      <c r="BA129" s="372"/>
      <c r="BB129" s="372"/>
      <c r="BC129" s="372"/>
      <c r="BD129" s="372"/>
      <c r="BE129" s="372">
        <v>5073.6750000000002</v>
      </c>
      <c r="BF129" s="372"/>
      <c r="BG129" s="372"/>
      <c r="BH129" s="372"/>
      <c r="BI129" s="372"/>
      <c r="BJ129" s="372"/>
    </row>
    <row r="130" spans="2:62" s="49" customFormat="1" ht="5.0999999999999996" customHeight="1"/>
    <row r="131" spans="2:62" s="48" customFormat="1" ht="8.25" customHeight="1">
      <c r="B131" s="46"/>
      <c r="C131" s="46"/>
      <c r="D131" s="46"/>
      <c r="E131" s="46"/>
      <c r="F131" s="46"/>
      <c r="G131" s="46"/>
      <c r="H131" s="46"/>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55"/>
      <c r="BF131" s="55"/>
      <c r="BG131" s="55"/>
      <c r="BH131" s="55"/>
      <c r="BI131" s="55"/>
      <c r="BJ131" s="55"/>
    </row>
    <row r="132" spans="2:62">
      <c r="B132" s="46"/>
      <c r="C132" s="46"/>
      <c r="D132" s="46"/>
      <c r="E132" s="46"/>
      <c r="F132" s="46"/>
      <c r="G132" s="46"/>
      <c r="H132" s="46"/>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row>
    <row r="133" spans="2:62">
      <c r="B133" s="69"/>
      <c r="C133" s="69"/>
      <c r="D133" s="69"/>
      <c r="E133" s="69"/>
      <c r="F133" s="69"/>
      <c r="G133" s="69"/>
      <c r="H133" s="69"/>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row>
    <row r="134" spans="2:62">
      <c r="B134" s="46"/>
      <c r="C134" s="46"/>
      <c r="D134" s="46"/>
      <c r="E134" s="46"/>
      <c r="F134" s="46"/>
      <c r="G134" s="46"/>
      <c r="H134" s="46"/>
      <c r="I134" s="47"/>
      <c r="J134" s="47"/>
      <c r="K134" s="47"/>
      <c r="L134" s="47"/>
      <c r="M134" s="47"/>
      <c r="N134" s="47"/>
    </row>
    <row r="135" spans="2:62">
      <c r="B135" s="69"/>
      <c r="C135" s="69"/>
      <c r="D135" s="69"/>
      <c r="E135" s="69"/>
      <c r="F135" s="69"/>
      <c r="G135" s="69"/>
      <c r="H135" s="69"/>
      <c r="I135" s="70"/>
      <c r="J135" s="70"/>
      <c r="K135" s="70"/>
      <c r="L135" s="70"/>
      <c r="M135" s="70"/>
      <c r="N135" s="70"/>
    </row>
  </sheetData>
  <mergeCells count="970">
    <mergeCell ref="AY129:BD129"/>
    <mergeCell ref="BE129:BJ129"/>
    <mergeCell ref="AY127:BD127"/>
    <mergeCell ref="BE127:BJ127"/>
    <mergeCell ref="D128:H128"/>
    <mergeCell ref="I128:N128"/>
    <mergeCell ref="O128:T128"/>
    <mergeCell ref="U128:Z128"/>
    <mergeCell ref="AA128:AF128"/>
    <mergeCell ref="AG128:AL128"/>
    <mergeCell ref="AM128:AR128"/>
    <mergeCell ref="AS128:AX128"/>
    <mergeCell ref="AY128:BD128"/>
    <mergeCell ref="BE128:BJ128"/>
    <mergeCell ref="B127:C129"/>
    <mergeCell ref="D127:H127"/>
    <mergeCell ref="I127:N127"/>
    <mergeCell ref="O127:T127"/>
    <mergeCell ref="U127:Z127"/>
    <mergeCell ref="AA127:AF127"/>
    <mergeCell ref="AG127:AL127"/>
    <mergeCell ref="AM127:AR127"/>
    <mergeCell ref="AS127:AX127"/>
    <mergeCell ref="D129:H129"/>
    <mergeCell ref="I129:N129"/>
    <mergeCell ref="O129:T129"/>
    <mergeCell ref="U129:Z129"/>
    <mergeCell ref="AA129:AF129"/>
    <mergeCell ref="AG129:AL129"/>
    <mergeCell ref="AM129:AR129"/>
    <mergeCell ref="AS129:AX129"/>
    <mergeCell ref="AY123:BD123"/>
    <mergeCell ref="BE123:BJ123"/>
    <mergeCell ref="B125:K125"/>
    <mergeCell ref="L125:P125"/>
    <mergeCell ref="Q125:R125"/>
    <mergeCell ref="S125:Z125"/>
    <mergeCell ref="AA125:AB125"/>
    <mergeCell ref="B126:H126"/>
    <mergeCell ref="I126:N126"/>
    <mergeCell ref="O126:T126"/>
    <mergeCell ref="U126:Z126"/>
    <mergeCell ref="AA126:AF126"/>
    <mergeCell ref="AG126:AL126"/>
    <mergeCell ref="AM126:AR126"/>
    <mergeCell ref="AS126:AX126"/>
    <mergeCell ref="AY126:BD126"/>
    <mergeCell ref="BE126:BJ126"/>
    <mergeCell ref="B121:C123"/>
    <mergeCell ref="D123:H123"/>
    <mergeCell ref="I123:N123"/>
    <mergeCell ref="O123:T123"/>
    <mergeCell ref="U123:Z123"/>
    <mergeCell ref="AA123:AF123"/>
    <mergeCell ref="AG123:AL123"/>
    <mergeCell ref="AY121:BD121"/>
    <mergeCell ref="BE121:BJ121"/>
    <mergeCell ref="D122:H122"/>
    <mergeCell ref="I122:N122"/>
    <mergeCell ref="O122:T122"/>
    <mergeCell ref="U122:Z122"/>
    <mergeCell ref="AA122:AF122"/>
    <mergeCell ref="AG122:AL122"/>
    <mergeCell ref="AM122:AR122"/>
    <mergeCell ref="AS122:AX122"/>
    <mergeCell ref="AY122:BD122"/>
    <mergeCell ref="BE122:BJ122"/>
    <mergeCell ref="D121:H121"/>
    <mergeCell ref="I121:N121"/>
    <mergeCell ref="O121:T121"/>
    <mergeCell ref="U121:Z121"/>
    <mergeCell ref="AA121:AF121"/>
    <mergeCell ref="AG121:AL121"/>
    <mergeCell ref="AM121:AR121"/>
    <mergeCell ref="AS121:AX121"/>
    <mergeCell ref="AM123:AR123"/>
    <mergeCell ref="AS123:AX123"/>
    <mergeCell ref="AY117:BD117"/>
    <mergeCell ref="BE117:BJ117"/>
    <mergeCell ref="B119:K119"/>
    <mergeCell ref="L119:P119"/>
    <mergeCell ref="Q119:R119"/>
    <mergeCell ref="S119:Z119"/>
    <mergeCell ref="AA119:AB119"/>
    <mergeCell ref="B120:H120"/>
    <mergeCell ref="I120:N120"/>
    <mergeCell ref="O120:T120"/>
    <mergeCell ref="U120:Z120"/>
    <mergeCell ref="AA120:AF120"/>
    <mergeCell ref="AG120:AL120"/>
    <mergeCell ref="AM120:AR120"/>
    <mergeCell ref="AS120:AX120"/>
    <mergeCell ref="AY120:BD120"/>
    <mergeCell ref="BE120:BJ120"/>
    <mergeCell ref="B115:C117"/>
    <mergeCell ref="D117:H117"/>
    <mergeCell ref="I117:N117"/>
    <mergeCell ref="O117:T117"/>
    <mergeCell ref="U117:Z117"/>
    <mergeCell ref="AY115:BD115"/>
    <mergeCell ref="BE115:BJ115"/>
    <mergeCell ref="D116:H116"/>
    <mergeCell ref="I116:N116"/>
    <mergeCell ref="O116:T116"/>
    <mergeCell ref="U116:Z116"/>
    <mergeCell ref="AA116:AF116"/>
    <mergeCell ref="AG116:AL116"/>
    <mergeCell ref="AM116:AR116"/>
    <mergeCell ref="AS116:AX116"/>
    <mergeCell ref="AY116:BD116"/>
    <mergeCell ref="BE116:BJ116"/>
    <mergeCell ref="D115:H115"/>
    <mergeCell ref="I115:N115"/>
    <mergeCell ref="O115:T115"/>
    <mergeCell ref="U115:Z115"/>
    <mergeCell ref="AA115:AF115"/>
    <mergeCell ref="AG115:AL115"/>
    <mergeCell ref="AM115:AR115"/>
    <mergeCell ref="AS115:AX115"/>
    <mergeCell ref="AA117:AF117"/>
    <mergeCell ref="AG117:AL117"/>
    <mergeCell ref="AM117:AR117"/>
    <mergeCell ref="AS117:AX117"/>
    <mergeCell ref="AY111:BD111"/>
    <mergeCell ref="BE111:BJ111"/>
    <mergeCell ref="B113:K113"/>
    <mergeCell ref="L113:P113"/>
    <mergeCell ref="Q113:R113"/>
    <mergeCell ref="S113:Z113"/>
    <mergeCell ref="AA113:AB113"/>
    <mergeCell ref="B114:H114"/>
    <mergeCell ref="I114:N114"/>
    <mergeCell ref="O114:T114"/>
    <mergeCell ref="U114:Z114"/>
    <mergeCell ref="AA114:AF114"/>
    <mergeCell ref="AG114:AL114"/>
    <mergeCell ref="AM114:AR114"/>
    <mergeCell ref="AS114:AX114"/>
    <mergeCell ref="AY114:BD114"/>
    <mergeCell ref="BE114:BJ114"/>
    <mergeCell ref="B109:C111"/>
    <mergeCell ref="D111:H111"/>
    <mergeCell ref="I111:N111"/>
    <mergeCell ref="AY109:BD109"/>
    <mergeCell ref="BE109:BJ109"/>
    <mergeCell ref="D110:H110"/>
    <mergeCell ref="I110:N110"/>
    <mergeCell ref="O110:T110"/>
    <mergeCell ref="U110:Z110"/>
    <mergeCell ref="AA110:AF110"/>
    <mergeCell ref="AG110:AL110"/>
    <mergeCell ref="AM110:AR110"/>
    <mergeCell ref="AS110:AX110"/>
    <mergeCell ref="AY110:BD110"/>
    <mergeCell ref="BE110:BJ110"/>
    <mergeCell ref="D109:H109"/>
    <mergeCell ref="I109:N109"/>
    <mergeCell ref="O109:T109"/>
    <mergeCell ref="U109:Z109"/>
    <mergeCell ref="AA109:AF109"/>
    <mergeCell ref="AG109:AL109"/>
    <mergeCell ref="AM109:AR109"/>
    <mergeCell ref="AS109:AX109"/>
    <mergeCell ref="O111:T111"/>
    <mergeCell ref="U111:Z111"/>
    <mergeCell ref="AA111:AF111"/>
    <mergeCell ref="AG111:AL111"/>
    <mergeCell ref="AM111:AR111"/>
    <mergeCell ref="AS111:AX111"/>
    <mergeCell ref="AY105:BD105"/>
    <mergeCell ref="BE105:BJ105"/>
    <mergeCell ref="B107:K107"/>
    <mergeCell ref="L107:P107"/>
    <mergeCell ref="Q107:R107"/>
    <mergeCell ref="S107:Z107"/>
    <mergeCell ref="AA107:AB107"/>
    <mergeCell ref="B108:H108"/>
    <mergeCell ref="I108:N108"/>
    <mergeCell ref="O108:T108"/>
    <mergeCell ref="U108:Z108"/>
    <mergeCell ref="AA108:AF108"/>
    <mergeCell ref="AG108:AL108"/>
    <mergeCell ref="AM108:AR108"/>
    <mergeCell ref="AS108:AX108"/>
    <mergeCell ref="AY108:BD108"/>
    <mergeCell ref="BE108:BJ108"/>
    <mergeCell ref="B103:C105"/>
    <mergeCell ref="BE103:BJ103"/>
    <mergeCell ref="D104:H104"/>
    <mergeCell ref="I104:N104"/>
    <mergeCell ref="O104:T104"/>
    <mergeCell ref="U104:Z104"/>
    <mergeCell ref="AA104:AF104"/>
    <mergeCell ref="AG104:AL104"/>
    <mergeCell ref="AM104:AR104"/>
    <mergeCell ref="AS104:AX104"/>
    <mergeCell ref="AY104:BD104"/>
    <mergeCell ref="BE104:BJ104"/>
    <mergeCell ref="D103:H103"/>
    <mergeCell ref="I103:N103"/>
    <mergeCell ref="O103:T103"/>
    <mergeCell ref="U103:Z103"/>
    <mergeCell ref="AA103:AF103"/>
    <mergeCell ref="AG103:AL103"/>
    <mergeCell ref="AM103:AR103"/>
    <mergeCell ref="AS103:AX103"/>
    <mergeCell ref="D105:H105"/>
    <mergeCell ref="I105:N105"/>
    <mergeCell ref="O105:T105"/>
    <mergeCell ref="U105:Z105"/>
    <mergeCell ref="AA105:AF105"/>
    <mergeCell ref="AG105:AL105"/>
    <mergeCell ref="AM105:AR105"/>
    <mergeCell ref="AS105:AX105"/>
    <mergeCell ref="AY100:BD100"/>
    <mergeCell ref="AY103:BD103"/>
    <mergeCell ref="BE100:BJ100"/>
    <mergeCell ref="B102:H102"/>
    <mergeCell ref="I102:N102"/>
    <mergeCell ref="O102:T102"/>
    <mergeCell ref="U102:Z102"/>
    <mergeCell ref="AA102:AF102"/>
    <mergeCell ref="AG102:AL102"/>
    <mergeCell ref="AM102:AR102"/>
    <mergeCell ref="AS102:AX102"/>
    <mergeCell ref="AY102:BD102"/>
    <mergeCell ref="BE102:BJ102"/>
    <mergeCell ref="B98:C100"/>
    <mergeCell ref="D100:H100"/>
    <mergeCell ref="I100:N100"/>
    <mergeCell ref="O100:T100"/>
    <mergeCell ref="U100:Z100"/>
    <mergeCell ref="AA100:AF100"/>
    <mergeCell ref="AG100:AL100"/>
    <mergeCell ref="AM100:AR100"/>
    <mergeCell ref="AS100:AX100"/>
    <mergeCell ref="AY98:BD98"/>
    <mergeCell ref="BE98:BJ98"/>
    <mergeCell ref="D99:H99"/>
    <mergeCell ref="I99:N99"/>
    <mergeCell ref="O99:T99"/>
    <mergeCell ref="U99:Z99"/>
    <mergeCell ref="AA99:AF99"/>
    <mergeCell ref="AG99:AL99"/>
    <mergeCell ref="AM99:AR99"/>
    <mergeCell ref="AS99:AX99"/>
    <mergeCell ref="AY99:BD99"/>
    <mergeCell ref="BE99:BJ99"/>
    <mergeCell ref="D98:H98"/>
    <mergeCell ref="I98:N98"/>
    <mergeCell ref="O98:T98"/>
    <mergeCell ref="U98:Z98"/>
    <mergeCell ref="AA98:AF98"/>
    <mergeCell ref="AG98:AL98"/>
    <mergeCell ref="AM98:AR98"/>
    <mergeCell ref="AS98:AX98"/>
    <mergeCell ref="O95:T95"/>
    <mergeCell ref="U95:Z95"/>
    <mergeCell ref="AA95:AF95"/>
    <mergeCell ref="AG95:AL95"/>
    <mergeCell ref="AM95:AR95"/>
    <mergeCell ref="AS95:AX95"/>
    <mergeCell ref="AY95:BD95"/>
    <mergeCell ref="BE95:BJ95"/>
    <mergeCell ref="B97:H97"/>
    <mergeCell ref="I97:N97"/>
    <mergeCell ref="O97:T97"/>
    <mergeCell ref="U97:Z97"/>
    <mergeCell ref="AA97:AF97"/>
    <mergeCell ref="AG97:AL97"/>
    <mergeCell ref="AM97:AR97"/>
    <mergeCell ref="AS97:AX97"/>
    <mergeCell ref="AY97:BD97"/>
    <mergeCell ref="BE97:BJ97"/>
    <mergeCell ref="BE92:BJ92"/>
    <mergeCell ref="B93:C95"/>
    <mergeCell ref="D93:H93"/>
    <mergeCell ref="I93:N93"/>
    <mergeCell ref="O93:T93"/>
    <mergeCell ref="U93:Z93"/>
    <mergeCell ref="AA93:AF93"/>
    <mergeCell ref="AG93:AL93"/>
    <mergeCell ref="AM93:AR93"/>
    <mergeCell ref="AS93:AX93"/>
    <mergeCell ref="AY93:BD93"/>
    <mergeCell ref="BE93:BJ93"/>
    <mergeCell ref="D94:H94"/>
    <mergeCell ref="I94:N94"/>
    <mergeCell ref="O94:T94"/>
    <mergeCell ref="U94:Z94"/>
    <mergeCell ref="AA94:AF94"/>
    <mergeCell ref="AG94:AL94"/>
    <mergeCell ref="AM94:AR94"/>
    <mergeCell ref="AS94:AX94"/>
    <mergeCell ref="AY94:BD94"/>
    <mergeCell ref="BE94:BJ94"/>
    <mergeCell ref="D95:H95"/>
    <mergeCell ref="I95:N95"/>
    <mergeCell ref="B92:H92"/>
    <mergeCell ref="I92:N92"/>
    <mergeCell ref="O92:T92"/>
    <mergeCell ref="U92:Z92"/>
    <mergeCell ref="AA92:AF92"/>
    <mergeCell ref="AG92:AL92"/>
    <mergeCell ref="AM92:AR92"/>
    <mergeCell ref="AS92:AX92"/>
    <mergeCell ref="AY92:BD92"/>
    <mergeCell ref="BE89:BJ89"/>
    <mergeCell ref="AS88:AX88"/>
    <mergeCell ref="AY88:BD88"/>
    <mergeCell ref="BE88:BJ88"/>
    <mergeCell ref="B91:K91"/>
    <mergeCell ref="L91:P91"/>
    <mergeCell ref="Q91:R91"/>
    <mergeCell ref="S91:Z91"/>
    <mergeCell ref="AA91:AB91"/>
    <mergeCell ref="U88:Z88"/>
    <mergeCell ref="AA88:AF88"/>
    <mergeCell ref="AG88:AL88"/>
    <mergeCell ref="AM88:AR88"/>
    <mergeCell ref="AY89:BD89"/>
    <mergeCell ref="D89:H89"/>
    <mergeCell ref="I89:N89"/>
    <mergeCell ref="O89:T89"/>
    <mergeCell ref="U89:Z89"/>
    <mergeCell ref="AA89:AF89"/>
    <mergeCell ref="AG89:AL89"/>
    <mergeCell ref="AM89:AR89"/>
    <mergeCell ref="AS89:AX89"/>
    <mergeCell ref="I86:N86"/>
    <mergeCell ref="O86:T86"/>
    <mergeCell ref="U86:Z86"/>
    <mergeCell ref="BE86:BJ86"/>
    <mergeCell ref="AY87:BD87"/>
    <mergeCell ref="BE87:BJ87"/>
    <mergeCell ref="AS87:AX87"/>
    <mergeCell ref="I87:N87"/>
    <mergeCell ref="O87:T87"/>
    <mergeCell ref="U87:Z87"/>
    <mergeCell ref="AA71:AF71"/>
    <mergeCell ref="AG71:AL71"/>
    <mergeCell ref="B73:AL73"/>
    <mergeCell ref="BE41:BJ41"/>
    <mergeCell ref="AY41:BD41"/>
    <mergeCell ref="B85:K85"/>
    <mergeCell ref="D88:H88"/>
    <mergeCell ref="B87:C89"/>
    <mergeCell ref="D87:H87"/>
    <mergeCell ref="AA87:AF87"/>
    <mergeCell ref="AG87:AL87"/>
    <mergeCell ref="AM87:AR87"/>
    <mergeCell ref="AA86:AF86"/>
    <mergeCell ref="AG86:AL86"/>
    <mergeCell ref="AM86:AR86"/>
    <mergeCell ref="AS86:AX86"/>
    <mergeCell ref="S85:Z85"/>
    <mergeCell ref="AA85:AB85"/>
    <mergeCell ref="L85:P85"/>
    <mergeCell ref="Q85:R85"/>
    <mergeCell ref="I88:N88"/>
    <mergeCell ref="O88:T88"/>
    <mergeCell ref="AY86:BD86"/>
    <mergeCell ref="B86:H86"/>
    <mergeCell ref="AA68:AF68"/>
    <mergeCell ref="AG68:AL68"/>
    <mergeCell ref="O69:T69"/>
    <mergeCell ref="U69:Z69"/>
    <mergeCell ref="AA69:AF69"/>
    <mergeCell ref="AG69:AL69"/>
    <mergeCell ref="O70:T70"/>
    <mergeCell ref="U70:Z70"/>
    <mergeCell ref="AA70:AF70"/>
    <mergeCell ref="AG70:AL70"/>
    <mergeCell ref="D16:H16"/>
    <mergeCell ref="I16:N16"/>
    <mergeCell ref="O16:T16"/>
    <mergeCell ref="U16:Z16"/>
    <mergeCell ref="AA16:AF16"/>
    <mergeCell ref="AG16:AL16"/>
    <mergeCell ref="AM16:AR16"/>
    <mergeCell ref="AS16:AX16"/>
    <mergeCell ref="AY16:BD16"/>
    <mergeCell ref="B8:H8"/>
    <mergeCell ref="I8:N8"/>
    <mergeCell ref="O8:T8"/>
    <mergeCell ref="AM13:AR13"/>
    <mergeCell ref="AS13:AX13"/>
    <mergeCell ref="AY13:BD13"/>
    <mergeCell ref="BE13:BJ13"/>
    <mergeCell ref="B14:C16"/>
    <mergeCell ref="D14:H14"/>
    <mergeCell ref="I14:N14"/>
    <mergeCell ref="O14:T14"/>
    <mergeCell ref="U14:Z14"/>
    <mergeCell ref="AA14:AF14"/>
    <mergeCell ref="AG14:AL14"/>
    <mergeCell ref="AM14:AR14"/>
    <mergeCell ref="AS14:AX14"/>
    <mergeCell ref="AY14:BD14"/>
    <mergeCell ref="BE14:BJ14"/>
    <mergeCell ref="D15:H15"/>
    <mergeCell ref="I15:N15"/>
    <mergeCell ref="O15:T15"/>
    <mergeCell ref="U15:Z15"/>
    <mergeCell ref="AA15:AF15"/>
    <mergeCell ref="AG15:AL15"/>
    <mergeCell ref="D10:H10"/>
    <mergeCell ref="AM10:AR10"/>
    <mergeCell ref="AS10:AX10"/>
    <mergeCell ref="AY10:BD10"/>
    <mergeCell ref="BE10:BJ10"/>
    <mergeCell ref="AM11:AR11"/>
    <mergeCell ref="AS11:AX11"/>
    <mergeCell ref="AY11:BD11"/>
    <mergeCell ref="BE11:BJ11"/>
    <mergeCell ref="D9:H9"/>
    <mergeCell ref="I9:N9"/>
    <mergeCell ref="O9:T9"/>
    <mergeCell ref="U9:Z9"/>
    <mergeCell ref="AA9:AF9"/>
    <mergeCell ref="AG9:AL9"/>
    <mergeCell ref="AM9:AR9"/>
    <mergeCell ref="AS9:AX9"/>
    <mergeCell ref="AY9:BD9"/>
    <mergeCell ref="U60:Z60"/>
    <mergeCell ref="AA60:AF60"/>
    <mergeCell ref="AG60:AL60"/>
    <mergeCell ref="AM60:AR60"/>
    <mergeCell ref="AS60:AX60"/>
    <mergeCell ref="AY60:BD60"/>
    <mergeCell ref="AG19:AL19"/>
    <mergeCell ref="AM19:AR19"/>
    <mergeCell ref="AS19:AX19"/>
    <mergeCell ref="AY19:BD19"/>
    <mergeCell ref="AY25:BD25"/>
    <mergeCell ref="AY27:BD27"/>
    <mergeCell ref="AY30:BD30"/>
    <mergeCell ref="AY32:BD32"/>
    <mergeCell ref="AY35:BD35"/>
    <mergeCell ref="AY37:BD37"/>
    <mergeCell ref="AY40:BD40"/>
    <mergeCell ref="AA45:AB45"/>
    <mergeCell ref="AS22:AX22"/>
    <mergeCell ref="AY22:BD22"/>
    <mergeCell ref="U26:Z26"/>
    <mergeCell ref="AA26:AF26"/>
    <mergeCell ref="AG26:AL26"/>
    <mergeCell ref="AM26:AR26"/>
    <mergeCell ref="BE60:BJ60"/>
    <mergeCell ref="B2:K2"/>
    <mergeCell ref="L2:P2"/>
    <mergeCell ref="U58:Z58"/>
    <mergeCell ref="AA58:AF58"/>
    <mergeCell ref="AG58:AL58"/>
    <mergeCell ref="AM58:AR58"/>
    <mergeCell ref="AS58:AX58"/>
    <mergeCell ref="AY58:BD58"/>
    <mergeCell ref="BE58:BJ58"/>
    <mergeCell ref="D59:H59"/>
    <mergeCell ref="I59:N59"/>
    <mergeCell ref="O59:T59"/>
    <mergeCell ref="U59:Z59"/>
    <mergeCell ref="AA59:AF59"/>
    <mergeCell ref="AG59:AL59"/>
    <mergeCell ref="AM59:AR59"/>
    <mergeCell ref="AS59:AX59"/>
    <mergeCell ref="AY59:BD59"/>
    <mergeCell ref="BE59:BJ59"/>
    <mergeCell ref="B58:C60"/>
    <mergeCell ref="D58:H58"/>
    <mergeCell ref="I58:N58"/>
    <mergeCell ref="O58:T58"/>
    <mergeCell ref="D55:H55"/>
    <mergeCell ref="U55:Z55"/>
    <mergeCell ref="BE55:BJ55"/>
    <mergeCell ref="B57:H57"/>
    <mergeCell ref="I57:N57"/>
    <mergeCell ref="O57:T57"/>
    <mergeCell ref="U57:Z57"/>
    <mergeCell ref="AA57:AF57"/>
    <mergeCell ref="AG57:AL57"/>
    <mergeCell ref="AM57:AR57"/>
    <mergeCell ref="AS57:AX57"/>
    <mergeCell ref="AY57:BD57"/>
    <mergeCell ref="BE57:BJ57"/>
    <mergeCell ref="B62:K62"/>
    <mergeCell ref="L62:P62"/>
    <mergeCell ref="Q62:R62"/>
    <mergeCell ref="D66:H66"/>
    <mergeCell ref="BE52:BJ52"/>
    <mergeCell ref="B53:C55"/>
    <mergeCell ref="D53:H53"/>
    <mergeCell ref="I53:N53"/>
    <mergeCell ref="O53:T53"/>
    <mergeCell ref="U53:Z53"/>
    <mergeCell ref="AA53:AF53"/>
    <mergeCell ref="AG53:AL53"/>
    <mergeCell ref="AM53:AR53"/>
    <mergeCell ref="AS53:AX53"/>
    <mergeCell ref="AY53:BD53"/>
    <mergeCell ref="BE53:BJ53"/>
    <mergeCell ref="D54:H54"/>
    <mergeCell ref="I54:N54"/>
    <mergeCell ref="O54:T54"/>
    <mergeCell ref="U54:Z54"/>
    <mergeCell ref="AA54:AF54"/>
    <mergeCell ref="AG54:AL54"/>
    <mergeCell ref="AM54:AR54"/>
    <mergeCell ref="BE54:BJ54"/>
    <mergeCell ref="AG66:AL66"/>
    <mergeCell ref="AM63:AR63"/>
    <mergeCell ref="AM64:AR64"/>
    <mergeCell ref="AM65:AR65"/>
    <mergeCell ref="S62:Z62"/>
    <mergeCell ref="O64:T64"/>
    <mergeCell ref="U64:Z64"/>
    <mergeCell ref="AA64:AF64"/>
    <mergeCell ref="AA62:AB62"/>
    <mergeCell ref="BE3:BJ3"/>
    <mergeCell ref="AA2:AB2"/>
    <mergeCell ref="AG3:AL3"/>
    <mergeCell ref="AM3:AR3"/>
    <mergeCell ref="AS3:AX3"/>
    <mergeCell ref="AY3:BD3"/>
    <mergeCell ref="BE8:BJ8"/>
    <mergeCell ref="BE9:BJ9"/>
    <mergeCell ref="BE15:BJ15"/>
    <mergeCell ref="AG13:AL13"/>
    <mergeCell ref="AA4:AF4"/>
    <mergeCell ref="AG4:AL4"/>
    <mergeCell ref="AM8:AR8"/>
    <mergeCell ref="AS8:AX8"/>
    <mergeCell ref="AY8:BD8"/>
    <mergeCell ref="AM15:AR15"/>
    <mergeCell ref="AS15:AX15"/>
    <mergeCell ref="AY15:BD15"/>
    <mergeCell ref="BE16:BJ16"/>
    <mergeCell ref="BE81:BJ81"/>
    <mergeCell ref="BE82:BJ82"/>
    <mergeCell ref="BE83:BJ83"/>
    <mergeCell ref="AM52:AR52"/>
    <mergeCell ref="AS52:AX52"/>
    <mergeCell ref="AY63:BD63"/>
    <mergeCell ref="AY64:BD64"/>
    <mergeCell ref="AY65:BD65"/>
    <mergeCell ref="AY66:BD66"/>
    <mergeCell ref="BE63:BJ63"/>
    <mergeCell ref="BE64:BJ64"/>
    <mergeCell ref="BE65:BJ65"/>
    <mergeCell ref="BE66:BJ66"/>
    <mergeCell ref="BE80:BJ80"/>
    <mergeCell ref="AS63:AX63"/>
    <mergeCell ref="AS64:AX64"/>
    <mergeCell ref="AY46:BD46"/>
    <mergeCell ref="BE46:BJ46"/>
    <mergeCell ref="AY47:BD47"/>
    <mergeCell ref="BE47:BJ47"/>
    <mergeCell ref="AY48:BD48"/>
    <mergeCell ref="BE48:BJ48"/>
    <mergeCell ref="AY49:BD49"/>
    <mergeCell ref="BE49:BJ49"/>
    <mergeCell ref="B1:AL1"/>
    <mergeCell ref="Q2:R2"/>
    <mergeCell ref="S2:Z2"/>
    <mergeCell ref="U5:Z5"/>
    <mergeCell ref="B81:C83"/>
    <mergeCell ref="D81:H81"/>
    <mergeCell ref="I81:N81"/>
    <mergeCell ref="D82:H82"/>
    <mergeCell ref="I82:N82"/>
    <mergeCell ref="B51:K51"/>
    <mergeCell ref="L51:P51"/>
    <mergeCell ref="I55:N55"/>
    <mergeCell ref="O55:T55"/>
    <mergeCell ref="Q51:R51"/>
    <mergeCell ref="S51:Z51"/>
    <mergeCell ref="B52:H52"/>
    <mergeCell ref="I52:N52"/>
    <mergeCell ref="O52:T52"/>
    <mergeCell ref="U52:Z52"/>
    <mergeCell ref="D83:H83"/>
    <mergeCell ref="I83:N83"/>
    <mergeCell ref="I68:N68"/>
    <mergeCell ref="I69:N69"/>
    <mergeCell ref="I70:N70"/>
    <mergeCell ref="I71:N71"/>
    <mergeCell ref="I65:N65"/>
    <mergeCell ref="O65:T65"/>
    <mergeCell ref="U65:Z65"/>
    <mergeCell ref="B68:H68"/>
    <mergeCell ref="B69:C71"/>
    <mergeCell ref="D69:H69"/>
    <mergeCell ref="D70:H70"/>
    <mergeCell ref="D71:H71"/>
    <mergeCell ref="D65:H65"/>
    <mergeCell ref="I66:N66"/>
    <mergeCell ref="O66:T66"/>
    <mergeCell ref="U66:Z66"/>
    <mergeCell ref="O68:T68"/>
    <mergeCell ref="U68:Z68"/>
    <mergeCell ref="O71:T71"/>
    <mergeCell ref="U71:Z71"/>
    <mergeCell ref="D60:H60"/>
    <mergeCell ref="I60:N60"/>
    <mergeCell ref="O60:T60"/>
    <mergeCell ref="BE78:BJ78"/>
    <mergeCell ref="B76:C78"/>
    <mergeCell ref="D76:H76"/>
    <mergeCell ref="I76:N76"/>
    <mergeCell ref="O76:T76"/>
    <mergeCell ref="BE77:BJ77"/>
    <mergeCell ref="D78:H78"/>
    <mergeCell ref="I78:N78"/>
    <mergeCell ref="AM78:AR78"/>
    <mergeCell ref="AS78:AX78"/>
    <mergeCell ref="AY78:BD78"/>
    <mergeCell ref="AG77:AL77"/>
    <mergeCell ref="AM77:AR77"/>
    <mergeCell ref="AS77:AX77"/>
    <mergeCell ref="AS65:AX65"/>
    <mergeCell ref="AS66:AX66"/>
    <mergeCell ref="B63:H63"/>
    <mergeCell ref="I63:N63"/>
    <mergeCell ref="B64:C66"/>
    <mergeCell ref="D64:H64"/>
    <mergeCell ref="I64:N64"/>
    <mergeCell ref="BE75:BJ75"/>
    <mergeCell ref="AM76:AR76"/>
    <mergeCell ref="AS76:AX76"/>
    <mergeCell ref="AY76:BD76"/>
    <mergeCell ref="BE76:BJ76"/>
    <mergeCell ref="D77:H77"/>
    <mergeCell ref="I77:N77"/>
    <mergeCell ref="O77:T77"/>
    <mergeCell ref="U77:Z77"/>
    <mergeCell ref="AA77:AF77"/>
    <mergeCell ref="U75:Z75"/>
    <mergeCell ref="AY77:BD77"/>
    <mergeCell ref="U76:Z76"/>
    <mergeCell ref="AA76:AF76"/>
    <mergeCell ref="AG76:AL76"/>
    <mergeCell ref="D48:H48"/>
    <mergeCell ref="I48:N48"/>
    <mergeCell ref="U48:Z48"/>
    <mergeCell ref="B47:C49"/>
    <mergeCell ref="D47:H47"/>
    <mergeCell ref="I47:N47"/>
    <mergeCell ref="O47:T47"/>
    <mergeCell ref="O48:T48"/>
    <mergeCell ref="AA49:AF49"/>
    <mergeCell ref="D49:H49"/>
    <mergeCell ref="I49:N49"/>
    <mergeCell ref="O49:T49"/>
    <mergeCell ref="U49:Z49"/>
    <mergeCell ref="AA47:AF47"/>
    <mergeCell ref="AA48:AF48"/>
    <mergeCell ref="B46:H46"/>
    <mergeCell ref="I46:N46"/>
    <mergeCell ref="O46:T46"/>
    <mergeCell ref="B45:K45"/>
    <mergeCell ref="L45:P45"/>
    <mergeCell ref="Q45:R45"/>
    <mergeCell ref="S45:Z45"/>
    <mergeCell ref="U46:Z46"/>
    <mergeCell ref="AA46:AF46"/>
    <mergeCell ref="O83:T83"/>
    <mergeCell ref="U83:Z83"/>
    <mergeCell ref="AA83:AF83"/>
    <mergeCell ref="U47:Z47"/>
    <mergeCell ref="AG83:AL83"/>
    <mergeCell ref="O82:T82"/>
    <mergeCell ref="U82:Z82"/>
    <mergeCell ref="AA82:AF82"/>
    <mergeCell ref="AG82:AL82"/>
    <mergeCell ref="O81:T81"/>
    <mergeCell ref="U81:Z81"/>
    <mergeCell ref="AA81:AF81"/>
    <mergeCell ref="AG81:AL81"/>
    <mergeCell ref="O63:T63"/>
    <mergeCell ref="U63:Z63"/>
    <mergeCell ref="AA63:AF63"/>
    <mergeCell ref="O80:T80"/>
    <mergeCell ref="U80:Z80"/>
    <mergeCell ref="AA80:AF80"/>
    <mergeCell ref="O78:T78"/>
    <mergeCell ref="U78:Z78"/>
    <mergeCell ref="AA78:AF78"/>
    <mergeCell ref="AG78:AL78"/>
    <mergeCell ref="AA66:AF66"/>
    <mergeCell ref="B3:H3"/>
    <mergeCell ref="AM4:AR4"/>
    <mergeCell ref="AS4:AX4"/>
    <mergeCell ref="D5:H5"/>
    <mergeCell ref="I5:N5"/>
    <mergeCell ref="O5:T5"/>
    <mergeCell ref="BE6:BJ6"/>
    <mergeCell ref="BE4:BJ4"/>
    <mergeCell ref="AA5:AF5"/>
    <mergeCell ref="AG5:AL5"/>
    <mergeCell ref="AM5:AR5"/>
    <mergeCell ref="AS5:AX5"/>
    <mergeCell ref="AY5:BD5"/>
    <mergeCell ref="BE5:BJ5"/>
    <mergeCell ref="D4:H4"/>
    <mergeCell ref="D6:H6"/>
    <mergeCell ref="I6:N6"/>
    <mergeCell ref="O6:T6"/>
    <mergeCell ref="U6:Z6"/>
    <mergeCell ref="AA6:AF6"/>
    <mergeCell ref="AG6:AL6"/>
    <mergeCell ref="AM6:AR6"/>
    <mergeCell ref="AY4:BD4"/>
    <mergeCell ref="I4:N4"/>
    <mergeCell ref="O4:T4"/>
    <mergeCell ref="U4:Z4"/>
    <mergeCell ref="AY6:BD6"/>
    <mergeCell ref="AS6:AX6"/>
    <mergeCell ref="AA11:AF11"/>
    <mergeCell ref="AG11:AL11"/>
    <mergeCell ref="U11:Z11"/>
    <mergeCell ref="B4:C6"/>
    <mergeCell ref="U13:Z13"/>
    <mergeCell ref="AA13:AF13"/>
    <mergeCell ref="I10:N10"/>
    <mergeCell ref="O10:T10"/>
    <mergeCell ref="D11:H11"/>
    <mergeCell ref="I11:N11"/>
    <mergeCell ref="O11:T11"/>
    <mergeCell ref="I13:N13"/>
    <mergeCell ref="O13:T13"/>
    <mergeCell ref="U10:Z10"/>
    <mergeCell ref="AA10:AF10"/>
    <mergeCell ref="AG10:AL10"/>
    <mergeCell ref="U8:Z8"/>
    <mergeCell ref="AA8:AF8"/>
    <mergeCell ref="AG8:AL8"/>
    <mergeCell ref="B13:H13"/>
    <mergeCell ref="B9:C11"/>
    <mergeCell ref="I3:N3"/>
    <mergeCell ref="O3:T3"/>
    <mergeCell ref="U3:Z3"/>
    <mergeCell ref="AA3:AF3"/>
    <mergeCell ref="AM66:AR66"/>
    <mergeCell ref="AM80:AR80"/>
    <mergeCell ref="AS80:AX80"/>
    <mergeCell ref="AY80:BD80"/>
    <mergeCell ref="B18:K18"/>
    <mergeCell ref="L18:P18"/>
    <mergeCell ref="Q18:R18"/>
    <mergeCell ref="S18:Z18"/>
    <mergeCell ref="AA18:AB18"/>
    <mergeCell ref="B19:H19"/>
    <mergeCell ref="I19:N19"/>
    <mergeCell ref="O19:T19"/>
    <mergeCell ref="U19:Z19"/>
    <mergeCell ref="AA19:AF19"/>
    <mergeCell ref="O22:T22"/>
    <mergeCell ref="U22:Z22"/>
    <mergeCell ref="AA22:AF22"/>
    <mergeCell ref="AG22:AL22"/>
    <mergeCell ref="AM22:AR22"/>
    <mergeCell ref="AG80:AL80"/>
    <mergeCell ref="AM75:AR75"/>
    <mergeCell ref="AS75:AX75"/>
    <mergeCell ref="AY75:BD75"/>
    <mergeCell ref="AA74:AB74"/>
    <mergeCell ref="B74:K74"/>
    <mergeCell ref="L74:P74"/>
    <mergeCell ref="Q74:R74"/>
    <mergeCell ref="S74:Z74"/>
    <mergeCell ref="AA75:AF75"/>
    <mergeCell ref="B75:H75"/>
    <mergeCell ref="I75:N75"/>
    <mergeCell ref="O75:T75"/>
    <mergeCell ref="AG75:AL75"/>
    <mergeCell ref="B80:H80"/>
    <mergeCell ref="I80:N80"/>
    <mergeCell ref="AM82:AR82"/>
    <mergeCell ref="AS82:AX82"/>
    <mergeCell ref="AY82:BD82"/>
    <mergeCell ref="AM83:AR83"/>
    <mergeCell ref="AS83:AX83"/>
    <mergeCell ref="AY83:BD83"/>
    <mergeCell ref="AA51:AB51"/>
    <mergeCell ref="AA52:AF52"/>
    <mergeCell ref="AA55:AF55"/>
    <mergeCell ref="AG52:AL52"/>
    <mergeCell ref="AY52:BD52"/>
    <mergeCell ref="AG55:AL55"/>
    <mergeCell ref="AM55:AR55"/>
    <mergeCell ref="AS55:AX55"/>
    <mergeCell ref="AY55:BD55"/>
    <mergeCell ref="AS54:AX54"/>
    <mergeCell ref="AY54:BD54"/>
    <mergeCell ref="AG63:AL63"/>
    <mergeCell ref="AG64:AL64"/>
    <mergeCell ref="AA65:AF65"/>
    <mergeCell ref="AG65:AL65"/>
    <mergeCell ref="AM81:AR81"/>
    <mergeCell ref="AS81:AX81"/>
    <mergeCell ref="AY81:BD81"/>
    <mergeCell ref="BE19:BJ19"/>
    <mergeCell ref="B20:C22"/>
    <mergeCell ref="D20:H20"/>
    <mergeCell ref="I20:N20"/>
    <mergeCell ref="O20:T20"/>
    <mergeCell ref="U20:Z20"/>
    <mergeCell ref="AA20:AF20"/>
    <mergeCell ref="AG20:AL20"/>
    <mergeCell ref="AM20:AR20"/>
    <mergeCell ref="AS20:AX20"/>
    <mergeCell ref="AY20:BD20"/>
    <mergeCell ref="BE20:BJ20"/>
    <mergeCell ref="D21:H21"/>
    <mergeCell ref="I21:N21"/>
    <mergeCell ref="O21:T21"/>
    <mergeCell ref="U21:Z21"/>
    <mergeCell ref="AA21:AF21"/>
    <mergeCell ref="AG21:AL21"/>
    <mergeCell ref="AM21:AR21"/>
    <mergeCell ref="AS21:AX21"/>
    <mergeCell ref="AY21:BD21"/>
    <mergeCell ref="BE21:BJ21"/>
    <mergeCell ref="D22:H22"/>
    <mergeCell ref="I22:N22"/>
    <mergeCell ref="BE22:BJ22"/>
    <mergeCell ref="B24:H24"/>
    <mergeCell ref="I24:N24"/>
    <mergeCell ref="O24:T24"/>
    <mergeCell ref="U24:Z24"/>
    <mergeCell ref="AA24:AF24"/>
    <mergeCell ref="AG24:AL24"/>
    <mergeCell ref="AM24:AR24"/>
    <mergeCell ref="AS24:AX24"/>
    <mergeCell ref="AY24:BD24"/>
    <mergeCell ref="BE24:BJ24"/>
    <mergeCell ref="AS26:AX26"/>
    <mergeCell ref="AY26:BD26"/>
    <mergeCell ref="BE26:BJ26"/>
    <mergeCell ref="D25:H25"/>
    <mergeCell ref="I25:N25"/>
    <mergeCell ref="O25:T25"/>
    <mergeCell ref="U25:Z25"/>
    <mergeCell ref="AA25:AF25"/>
    <mergeCell ref="AG25:AL25"/>
    <mergeCell ref="AM25:AR25"/>
    <mergeCell ref="AS25:AX25"/>
    <mergeCell ref="BE27:BJ27"/>
    <mergeCell ref="B29:H29"/>
    <mergeCell ref="I29:N29"/>
    <mergeCell ref="O29:T29"/>
    <mergeCell ref="U29:Z29"/>
    <mergeCell ref="AA29:AF29"/>
    <mergeCell ref="AG29:AL29"/>
    <mergeCell ref="AM29:AR29"/>
    <mergeCell ref="AS29:AX29"/>
    <mergeCell ref="AY29:BD29"/>
    <mergeCell ref="BE29:BJ29"/>
    <mergeCell ref="B25:C27"/>
    <mergeCell ref="D27:H27"/>
    <mergeCell ref="I27:N27"/>
    <mergeCell ref="O27:T27"/>
    <mergeCell ref="U27:Z27"/>
    <mergeCell ref="AA27:AF27"/>
    <mergeCell ref="AG27:AL27"/>
    <mergeCell ref="AM27:AR27"/>
    <mergeCell ref="AS27:AX27"/>
    <mergeCell ref="BE25:BJ25"/>
    <mergeCell ref="D26:H26"/>
    <mergeCell ref="I26:N26"/>
    <mergeCell ref="O26:T26"/>
    <mergeCell ref="BE30:BJ30"/>
    <mergeCell ref="D31:H31"/>
    <mergeCell ref="I31:N31"/>
    <mergeCell ref="O31:T31"/>
    <mergeCell ref="U31:Z31"/>
    <mergeCell ref="AA31:AF31"/>
    <mergeCell ref="AG31:AL31"/>
    <mergeCell ref="AM31:AR31"/>
    <mergeCell ref="AS31:AX31"/>
    <mergeCell ref="AY31:BD31"/>
    <mergeCell ref="BE31:BJ31"/>
    <mergeCell ref="D30:H30"/>
    <mergeCell ref="I30:N30"/>
    <mergeCell ref="O30:T30"/>
    <mergeCell ref="U30:Z30"/>
    <mergeCell ref="AA30:AF30"/>
    <mergeCell ref="AG30:AL30"/>
    <mergeCell ref="AM30:AR30"/>
    <mergeCell ref="AS30:AX30"/>
    <mergeCell ref="AA37:AF37"/>
    <mergeCell ref="AG37:AL37"/>
    <mergeCell ref="AM37:AR37"/>
    <mergeCell ref="AS37:AX37"/>
    <mergeCell ref="BE32:BJ32"/>
    <mergeCell ref="B34:H34"/>
    <mergeCell ref="I34:N34"/>
    <mergeCell ref="O34:T34"/>
    <mergeCell ref="U34:Z34"/>
    <mergeCell ref="AA34:AF34"/>
    <mergeCell ref="AG34:AL34"/>
    <mergeCell ref="AM34:AR34"/>
    <mergeCell ref="AS34:AX34"/>
    <mergeCell ref="AY34:BD34"/>
    <mergeCell ref="BE34:BJ34"/>
    <mergeCell ref="B30:C32"/>
    <mergeCell ref="D32:H32"/>
    <mergeCell ref="I32:N32"/>
    <mergeCell ref="O32:T32"/>
    <mergeCell ref="U32:Z32"/>
    <mergeCell ref="AA32:AF32"/>
    <mergeCell ref="AG32:AL32"/>
    <mergeCell ref="AM32:AR32"/>
    <mergeCell ref="AS32:AX32"/>
    <mergeCell ref="BE35:BJ35"/>
    <mergeCell ref="D36:H36"/>
    <mergeCell ref="I36:N36"/>
    <mergeCell ref="O36:T36"/>
    <mergeCell ref="U36:Z36"/>
    <mergeCell ref="AA36:AF36"/>
    <mergeCell ref="AG36:AL36"/>
    <mergeCell ref="AM36:AR36"/>
    <mergeCell ref="AS36:AX36"/>
    <mergeCell ref="AY36:BD36"/>
    <mergeCell ref="BE36:BJ36"/>
    <mergeCell ref="D35:H35"/>
    <mergeCell ref="I35:N35"/>
    <mergeCell ref="O35:T35"/>
    <mergeCell ref="U35:Z35"/>
    <mergeCell ref="AA35:AF35"/>
    <mergeCell ref="AG35:AL35"/>
    <mergeCell ref="AM35:AR35"/>
    <mergeCell ref="AS35:AX35"/>
    <mergeCell ref="BE37:BJ37"/>
    <mergeCell ref="AA41:AF41"/>
    <mergeCell ref="I40:N40"/>
    <mergeCell ref="O40:T40"/>
    <mergeCell ref="U40:Z40"/>
    <mergeCell ref="AA40:AF40"/>
    <mergeCell ref="AY42:BD42"/>
    <mergeCell ref="BE42:BJ42"/>
    <mergeCell ref="B39:K39"/>
    <mergeCell ref="L39:P39"/>
    <mergeCell ref="Q39:R39"/>
    <mergeCell ref="S39:Z39"/>
    <mergeCell ref="AA39:AB39"/>
    <mergeCell ref="B40:H40"/>
    <mergeCell ref="B41:C43"/>
    <mergeCell ref="D43:H43"/>
    <mergeCell ref="I43:N43"/>
    <mergeCell ref="O43:T43"/>
    <mergeCell ref="U43:Z43"/>
    <mergeCell ref="B35:C37"/>
    <mergeCell ref="D37:H37"/>
    <mergeCell ref="I37:N37"/>
    <mergeCell ref="O37:T37"/>
    <mergeCell ref="U37:Z37"/>
    <mergeCell ref="AA43:AF43"/>
    <mergeCell ref="AY43:BD43"/>
    <mergeCell ref="BE43:BJ43"/>
    <mergeCell ref="BE40:BJ40"/>
    <mergeCell ref="D41:H41"/>
    <mergeCell ref="I41:N41"/>
    <mergeCell ref="O41:T41"/>
    <mergeCell ref="U41:Z41"/>
    <mergeCell ref="D42:H42"/>
    <mergeCell ref="I42:N42"/>
    <mergeCell ref="O42:T42"/>
    <mergeCell ref="U42:Z42"/>
    <mergeCell ref="AA42:AF42"/>
  </mergeCells>
  <phoneticPr fontId="3"/>
  <pageMargins left="0.2" right="0.19" top="0.2" bottom="0.21" header="0.2" footer="0.2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8"/>
  <sheetViews>
    <sheetView tabSelected="1" zoomScaleNormal="100" zoomScaleSheetLayoutView="100" workbookViewId="0">
      <pane xSplit="1" ySplit="4" topLeftCell="B5" activePane="bottomRight" state="frozen"/>
      <selection pane="topRight" activeCell="B1" sqref="B1"/>
      <selection pane="bottomLeft" activeCell="A5" sqref="A5"/>
      <selection pane="bottomRight" activeCell="I10" sqref="I10"/>
    </sheetView>
  </sheetViews>
  <sheetFormatPr defaultColWidth="9" defaultRowHeight="13.5"/>
  <cols>
    <col min="1" max="1" width="17.625" style="38" customWidth="1"/>
    <col min="2" max="2" width="10.375" style="38" customWidth="1"/>
    <col min="3" max="3" width="2.125" style="38" customWidth="1"/>
    <col min="4" max="4" width="9.125" style="38" customWidth="1"/>
    <col min="5" max="5" width="2.125" style="38" customWidth="1"/>
    <col min="6" max="6" width="11" style="38" customWidth="1"/>
    <col min="7" max="7" width="2.125" style="38" customWidth="1"/>
    <col min="8" max="8" width="11.125" style="38" customWidth="1"/>
    <col min="9" max="9" width="2.125" style="38" customWidth="1"/>
    <col min="10" max="10" width="9.125" style="38" customWidth="1"/>
    <col min="11" max="11" width="2.125" style="38" customWidth="1"/>
    <col min="12" max="12" width="12.75" style="38" customWidth="1"/>
    <col min="13" max="13" width="2.125" style="38" customWidth="1"/>
    <col min="14" max="14" width="14.125" style="38" customWidth="1"/>
    <col min="15" max="15" width="2.125" style="38" customWidth="1"/>
    <col min="16" max="16" width="10.75" style="38" customWidth="1"/>
    <col min="17" max="17" width="2.125" style="38" customWidth="1"/>
    <col min="18" max="18" width="14.125" style="38" customWidth="1"/>
    <col min="19" max="19" width="2.125" style="38" customWidth="1"/>
    <col min="20" max="20" width="4.25" style="38" customWidth="1"/>
    <col min="21" max="21" width="2.625" style="38" customWidth="1"/>
    <col min="22" max="16384" width="9" style="38"/>
  </cols>
  <sheetData>
    <row r="1" spans="1:44" ht="39.950000000000003" customHeight="1" thickBot="1">
      <c r="A1" s="428" t="s">
        <v>97</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row>
    <row r="2" spans="1:44" ht="30" customHeight="1" thickTop="1">
      <c r="A2" s="39" t="s">
        <v>94</v>
      </c>
      <c r="B2" s="426" t="s">
        <v>108</v>
      </c>
      <c r="C2" s="418"/>
      <c r="D2" s="418"/>
      <c r="E2" s="418"/>
      <c r="F2" s="418"/>
      <c r="G2" s="419"/>
      <c r="H2" s="418" t="s">
        <v>109</v>
      </c>
      <c r="I2" s="418"/>
      <c r="J2" s="418"/>
      <c r="K2" s="418"/>
      <c r="L2" s="418"/>
      <c r="M2" s="419"/>
      <c r="N2" s="426" t="s">
        <v>110</v>
      </c>
      <c r="O2" s="418"/>
      <c r="P2" s="418"/>
      <c r="Q2" s="418"/>
      <c r="R2" s="418"/>
      <c r="S2" s="419"/>
      <c r="T2" s="429" t="s">
        <v>131</v>
      </c>
      <c r="U2" s="431" t="s">
        <v>96</v>
      </c>
    </row>
    <row r="3" spans="1:44" ht="30" customHeight="1">
      <c r="A3" s="40"/>
      <c r="B3" s="424" t="s">
        <v>90</v>
      </c>
      <c r="C3" s="415"/>
      <c r="D3" s="414" t="s">
        <v>92</v>
      </c>
      <c r="E3" s="415"/>
      <c r="F3" s="420" t="s">
        <v>95</v>
      </c>
      <c r="G3" s="421"/>
      <c r="H3" s="434" t="s">
        <v>90</v>
      </c>
      <c r="I3" s="415"/>
      <c r="J3" s="414" t="s">
        <v>92</v>
      </c>
      <c r="K3" s="415"/>
      <c r="L3" s="420" t="s">
        <v>95</v>
      </c>
      <c r="M3" s="421"/>
      <c r="N3" s="424" t="s">
        <v>90</v>
      </c>
      <c r="O3" s="415"/>
      <c r="P3" s="414" t="s">
        <v>92</v>
      </c>
      <c r="Q3" s="415"/>
      <c r="R3" s="420" t="s">
        <v>95</v>
      </c>
      <c r="S3" s="421"/>
      <c r="T3" s="430"/>
      <c r="U3" s="432"/>
    </row>
    <row r="4" spans="1:44" ht="30" customHeight="1">
      <c r="A4" s="41" t="s">
        <v>93</v>
      </c>
      <c r="B4" s="425" t="s">
        <v>91</v>
      </c>
      <c r="C4" s="417"/>
      <c r="D4" s="416" t="s">
        <v>262</v>
      </c>
      <c r="E4" s="417"/>
      <c r="F4" s="422"/>
      <c r="G4" s="423"/>
      <c r="H4" s="435" t="s">
        <v>91</v>
      </c>
      <c r="I4" s="417"/>
      <c r="J4" s="416" t="s">
        <v>262</v>
      </c>
      <c r="K4" s="417"/>
      <c r="L4" s="422"/>
      <c r="M4" s="423"/>
      <c r="N4" s="425" t="s">
        <v>91</v>
      </c>
      <c r="O4" s="417"/>
      <c r="P4" s="416" t="s">
        <v>262</v>
      </c>
      <c r="Q4" s="417"/>
      <c r="R4" s="422"/>
      <c r="S4" s="423"/>
      <c r="T4" s="430"/>
      <c r="U4" s="433"/>
    </row>
    <row r="5" spans="1:44" ht="30" customHeight="1">
      <c r="A5" s="42" t="s">
        <v>141</v>
      </c>
      <c r="B5" s="75">
        <v>655.91200000000003</v>
      </c>
      <c r="C5" s="112">
        <v>-7</v>
      </c>
      <c r="D5" s="58">
        <v>6784</v>
      </c>
      <c r="E5" s="112">
        <v>-4</v>
      </c>
      <c r="F5" s="58">
        <f>SUM(B5+D5)</f>
        <v>7439.9120000000003</v>
      </c>
      <c r="G5" s="115">
        <v>-4</v>
      </c>
      <c r="H5" s="59">
        <v>6089.4520000000002</v>
      </c>
      <c r="I5" s="112">
        <v>-7</v>
      </c>
      <c r="J5" s="58">
        <v>76334</v>
      </c>
      <c r="K5" s="112">
        <v>-4</v>
      </c>
      <c r="L5" s="58">
        <f>SUM(J5,H5)</f>
        <v>82423.452000000005</v>
      </c>
      <c r="M5" s="112">
        <v>-4</v>
      </c>
      <c r="N5" s="73">
        <v>431711.27399999998</v>
      </c>
      <c r="O5" s="112">
        <v>-7</v>
      </c>
      <c r="P5" s="110">
        <v>4051700</v>
      </c>
      <c r="Q5" s="118">
        <v>-5</v>
      </c>
      <c r="R5" s="58">
        <f>N5+P5</f>
        <v>4483411.2740000002</v>
      </c>
      <c r="S5" s="116">
        <v>-5</v>
      </c>
      <c r="T5" s="76">
        <f>R5/R18*100</f>
        <v>8.9538979950507613</v>
      </c>
      <c r="U5" s="56">
        <v>4</v>
      </c>
    </row>
    <row r="6" spans="1:44" ht="30" customHeight="1">
      <c r="A6" s="42" t="s">
        <v>143</v>
      </c>
      <c r="B6" s="75">
        <v>9577.6650000000009</v>
      </c>
      <c r="C6" s="112">
        <v>-1</v>
      </c>
      <c r="D6" s="58">
        <v>22319</v>
      </c>
      <c r="E6" s="112">
        <v>-1</v>
      </c>
      <c r="F6" s="58">
        <f t="shared" ref="F6:F16" si="0">SUM(B6+D6)</f>
        <v>31896.665000000001</v>
      </c>
      <c r="G6" s="116">
        <v>-1</v>
      </c>
      <c r="H6" s="59">
        <v>122504.694</v>
      </c>
      <c r="I6" s="112">
        <v>-1</v>
      </c>
      <c r="J6" s="58">
        <v>296833.27399999998</v>
      </c>
      <c r="K6" s="112">
        <v>-1</v>
      </c>
      <c r="L6" s="58">
        <f>SUM(J6,H6)</f>
        <v>419337.96799999999</v>
      </c>
      <c r="M6" s="112">
        <v>-1</v>
      </c>
      <c r="N6" s="73">
        <v>4999346.9989999998</v>
      </c>
      <c r="O6" s="112">
        <v>-1</v>
      </c>
      <c r="P6" s="110">
        <v>12712515.344000001</v>
      </c>
      <c r="Q6" s="118">
        <v>-1</v>
      </c>
      <c r="R6" s="58">
        <f t="shared" ref="R6:R17" si="1">N6+P6</f>
        <v>17711862.343000002</v>
      </c>
      <c r="S6" s="116">
        <v>-1</v>
      </c>
      <c r="T6" s="76">
        <f>R6/R18*100</f>
        <v>35.372665818389699</v>
      </c>
      <c r="U6" s="56">
        <v>19</v>
      </c>
    </row>
    <row r="7" spans="1:44" ht="30" customHeight="1">
      <c r="A7" s="72" t="s">
        <v>144</v>
      </c>
      <c r="B7" s="75">
        <v>49.112000000000002</v>
      </c>
      <c r="C7" s="112">
        <v>-12</v>
      </c>
      <c r="D7" s="58">
        <v>216</v>
      </c>
      <c r="E7" s="112">
        <v>-11</v>
      </c>
      <c r="F7" s="58">
        <f t="shared" si="0"/>
        <v>265.11200000000002</v>
      </c>
      <c r="G7" s="116">
        <v>-11</v>
      </c>
      <c r="H7" s="59">
        <v>449.911</v>
      </c>
      <c r="I7" s="112">
        <v>-12</v>
      </c>
      <c r="J7" s="58">
        <v>2303</v>
      </c>
      <c r="K7" s="112">
        <v>-12</v>
      </c>
      <c r="L7" s="58">
        <f>SUM(J7,H7)</f>
        <v>2752.9110000000001</v>
      </c>
      <c r="M7" s="112">
        <v>-12</v>
      </c>
      <c r="N7" s="73">
        <v>31024.996999999999</v>
      </c>
      <c r="O7" s="112">
        <v>-12</v>
      </c>
      <c r="P7" s="110">
        <v>136873</v>
      </c>
      <c r="Q7" s="118">
        <v>-12</v>
      </c>
      <c r="R7" s="58">
        <f t="shared" si="1"/>
        <v>167897.997</v>
      </c>
      <c r="S7" s="116">
        <v>-12</v>
      </c>
      <c r="T7" s="76">
        <f>R7/R18*100</f>
        <v>0.33531198608288526</v>
      </c>
      <c r="U7" s="56">
        <v>0</v>
      </c>
    </row>
    <row r="8" spans="1:44" ht="30" customHeight="1">
      <c r="A8" s="42" t="s">
        <v>89</v>
      </c>
      <c r="B8" s="75">
        <v>152</v>
      </c>
      <c r="C8" s="113">
        <v>-9</v>
      </c>
      <c r="D8" s="58">
        <v>1061</v>
      </c>
      <c r="E8" s="112">
        <v>-9</v>
      </c>
      <c r="F8" s="58">
        <f t="shared" si="0"/>
        <v>1213</v>
      </c>
      <c r="G8" s="116">
        <v>-9</v>
      </c>
      <c r="H8" s="77">
        <v>2273.1729999999998</v>
      </c>
      <c r="I8" s="112">
        <v>-9</v>
      </c>
      <c r="J8" s="58">
        <v>13254</v>
      </c>
      <c r="K8" s="112">
        <v>-9</v>
      </c>
      <c r="L8" s="58">
        <f>H8+J8</f>
        <v>15527.172999999999</v>
      </c>
      <c r="M8" s="112">
        <v>-9</v>
      </c>
      <c r="N8" s="73">
        <v>284804.52</v>
      </c>
      <c r="O8" s="112">
        <v>-8</v>
      </c>
      <c r="P8" s="110">
        <v>761207</v>
      </c>
      <c r="Q8" s="118">
        <v>-9</v>
      </c>
      <c r="R8" s="58">
        <f t="shared" si="1"/>
        <v>1046011.52</v>
      </c>
      <c r="S8" s="116">
        <v>-8</v>
      </c>
      <c r="T8" s="76">
        <f>R8/R18*100</f>
        <v>2.089007650500903</v>
      </c>
      <c r="U8" s="56">
        <v>1</v>
      </c>
    </row>
    <row r="9" spans="1:44" ht="30" customHeight="1">
      <c r="A9" s="42" t="s">
        <v>140</v>
      </c>
      <c r="B9" s="75">
        <v>1700.6179999999999</v>
      </c>
      <c r="C9" s="113">
        <v>-4</v>
      </c>
      <c r="D9" s="58">
        <v>8583</v>
      </c>
      <c r="E9" s="112">
        <v>-3</v>
      </c>
      <c r="F9" s="58">
        <f t="shared" si="0"/>
        <v>10283.618</v>
      </c>
      <c r="G9" s="116">
        <v>-3</v>
      </c>
      <c r="H9" s="78">
        <v>30204.499</v>
      </c>
      <c r="I9" s="112">
        <v>-3</v>
      </c>
      <c r="J9" s="109">
        <v>130967</v>
      </c>
      <c r="K9" s="112">
        <v>-3</v>
      </c>
      <c r="L9" s="58">
        <f t="shared" ref="L9:L16" si="2">H9+J9</f>
        <v>161171.49900000001</v>
      </c>
      <c r="M9" s="112">
        <v>-3</v>
      </c>
      <c r="N9" s="73">
        <v>2252418.827</v>
      </c>
      <c r="O9" s="112">
        <v>-2</v>
      </c>
      <c r="P9" s="110">
        <v>4283918</v>
      </c>
      <c r="Q9" s="118">
        <v>-3</v>
      </c>
      <c r="R9" s="58">
        <f t="shared" si="1"/>
        <v>6536336.8269999996</v>
      </c>
      <c r="S9" s="116">
        <v>-3</v>
      </c>
      <c r="T9" s="76">
        <f>R9/R18*100</f>
        <v>13.053831030325361</v>
      </c>
      <c r="U9" s="56">
        <v>7</v>
      </c>
    </row>
    <row r="10" spans="1:44" ht="30" customHeight="1">
      <c r="A10" s="42" t="s">
        <v>145</v>
      </c>
      <c r="B10" s="75">
        <v>1656.55</v>
      </c>
      <c r="C10" s="113">
        <v>-5</v>
      </c>
      <c r="D10" s="58">
        <v>2707</v>
      </c>
      <c r="E10" s="112">
        <v>-7</v>
      </c>
      <c r="F10" s="58">
        <f t="shared" si="0"/>
        <v>4363.55</v>
      </c>
      <c r="G10" s="116">
        <v>-7</v>
      </c>
      <c r="H10" s="59">
        <v>34338.379000000001</v>
      </c>
      <c r="I10" s="112">
        <v>-2</v>
      </c>
      <c r="J10" s="58">
        <v>41926</v>
      </c>
      <c r="K10" s="112">
        <v>-6</v>
      </c>
      <c r="L10" s="58">
        <f t="shared" si="2"/>
        <v>76264.379000000001</v>
      </c>
      <c r="M10" s="112">
        <v>-6</v>
      </c>
      <c r="N10" s="73">
        <v>1306347.3999999999</v>
      </c>
      <c r="O10" s="112">
        <v>-3</v>
      </c>
      <c r="P10" s="58">
        <v>2174706</v>
      </c>
      <c r="Q10" s="118">
        <v>-6</v>
      </c>
      <c r="R10" s="58">
        <f t="shared" si="1"/>
        <v>3481053.4</v>
      </c>
      <c r="S10" s="116">
        <v>-6</v>
      </c>
      <c r="T10" s="76">
        <f>R10/R18*100</f>
        <v>6.9520717940106236</v>
      </c>
      <c r="U10" s="56">
        <v>3</v>
      </c>
    </row>
    <row r="11" spans="1:44" ht="30" customHeight="1">
      <c r="A11" s="42" t="s">
        <v>257</v>
      </c>
      <c r="B11" s="75">
        <v>816.32</v>
      </c>
      <c r="C11" s="113">
        <v>-6</v>
      </c>
      <c r="D11" s="58">
        <v>5726</v>
      </c>
      <c r="E11" s="112">
        <v>-5</v>
      </c>
      <c r="F11" s="58">
        <f t="shared" si="0"/>
        <v>6542.32</v>
      </c>
      <c r="G11" s="116">
        <v>-5</v>
      </c>
      <c r="H11" s="77">
        <v>6960.723</v>
      </c>
      <c r="I11" s="112">
        <v>-6</v>
      </c>
      <c r="J11" s="58">
        <v>64774</v>
      </c>
      <c r="K11" s="112">
        <v>-5</v>
      </c>
      <c r="L11" s="58">
        <f t="shared" si="2"/>
        <v>71734.722999999998</v>
      </c>
      <c r="M11" s="112">
        <v>-5</v>
      </c>
      <c r="N11" s="73">
        <v>689390.38800000004</v>
      </c>
      <c r="O11" s="112">
        <v>-6</v>
      </c>
      <c r="P11" s="110">
        <v>4218454</v>
      </c>
      <c r="Q11" s="118">
        <v>-4</v>
      </c>
      <c r="R11" s="58">
        <f t="shared" si="1"/>
        <v>4907844.3880000003</v>
      </c>
      <c r="S11" s="116">
        <v>-4</v>
      </c>
      <c r="T11" s="76">
        <f>R11/R18*100</f>
        <v>9.8015406885766634</v>
      </c>
      <c r="U11" s="56">
        <v>5</v>
      </c>
    </row>
    <row r="12" spans="1:44" ht="30" customHeight="1">
      <c r="A12" s="42" t="s">
        <v>142</v>
      </c>
      <c r="B12" s="75">
        <v>63.027000000000001</v>
      </c>
      <c r="C12" s="113">
        <v>-11</v>
      </c>
      <c r="D12" s="58">
        <v>171</v>
      </c>
      <c r="E12" s="112">
        <v>-12</v>
      </c>
      <c r="F12" s="58">
        <f t="shared" si="0"/>
        <v>234.02699999999999</v>
      </c>
      <c r="G12" s="116">
        <v>-12</v>
      </c>
      <c r="H12" s="59">
        <v>739.06200000000001</v>
      </c>
      <c r="I12" s="112">
        <v>-10</v>
      </c>
      <c r="J12" s="58">
        <v>2360</v>
      </c>
      <c r="K12" s="112">
        <v>-11</v>
      </c>
      <c r="L12" s="58">
        <f t="shared" si="2"/>
        <v>3099.0619999999999</v>
      </c>
      <c r="M12" s="112">
        <v>-11</v>
      </c>
      <c r="N12" s="73">
        <v>43324.771999999997</v>
      </c>
      <c r="O12" s="112">
        <v>-10</v>
      </c>
      <c r="P12" s="110">
        <v>158954</v>
      </c>
      <c r="Q12" s="118">
        <v>-11</v>
      </c>
      <c r="R12" s="58">
        <f t="shared" si="1"/>
        <v>202278.772</v>
      </c>
      <c r="S12" s="116">
        <v>-11</v>
      </c>
      <c r="T12" s="76">
        <f>R12/R18*100</f>
        <v>0.40397442491066238</v>
      </c>
      <c r="U12" s="56">
        <v>0</v>
      </c>
    </row>
    <row r="13" spans="1:44" ht="30" customHeight="1">
      <c r="A13" s="107" t="s">
        <v>147</v>
      </c>
      <c r="B13" s="75">
        <v>2297.0030000000002</v>
      </c>
      <c r="C13" s="113">
        <v>-2</v>
      </c>
      <c r="D13" s="58">
        <v>11996</v>
      </c>
      <c r="E13" s="112">
        <v>-2</v>
      </c>
      <c r="F13" s="58">
        <f t="shared" si="0"/>
        <v>14293.003000000001</v>
      </c>
      <c r="G13" s="116">
        <v>-2</v>
      </c>
      <c r="H13" s="77">
        <v>28418.101999999999</v>
      </c>
      <c r="I13" s="112">
        <v>-4</v>
      </c>
      <c r="J13" s="58">
        <v>133594</v>
      </c>
      <c r="K13" s="112">
        <v>-2</v>
      </c>
      <c r="L13" s="58">
        <f t="shared" si="2"/>
        <v>162012.10200000001</v>
      </c>
      <c r="M13" s="112">
        <v>-2</v>
      </c>
      <c r="N13" s="73">
        <v>1220012.9450000001</v>
      </c>
      <c r="O13" s="112">
        <v>-4</v>
      </c>
      <c r="P13" s="110">
        <v>6697707</v>
      </c>
      <c r="Q13" s="118">
        <v>-2</v>
      </c>
      <c r="R13" s="58">
        <f t="shared" si="1"/>
        <v>7917719.9450000003</v>
      </c>
      <c r="S13" s="118">
        <v>-2</v>
      </c>
      <c r="T13" s="131">
        <f>R13/R18*100</f>
        <v>15.812615084419518</v>
      </c>
      <c r="U13" s="56">
        <v>8</v>
      </c>
    </row>
    <row r="14" spans="1:44" ht="30" customHeight="1">
      <c r="A14" s="60" t="s">
        <v>258</v>
      </c>
      <c r="B14" s="75">
        <v>27</v>
      </c>
      <c r="C14" s="113">
        <v>-13</v>
      </c>
      <c r="D14" s="58">
        <v>76</v>
      </c>
      <c r="E14" s="112">
        <v>-13</v>
      </c>
      <c r="F14" s="58">
        <f>SUM(B14+D14)</f>
        <v>103</v>
      </c>
      <c r="G14" s="116">
        <v>-13</v>
      </c>
      <c r="H14" s="59">
        <v>406.17899999999997</v>
      </c>
      <c r="I14" s="112">
        <v>-13</v>
      </c>
      <c r="J14" s="58">
        <v>1106.261</v>
      </c>
      <c r="K14" s="112">
        <v>-13</v>
      </c>
      <c r="L14" s="58">
        <f t="shared" si="2"/>
        <v>1512.44</v>
      </c>
      <c r="M14" s="112">
        <v>-13</v>
      </c>
      <c r="N14" s="73">
        <v>22162.928</v>
      </c>
      <c r="O14" s="112">
        <v>-13</v>
      </c>
      <c r="P14" s="110">
        <v>57892.999000000003</v>
      </c>
      <c r="Q14" s="118">
        <v>-13</v>
      </c>
      <c r="R14" s="58">
        <f>N14+P14</f>
        <v>80055.926999999996</v>
      </c>
      <c r="S14" s="118">
        <v>-13</v>
      </c>
      <c r="T14" s="131">
        <f>R14/R18*100</f>
        <v>0.15988107279252697</v>
      </c>
      <c r="U14" s="56">
        <v>0</v>
      </c>
    </row>
    <row r="15" spans="1:44" ht="30" customHeight="1">
      <c r="A15" s="60" t="s">
        <v>259</v>
      </c>
      <c r="B15" s="75">
        <v>397</v>
      </c>
      <c r="C15" s="113">
        <v>-8</v>
      </c>
      <c r="D15" s="58">
        <v>1789</v>
      </c>
      <c r="E15" s="112">
        <v>-8</v>
      </c>
      <c r="F15" s="58">
        <f t="shared" ref="F15" si="3">SUM(B15+D15)</f>
        <v>2186</v>
      </c>
      <c r="G15" s="116">
        <v>-8</v>
      </c>
      <c r="H15" s="59">
        <v>3357.3969999999999</v>
      </c>
      <c r="I15" s="112">
        <v>-8</v>
      </c>
      <c r="J15" s="58">
        <v>18255</v>
      </c>
      <c r="K15" s="112">
        <v>-8</v>
      </c>
      <c r="L15" s="58">
        <f t="shared" ref="L15" si="4">H15+J15</f>
        <v>21612.397000000001</v>
      </c>
      <c r="M15" s="112">
        <v>-8</v>
      </c>
      <c r="N15" s="73">
        <v>146661.326</v>
      </c>
      <c r="O15" s="112">
        <v>-9</v>
      </c>
      <c r="P15" s="110">
        <v>841224</v>
      </c>
      <c r="Q15" s="118">
        <v>-8</v>
      </c>
      <c r="R15" s="58">
        <f t="shared" ref="R15" si="5">N15+P15</f>
        <v>987885.326</v>
      </c>
      <c r="S15" s="118">
        <v>-8</v>
      </c>
      <c r="T15" s="131">
        <f>R15/R18*100</f>
        <v>1.9729228257749767</v>
      </c>
      <c r="U15" s="56">
        <v>1</v>
      </c>
    </row>
    <row r="16" spans="1:44" ht="30" customHeight="1">
      <c r="A16" s="60" t="s">
        <v>260</v>
      </c>
      <c r="B16" s="75">
        <v>74</v>
      </c>
      <c r="C16" s="113">
        <v>-10</v>
      </c>
      <c r="D16" s="58">
        <v>472</v>
      </c>
      <c r="E16" s="112">
        <v>-10</v>
      </c>
      <c r="F16" s="58">
        <f t="shared" si="0"/>
        <v>546</v>
      </c>
      <c r="G16" s="116">
        <v>-10</v>
      </c>
      <c r="H16" s="59">
        <v>713</v>
      </c>
      <c r="I16" s="112">
        <v>-11</v>
      </c>
      <c r="J16" s="58">
        <v>4342</v>
      </c>
      <c r="K16" s="112">
        <v>-10</v>
      </c>
      <c r="L16" s="58">
        <f t="shared" si="2"/>
        <v>5055</v>
      </c>
      <c r="M16" s="112">
        <v>-10</v>
      </c>
      <c r="N16" s="73">
        <v>35610</v>
      </c>
      <c r="O16" s="112">
        <v>-11</v>
      </c>
      <c r="P16" s="110">
        <v>233441</v>
      </c>
      <c r="Q16" s="118">
        <v>-10</v>
      </c>
      <c r="R16" s="58">
        <f t="shared" si="1"/>
        <v>269051</v>
      </c>
      <c r="S16" s="118">
        <v>-10</v>
      </c>
      <c r="T16" s="131">
        <f>R16/R18*100</f>
        <v>0.53732639328381238</v>
      </c>
      <c r="U16" s="56">
        <v>0</v>
      </c>
    </row>
    <row r="17" spans="1:21" ht="30" customHeight="1" thickBot="1">
      <c r="A17" s="63" t="s">
        <v>151</v>
      </c>
      <c r="B17" s="125">
        <v>2226.8229999999999</v>
      </c>
      <c r="C17" s="126">
        <v>-3</v>
      </c>
      <c r="D17" s="127">
        <v>2902.3389999999999</v>
      </c>
      <c r="E17" s="128">
        <v>-6</v>
      </c>
      <c r="F17" s="129">
        <f>SUM(B17+D17)</f>
        <v>5129.1620000000003</v>
      </c>
      <c r="G17" s="130">
        <v>-6</v>
      </c>
      <c r="H17" s="61">
        <v>19551.473000000002</v>
      </c>
      <c r="I17" s="114">
        <v>-5</v>
      </c>
      <c r="J17" s="108">
        <v>24052.050999999999</v>
      </c>
      <c r="K17" s="117">
        <v>-7</v>
      </c>
      <c r="L17" s="58">
        <f>H17+J17</f>
        <v>43603.524000000005</v>
      </c>
      <c r="M17" s="117">
        <v>-7</v>
      </c>
      <c r="N17" s="74">
        <v>1054350.4920000001</v>
      </c>
      <c r="O17" s="114">
        <v>-5</v>
      </c>
      <c r="P17" s="111">
        <v>1226413.5619999999</v>
      </c>
      <c r="Q17" s="117">
        <v>-7</v>
      </c>
      <c r="R17" s="58">
        <f t="shared" si="1"/>
        <v>2280764.054</v>
      </c>
      <c r="S17" s="117">
        <v>-7</v>
      </c>
      <c r="T17" s="132">
        <f>R17/R18*100</f>
        <v>4.554953235881622</v>
      </c>
      <c r="U17" s="62">
        <v>2</v>
      </c>
    </row>
    <row r="18" spans="1:21" ht="30" customHeight="1" thickTop="1" thickBot="1">
      <c r="A18" s="43" t="s">
        <v>95</v>
      </c>
      <c r="B18" s="79">
        <f>SUM(B5:B17)</f>
        <v>19693.03</v>
      </c>
      <c r="C18" s="80"/>
      <c r="D18" s="82">
        <f>SUM(D5:D17)</f>
        <v>64802.339</v>
      </c>
      <c r="E18" s="81"/>
      <c r="F18" s="82">
        <f>SUM(F5:F17)</f>
        <v>84495.369000000006</v>
      </c>
      <c r="G18" s="83"/>
      <c r="H18" s="84">
        <f>SUM(H5:H17)</f>
        <v>256006.04399999999</v>
      </c>
      <c r="I18" s="84"/>
      <c r="J18" s="86">
        <f t="shared" ref="J18" si="6">SUM(J5:J17)</f>
        <v>810100.58600000001</v>
      </c>
      <c r="K18" s="85"/>
      <c r="L18" s="86">
        <f>SUM(L5:L17)</f>
        <v>1066106.6300000001</v>
      </c>
      <c r="M18" s="87"/>
      <c r="N18" s="88">
        <f>SUM(N5:N17)</f>
        <v>12517166.868000001</v>
      </c>
      <c r="O18" s="89"/>
      <c r="P18" s="91">
        <f>SUM(P5:P17)</f>
        <v>37555005.904999994</v>
      </c>
      <c r="Q18" s="90"/>
      <c r="R18" s="91">
        <f>SUM(R5:R17)</f>
        <v>50072172.772999994</v>
      </c>
      <c r="S18" s="92"/>
      <c r="T18" s="93">
        <f>SUM(T5:T17)</f>
        <v>100.00000000000001</v>
      </c>
      <c r="U18" s="57">
        <f>SUM(U5:U17)</f>
        <v>50</v>
      </c>
    </row>
    <row r="19" spans="1:21" ht="14.25" thickTop="1"/>
    <row r="25" spans="1:21">
      <c r="A25" s="427"/>
      <c r="B25" s="427"/>
      <c r="C25" s="427"/>
      <c r="D25" s="427"/>
      <c r="E25" s="427"/>
      <c r="F25" s="427"/>
      <c r="G25" s="427"/>
      <c r="H25" s="427"/>
      <c r="I25" s="427"/>
      <c r="J25" s="427"/>
      <c r="K25" s="427"/>
      <c r="L25" s="427"/>
      <c r="M25" s="427"/>
      <c r="N25" s="427"/>
      <c r="O25" s="427"/>
      <c r="P25" s="427"/>
      <c r="Q25" s="427"/>
      <c r="R25" s="427"/>
      <c r="S25" s="427"/>
      <c r="T25" s="427"/>
      <c r="U25" s="427"/>
    </row>
    <row r="27" spans="1:21">
      <c r="R27" s="44"/>
    </row>
    <row r="28" spans="1:21">
      <c r="R28" s="44"/>
    </row>
  </sheetData>
  <mergeCells count="22">
    <mergeCell ref="R3:S4"/>
    <mergeCell ref="N2:S2"/>
    <mergeCell ref="A25:U25"/>
    <mergeCell ref="A1:AR1"/>
    <mergeCell ref="T2:T4"/>
    <mergeCell ref="U2:U4"/>
    <mergeCell ref="N3:O3"/>
    <mergeCell ref="N4:O4"/>
    <mergeCell ref="P3:Q3"/>
    <mergeCell ref="P4:Q4"/>
    <mergeCell ref="D3:E3"/>
    <mergeCell ref="D4:E4"/>
    <mergeCell ref="H3:I3"/>
    <mergeCell ref="H4:I4"/>
    <mergeCell ref="B2:G2"/>
    <mergeCell ref="F3:G4"/>
    <mergeCell ref="J3:K3"/>
    <mergeCell ref="J4:K4"/>
    <mergeCell ref="H2:M2"/>
    <mergeCell ref="L3:M4"/>
    <mergeCell ref="B3:C3"/>
    <mergeCell ref="B4:C4"/>
  </mergeCells>
  <phoneticPr fontId="3"/>
  <pageMargins left="0.2" right="0.2" top="0.51" bottom="0.19685039370078741" header="0.23622047244094491" footer="0.19685039370078741"/>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総括</vt:lpstr>
      <vt:lpstr>地区別</vt:lpstr>
      <vt:lpstr>筑波地区</vt:lpstr>
      <vt:lpstr>大穂・豊里地区</vt:lpstr>
      <vt:lpstr>谷田部地区</vt:lpstr>
      <vt:lpstr>桜地区</vt:lpstr>
      <vt:lpstr>茎崎地区</vt:lpstr>
      <vt:lpstr>登載者別</vt:lpstr>
      <vt:lpstr>政党等別</vt:lpstr>
      <vt:lpstr>開票結果</vt:lpstr>
      <vt:lpstr>開票結果!Print_Area</vt:lpstr>
      <vt:lpstr>茎崎地区!Print_Area</vt:lpstr>
      <vt:lpstr>桜地区!Print_Area</vt:lpstr>
      <vt:lpstr>政党等別!Print_Area</vt:lpstr>
      <vt:lpstr>大穂・豊里地区!Print_Area</vt:lpstr>
      <vt:lpstr>谷田部地区!Print_Area</vt:lpstr>
      <vt:lpstr>地区別!Print_Area</vt:lpstr>
      <vt:lpstr>筑波地区!Print_Area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2021-05-06T03:58:52Z</dcterms:created>
  <dcterms:modified xsi:type="dcterms:W3CDTF">2021-05-06T06:09:05Z</dcterms:modified>
</cp:coreProperties>
</file>