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9" sheetId="11" r:id="rId1"/>
    <sheet name="p.20" sheetId="8" r:id="rId2"/>
    <sheet name="p.21" sheetId="9" r:id="rId3"/>
    <sheet name="p.22" sheetId="10" r:id="rId4"/>
  </sheets>
  <definedNames>
    <definedName name="_xlnm.Print_Area" localSheetId="0">p.19!$A$1:$E$38</definedName>
  </definedNames>
  <calcPr calcId="152511"/>
</workbook>
</file>

<file path=xl/calcChain.xml><?xml version="1.0" encoding="utf-8"?>
<calcChain xmlns="http://schemas.openxmlformats.org/spreadsheetml/2006/main">
  <c r="D15" i="8" l="1"/>
  <c r="G39" i="10" l="1"/>
  <c r="G38" i="10"/>
  <c r="G37" i="10"/>
  <c r="G36" i="10"/>
  <c r="G35" i="10"/>
  <c r="F31" i="10"/>
  <c r="D31" i="10"/>
  <c r="F30" i="10"/>
  <c r="D30" i="10"/>
  <c r="F29" i="10"/>
  <c r="D29" i="10"/>
  <c r="F28" i="10"/>
  <c r="D28" i="10"/>
  <c r="F27" i="10"/>
  <c r="D27" i="10"/>
  <c r="D7" i="10"/>
  <c r="D6" i="10"/>
  <c r="D5" i="10"/>
  <c r="D4" i="10"/>
  <c r="D3" i="10"/>
  <c r="E58" i="9"/>
  <c r="J55" i="9"/>
  <c r="I51" i="9"/>
  <c r="J50" i="9" s="1"/>
  <c r="C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K22" i="9"/>
  <c r="J18" i="9"/>
  <c r="I18" i="9"/>
  <c r="H18" i="9"/>
  <c r="H21" i="9" s="1"/>
  <c r="F18" i="9"/>
  <c r="E18" i="9"/>
  <c r="E21" i="9" s="1"/>
  <c r="D18" i="9"/>
  <c r="C18" i="9"/>
  <c r="C21" i="9" s="1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H54" i="8"/>
  <c r="G50" i="8"/>
  <c r="F50" i="8"/>
  <c r="E50" i="8"/>
  <c r="D50" i="8"/>
  <c r="C50" i="8"/>
  <c r="B50" i="8"/>
  <c r="H49" i="8"/>
  <c r="H48" i="8"/>
  <c r="H47" i="8"/>
  <c r="H46" i="8"/>
  <c r="H45" i="8"/>
  <c r="H44" i="8"/>
  <c r="H43" i="8"/>
  <c r="I36" i="8"/>
  <c r="I34" i="8"/>
  <c r="H33" i="8"/>
  <c r="G33" i="8"/>
  <c r="F33" i="8"/>
  <c r="E33" i="8"/>
  <c r="D33" i="8"/>
  <c r="C33" i="8"/>
  <c r="B33" i="8"/>
  <c r="I32" i="8"/>
  <c r="I31" i="8"/>
  <c r="I30" i="8"/>
  <c r="I29" i="8"/>
  <c r="I28" i="8"/>
  <c r="I27" i="8"/>
  <c r="I26" i="8"/>
  <c r="I25" i="8"/>
  <c r="H24" i="8"/>
  <c r="G24" i="8"/>
  <c r="F24" i="8"/>
  <c r="E24" i="8"/>
  <c r="D24" i="8"/>
  <c r="C24" i="8"/>
  <c r="B24" i="8"/>
  <c r="I23" i="8"/>
  <c r="I22" i="8"/>
  <c r="G15" i="8"/>
  <c r="G17" i="8" s="1"/>
  <c r="F15" i="8"/>
  <c r="F17" i="8" s="1"/>
  <c r="E15" i="8"/>
  <c r="E17" i="8" s="1"/>
  <c r="D17" i="8"/>
  <c r="C15" i="8"/>
  <c r="C17" i="8" s="1"/>
  <c r="B15" i="8"/>
  <c r="B17" i="8" s="1"/>
  <c r="K14" i="8"/>
  <c r="K5" i="8"/>
  <c r="C35" i="8" l="1"/>
  <c r="C37" i="8" s="1"/>
  <c r="E35" i="8"/>
  <c r="E37" i="8" s="1"/>
  <c r="G35" i="8"/>
  <c r="G37" i="8" s="1"/>
  <c r="D51" i="9"/>
  <c r="K18" i="9"/>
  <c r="H19" i="9" s="1"/>
  <c r="K15" i="8"/>
  <c r="K17" i="8" s="1"/>
  <c r="I24" i="8"/>
  <c r="D35" i="8"/>
  <c r="D37" i="8" s="1"/>
  <c r="F35" i="8"/>
  <c r="F37" i="8" s="1"/>
  <c r="H35" i="8"/>
  <c r="H37" i="8" s="1"/>
  <c r="I33" i="8"/>
  <c r="H50" i="8"/>
  <c r="D51" i="8" s="1"/>
  <c r="D21" i="9"/>
  <c r="F21" i="9"/>
  <c r="I21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L8" i="8"/>
  <c r="L13" i="8"/>
  <c r="L5" i="8"/>
  <c r="F51" i="8"/>
  <c r="E51" i="8"/>
  <c r="C16" i="8"/>
  <c r="E16" i="8"/>
  <c r="G16" i="8"/>
  <c r="B35" i="8"/>
  <c r="D16" i="8"/>
  <c r="F16" i="8"/>
  <c r="L3" i="9" l="1"/>
  <c r="L11" i="9"/>
  <c r="E19" i="9"/>
  <c r="F19" i="9"/>
  <c r="L15" i="9"/>
  <c r="L7" i="9"/>
  <c r="L14" i="9"/>
  <c r="L10" i="9"/>
  <c r="L6" i="9"/>
  <c r="C19" i="9"/>
  <c r="I19" i="9"/>
  <c r="D19" i="9"/>
  <c r="L17" i="9"/>
  <c r="L13" i="9"/>
  <c r="L9" i="9"/>
  <c r="L5" i="9"/>
  <c r="L16" i="9"/>
  <c r="L12" i="9"/>
  <c r="L8" i="9"/>
  <c r="L4" i="9"/>
  <c r="G51" i="8"/>
  <c r="B51" i="8"/>
  <c r="L9" i="8"/>
  <c r="L3" i="8"/>
  <c r="L12" i="8"/>
  <c r="L4" i="8"/>
  <c r="L7" i="8"/>
  <c r="L11" i="8"/>
  <c r="L14" i="8"/>
  <c r="L6" i="8"/>
  <c r="L10" i="8"/>
  <c r="C51" i="8"/>
  <c r="J51" i="9"/>
  <c r="B37" i="8"/>
  <c r="I35" i="8"/>
  <c r="H51" i="8" l="1"/>
  <c r="L18" i="9"/>
  <c r="K19" i="9"/>
  <c r="K32" i="8"/>
  <c r="K31" i="8"/>
  <c r="K30" i="8"/>
  <c r="K29" i="8"/>
  <c r="K28" i="8"/>
  <c r="K27" i="8"/>
  <c r="K26" i="8"/>
  <c r="K25" i="8"/>
  <c r="K33" i="8"/>
  <c r="K23" i="8"/>
  <c r="K22" i="8"/>
  <c r="K34" i="8"/>
  <c r="I37" i="8"/>
  <c r="D38" i="8" l="1"/>
  <c r="E38" i="8"/>
  <c r="F38" i="8"/>
  <c r="C38" i="8"/>
  <c r="G38" i="8"/>
  <c r="B38" i="8"/>
  <c r="K24" i="8"/>
  <c r="I38" i="8" l="1"/>
</calcChain>
</file>

<file path=xl/comments1.xml><?xml version="1.0" encoding="utf-8"?>
<comments xmlns="http://schemas.openxmlformats.org/spreadsheetml/2006/main">
  <authors>
    <author>Administrator</author>
  </authors>
  <commentLis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<sst xmlns="http://schemas.openxmlformats.org/spreadsheetml/2006/main" count="397" uniqueCount="278">
  <si>
    <t>合計</t>
    <rPh sb="0" eb="2">
      <t>ゴウケイ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</si>
  <si>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</si>
  <si>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</si>
  <si>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</si>
  <si>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図書費</t>
    <rPh sb="0" eb="2">
      <t>トショ</t>
    </rPh>
    <rPh sb="2" eb="3">
      <t>ヒ</t>
    </rPh>
    <phoneticPr fontId="3"/>
  </si>
  <si>
    <t>合  計</t>
    <rPh sb="0" eb="4">
      <t>ゴウケイ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</si>
  <si>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</si>
  <si>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</si>
  <si>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</si>
  <si>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</si>
  <si>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⑨ 相互貸借</t>
    <rPh sb="2" eb="4">
      <t>ソウゴ</t>
    </rPh>
    <rPh sb="4" eb="6">
      <t>タイシャク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</si>
  <si>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</si>
  <si>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⑩ その他利用</t>
    <rPh sb="4" eb="5">
      <t>タ</t>
    </rPh>
    <rPh sb="5" eb="7">
      <t>リヨウ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</si>
  <si>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</si>
  <si>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</si>
  <si>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</si>
  <si>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</si>
  <si>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</si>
  <si>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</si>
  <si>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</si>
  <si>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</si>
  <si>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平成２８年度</t>
    <rPh sb="0" eb="2">
      <t>ヘイセイ</t>
    </rPh>
    <rPh sb="4" eb="6">
      <t>ネンド</t>
    </rPh>
    <phoneticPr fontId="3"/>
  </si>
  <si>
    <t>Ｃ／Ｂ             ×１００</t>
    <phoneticPr fontId="3"/>
  </si>
  <si>
    <t>平成２９年度</t>
    <rPh sb="0" eb="2">
      <t>ヘイセイ</t>
    </rPh>
    <rPh sb="4" eb="6">
      <t>ネンド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</si>
  <si>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</si>
  <si>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
利用件数</t>
    <rPh sb="7" eb="9">
      <t>リヨウ</t>
    </rPh>
    <rPh sb="9" eb="11">
      <t>ケンスウ</t>
    </rPh>
    <phoneticPr fontId="3"/>
  </si>
  <si>
    <t>平成３０年度</t>
    <rPh sb="0" eb="2">
      <t>ヘイセイ</t>
    </rPh>
    <rPh sb="4" eb="6">
      <t>ネンド</t>
    </rPh>
    <phoneticPr fontId="3"/>
  </si>
  <si>
    <t>朗読テープ(H30～CD)   郵送本数</t>
    <rPh sb="0" eb="2">
      <t>ロウドク</t>
    </rPh>
    <rPh sb="16" eb="18">
      <t>ユウソウ</t>
    </rPh>
    <rPh sb="18" eb="19">
      <t>ボン</t>
    </rPh>
    <rPh sb="19" eb="20">
      <t>カズ</t>
    </rPh>
    <phoneticPr fontId="3"/>
  </si>
  <si>
    <t>WebOPAC       検索件数</t>
    <rPh sb="14" eb="16">
      <t>ケンサク</t>
    </rPh>
    <rPh sb="16" eb="18">
      <t>ケンスウ</t>
    </rPh>
    <phoneticPr fontId="3"/>
  </si>
  <si>
    <t>Ｂ／Ａ         ×１００</t>
    <phoneticPr fontId="3"/>
  </si>
  <si>
    <t>A.市の一般会計予算（千円）</t>
    <rPh sb="2" eb="3">
      <t>シ</t>
    </rPh>
    <rPh sb="4" eb="6">
      <t>イッパン</t>
    </rPh>
    <rPh sb="6" eb="8">
      <t>カイケイ</t>
    </rPh>
    <rPh sb="8" eb="10">
      <t>ヨサン</t>
    </rPh>
    <rPh sb="11" eb="13">
      <t>センエン</t>
    </rPh>
    <phoneticPr fontId="3"/>
  </si>
  <si>
    <t>B.図書館の   総予算
（千円）</t>
    <rPh sb="2" eb="5">
      <t>トショカン</t>
    </rPh>
    <rPh sb="9" eb="12">
      <t>ソウヨサン</t>
    </rPh>
    <rPh sb="14" eb="16">
      <t>センエン</t>
    </rPh>
    <phoneticPr fontId="3"/>
  </si>
  <si>
    <t>C.資料費（千円）</t>
    <rPh sb="2" eb="4">
      <t>シリョウ</t>
    </rPh>
    <rPh sb="4" eb="5">
      <t>ヒ</t>
    </rPh>
    <rPh sb="6" eb="8">
      <t>センエン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</si>
  <si>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</si>
  <si>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</si>
  <si>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開館日数</t>
  </si>
  <si>
    <t>入館者数</t>
    <rPh sb="0" eb="3">
      <t>ニュウカンシャ</t>
    </rPh>
    <rPh sb="3" eb="4">
      <t>スウ</t>
    </rPh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</si>
  <si>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</si>
  <si>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</si>
  <si>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予約・リクエスト件数</t>
    <rPh sb="8" eb="10">
      <t>ケンスウ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</si>
  <si>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</si>
  <si>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年　　齢</t>
    <phoneticPr fontId="3"/>
  </si>
  <si>
    <t>登録人数</t>
  </si>
  <si>
    <t>比率（％）</t>
  </si>
  <si>
    <t xml:space="preserve">  ４月</t>
    <rPh sb="3" eb="4">
      <t>ガツ</t>
    </rPh>
    <phoneticPr fontId="3"/>
  </si>
  <si>
    <t>０～６</t>
    <phoneticPr fontId="3"/>
  </si>
  <si>
    <t xml:space="preserve">  ５月</t>
    <rPh sb="3" eb="4">
      <t>ガツ</t>
    </rPh>
    <phoneticPr fontId="3"/>
  </si>
  <si>
    <t>７～１２</t>
  </si>
  <si>
    <t xml:space="preserve">  ６月</t>
    <rPh sb="3" eb="4">
      <t>ガツ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</si>
  <si>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</si>
  <si>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 xml:space="preserve">  ７月</t>
    <rPh sb="3" eb="4">
      <t>ガツ</t>
    </rPh>
    <phoneticPr fontId="3"/>
  </si>
  <si>
    <t>１３～１５</t>
  </si>
  <si>
    <t xml:space="preserve">  ８月</t>
    <rPh sb="3" eb="4">
      <t>ガツ</t>
    </rPh>
    <phoneticPr fontId="3"/>
  </si>
  <si>
    <t>１６～１８</t>
  </si>
  <si>
    <t xml:space="preserve">  ９月</t>
    <rPh sb="3" eb="4">
      <t>ガツ</t>
    </rPh>
    <phoneticPr fontId="3"/>
  </si>
  <si>
    <t>１９～２２</t>
  </si>
  <si>
    <t>１０月</t>
    <rPh sb="2" eb="3">
      <t>ガツ</t>
    </rPh>
    <phoneticPr fontId="3"/>
  </si>
  <si>
    <t>２３～２９</t>
    <phoneticPr fontId="3"/>
  </si>
  <si>
    <t>１１月</t>
    <rPh sb="2" eb="3">
      <t>ガツ</t>
    </rPh>
    <phoneticPr fontId="3"/>
  </si>
  <si>
    <t>３０～３９</t>
  </si>
  <si>
    <t>１２月</t>
    <rPh sb="2" eb="3">
      <t>ガツ</t>
    </rPh>
    <phoneticPr fontId="3"/>
  </si>
  <si>
    <t>４０～４９</t>
  </si>
  <si>
    <t xml:space="preserve">  １月</t>
    <rPh sb="3" eb="4">
      <t>ガツ</t>
    </rPh>
    <phoneticPr fontId="3"/>
  </si>
  <si>
    <t>５０～５９</t>
  </si>
  <si>
    <t xml:space="preserve">  ２月</t>
    <rPh sb="3" eb="4">
      <t>ガツ</t>
    </rPh>
    <phoneticPr fontId="3"/>
  </si>
  <si>
    <t>６０～</t>
  </si>
  <si>
    <t xml:space="preserve">  ３月</t>
    <rPh sb="3" eb="4">
      <t>ガツ</t>
    </rPh>
    <phoneticPr fontId="3"/>
  </si>
  <si>
    <t>一般小計</t>
    <rPh sb="0" eb="2">
      <t>イッパン</t>
    </rPh>
    <rPh sb="2" eb="4">
      <t>ショウケイ</t>
    </rPh>
    <phoneticPr fontId="3"/>
  </si>
  <si>
    <t>合 計</t>
    <phoneticPr fontId="3"/>
  </si>
  <si>
    <t>個人計</t>
    <rPh sb="0" eb="2">
      <t>コジン</t>
    </rPh>
    <rPh sb="2" eb="3">
      <t>ケイ</t>
    </rPh>
    <phoneticPr fontId="3"/>
  </si>
  <si>
    <t>日平均</t>
  </si>
  <si>
    <t>団体等計</t>
    <rPh sb="2" eb="3">
      <t>ナド</t>
    </rPh>
    <rPh sb="3" eb="4">
      <t>ケイ</t>
    </rPh>
    <phoneticPr fontId="3"/>
  </si>
  <si>
    <t>月平均</t>
  </si>
  <si>
    <t>総計</t>
    <rPh sb="0" eb="2">
      <t>ソウケイ</t>
    </rPh>
    <phoneticPr fontId="3"/>
  </si>
  <si>
    <t>③ 貸出人数</t>
    <rPh sb="2" eb="4">
      <t>カシダシ</t>
    </rPh>
    <rPh sb="4" eb="6">
      <t>ニンズウ</t>
    </rPh>
    <phoneticPr fontId="3"/>
  </si>
  <si>
    <t>年  齢</t>
    <rPh sb="0" eb="4">
      <t>ネンレイ</t>
    </rPh>
    <phoneticPr fontId="3"/>
  </si>
  <si>
    <t xml:space="preserve">中  央  </t>
    <phoneticPr fontId="3"/>
  </si>
  <si>
    <t>自動車</t>
    <phoneticPr fontId="3"/>
  </si>
  <si>
    <t>谷田部</t>
    <phoneticPr fontId="3"/>
  </si>
  <si>
    <t>筑  波</t>
    <phoneticPr fontId="3"/>
  </si>
  <si>
    <t>小野川</t>
    <phoneticPr fontId="3"/>
  </si>
  <si>
    <t>茎  崎</t>
    <phoneticPr fontId="3"/>
  </si>
  <si>
    <t>郵  送</t>
    <rPh sb="0" eb="1">
      <t>ユウ</t>
    </rPh>
    <rPh sb="3" eb="4">
      <t>ソウ</t>
    </rPh>
    <phoneticPr fontId="3"/>
  </si>
  <si>
    <t>比率（％）</t>
    <rPh sb="0" eb="2">
      <t>ヒリツ</t>
    </rPh>
    <phoneticPr fontId="3"/>
  </si>
  <si>
    <t>０～６</t>
  </si>
  <si>
    <t>２３～２９</t>
    <phoneticPr fontId="3"/>
  </si>
  <si>
    <t>相互貸借</t>
    <rPh sb="0" eb="2">
      <t>ソウゴ</t>
    </rPh>
    <rPh sb="2" eb="4">
      <t>タイシャク</t>
    </rPh>
    <phoneticPr fontId="3"/>
  </si>
  <si>
    <t>団体計</t>
    <rPh sb="2" eb="3">
      <t>ケイ</t>
    </rPh>
    <phoneticPr fontId="3"/>
  </si>
  <si>
    <t>総  計</t>
    <rPh sb="0" eb="1">
      <t>フサ</t>
    </rPh>
    <rPh sb="3" eb="4">
      <t>ケイ</t>
    </rPh>
    <phoneticPr fontId="3"/>
  </si>
  <si>
    <t>比率(％)</t>
    <rPh sb="0" eb="2">
      <t>ヒリツ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</si>
  <si>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</si>
  <si>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</si>
  <si>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</si>
  <si>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ヤ ン グ</t>
    <phoneticPr fontId="3"/>
  </si>
  <si>
    <t>児童図書</t>
    <rPh sb="0" eb="2">
      <t>ジドウ</t>
    </rPh>
    <rPh sb="2" eb="4">
      <t>トショ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</si>
  <si>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</si>
  <si>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</si>
  <si>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視聴覚資料</t>
    <rPh sb="0" eb="3">
      <t>シチョウカク</t>
    </rPh>
    <rPh sb="3" eb="5">
      <t>シリョウ</t>
    </rPh>
    <phoneticPr fontId="3"/>
  </si>
  <si>
    <t>雑   誌</t>
    <rPh sb="0" eb="1">
      <t>ザツ</t>
    </rPh>
    <rPh sb="4" eb="5">
      <t>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</si>
  <si>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</si>
  <si>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</si>
  <si>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</si>
  <si>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</si>
  <si>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</si>
  <si>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自動車</t>
    <rPh sb="0" eb="3">
      <t>ジドウシャ</t>
    </rPh>
    <phoneticPr fontId="3"/>
  </si>
  <si>
    <t>谷田部</t>
    <rPh sb="0" eb="3">
      <t>ヤタベ</t>
    </rPh>
    <phoneticPr fontId="3"/>
  </si>
  <si>
    <t>筑  波</t>
    <rPh sb="0" eb="4">
      <t>ツクバ</t>
    </rPh>
    <phoneticPr fontId="3"/>
  </si>
  <si>
    <t>小野川</t>
    <rPh sb="0" eb="3">
      <t>オノガワ</t>
    </rPh>
    <phoneticPr fontId="3"/>
  </si>
  <si>
    <t>茎  崎</t>
    <rPh sb="0" eb="4">
      <t>クキザキ</t>
    </rPh>
    <phoneticPr fontId="3"/>
  </si>
  <si>
    <t>文庫</t>
    <rPh sb="0" eb="2">
      <t>ブンコ</t>
    </rPh>
    <phoneticPr fontId="3"/>
  </si>
  <si>
    <t>ヤング</t>
    <phoneticPr fontId="3"/>
  </si>
  <si>
    <t>貸出</t>
    <rPh sb="0" eb="2">
      <t>カシダシ</t>
    </rPh>
    <phoneticPr fontId="3"/>
  </si>
  <si>
    <t>参考図書</t>
    <rPh sb="0" eb="4">
      <t>サンコウトショ</t>
    </rPh>
    <phoneticPr fontId="3"/>
  </si>
  <si>
    <t>地域資料</t>
    <rPh sb="0" eb="2">
      <t>チイキ</t>
    </rPh>
    <rPh sb="2" eb="4">
      <t>シリョウ</t>
    </rPh>
    <phoneticPr fontId="3"/>
  </si>
  <si>
    <t>市政資料</t>
    <rPh sb="0" eb="2">
      <t>シセイ</t>
    </rPh>
    <rPh sb="2" eb="4">
      <t>シリョウ</t>
    </rPh>
    <phoneticPr fontId="3"/>
  </si>
  <si>
    <t>教科書</t>
    <rPh sb="0" eb="3">
      <t>キョウカショ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</si>
  <si>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</si>
  <si>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</si>
  <si>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雑誌</t>
    <rPh sb="0" eb="2">
      <t>ザッシ</t>
    </rPh>
    <phoneticPr fontId="3"/>
  </si>
  <si>
    <t>分類不明</t>
    <rPh sb="0" eb="2">
      <t>ブンルイ</t>
    </rPh>
    <rPh sb="2" eb="4">
      <t>フメイ</t>
    </rPh>
    <phoneticPr fontId="3"/>
  </si>
  <si>
    <t>計</t>
    <rPh sb="0" eb="1">
      <t>ケイ</t>
    </rPh>
    <phoneticPr fontId="3"/>
  </si>
  <si>
    <t>比 率（％）</t>
    <rPh sb="0" eb="1">
      <t>ヒ</t>
    </rPh>
    <rPh sb="2" eb="3">
      <t>リツ</t>
    </rPh>
    <phoneticPr fontId="3"/>
  </si>
  <si>
    <t>開館日数</t>
    <rPh sb="0" eb="2">
      <t>カイカン</t>
    </rPh>
    <rPh sb="2" eb="4">
      <t>ニッスウ</t>
    </rPh>
    <phoneticPr fontId="3"/>
  </si>
  <si>
    <t>一日平均</t>
    <rPh sb="0" eb="2">
      <t>イチニチ</t>
    </rPh>
    <rPh sb="2" eb="4">
      <t>ヘイキン</t>
    </rPh>
    <phoneticPr fontId="3"/>
  </si>
  <si>
    <t>うち団体貸出</t>
    <rPh sb="2" eb="4">
      <t>ダンタイ</t>
    </rPh>
    <rPh sb="4" eb="6">
      <t>カシダシ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</si>
  <si>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</si>
  <si>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</si>
  <si>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 xml:space="preserve"> 分  類</t>
    <rPh sb="1" eb="2">
      <t>ブン</t>
    </rPh>
    <rPh sb="4" eb="5">
      <t>タグイ</t>
    </rPh>
    <phoneticPr fontId="3"/>
  </si>
  <si>
    <t>冊  数</t>
    <rPh sb="0" eb="4">
      <t>サツスウ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</si>
  <si>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</si>
  <si>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</si>
  <si>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</si>
  <si>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</si>
  <si>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</si>
  <si>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技術</t>
    <rPh sb="0" eb="2">
      <t>ギジュツ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</si>
  <si>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</si>
  <si>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</si>
  <si>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言語</t>
    <rPh sb="0" eb="2">
      <t>ゲンゴ</t>
    </rPh>
    <phoneticPr fontId="3"/>
  </si>
  <si>
    <t>文学</t>
    <rPh sb="0" eb="2">
      <t>ブンガク</t>
    </rPh>
    <phoneticPr fontId="3"/>
  </si>
  <si>
    <t>Ｎ</t>
    <phoneticPr fontId="3"/>
  </si>
  <si>
    <t>小説</t>
    <rPh sb="0" eb="2">
      <t>ショウセツ</t>
    </rPh>
    <phoneticPr fontId="3"/>
  </si>
  <si>
    <t>Ｗ</t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</si>
  <si>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</si>
  <si>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</si>
  <si>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</si>
  <si>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</si>
  <si>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</si>
  <si>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</si>
  <si>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</si>
  <si>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</si>
  <si>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</si>
  <si>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</si>
  <si>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</si>
  <si>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進路情報</t>
    <rPh sb="0" eb="2">
      <t>シンロ</t>
    </rPh>
    <rPh sb="2" eb="4">
      <t>ジョウホウ</t>
    </rPh>
    <phoneticPr fontId="3"/>
  </si>
  <si>
    <t>TE</t>
    <phoneticPr fontId="3"/>
  </si>
  <si>
    <t>点字</t>
    <rPh sb="0" eb="2">
      <t>テンジ</t>
    </rPh>
    <phoneticPr fontId="3"/>
  </si>
  <si>
    <t>Ｚ</t>
    <phoneticPr fontId="3"/>
  </si>
  <si>
    <t>雑誌</t>
    <phoneticPr fontId="3"/>
  </si>
  <si>
    <t>Ａ</t>
    <phoneticPr fontId="3"/>
  </si>
  <si>
    <t>録音資料</t>
    <rPh sb="0" eb="2">
      <t>ロクオン</t>
    </rPh>
    <rPh sb="2" eb="4">
      <t>シリョウ</t>
    </rPh>
    <phoneticPr fontId="3"/>
  </si>
  <si>
    <t>Ｖ</t>
    <phoneticPr fontId="3"/>
  </si>
  <si>
    <t>映像資料</t>
    <rPh sb="0" eb="2">
      <t>エイゾウ</t>
    </rPh>
    <rPh sb="2" eb="4">
      <t>シリョウ</t>
    </rPh>
    <phoneticPr fontId="3"/>
  </si>
  <si>
    <t>Ｘ</t>
    <phoneticPr fontId="3"/>
  </si>
  <si>
    <t>その他</t>
    <rPh sb="2" eb="3">
      <t>タ</t>
    </rPh>
    <phoneticPr fontId="3"/>
  </si>
  <si>
    <t>合    計</t>
    <rPh sb="0" eb="1">
      <t>ゴウ</t>
    </rPh>
    <rPh sb="5" eb="6">
      <t>ケイ</t>
    </rPh>
    <phoneticPr fontId="3"/>
  </si>
  <si>
    <t>合   計</t>
    <rPh sb="0" eb="1">
      <t>ゴウ</t>
    </rPh>
    <rPh sb="4" eb="5">
      <t>ケイ</t>
    </rPh>
    <phoneticPr fontId="3"/>
  </si>
  <si>
    <t>⑧ 予約リクエスト受付件数</t>
    <rPh sb="2" eb="4">
      <t>ヨヤク</t>
    </rPh>
    <rPh sb="9" eb="11">
      <t>ウケツケ</t>
    </rPh>
    <rPh sb="11" eb="13">
      <t>ケンスウ</t>
    </rPh>
    <phoneticPr fontId="3"/>
  </si>
  <si>
    <t>中  央</t>
    <rPh sb="0" eb="4">
      <t>チュウオウ</t>
    </rPh>
    <phoneticPr fontId="3"/>
  </si>
  <si>
    <t>郵 送</t>
    <rPh sb="0" eb="3">
      <t>ユウソウ</t>
    </rPh>
    <phoneticPr fontId="3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</si>
  <si>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3"/>
  </si>
  <si>
    <t>窓口</t>
    <rPh sb="0" eb="2">
      <t>マドグチ</t>
    </rPh>
    <phoneticPr fontId="3"/>
  </si>
  <si>
    <t>ネット</t>
    <phoneticPr fontId="3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</si>
  <si>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3"/>
  </si>
  <si>
    <t>窓口のうち、図書室から中央へ購入依頼分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</si>
  <si>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令和２年度</t>
    <rPh sb="0" eb="2">
      <t>レイワ</t>
    </rPh>
    <rPh sb="3" eb="5">
      <t>ネンド</t>
    </rPh>
    <phoneticPr fontId="3"/>
  </si>
  <si>
    <t>13　年間統計</t>
    <rPh sb="3" eb="5">
      <t>ネンカン</t>
    </rPh>
    <rPh sb="5" eb="7">
      <t>トウケイ</t>
    </rPh>
    <phoneticPr fontId="12"/>
  </si>
  <si>
    <t>令和２年度（2020年度）</t>
    <rPh sb="0" eb="2">
      <t>レイワ</t>
    </rPh>
    <rPh sb="3" eb="5">
      <t>ネンド</t>
    </rPh>
    <rPh sb="10" eb="12">
      <t>ネンド</t>
    </rPh>
    <phoneticPr fontId="12"/>
  </si>
  <si>
    <t>　 平成31
　 令和元年度(2019年度)</t>
    <rPh sb="2" eb="4">
      <t>ヘイセイ</t>
    </rPh>
    <rPh sb="9" eb="11">
      <t>レイワ</t>
    </rPh>
    <rPh sb="11" eb="14">
      <t>ガンネンド</t>
    </rPh>
    <rPh sb="19" eb="21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</si>
  <si>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</si>
  <si>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</si>
  <si>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266 日</t>
    <rPh sb="4" eb="5">
      <t>ヒ</t>
    </rPh>
    <phoneticPr fontId="12"/>
  </si>
  <si>
    <t>289 日</t>
    <rPh sb="4" eb="5">
      <t>ニチ</t>
    </rPh>
    <phoneticPr fontId="12"/>
  </si>
  <si>
    <t>開館時間</t>
    <rPh sb="0" eb="2">
      <t>カイカン</t>
    </rPh>
    <rPh sb="2" eb="4">
      <t>ジカン</t>
    </rPh>
    <phoneticPr fontId="12"/>
  </si>
  <si>
    <t>2,423 時間</t>
    <rPh sb="6" eb="8">
      <t>ジカン</t>
    </rPh>
    <phoneticPr fontId="12"/>
  </si>
  <si>
    <t>2,717 時間</t>
    <rPh sb="6" eb="8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</si>
  <si>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</si>
  <si>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常住人口（R3.4.1現在）</t>
    <rPh sb="0" eb="2">
      <t>ジョウジュウ</t>
    </rPh>
    <rPh sb="2" eb="4">
      <t>ジンコウ</t>
    </rPh>
    <rPh sb="11" eb="13">
      <t>ゲンザイ</t>
    </rPh>
    <phoneticPr fontId="12"/>
  </si>
  <si>
    <t>244,268 人</t>
    <rPh sb="8" eb="9">
      <t>ニン</t>
    </rPh>
    <phoneticPr fontId="12"/>
  </si>
  <si>
    <t>238,014 人</t>
    <rPh sb="8" eb="9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</si>
  <si>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</si>
  <si>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393,376 人（1,479 人）</t>
    <rPh sb="8" eb="9">
      <t>ニン</t>
    </rPh>
    <rPh sb="16" eb="17">
      <t>ニン</t>
    </rPh>
    <phoneticPr fontId="12"/>
  </si>
  <si>
    <t>559,798 人 (1,937 人)</t>
    <rPh sb="8" eb="9">
      <t>ニン</t>
    </rPh>
    <rPh sb="17" eb="18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</si>
  <si>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</si>
  <si>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42,437 人</t>
    <rPh sb="7" eb="8">
      <t>ニン</t>
    </rPh>
    <phoneticPr fontId="12"/>
  </si>
  <si>
    <t>44,168 人</t>
    <rPh sb="7" eb="8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</si>
  <si>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</si>
  <si>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1,251 人</t>
    <rPh sb="6" eb="7">
      <t>ニン</t>
    </rPh>
    <phoneticPr fontId="12"/>
  </si>
  <si>
    <t>1,462 人</t>
    <rPh sb="6" eb="7">
      <t>ニン</t>
    </rPh>
    <phoneticPr fontId="12"/>
  </si>
  <si>
    <t>蔵　書</t>
    <rPh sb="0" eb="1">
      <t>クラ</t>
    </rPh>
    <rPh sb="2" eb="3">
      <t>ショ</t>
    </rPh>
    <phoneticPr fontId="12"/>
  </si>
  <si>
    <t>図書資料冊数</t>
    <rPh sb="0" eb="2">
      <t>トショ</t>
    </rPh>
    <rPh sb="2" eb="4">
      <t>シリョウ</t>
    </rPh>
    <rPh sb="4" eb="5">
      <t>サツ</t>
    </rPh>
    <rPh sb="5" eb="6">
      <t>スウ</t>
    </rPh>
    <phoneticPr fontId="12"/>
  </si>
  <si>
    <t>291,324 冊</t>
    <rPh sb="8" eb="9">
      <t>サツ</t>
    </rPh>
    <phoneticPr fontId="12"/>
  </si>
  <si>
    <t>292,208 冊</t>
    <rPh sb="8" eb="9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</si>
  <si>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</si>
  <si>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159,197 冊</t>
    <rPh sb="8" eb="9">
      <t>サツ</t>
    </rPh>
    <phoneticPr fontId="12"/>
  </si>
  <si>
    <t>160,326 冊</t>
    <rPh sb="8" eb="9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</si>
  <si>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</si>
  <si>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43,148 冊</t>
    <rPh sb="7" eb="8">
      <t>サツ</t>
    </rPh>
    <phoneticPr fontId="12"/>
  </si>
  <si>
    <t>41,704 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</si>
  <si>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</si>
  <si>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13,621 点</t>
    <rPh sb="7" eb="8">
      <t>テン</t>
    </rPh>
    <phoneticPr fontId="12"/>
  </si>
  <si>
    <t>13,704 点</t>
    <rPh sb="7" eb="8">
      <t>テン</t>
    </rPh>
    <phoneticPr fontId="12"/>
  </si>
  <si>
    <t>雑誌数</t>
    <rPh sb="0" eb="2">
      <t>ザッシ</t>
    </rPh>
    <rPh sb="2" eb="3">
      <t>スウ</t>
    </rPh>
    <phoneticPr fontId="12"/>
  </si>
  <si>
    <t>10,611 冊(213 種)</t>
    <rPh sb="7" eb="8">
      <t>サツ</t>
    </rPh>
    <rPh sb="13" eb="14">
      <t>シュ</t>
    </rPh>
    <phoneticPr fontId="12"/>
  </si>
  <si>
    <t>10,558 冊 (213 種)</t>
    <rPh sb="7" eb="8">
      <t>サツ</t>
    </rPh>
    <rPh sb="14" eb="15">
      <t>シュ</t>
    </rPh>
    <phoneticPr fontId="12"/>
  </si>
  <si>
    <t>新聞数</t>
    <rPh sb="0" eb="2">
      <t>シンブン</t>
    </rPh>
    <rPh sb="2" eb="3">
      <t>カズ</t>
    </rPh>
    <phoneticPr fontId="12"/>
  </si>
  <si>
    <t>31 紙</t>
    <rPh sb="3" eb="4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</si>
  <si>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</si>
  <si>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</si>
  <si>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129 団体</t>
    <rPh sb="4" eb="5">
      <t>ダン</t>
    </rPh>
    <rPh sb="5" eb="6">
      <t>タイ</t>
    </rPh>
    <phoneticPr fontId="12"/>
  </si>
  <si>
    <t>121 団体</t>
    <rPh sb="4" eb="5">
      <t>ダン</t>
    </rPh>
    <rPh sb="5" eb="6">
      <t>タイ</t>
    </rPh>
    <phoneticPr fontId="12"/>
  </si>
  <si>
    <t>団体利用</t>
    <rPh sb="0" eb="2">
      <t>ダンタイ</t>
    </rPh>
    <rPh sb="2" eb="4">
      <t>リヨウ</t>
    </rPh>
    <phoneticPr fontId="12"/>
  </si>
  <si>
    <t>102 団体</t>
    <rPh sb="4" eb="6">
      <t>ダンタイ</t>
    </rPh>
    <phoneticPr fontId="12"/>
  </si>
  <si>
    <t>248 団体</t>
    <rPh sb="4" eb="6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</si>
  <si>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</si>
  <si>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6,911 冊</t>
    <rPh sb="6" eb="7">
      <t>サツ</t>
    </rPh>
    <phoneticPr fontId="12"/>
  </si>
  <si>
    <t>10,601 冊</t>
    <rPh sb="7" eb="8">
      <t>サツ</t>
    </rPh>
    <phoneticPr fontId="12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</si>
  <si>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</si>
  <si>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</si>
  <si>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203,788 人(47,016 人)</t>
    <rPh sb="8" eb="9">
      <t>ニン</t>
    </rPh>
    <rPh sb="17" eb="18">
      <t>ニン</t>
    </rPh>
    <phoneticPr fontId="12"/>
  </si>
  <si>
    <t>243,138 人 (53,346 人)</t>
    <rPh sb="8" eb="9">
      <t>ニン</t>
    </rPh>
    <rPh sb="18" eb="19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</si>
  <si>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</si>
  <si>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766.1 人</t>
    <rPh sb="6" eb="7">
      <t>ニン</t>
    </rPh>
    <phoneticPr fontId="12"/>
  </si>
  <si>
    <t>841.3 人</t>
    <rPh sb="6" eb="7">
      <t>ニン</t>
    </rPh>
    <phoneticPr fontId="12"/>
  </si>
  <si>
    <t>貸出総数</t>
    <rPh sb="0" eb="2">
      <t>カシダ</t>
    </rPh>
    <rPh sb="2" eb="4">
      <t>ソウスウ</t>
    </rPh>
    <phoneticPr fontId="12"/>
  </si>
  <si>
    <t>890,285 冊(点)</t>
    <rPh sb="8" eb="9">
      <t>サツ</t>
    </rPh>
    <rPh sb="10" eb="11">
      <t>テン</t>
    </rPh>
    <phoneticPr fontId="12"/>
  </si>
  <si>
    <t>1,020,807 冊(点)</t>
    <rPh sb="10" eb="11">
      <t>サツ</t>
    </rPh>
    <rPh sb="12" eb="13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</si>
  <si>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</si>
  <si>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4.37 冊(点)</t>
    <rPh sb="6" eb="7">
      <t>サツ</t>
    </rPh>
    <rPh sb="8" eb="9">
      <t>テン</t>
    </rPh>
    <phoneticPr fontId="12"/>
  </si>
  <si>
    <t>　4.20 冊(点)</t>
    <rPh sb="6" eb="7">
      <t>サツ</t>
    </rPh>
    <rPh sb="8" eb="9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</si>
  <si>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</si>
  <si>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394 人</t>
    <rPh sb="4" eb="5">
      <t>ニン</t>
    </rPh>
    <phoneticPr fontId="12"/>
  </si>
  <si>
    <t>2,301 人</t>
    <rPh sb="6" eb="7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</si>
  <si>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</si>
  <si>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年間資料購入総額（２年度決算額）</t>
    <rPh sb="0" eb="2">
      <t>ネンカン</t>
    </rPh>
    <rPh sb="2" eb="4">
      <t>シリョウ</t>
    </rPh>
    <rPh sb="4" eb="6">
      <t>コウニュウ</t>
    </rPh>
    <rPh sb="6" eb="8">
      <t>ソウガク</t>
    </rPh>
    <rPh sb="10" eb="12">
      <t>ネンド</t>
    </rPh>
    <rPh sb="12" eb="15">
      <t>ケッサンガク</t>
    </rPh>
    <phoneticPr fontId="12"/>
  </si>
  <si>
    <t>36,105 千円</t>
    <rPh sb="7" eb="8">
      <t>セン</t>
    </rPh>
    <rPh sb="8" eb="9">
      <t>エン</t>
    </rPh>
    <phoneticPr fontId="12"/>
  </si>
  <si>
    <t>36,102 千円</t>
    <rPh sb="7" eb="8">
      <t>セン</t>
    </rPh>
    <rPh sb="8" eb="9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</si>
  <si>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</si>
  <si>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29,638 千円</t>
    <rPh sb="7" eb="8">
      <t>セン</t>
    </rPh>
    <rPh sb="8" eb="9">
      <t>エン</t>
    </rPh>
    <phoneticPr fontId="12"/>
  </si>
  <si>
    <t>29,523 千円</t>
    <rPh sb="7" eb="8">
      <t>セン</t>
    </rPh>
    <rPh sb="8" eb="9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</si>
  <si>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</si>
  <si>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3,362 千円</t>
    <rPh sb="6" eb="7">
      <t>セン</t>
    </rPh>
    <rPh sb="7" eb="8">
      <t>エン</t>
    </rPh>
    <phoneticPr fontId="12"/>
  </si>
  <si>
    <t>3,476 千円</t>
    <rPh sb="6" eb="7">
      <t>セン</t>
    </rPh>
    <rPh sb="7" eb="8">
      <t>エン</t>
    </rPh>
    <phoneticPr fontId="12"/>
  </si>
  <si>
    <t>　　　③雑誌</t>
    <rPh sb="4" eb="6">
      <t>ザッシ</t>
    </rPh>
    <phoneticPr fontId="12"/>
  </si>
  <si>
    <t>2,166 千円</t>
    <rPh sb="6" eb="7">
      <t>セン</t>
    </rPh>
    <rPh sb="7" eb="8">
      <t>エン</t>
    </rPh>
    <phoneticPr fontId="12"/>
  </si>
  <si>
    <t>2,152 千円</t>
    <rPh sb="6" eb="7">
      <t>セン</t>
    </rPh>
    <rPh sb="7" eb="8">
      <t>エン</t>
    </rPh>
    <phoneticPr fontId="12"/>
  </si>
  <si>
    <t>　　　④新聞</t>
    <rPh sb="4" eb="6">
      <t>シンブン</t>
    </rPh>
    <phoneticPr fontId="12"/>
  </si>
  <si>
    <t>939 千円</t>
    <rPh sb="4" eb="5">
      <t>セン</t>
    </rPh>
    <rPh sb="5" eb="6">
      <t>エン</t>
    </rPh>
    <phoneticPr fontId="12"/>
  </si>
  <si>
    <t>951 千円</t>
    <rPh sb="4" eb="5">
      <t>セン</t>
    </rPh>
    <rPh sb="5" eb="6">
      <t>エン</t>
    </rPh>
    <phoneticPr fontId="12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</si>
  <si>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2"/>
  </si>
  <si>
    <t>17,616 冊(点)</t>
    <rPh sb="7" eb="8">
      <t>サツ</t>
    </rPh>
    <rPh sb="9" eb="10">
      <t>テン</t>
    </rPh>
    <phoneticPr fontId="12"/>
  </si>
  <si>
    <t>18,502 冊(点)</t>
    <rPh sb="7" eb="8">
      <t>サツ</t>
    </rPh>
    <rPh sb="9" eb="10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</si>
  <si>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</si>
  <si>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16,500 冊</t>
    <rPh sb="7" eb="8">
      <t>サツ</t>
    </rPh>
    <phoneticPr fontId="12"/>
  </si>
  <si>
    <t>17,489 冊</t>
    <rPh sb="7" eb="8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</si>
  <si>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</si>
  <si>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449 点</t>
    <rPh sb="4" eb="5">
      <t>テン</t>
    </rPh>
    <phoneticPr fontId="12"/>
  </si>
  <si>
    <t>410 点</t>
    <rPh sb="4" eb="5">
      <t>テン</t>
    </rPh>
    <phoneticPr fontId="12"/>
  </si>
  <si>
    <t>　　　③寄贈他</t>
    <rPh sb="4" eb="6">
      <t>キゾウ</t>
    </rPh>
    <rPh sb="6" eb="7">
      <t>ホカ</t>
    </rPh>
    <phoneticPr fontId="12"/>
  </si>
  <si>
    <t>667 冊(点)</t>
    <rPh sb="4" eb="5">
      <t>サツ</t>
    </rPh>
    <rPh sb="6" eb="7">
      <t>テン</t>
    </rPh>
    <phoneticPr fontId="12"/>
  </si>
  <si>
    <t>603 冊(点)</t>
    <rPh sb="4" eb="5">
      <t>サツ</t>
    </rPh>
    <rPh sb="6" eb="7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</si>
  <si>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</si>
  <si>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年間除籍資料数(雑誌を除いた除籍数）</t>
    <rPh sb="0" eb="2">
      <t>ネンカン</t>
    </rPh>
    <rPh sb="2" eb="4">
      <t>ジョセキ</t>
    </rPh>
    <rPh sb="4" eb="6">
      <t>シリョウ</t>
    </rPh>
    <rPh sb="6" eb="7">
      <t>スウ</t>
    </rPh>
    <rPh sb="8" eb="10">
      <t>ザッシ</t>
    </rPh>
    <rPh sb="11" eb="12">
      <t>ジョ</t>
    </rPh>
    <rPh sb="14" eb="16">
      <t>ジョセキ</t>
    </rPh>
    <rPh sb="16" eb="17">
      <t>スウ</t>
    </rPh>
    <phoneticPr fontId="12"/>
  </si>
  <si>
    <t>20,393(17,691) 点</t>
    <rPh sb="15" eb="16">
      <t>テン</t>
    </rPh>
    <phoneticPr fontId="12"/>
  </si>
  <si>
    <t>14,956 (12,202) 点</t>
    <rPh sb="16" eb="17">
      <t>テン</t>
    </rPh>
    <phoneticPr fontId="12"/>
  </si>
  <si>
    <t>注釈</t>
    <rPh sb="0" eb="2">
      <t>チュウシャク</t>
    </rPh>
    <phoneticPr fontId="12"/>
  </si>
  <si>
    <t>１．蔵書とは，図書資料、視聴覚資料（CD・DVD等）、雑誌及び新聞などを指す。</t>
    <rPh sb="2" eb="4">
      <t>ゾウショ</t>
    </rPh>
    <rPh sb="7" eb="9">
      <t>トショ</t>
    </rPh>
    <rPh sb="9" eb="11">
      <t>シリョウ</t>
    </rPh>
    <rPh sb="12" eb="15">
      <t>シチョウカク</t>
    </rPh>
    <rPh sb="15" eb="17">
      <t>シリョウ</t>
    </rPh>
    <rPh sb="24" eb="25">
      <t>ナド</t>
    </rPh>
    <rPh sb="27" eb="29">
      <t>ザッシ</t>
    </rPh>
    <rPh sb="29" eb="30">
      <t>オヨ</t>
    </rPh>
    <rPh sb="31" eb="33">
      <t>シンブン</t>
    </rPh>
    <rPh sb="36" eb="37">
      <t>サ</t>
    </rPh>
    <phoneticPr fontId="12"/>
  </si>
  <si>
    <t>２．貸出者数及び貸出資料総数には、自動車図書館の利用者も含む。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2"/>
  </si>
  <si>
    <t>３．４各交流センター図書室のデータは含まない。</t>
    <rPh sb="3" eb="4">
      <t>カク</t>
    </rPh>
    <rPh sb="4" eb="6">
      <t>コウリュウ</t>
    </rPh>
    <rPh sb="10" eb="13">
      <t>トショシツ</t>
    </rPh>
    <rPh sb="18" eb="19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</si>
</sst>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_ "/>
    <numFmt numFmtId="178" formatCode="#,##0.00_ "/>
    <numFmt numFmtId="179" formatCode="0.00_);[Red]\(0.00\)"/>
    <numFmt numFmtId="180" formatCode="#,##0.0_);[Red]\(#,##0.0\)"/>
    <numFmt numFmtId="181" formatCode="#,##0.0_ "/>
    <numFmt numFmtId="182" formatCode="0.0_);[Red]\(0.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177" fontId="8" fillId="0" borderId="0" xfId="0" applyNumberFormat="1" applyFont="1" applyFill="1" applyBorder="1" applyAlignment="1">
      <alignment horizontal="center" shrinkToFit="1"/>
    </xf>
    <xf numFmtId="177" fontId="8" fillId="0" borderId="0" xfId="0" applyNumberFormat="1" applyFont="1" applyFill="1" applyBorder="1"/>
    <xf numFmtId="177" fontId="8" fillId="0" borderId="1" xfId="0" applyNumberFormat="1" applyFont="1" applyFill="1" applyBorder="1"/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shrinkToFit="1"/>
    </xf>
    <xf numFmtId="177" fontId="8" fillId="0" borderId="0" xfId="0" applyNumberFormat="1" applyFont="1" applyFill="1" applyAlignment="1">
      <alignment horizontal="center" shrinkToFit="1"/>
    </xf>
    <xf numFmtId="177" fontId="8" fillId="0" borderId="0" xfId="0" applyNumberFormat="1" applyFont="1" applyFill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5" fillId="0" borderId="0" xfId="0" applyNumberFormat="1" applyFont="1" applyFill="1" applyAlignment="1">
      <alignment horizontal="center" vertical="center" wrapText="1" shrinkToFit="1"/>
    </xf>
    <xf numFmtId="177" fontId="4" fillId="0" borderId="0" xfId="0" applyNumberFormat="1" applyFont="1" applyFill="1"/>
    <xf numFmtId="177" fontId="9" fillId="0" borderId="0" xfId="0" applyNumberFormat="1" applyFont="1" applyFill="1"/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6" fontId="8" fillId="0" borderId="1" xfId="1" applyNumberFormat="1" applyFont="1" applyFill="1" applyBorder="1" applyAlignment="1"/>
    <xf numFmtId="176" fontId="8" fillId="0" borderId="1" xfId="0" applyNumberFormat="1" applyFont="1" applyFill="1" applyBorder="1" applyAlignment="1"/>
    <xf numFmtId="177" fontId="0" fillId="0" borderId="0" xfId="0" applyNumberFormat="1" applyFont="1" applyFill="1"/>
    <xf numFmtId="177" fontId="0" fillId="0" borderId="0" xfId="0" applyNumberFormat="1" applyFont="1" applyFill="1" applyAlignment="1">
      <alignment horizontal="center" shrinkToFit="1"/>
    </xf>
    <xf numFmtId="177" fontId="0" fillId="0" borderId="0" xfId="0" applyNumberFormat="1" applyFont="1" applyFill="1" applyBorder="1"/>
    <xf numFmtId="177" fontId="8" fillId="0" borderId="1" xfId="0" applyNumberFormat="1" applyFont="1" applyFill="1" applyBorder="1" applyAlignment="1">
      <alignment horizontal="center" wrapText="1" shrinkToFit="1"/>
    </xf>
    <xf numFmtId="177" fontId="6" fillId="0" borderId="1" xfId="0" applyNumberFormat="1" applyFont="1" applyFill="1" applyBorder="1" applyAlignment="1">
      <alignment horizontal="center" wrapText="1" shrinkToFit="1"/>
    </xf>
    <xf numFmtId="177" fontId="9" fillId="0" borderId="0" xfId="0" applyNumberFormat="1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/>
    <xf numFmtId="177" fontId="0" fillId="0" borderId="0" xfId="0" applyNumberFormat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 wrapText="1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/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180" fontId="6" fillId="0" borderId="1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horizontal="center" vertical="center" shrinkToFit="1"/>
    </xf>
    <xf numFmtId="177" fontId="8" fillId="0" borderId="0" xfId="0" applyNumberFormat="1" applyFont="1" applyFill="1" applyAlignment="1">
      <alignment shrinkToFit="1"/>
    </xf>
    <xf numFmtId="181" fontId="0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shrinkToFit="1"/>
    </xf>
    <xf numFmtId="181" fontId="0" fillId="0" borderId="0" xfId="0" applyNumberFormat="1" applyFont="1" applyFill="1" applyAlignment="1">
      <alignment horizontal="center"/>
    </xf>
    <xf numFmtId="49" fontId="8" fillId="0" borderId="6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/>
    <xf numFmtId="178" fontId="0" fillId="0" borderId="0" xfId="0" applyNumberFormat="1" applyFont="1" applyFill="1"/>
    <xf numFmtId="49" fontId="8" fillId="0" borderId="7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shrinkToFit="1"/>
    </xf>
    <xf numFmtId="181" fontId="0" fillId="0" borderId="0" xfId="0" applyNumberFormat="1" applyFont="1" applyFill="1" applyAlignment="1">
      <alignment vertical="distributed"/>
    </xf>
    <xf numFmtId="181" fontId="8" fillId="0" borderId="8" xfId="0" applyNumberFormat="1" applyFont="1" applyFill="1" applyBorder="1"/>
    <xf numFmtId="177" fontId="8" fillId="0" borderId="3" xfId="0" applyNumberFormat="1" applyFont="1" applyFill="1" applyBorder="1"/>
    <xf numFmtId="177" fontId="8" fillId="0" borderId="2" xfId="0" applyNumberFormat="1" applyFont="1" applyFill="1" applyBorder="1"/>
    <xf numFmtId="49" fontId="8" fillId="0" borderId="9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shrinkToFit="1"/>
    </xf>
    <xf numFmtId="181" fontId="0" fillId="0" borderId="0" xfId="0" applyNumberFormat="1" applyFont="1" applyFill="1" applyAlignment="1">
      <alignment horizontal="center" shrinkToFit="1"/>
    </xf>
    <xf numFmtId="177" fontId="8" fillId="0" borderId="10" xfId="0" applyNumberFormat="1" applyFont="1" applyFill="1" applyBorder="1" applyAlignment="1">
      <alignment horizontal="distributed" shrinkToFit="1"/>
    </xf>
    <xf numFmtId="181" fontId="8" fillId="0" borderId="0" xfId="0" applyNumberFormat="1" applyFont="1" applyFill="1" applyBorder="1"/>
    <xf numFmtId="177" fontId="6" fillId="0" borderId="4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2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distributed" shrinkToFit="1"/>
    </xf>
    <xf numFmtId="177" fontId="6" fillId="0" borderId="2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5" xfId="0" applyNumberFormat="1" applyFont="1" applyFill="1" applyBorder="1" applyAlignment="1">
      <alignment horizontal="distributed" shrinkToFit="1"/>
    </xf>
    <xf numFmtId="177" fontId="8" fillId="0" borderId="5" xfId="0" applyNumberFormat="1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 shrinkToFit="1"/>
    </xf>
    <xf numFmtId="0" fontId="8" fillId="0" borderId="5" xfId="0" applyFont="1" applyFill="1" applyBorder="1" applyAlignment="1">
      <alignment horizontal="distributed"/>
    </xf>
    <xf numFmtId="0" fontId="8" fillId="0" borderId="5" xfId="0" applyFont="1" applyFill="1" applyBorder="1" applyAlignment="1">
      <alignment shrinkToFit="1"/>
    </xf>
    <xf numFmtId="177" fontId="8" fillId="0" borderId="8" xfId="0" applyNumberFormat="1" applyFont="1" applyFill="1" applyBorder="1" applyAlignment="1">
      <alignment horizontal="center"/>
    </xf>
    <xf numFmtId="177" fontId="8" fillId="0" borderId="11" xfId="0" applyNumberFormat="1" applyFont="1" applyFill="1" applyBorder="1" applyAlignment="1">
      <alignment horizontal="distributed" shrinkToFit="1"/>
    </xf>
    <xf numFmtId="177" fontId="8" fillId="0" borderId="11" xfId="0" applyNumberFormat="1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shrinkToFit="1"/>
    </xf>
    <xf numFmtId="0" fontId="8" fillId="0" borderId="0" xfId="0" applyFont="1" applyFill="1" applyBorder="1" applyAlignment="1">
      <alignment horizontal="distributed"/>
    </xf>
    <xf numFmtId="3" fontId="8" fillId="0" borderId="1" xfId="0" applyNumberFormat="1" applyFont="1" applyFill="1" applyBorder="1"/>
    <xf numFmtId="3" fontId="8" fillId="0" borderId="0" xfId="0" applyNumberFormat="1" applyFont="1" applyFill="1" applyBorder="1"/>
    <xf numFmtId="177" fontId="8" fillId="0" borderId="12" xfId="0" applyNumberFormat="1" applyFont="1" applyFill="1" applyBorder="1" applyAlignment="1"/>
    <xf numFmtId="177" fontId="0" fillId="0" borderId="2" xfId="0" applyNumberFormat="1" applyFont="1" applyFill="1" applyBorder="1"/>
    <xf numFmtId="177" fontId="8" fillId="0" borderId="0" xfId="0" applyNumberFormat="1" applyFont="1" applyFill="1" applyBorder="1" applyAlignment="1">
      <alignment shrinkToFit="1"/>
    </xf>
    <xf numFmtId="177" fontId="8" fillId="0" borderId="12" xfId="0" applyNumberFormat="1" applyFont="1" applyFill="1" applyBorder="1" applyAlignment="1">
      <alignment vertical="center" shrinkToFit="1"/>
    </xf>
    <xf numFmtId="182" fontId="8" fillId="0" borderId="0" xfId="0" applyNumberFormat="1" applyFont="1" applyFill="1" applyBorder="1"/>
    <xf numFmtId="177" fontId="8" fillId="0" borderId="0" xfId="0" applyNumberFormat="1" applyFont="1" applyFill="1" applyBorder="1" applyAlignment="1"/>
    <xf numFmtId="177" fontId="8" fillId="0" borderId="11" xfId="0" applyNumberFormat="1" applyFont="1" applyFill="1" applyBorder="1"/>
    <xf numFmtId="177" fontId="8" fillId="0" borderId="11" xfId="0" applyNumberFormat="1" applyFont="1" applyFill="1" applyBorder="1" applyAlignment="1">
      <alignment horizontal="right"/>
    </xf>
    <xf numFmtId="177" fontId="8" fillId="0" borderId="1" xfId="0" applyNumberFormat="1" applyFont="1" applyFill="1" applyBorder="1" applyAlignment="1"/>
    <xf numFmtId="177" fontId="8" fillId="0" borderId="0" xfId="0" applyNumberFormat="1" applyFont="1" applyFill="1" applyAlignment="1"/>
    <xf numFmtId="177" fontId="0" fillId="0" borderId="0" xfId="0" applyNumberFormat="1" applyFont="1" applyFill="1" applyAlignment="1"/>
    <xf numFmtId="177" fontId="7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/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Protection="1">
      <protection locked="0"/>
    </xf>
    <xf numFmtId="177" fontId="8" fillId="0" borderId="4" xfId="0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/>
    <xf numFmtId="176" fontId="6" fillId="0" borderId="4" xfId="0" applyNumberFormat="1" applyFont="1" applyFill="1" applyBorder="1" applyAlignment="1">
      <alignment horizontal="right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shrinkToFit="1"/>
    </xf>
    <xf numFmtId="177" fontId="8" fillId="0" borderId="5" xfId="0" applyNumberFormat="1" applyFont="1" applyFill="1" applyBorder="1" applyAlignment="1">
      <alignment horizontal="center" shrinkToFit="1"/>
    </xf>
    <xf numFmtId="177" fontId="8" fillId="0" borderId="10" xfId="0" applyNumberFormat="1" applyFont="1" applyFill="1" applyBorder="1" applyAlignment="1">
      <alignment horizontal="center" shrinkToFit="1"/>
    </xf>
    <xf numFmtId="177" fontId="8" fillId="0" borderId="4" xfId="0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/>
    <xf numFmtId="177" fontId="0" fillId="0" borderId="5" xfId="0" applyNumberFormat="1" applyFont="1" applyFill="1" applyBorder="1" applyAlignment="1"/>
    <xf numFmtId="181" fontId="8" fillId="0" borderId="4" xfId="0" applyNumberFormat="1" applyFont="1" applyFill="1" applyBorder="1" applyAlignment="1">
      <alignment horizontal="right"/>
    </xf>
    <xf numFmtId="181" fontId="8" fillId="0" borderId="5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/>
    <xf numFmtId="177" fontId="8" fillId="0" borderId="1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center" vertical="distributed" wrapText="1"/>
    </xf>
    <xf numFmtId="0" fontId="11" fillId="2" borderId="4" xfId="2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8" fillId="0" borderId="0" xfId="2" applyFont="1" applyFill="1">
      <alignment vertical="center"/>
    </xf>
    <xf numFmtId="0" fontId="11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4" xfId="2" applyFont="1" applyFill="1" applyBorder="1">
      <alignment vertical="center"/>
    </xf>
    <xf numFmtId="0" fontId="13" fillId="0" borderId="1" xfId="2" applyFont="1" applyFill="1" applyBorder="1" applyAlignment="1">
      <alignment horizontal="right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/>
    </xf>
    <xf numFmtId="0" fontId="14" fillId="0" borderId="0" xfId="2" applyFont="1" applyFill="1">
      <alignment vertical="center"/>
    </xf>
    <xf numFmtId="0" fontId="13" fillId="0" borderId="0" xfId="2" applyFont="1" applyFill="1" applyAlignment="1">
      <alignment horizontal="left" vertical="center"/>
    </xf>
    <xf numFmtId="0" fontId="14" fillId="0" borderId="0" xfId="2" applyFont="1" applyFill="1" applyBorder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85" zoomScaleNormal="85" workbookViewId="0">
      <selection activeCell="D30" sqref="D30"/>
    </sheetView>
  </sheetViews>
  <sheetFormatPr defaultRowHeight="14.25"/>
  <cols>
    <col min="1" max="1" width="10.375" style="135" customWidth="1"/>
    <col min="2" max="2" width="4.375" style="154" customWidth="1"/>
    <col min="3" max="3" width="37.875" style="135" customWidth="1"/>
    <col min="4" max="4" width="27.125" style="155" customWidth="1"/>
    <col min="5" max="5" width="27.125" style="137" customWidth="1"/>
    <col min="6" max="16384" width="9" style="135"/>
  </cols>
  <sheetData>
    <row r="1" spans="1:5" ht="19.5" customHeight="1">
      <c r="A1" s="132" t="s">
        <v>175</v>
      </c>
      <c r="B1" s="133"/>
      <c r="C1" s="133"/>
      <c r="D1" s="133"/>
      <c r="E1" s="134"/>
    </row>
    <row r="2" spans="1:5" ht="15" customHeight="1">
      <c r="A2" s="136"/>
      <c r="B2" s="136"/>
      <c r="C2" s="136"/>
      <c r="D2" s="136"/>
    </row>
    <row r="3" spans="1:5" ht="15" customHeight="1">
      <c r="A3" s="136"/>
      <c r="B3" s="136"/>
      <c r="C3" s="136"/>
      <c r="D3" s="138" t="s">
        <v>176</v>
      </c>
      <c r="E3" s="139" t="s">
        <v>177</v>
      </c>
    </row>
    <row r="4" spans="1:5" ht="15" customHeight="1">
      <c r="A4" s="140"/>
      <c r="B4" s="141"/>
      <c r="C4" s="140"/>
      <c r="D4" s="138"/>
      <c r="E4" s="142"/>
    </row>
    <row r="5" spans="1:5" ht="23.25" customHeight="1">
      <c r="A5" s="138" t="s">
        <v>178</v>
      </c>
      <c r="B5" s="143">
        <v>1</v>
      </c>
      <c r="C5" s="144" t="s">
        <v>179</v>
      </c>
      <c r="D5" s="145" t="s">
        <v>180</v>
      </c>
      <c r="E5" s="145" t="s">
        <v>181</v>
      </c>
    </row>
    <row r="6" spans="1:5" ht="23.25" customHeight="1">
      <c r="A6" s="138"/>
      <c r="B6" s="143">
        <v>2</v>
      </c>
      <c r="C6" s="144" t="s">
        <v>182</v>
      </c>
      <c r="D6" s="145" t="s">
        <v>183</v>
      </c>
      <c r="E6" s="145" t="s">
        <v>184</v>
      </c>
    </row>
    <row r="7" spans="1:5" ht="23.25" customHeight="1">
      <c r="A7" s="138" t="s">
        <v>185</v>
      </c>
      <c r="B7" s="143">
        <v>3</v>
      </c>
      <c r="C7" s="144" t="s">
        <v>186</v>
      </c>
      <c r="D7" s="145" t="s">
        <v>187</v>
      </c>
      <c r="E7" s="145" t="s">
        <v>188</v>
      </c>
    </row>
    <row r="8" spans="1:5" ht="23.25" customHeight="1">
      <c r="A8" s="138"/>
      <c r="B8" s="143">
        <v>4</v>
      </c>
      <c r="C8" s="144" t="s">
        <v>189</v>
      </c>
      <c r="D8" s="145" t="s">
        <v>190</v>
      </c>
      <c r="E8" s="145" t="s">
        <v>191</v>
      </c>
    </row>
    <row r="9" spans="1:5" ht="23.25" customHeight="1">
      <c r="A9" s="138"/>
      <c r="B9" s="143">
        <v>5</v>
      </c>
      <c r="C9" s="144" t="s">
        <v>192</v>
      </c>
      <c r="D9" s="145" t="s">
        <v>193</v>
      </c>
      <c r="E9" s="145" t="s">
        <v>194</v>
      </c>
    </row>
    <row r="10" spans="1:5" ht="23.25" customHeight="1">
      <c r="A10" s="138"/>
      <c r="B10" s="143">
        <v>6</v>
      </c>
      <c r="C10" s="144" t="s">
        <v>195</v>
      </c>
      <c r="D10" s="145" t="s">
        <v>196</v>
      </c>
      <c r="E10" s="145" t="s">
        <v>197</v>
      </c>
    </row>
    <row r="11" spans="1:5" ht="23.25" customHeight="1">
      <c r="A11" s="138" t="s">
        <v>198</v>
      </c>
      <c r="B11" s="143">
        <v>7</v>
      </c>
      <c r="C11" s="144" t="s">
        <v>199</v>
      </c>
      <c r="D11" s="145" t="s">
        <v>200</v>
      </c>
      <c r="E11" s="145" t="s">
        <v>201</v>
      </c>
    </row>
    <row r="12" spans="1:5" ht="23.25" customHeight="1">
      <c r="A12" s="138"/>
      <c r="B12" s="143">
        <v>8</v>
      </c>
      <c r="C12" s="144" t="s">
        <v>202</v>
      </c>
      <c r="D12" s="145" t="s">
        <v>203</v>
      </c>
      <c r="E12" s="145" t="s">
        <v>204</v>
      </c>
    </row>
    <row r="13" spans="1:5" ht="23.25" customHeight="1">
      <c r="A13" s="138"/>
      <c r="B13" s="143">
        <v>9</v>
      </c>
      <c r="C13" s="144" t="s">
        <v>205</v>
      </c>
      <c r="D13" s="145" t="s">
        <v>206</v>
      </c>
      <c r="E13" s="145" t="s">
        <v>207</v>
      </c>
    </row>
    <row r="14" spans="1:5" ht="23.25" customHeight="1">
      <c r="A14" s="138"/>
      <c r="B14" s="143">
        <v>10</v>
      </c>
      <c r="C14" s="144" t="s">
        <v>208</v>
      </c>
      <c r="D14" s="145" t="s">
        <v>209</v>
      </c>
      <c r="E14" s="145" t="s">
        <v>210</v>
      </c>
    </row>
    <row r="15" spans="1:5" ht="23.25" customHeight="1">
      <c r="A15" s="138"/>
      <c r="B15" s="143">
        <v>11</v>
      </c>
      <c r="C15" s="144" t="s">
        <v>211</v>
      </c>
      <c r="D15" s="145" t="s">
        <v>212</v>
      </c>
      <c r="E15" s="145" t="s">
        <v>213</v>
      </c>
    </row>
    <row r="16" spans="1:5" ht="23.25" customHeight="1">
      <c r="A16" s="138"/>
      <c r="B16" s="143">
        <v>12</v>
      </c>
      <c r="C16" s="144" t="s">
        <v>214</v>
      </c>
      <c r="D16" s="145" t="s">
        <v>215</v>
      </c>
      <c r="E16" s="145" t="s">
        <v>215</v>
      </c>
    </row>
    <row r="17" spans="1:5" ht="23.25" customHeight="1">
      <c r="A17" s="146" t="s">
        <v>216</v>
      </c>
      <c r="B17" s="143">
        <v>13</v>
      </c>
      <c r="C17" s="144" t="s">
        <v>217</v>
      </c>
      <c r="D17" s="145" t="s">
        <v>218</v>
      </c>
      <c r="E17" s="145" t="s">
        <v>219</v>
      </c>
    </row>
    <row r="18" spans="1:5" ht="23.25" customHeight="1">
      <c r="A18" s="147"/>
      <c r="B18" s="143">
        <v>14</v>
      </c>
      <c r="C18" s="144" t="s">
        <v>220</v>
      </c>
      <c r="D18" s="145" t="s">
        <v>221</v>
      </c>
      <c r="E18" s="145" t="s">
        <v>222</v>
      </c>
    </row>
    <row r="19" spans="1:5" ht="23.25" customHeight="1">
      <c r="A19" s="148"/>
      <c r="B19" s="143">
        <v>15</v>
      </c>
      <c r="C19" s="144" t="s">
        <v>223</v>
      </c>
      <c r="D19" s="145" t="s">
        <v>224</v>
      </c>
      <c r="E19" s="145" t="s">
        <v>225</v>
      </c>
    </row>
    <row r="20" spans="1:5" ht="23.25" customHeight="1">
      <c r="A20" s="149" t="s">
        <v>226</v>
      </c>
      <c r="B20" s="143">
        <v>16</v>
      </c>
      <c r="C20" s="144" t="s">
        <v>227</v>
      </c>
      <c r="D20" s="145" t="s">
        <v>228</v>
      </c>
      <c r="E20" s="145" t="s">
        <v>229</v>
      </c>
    </row>
    <row r="21" spans="1:5" ht="23.25" customHeight="1">
      <c r="A21" s="147"/>
      <c r="B21" s="143">
        <v>17</v>
      </c>
      <c r="C21" s="144" t="s">
        <v>230</v>
      </c>
      <c r="D21" s="145" t="s">
        <v>231</v>
      </c>
      <c r="E21" s="145" t="s">
        <v>232</v>
      </c>
    </row>
    <row r="22" spans="1:5" ht="23.25" customHeight="1">
      <c r="A22" s="147"/>
      <c r="B22" s="143">
        <v>18</v>
      </c>
      <c r="C22" s="144" t="s">
        <v>233</v>
      </c>
      <c r="D22" s="145" t="s">
        <v>234</v>
      </c>
      <c r="E22" s="145" t="s">
        <v>235</v>
      </c>
    </row>
    <row r="23" spans="1:5" ht="23.25" customHeight="1">
      <c r="A23" s="147"/>
      <c r="B23" s="143">
        <v>19</v>
      </c>
      <c r="C23" s="144" t="s">
        <v>236</v>
      </c>
      <c r="D23" s="145" t="s">
        <v>237</v>
      </c>
      <c r="E23" s="145" t="s">
        <v>238</v>
      </c>
    </row>
    <row r="24" spans="1:5" ht="23.25" customHeight="1">
      <c r="A24" s="148"/>
      <c r="B24" s="143">
        <v>20</v>
      </c>
      <c r="C24" s="144" t="s">
        <v>239</v>
      </c>
      <c r="D24" s="145" t="s">
        <v>240</v>
      </c>
      <c r="E24" s="145" t="s">
        <v>241</v>
      </c>
    </row>
    <row r="25" spans="1:5" ht="23.25" customHeight="1">
      <c r="A25" s="146" t="s">
        <v>242</v>
      </c>
      <c r="B25" s="143">
        <v>21</v>
      </c>
      <c r="C25" s="144" t="s">
        <v>243</v>
      </c>
      <c r="D25" s="145" t="s">
        <v>244</v>
      </c>
      <c r="E25" s="145" t="s">
        <v>245</v>
      </c>
    </row>
    <row r="26" spans="1:5" ht="23.25" customHeight="1">
      <c r="A26" s="147"/>
      <c r="B26" s="143">
        <v>22</v>
      </c>
      <c r="C26" s="144" t="s">
        <v>246</v>
      </c>
      <c r="D26" s="145" t="s">
        <v>247</v>
      </c>
      <c r="E26" s="145" t="s">
        <v>248</v>
      </c>
    </row>
    <row r="27" spans="1:5" ht="23.25" customHeight="1">
      <c r="A27" s="147"/>
      <c r="B27" s="143">
        <v>23</v>
      </c>
      <c r="C27" s="144" t="s">
        <v>249</v>
      </c>
      <c r="D27" s="145" t="s">
        <v>250</v>
      </c>
      <c r="E27" s="145" t="s">
        <v>251</v>
      </c>
    </row>
    <row r="28" spans="1:5" ht="23.25" customHeight="1">
      <c r="A28" s="147"/>
      <c r="B28" s="143">
        <v>24</v>
      </c>
      <c r="C28" s="144" t="s">
        <v>252</v>
      </c>
      <c r="D28" s="145" t="s">
        <v>253</v>
      </c>
      <c r="E28" s="145" t="s">
        <v>254</v>
      </c>
    </row>
    <row r="29" spans="1:5" ht="23.25" customHeight="1">
      <c r="A29" s="147"/>
      <c r="B29" s="143">
        <v>25</v>
      </c>
      <c r="C29" s="144" t="s">
        <v>255</v>
      </c>
      <c r="D29" s="145" t="s">
        <v>256</v>
      </c>
      <c r="E29" s="145" t="s">
        <v>257</v>
      </c>
    </row>
    <row r="30" spans="1:5" ht="23.25" customHeight="1">
      <c r="A30" s="147"/>
      <c r="B30" s="143">
        <v>26</v>
      </c>
      <c r="C30" s="144" t="s">
        <v>258</v>
      </c>
      <c r="D30" s="145" t="s">
        <v>259</v>
      </c>
      <c r="E30" s="145" t="s">
        <v>260</v>
      </c>
    </row>
    <row r="31" spans="1:5" ht="23.25" customHeight="1">
      <c r="A31" s="147"/>
      <c r="B31" s="143">
        <v>27</v>
      </c>
      <c r="C31" s="144" t="s">
        <v>261</v>
      </c>
      <c r="D31" s="145" t="s">
        <v>262</v>
      </c>
      <c r="E31" s="145" t="s">
        <v>263</v>
      </c>
    </row>
    <row r="32" spans="1:5" ht="23.25" customHeight="1">
      <c r="A32" s="147"/>
      <c r="B32" s="143">
        <v>28</v>
      </c>
      <c r="C32" s="144" t="s">
        <v>264</v>
      </c>
      <c r="D32" s="145" t="s">
        <v>265</v>
      </c>
      <c r="E32" s="145" t="s">
        <v>266</v>
      </c>
    </row>
    <row r="33" spans="1:5" ht="23.25" customHeight="1">
      <c r="A33" s="150"/>
      <c r="B33" s="143">
        <v>29</v>
      </c>
      <c r="C33" s="144" t="s">
        <v>267</v>
      </c>
      <c r="D33" s="145" t="s">
        <v>268</v>
      </c>
      <c r="E33" s="145" t="s">
        <v>269</v>
      </c>
    </row>
    <row r="34" spans="1:5" ht="23.25" customHeight="1">
      <c r="A34" s="143" t="s">
        <v>270</v>
      </c>
      <c r="B34" s="143">
        <v>30</v>
      </c>
      <c r="C34" s="144" t="s">
        <v>271</v>
      </c>
      <c r="D34" s="145" t="s">
        <v>272</v>
      </c>
      <c r="E34" s="145" t="s">
        <v>273</v>
      </c>
    </row>
    <row r="35" spans="1:5" ht="20.100000000000001" customHeight="1">
      <c r="A35" s="151" t="s">
        <v>274</v>
      </c>
      <c r="B35" s="140"/>
      <c r="C35" s="152"/>
      <c r="D35" s="140"/>
    </row>
    <row r="36" spans="1:5" ht="20.100000000000001" customHeight="1">
      <c r="A36" s="151" t="s">
        <v>275</v>
      </c>
      <c r="B36" s="140"/>
      <c r="C36" s="152"/>
      <c r="D36" s="140"/>
    </row>
    <row r="37" spans="1:5" ht="20.100000000000001" customHeight="1">
      <c r="A37" s="151" t="s">
        <v>276</v>
      </c>
      <c r="B37" s="140"/>
      <c r="C37" s="152"/>
      <c r="D37" s="140"/>
    </row>
    <row r="38" spans="1:5" ht="20.100000000000001" customHeight="1">
      <c r="A38" s="153" t="s">
        <v>277</v>
      </c>
      <c r="B38" s="140"/>
      <c r="C38" s="152"/>
      <c r="D38" s="140"/>
    </row>
    <row r="39" spans="1:5" ht="20.100000000000001" customHeight="1"/>
    <row r="40" spans="1:5" ht="20.100000000000001" customHeight="1"/>
    <row r="42" spans="1:5">
      <c r="B42" s="155"/>
      <c r="D42" s="135"/>
    </row>
    <row r="43" spans="1:5">
      <c r="B43" s="155"/>
      <c r="D43" s="135"/>
    </row>
    <row r="44" spans="1:5">
      <c r="B44" s="155"/>
      <c r="D44" s="135"/>
    </row>
  </sheetData>
  <mergeCells count="9">
    <mergeCell ref="A17:A19"/>
    <mergeCell ref="A20:A24"/>
    <mergeCell ref="A25:A32"/>
    <mergeCell ref="A1:E1"/>
    <mergeCell ref="D3:D4"/>
    <mergeCell ref="E3:E4"/>
    <mergeCell ref="A5:A6"/>
    <mergeCell ref="A7:A10"/>
    <mergeCell ref="A11:A16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scale="92" orientation="portrait" r:id="rId1"/>
  <headerFooter>
    <oddFooter>&amp;C&amp;"Century,標準"19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4" zoomScaleNormal="100" workbookViewId="0">
      <selection activeCell="M10" sqref="M10"/>
    </sheetView>
  </sheetViews>
  <sheetFormatPr defaultRowHeight="12"/>
  <cols>
    <col min="1" max="1" width="7.5" style="34" customWidth="1"/>
    <col min="2" max="5" width="7.875" style="34" customWidth="1"/>
    <col min="6" max="6" width="7.5" style="34" customWidth="1"/>
    <col min="7" max="8" width="7.875" style="34" customWidth="1"/>
    <col min="9" max="9" width="1.625" style="34" customWidth="1"/>
    <col min="10" max="10" width="7.375" style="34" customWidth="1"/>
    <col min="11" max="11" width="8.25" style="34" customWidth="1"/>
    <col min="12" max="12" width="7.875" style="34" customWidth="1"/>
    <col min="13" max="13" width="6.375" style="34" customWidth="1"/>
    <col min="14" max="16384" width="9" style="34"/>
  </cols>
  <sheetData>
    <row r="1" spans="1:12" ht="13.5" customHeight="1">
      <c r="A1" s="32" t="s">
        <v>33</v>
      </c>
      <c r="B1" s="33"/>
      <c r="C1" s="33"/>
      <c r="D1" s="33"/>
      <c r="E1" s="33"/>
      <c r="F1" s="33"/>
      <c r="G1" s="33"/>
      <c r="H1" s="33"/>
      <c r="I1" s="33"/>
      <c r="J1" s="33" t="s">
        <v>34</v>
      </c>
      <c r="K1" s="33"/>
    </row>
    <row r="2" spans="1:12" s="39" customFormat="1" ht="33.75">
      <c r="A2" s="35"/>
      <c r="B2" s="35" t="s">
        <v>35</v>
      </c>
      <c r="C2" s="35" t="s">
        <v>36</v>
      </c>
      <c r="D2" s="35" t="s">
        <v>37</v>
      </c>
      <c r="E2" s="35" t="s">
        <v>38</v>
      </c>
      <c r="F2" s="35" t="s">
        <v>39</v>
      </c>
      <c r="G2" s="35" t="s">
        <v>40</v>
      </c>
      <c r="H2" s="36"/>
      <c r="I2" s="37"/>
      <c r="J2" s="35" t="s">
        <v>41</v>
      </c>
      <c r="K2" s="38" t="s">
        <v>42</v>
      </c>
      <c r="L2" s="5" t="s">
        <v>43</v>
      </c>
    </row>
    <row r="3" spans="1:12" s="44" customFormat="1" ht="13.5" customHeight="1">
      <c r="A3" s="38" t="s">
        <v>44</v>
      </c>
      <c r="B3" s="40">
        <v>4</v>
      </c>
      <c r="C3" s="40">
        <v>5553</v>
      </c>
      <c r="D3" s="40">
        <v>2646</v>
      </c>
      <c r="E3" s="40">
        <v>11753</v>
      </c>
      <c r="F3" s="40">
        <v>1906</v>
      </c>
      <c r="G3" s="40">
        <v>11</v>
      </c>
      <c r="H3" s="41"/>
      <c r="I3" s="42"/>
      <c r="J3" s="40" t="s">
        <v>45</v>
      </c>
      <c r="K3" s="40">
        <v>1725</v>
      </c>
      <c r="L3" s="43">
        <f>K3/K15*100</f>
        <v>4.0790749367447798</v>
      </c>
    </row>
    <row r="4" spans="1:12" s="44" customFormat="1" ht="13.5" customHeight="1">
      <c r="A4" s="38" t="s">
        <v>46</v>
      </c>
      <c r="B4" s="40">
        <v>18</v>
      </c>
      <c r="C4" s="40">
        <v>10868</v>
      </c>
      <c r="D4" s="40">
        <v>5496</v>
      </c>
      <c r="E4" s="40">
        <v>27208</v>
      </c>
      <c r="F4" s="40">
        <v>29</v>
      </c>
      <c r="G4" s="40">
        <v>0</v>
      </c>
      <c r="H4" s="45"/>
      <c r="I4" s="42"/>
      <c r="J4" s="40" t="s">
        <v>47</v>
      </c>
      <c r="K4" s="40">
        <v>8681</v>
      </c>
      <c r="L4" s="43">
        <f>K4/K15*100</f>
        <v>20.527796826597932</v>
      </c>
    </row>
    <row r="5" spans="1:12" s="44" customFormat="1" ht="13.5" customHeight="1">
      <c r="A5" s="38" t="s">
        <v>48</v>
      </c>
      <c r="B5" s="40">
        <v>25</v>
      </c>
      <c r="C5" s="40">
        <v>25307</v>
      </c>
      <c r="D5" s="40">
        <v>15398</v>
      </c>
      <c r="E5" s="40">
        <v>70803</v>
      </c>
      <c r="F5" s="40">
        <v>12016</v>
      </c>
      <c r="G5" s="40">
        <v>0</v>
      </c>
      <c r="H5" s="41"/>
      <c r="I5" s="42"/>
      <c r="J5" s="46" t="s">
        <v>49</v>
      </c>
      <c r="K5" s="40">
        <f>SUM(K3:K4)</f>
        <v>10406</v>
      </c>
      <c r="L5" s="43">
        <f>K5/K15*100</f>
        <v>24.606871763342713</v>
      </c>
    </row>
    <row r="6" spans="1:12" s="44" customFormat="1" ht="13.5" customHeight="1">
      <c r="A6" s="38" t="s">
        <v>50</v>
      </c>
      <c r="B6" s="40">
        <v>26</v>
      </c>
      <c r="C6" s="40">
        <v>34626</v>
      </c>
      <c r="D6" s="40">
        <v>17673</v>
      </c>
      <c r="E6" s="40">
        <v>78932</v>
      </c>
      <c r="F6" s="40">
        <v>11222</v>
      </c>
      <c r="G6" s="40">
        <v>68</v>
      </c>
      <c r="H6" s="41"/>
      <c r="I6" s="42"/>
      <c r="J6" s="40" t="s">
        <v>51</v>
      </c>
      <c r="K6" s="40">
        <v>1903</v>
      </c>
      <c r="L6" s="43">
        <f>K6/K15*100</f>
        <v>4.4999881765943863</v>
      </c>
    </row>
    <row r="7" spans="1:12" s="44" customFormat="1" ht="13.5" customHeight="1">
      <c r="A7" s="38" t="s">
        <v>52</v>
      </c>
      <c r="B7" s="40">
        <v>26</v>
      </c>
      <c r="C7" s="40">
        <v>43952</v>
      </c>
      <c r="D7" s="40">
        <v>20129</v>
      </c>
      <c r="E7" s="40">
        <v>89061</v>
      </c>
      <c r="F7" s="40">
        <v>11676</v>
      </c>
      <c r="G7" s="40">
        <v>108</v>
      </c>
      <c r="H7" s="41"/>
      <c r="I7" s="42"/>
      <c r="J7" s="40" t="s">
        <v>53</v>
      </c>
      <c r="K7" s="40">
        <v>1148</v>
      </c>
      <c r="L7" s="43">
        <f>K7/K15*100</f>
        <v>2.7146539289176852</v>
      </c>
    </row>
    <row r="8" spans="1:12" s="44" customFormat="1" ht="13.5" customHeight="1">
      <c r="A8" s="38" t="s">
        <v>54</v>
      </c>
      <c r="B8" s="40">
        <v>25</v>
      </c>
      <c r="C8" s="40">
        <v>39634</v>
      </c>
      <c r="D8" s="40">
        <v>18693</v>
      </c>
      <c r="E8" s="40">
        <v>83460</v>
      </c>
      <c r="F8" s="40">
        <v>11040</v>
      </c>
      <c r="G8" s="40">
        <v>83</v>
      </c>
      <c r="H8" s="41"/>
      <c r="I8" s="42"/>
      <c r="J8" s="40" t="s">
        <v>55</v>
      </c>
      <c r="K8" s="40">
        <v>2179</v>
      </c>
      <c r="L8" s="43">
        <f>K8/K15*100</f>
        <v>5.1526401664735513</v>
      </c>
    </row>
    <row r="9" spans="1:12" s="44" customFormat="1" ht="13.5" customHeight="1">
      <c r="A9" s="38" t="s">
        <v>56</v>
      </c>
      <c r="B9" s="40">
        <v>27</v>
      </c>
      <c r="C9" s="40">
        <v>41982</v>
      </c>
      <c r="D9" s="40">
        <v>19123</v>
      </c>
      <c r="E9" s="40">
        <v>82917</v>
      </c>
      <c r="F9" s="40">
        <v>12099</v>
      </c>
      <c r="G9" s="40">
        <v>0</v>
      </c>
      <c r="H9" s="41"/>
      <c r="I9" s="42"/>
      <c r="J9" s="40" t="s">
        <v>57</v>
      </c>
      <c r="K9" s="40">
        <v>2571</v>
      </c>
      <c r="L9" s="43">
        <f>K9/K15*100</f>
        <v>6.0795951665917851</v>
      </c>
    </row>
    <row r="10" spans="1:12" s="44" customFormat="1" ht="13.5" customHeight="1">
      <c r="A10" s="38" t="s">
        <v>58</v>
      </c>
      <c r="B10" s="40">
        <v>24</v>
      </c>
      <c r="C10" s="40">
        <v>42475</v>
      </c>
      <c r="D10" s="40">
        <v>18682</v>
      </c>
      <c r="E10" s="40">
        <v>81757</v>
      </c>
      <c r="F10" s="40">
        <v>11268</v>
      </c>
      <c r="G10" s="40">
        <v>0</v>
      </c>
      <c r="H10" s="41"/>
      <c r="I10" s="42"/>
      <c r="J10" s="40" t="s">
        <v>59</v>
      </c>
      <c r="K10" s="40">
        <v>6037</v>
      </c>
      <c r="L10" s="43">
        <f>K10/K15*100</f>
        <v>14.275579938045354</v>
      </c>
    </row>
    <row r="11" spans="1:12" s="44" customFormat="1" ht="13.5" customHeight="1">
      <c r="A11" s="38" t="s">
        <v>60</v>
      </c>
      <c r="B11" s="40">
        <v>23</v>
      </c>
      <c r="C11" s="40">
        <v>36063</v>
      </c>
      <c r="D11" s="40">
        <v>18150</v>
      </c>
      <c r="E11" s="40">
        <v>81095</v>
      </c>
      <c r="F11" s="40">
        <v>10983</v>
      </c>
      <c r="G11" s="40">
        <v>0</v>
      </c>
      <c r="H11" s="41"/>
      <c r="I11" s="42"/>
      <c r="J11" s="40" t="s">
        <v>61</v>
      </c>
      <c r="K11" s="40">
        <v>7935</v>
      </c>
      <c r="L11" s="43">
        <f>K11/K15*100</f>
        <v>18.763744709025985</v>
      </c>
    </row>
    <row r="12" spans="1:12" s="44" customFormat="1" ht="13.5" customHeight="1">
      <c r="A12" s="38" t="s">
        <v>62</v>
      </c>
      <c r="B12" s="40">
        <v>24</v>
      </c>
      <c r="C12" s="40">
        <v>39743</v>
      </c>
      <c r="D12" s="40">
        <v>18982</v>
      </c>
      <c r="E12" s="40">
        <v>85723</v>
      </c>
      <c r="F12" s="40">
        <v>12630</v>
      </c>
      <c r="G12" s="40">
        <v>39</v>
      </c>
      <c r="H12" s="41"/>
      <c r="I12" s="42"/>
      <c r="J12" s="40" t="s">
        <v>63</v>
      </c>
      <c r="K12" s="40">
        <v>4352</v>
      </c>
      <c r="L12" s="43">
        <f>K12/K15*100</f>
        <v>10.291092246210598</v>
      </c>
    </row>
    <row r="13" spans="1:12" s="44" customFormat="1" ht="13.5" customHeight="1">
      <c r="A13" s="38" t="s">
        <v>64</v>
      </c>
      <c r="B13" s="40">
        <v>19</v>
      </c>
      <c r="C13" s="40">
        <v>32346</v>
      </c>
      <c r="D13" s="40">
        <v>17022</v>
      </c>
      <c r="E13" s="40">
        <v>76481</v>
      </c>
      <c r="F13" s="40">
        <v>11166</v>
      </c>
      <c r="G13" s="40">
        <v>18</v>
      </c>
      <c r="H13" s="41"/>
      <c r="I13" s="42"/>
      <c r="J13" s="40" t="s">
        <v>65</v>
      </c>
      <c r="K13" s="40">
        <v>5758</v>
      </c>
      <c r="L13" s="43">
        <f>K13/K15*100</f>
        <v>13.615833904797938</v>
      </c>
    </row>
    <row r="14" spans="1:12" s="44" customFormat="1" ht="13.5" customHeight="1">
      <c r="A14" s="38" t="s">
        <v>66</v>
      </c>
      <c r="B14" s="40">
        <v>25</v>
      </c>
      <c r="C14" s="40">
        <v>40827</v>
      </c>
      <c r="D14" s="40">
        <v>19184</v>
      </c>
      <c r="E14" s="40">
        <v>83591</v>
      </c>
      <c r="F14" s="40">
        <v>11868</v>
      </c>
      <c r="G14" s="40">
        <v>67</v>
      </c>
      <c r="H14" s="41"/>
      <c r="I14" s="42"/>
      <c r="J14" s="46" t="s">
        <v>67</v>
      </c>
      <c r="K14" s="40">
        <f>SUM(K6:K13)</f>
        <v>31883</v>
      </c>
      <c r="L14" s="43">
        <f>K14/K15*100</f>
        <v>75.39312823665729</v>
      </c>
    </row>
    <row r="15" spans="1:12" s="44" customFormat="1" ht="13.5" customHeight="1">
      <c r="A15" s="38" t="s">
        <v>68</v>
      </c>
      <c r="B15" s="40">
        <f t="shared" ref="B15:G15" si="0">SUM(B3:B14)</f>
        <v>266</v>
      </c>
      <c r="C15" s="40">
        <f t="shared" si="0"/>
        <v>393376</v>
      </c>
      <c r="D15" s="40">
        <f>SUM(D3:D14)</f>
        <v>191178</v>
      </c>
      <c r="E15" s="40">
        <f t="shared" si="0"/>
        <v>852781</v>
      </c>
      <c r="F15" s="40">
        <f t="shared" si="0"/>
        <v>117903</v>
      </c>
      <c r="G15" s="40">
        <f t="shared" si="0"/>
        <v>394</v>
      </c>
      <c r="H15" s="41"/>
      <c r="I15" s="42"/>
      <c r="J15" s="46" t="s">
        <v>69</v>
      </c>
      <c r="K15" s="40">
        <f>K5+K14</f>
        <v>42289</v>
      </c>
      <c r="L15" s="40">
        <v>100</v>
      </c>
    </row>
    <row r="16" spans="1:12" s="44" customFormat="1" ht="13.5" customHeight="1">
      <c r="A16" s="38" t="s">
        <v>70</v>
      </c>
      <c r="B16" s="47"/>
      <c r="C16" s="40">
        <f>C15/B15</f>
        <v>1478.8571428571429</v>
      </c>
      <c r="D16" s="40">
        <f>D15/B15</f>
        <v>718.71428571428567</v>
      </c>
      <c r="E16" s="40">
        <f>E15/B15</f>
        <v>3205.9436090225563</v>
      </c>
      <c r="F16" s="40">
        <f>F15/B15</f>
        <v>443.24436090225566</v>
      </c>
      <c r="G16" s="40">
        <f>G15/B15</f>
        <v>1.481203007518797</v>
      </c>
      <c r="H16" s="41"/>
      <c r="I16" s="42"/>
      <c r="J16" s="46" t="s">
        <v>71</v>
      </c>
      <c r="K16" s="40">
        <v>148</v>
      </c>
      <c r="L16" s="42"/>
    </row>
    <row r="17" spans="1:12" s="44" customFormat="1" ht="13.5" customHeight="1">
      <c r="A17" s="38" t="s">
        <v>72</v>
      </c>
      <c r="B17" s="40">
        <f t="shared" ref="B17:F17" si="1">B15/12</f>
        <v>22.166666666666668</v>
      </c>
      <c r="C17" s="40">
        <f t="shared" si="1"/>
        <v>32781.333333333336</v>
      </c>
      <c r="D17" s="40">
        <f>D15/12</f>
        <v>15931.5</v>
      </c>
      <c r="E17" s="40">
        <f>E15/12</f>
        <v>71065.083333333328</v>
      </c>
      <c r="F17" s="40">
        <f t="shared" si="1"/>
        <v>9825.25</v>
      </c>
      <c r="G17" s="40">
        <f>G15/12</f>
        <v>32.833333333333336</v>
      </c>
      <c r="H17" s="41"/>
      <c r="I17" s="42"/>
      <c r="J17" s="46" t="s">
        <v>73</v>
      </c>
      <c r="K17" s="40">
        <f>SUM(K15:K16)</f>
        <v>42437</v>
      </c>
      <c r="L17" s="42"/>
    </row>
    <row r="18" spans="1:12" ht="13.5" customHeight="1">
      <c r="A18" s="33"/>
      <c r="B18" s="33"/>
      <c r="C18" s="33"/>
      <c r="D18" s="33"/>
      <c r="E18" s="33"/>
      <c r="F18" s="33"/>
      <c r="G18" s="33"/>
      <c r="H18" s="33"/>
      <c r="I18" s="33"/>
    </row>
    <row r="19" spans="1:12" ht="13.5" customHeight="1">
      <c r="A19" s="33"/>
      <c r="B19" s="33"/>
      <c r="C19" s="33"/>
      <c r="D19" s="33"/>
      <c r="E19" s="33"/>
      <c r="F19" s="33"/>
      <c r="G19" s="33"/>
      <c r="H19" s="33"/>
      <c r="I19" s="33"/>
      <c r="J19" s="48"/>
    </row>
    <row r="20" spans="1:12" ht="13.5" customHeight="1">
      <c r="A20" s="49" t="s">
        <v>74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2" s="44" customFormat="1" ht="13.5">
      <c r="A21" s="38" t="s">
        <v>75</v>
      </c>
      <c r="B21" s="38" t="s">
        <v>76</v>
      </c>
      <c r="C21" s="38" t="s">
        <v>77</v>
      </c>
      <c r="D21" s="38" t="s">
        <v>78</v>
      </c>
      <c r="E21" s="38" t="s">
        <v>79</v>
      </c>
      <c r="F21" s="38" t="s">
        <v>80</v>
      </c>
      <c r="G21" s="38" t="s">
        <v>81</v>
      </c>
      <c r="H21" s="38" t="s">
        <v>82</v>
      </c>
      <c r="I21" s="114" t="s">
        <v>5</v>
      </c>
      <c r="J21" s="115"/>
      <c r="K21" s="50" t="s">
        <v>83</v>
      </c>
    </row>
    <row r="22" spans="1:12" s="44" customFormat="1" ht="13.5" customHeight="1">
      <c r="A22" s="40" t="s">
        <v>84</v>
      </c>
      <c r="B22" s="40">
        <v>11202</v>
      </c>
      <c r="C22" s="40">
        <v>3284</v>
      </c>
      <c r="D22" s="40">
        <v>2001</v>
      </c>
      <c r="E22" s="40">
        <v>668</v>
      </c>
      <c r="F22" s="40">
        <v>1549</v>
      </c>
      <c r="G22" s="40">
        <v>396</v>
      </c>
      <c r="H22" s="40">
        <v>0</v>
      </c>
      <c r="I22" s="112">
        <f>SUM(B22:H22)</f>
        <v>19100</v>
      </c>
      <c r="J22" s="113"/>
      <c r="K22" s="43">
        <f>I22/I35*100</f>
        <v>6.7217072432554179</v>
      </c>
    </row>
    <row r="23" spans="1:12" s="44" customFormat="1" ht="13.5" customHeight="1">
      <c r="A23" s="40" t="s">
        <v>47</v>
      </c>
      <c r="B23" s="40">
        <v>25314</v>
      </c>
      <c r="C23" s="40">
        <v>7216</v>
      </c>
      <c r="D23" s="40">
        <v>3938</v>
      </c>
      <c r="E23" s="40">
        <v>1573</v>
      </c>
      <c r="F23" s="40">
        <v>2533</v>
      </c>
      <c r="G23" s="40">
        <v>1769</v>
      </c>
      <c r="H23" s="40">
        <v>0</v>
      </c>
      <c r="I23" s="112">
        <f>SUM(B23:H23)</f>
        <v>42343</v>
      </c>
      <c r="J23" s="113"/>
      <c r="K23" s="43">
        <f>I23/I35*100</f>
        <v>14.901426691160427</v>
      </c>
    </row>
    <row r="24" spans="1:12" s="44" customFormat="1" ht="13.5" customHeight="1">
      <c r="A24" s="46" t="s">
        <v>49</v>
      </c>
      <c r="B24" s="40">
        <f>SUM(B22:B23)</f>
        <v>36516</v>
      </c>
      <c r="C24" s="40">
        <f t="shared" ref="C24:G24" si="2">SUM(C22:C23)</f>
        <v>10500</v>
      </c>
      <c r="D24" s="40">
        <f t="shared" si="2"/>
        <v>5939</v>
      </c>
      <c r="E24" s="40">
        <f t="shared" si="2"/>
        <v>2241</v>
      </c>
      <c r="F24" s="40">
        <f t="shared" si="2"/>
        <v>4082</v>
      </c>
      <c r="G24" s="40">
        <f t="shared" si="2"/>
        <v>2165</v>
      </c>
      <c r="H24" s="40">
        <f t="shared" ref="H24" si="3">H22+H23</f>
        <v>0</v>
      </c>
      <c r="I24" s="112">
        <f>SUM(B24:H24)</f>
        <v>61443</v>
      </c>
      <c r="J24" s="113"/>
      <c r="K24" s="43">
        <f t="shared" ref="K24" si="4">K22+K23</f>
        <v>21.623133934415847</v>
      </c>
    </row>
    <row r="25" spans="1:12" s="44" customFormat="1" ht="13.5" customHeight="1">
      <c r="A25" s="40" t="s">
        <v>51</v>
      </c>
      <c r="B25" s="40">
        <v>5141</v>
      </c>
      <c r="C25" s="40">
        <v>24</v>
      </c>
      <c r="D25" s="40">
        <v>480</v>
      </c>
      <c r="E25" s="40">
        <v>297</v>
      </c>
      <c r="F25" s="40">
        <v>445</v>
      </c>
      <c r="G25" s="40">
        <v>195</v>
      </c>
      <c r="H25" s="40">
        <v>0</v>
      </c>
      <c r="I25" s="112">
        <f t="shared" ref="I25:I32" si="5">SUM(B25:H25)</f>
        <v>6582</v>
      </c>
      <c r="J25" s="113"/>
      <c r="K25" s="43">
        <f>I25/I35*100</f>
        <v>2.3163495850841445</v>
      </c>
    </row>
    <row r="26" spans="1:12" s="44" customFormat="1" ht="13.5" customHeight="1">
      <c r="A26" s="40" t="s">
        <v>53</v>
      </c>
      <c r="B26" s="42">
        <v>2641</v>
      </c>
      <c r="C26" s="40">
        <v>3</v>
      </c>
      <c r="D26" s="40">
        <v>206</v>
      </c>
      <c r="E26" s="40">
        <v>132</v>
      </c>
      <c r="F26" s="40">
        <v>111</v>
      </c>
      <c r="G26" s="40">
        <v>61</v>
      </c>
      <c r="H26" s="40">
        <v>0</v>
      </c>
      <c r="I26" s="112">
        <f t="shared" si="5"/>
        <v>3154</v>
      </c>
      <c r="J26" s="113"/>
      <c r="K26" s="43">
        <f>I26/I35*100</f>
        <v>1.1099614997501355</v>
      </c>
    </row>
    <row r="27" spans="1:12" s="44" customFormat="1" ht="13.5" customHeight="1">
      <c r="A27" s="40" t="s">
        <v>55</v>
      </c>
      <c r="B27" s="40">
        <v>5758</v>
      </c>
      <c r="C27" s="40">
        <v>22</v>
      </c>
      <c r="D27" s="40">
        <v>214</v>
      </c>
      <c r="E27" s="40">
        <v>279</v>
      </c>
      <c r="F27" s="40">
        <v>116</v>
      </c>
      <c r="G27" s="40">
        <v>92</v>
      </c>
      <c r="H27" s="40">
        <v>0</v>
      </c>
      <c r="I27" s="112">
        <f t="shared" si="5"/>
        <v>6481</v>
      </c>
      <c r="J27" s="113"/>
      <c r="K27" s="43">
        <f>I27/I35*100</f>
        <v>2.280805478719286</v>
      </c>
    </row>
    <row r="28" spans="1:12" s="44" customFormat="1" ht="13.5" customHeight="1">
      <c r="A28" s="40" t="s">
        <v>85</v>
      </c>
      <c r="B28" s="40">
        <v>5651</v>
      </c>
      <c r="C28" s="40">
        <v>40</v>
      </c>
      <c r="D28" s="40">
        <v>544</v>
      </c>
      <c r="E28" s="40">
        <v>100</v>
      </c>
      <c r="F28" s="40">
        <v>340</v>
      </c>
      <c r="G28" s="40">
        <v>69</v>
      </c>
      <c r="H28" s="40">
        <v>0</v>
      </c>
      <c r="I28" s="112">
        <f t="shared" si="5"/>
        <v>6744</v>
      </c>
      <c r="J28" s="113"/>
      <c r="K28" s="43">
        <f>I28/I35*100</f>
        <v>2.373360924005997</v>
      </c>
    </row>
    <row r="29" spans="1:12" s="44" customFormat="1" ht="13.5" customHeight="1">
      <c r="A29" s="40" t="s">
        <v>59</v>
      </c>
      <c r="B29" s="40">
        <v>25337</v>
      </c>
      <c r="C29" s="40">
        <v>579</v>
      </c>
      <c r="D29" s="40">
        <v>5351</v>
      </c>
      <c r="E29" s="40">
        <v>1235</v>
      </c>
      <c r="F29" s="40">
        <v>2403</v>
      </c>
      <c r="G29" s="40">
        <v>1478</v>
      </c>
      <c r="H29" s="40">
        <v>0</v>
      </c>
      <c r="I29" s="112">
        <f t="shared" si="5"/>
        <v>36383</v>
      </c>
      <c r="J29" s="113"/>
      <c r="K29" s="43">
        <f>I29/I35*100</f>
        <v>12.80397249378858</v>
      </c>
    </row>
    <row r="30" spans="1:12" s="44" customFormat="1" ht="13.5" customHeight="1">
      <c r="A30" s="40" t="s">
        <v>61</v>
      </c>
      <c r="B30" s="40">
        <v>47731</v>
      </c>
      <c r="C30" s="40">
        <v>624</v>
      </c>
      <c r="D30" s="40">
        <v>6927</v>
      </c>
      <c r="E30" s="40">
        <v>2276</v>
      </c>
      <c r="F30" s="40">
        <v>4649</v>
      </c>
      <c r="G30" s="40">
        <v>2486</v>
      </c>
      <c r="H30" s="40">
        <v>0</v>
      </c>
      <c r="I30" s="112">
        <f t="shared" si="5"/>
        <v>64693</v>
      </c>
      <c r="J30" s="113"/>
      <c r="K30" s="43">
        <f>I30/I35*100</f>
        <v>22.766879931304857</v>
      </c>
    </row>
    <row r="31" spans="1:12" s="44" customFormat="1" ht="13.5" customHeight="1">
      <c r="A31" s="40" t="s">
        <v>63</v>
      </c>
      <c r="B31" s="40">
        <v>26332</v>
      </c>
      <c r="C31" s="40">
        <v>252</v>
      </c>
      <c r="D31" s="40">
        <v>3172</v>
      </c>
      <c r="E31" s="42">
        <v>1764</v>
      </c>
      <c r="F31" s="40">
        <v>4507</v>
      </c>
      <c r="G31" s="40">
        <v>1627</v>
      </c>
      <c r="H31" s="40">
        <v>1</v>
      </c>
      <c r="I31" s="112">
        <f t="shared" si="5"/>
        <v>37655</v>
      </c>
      <c r="J31" s="113"/>
      <c r="K31" s="43">
        <f>I31/I35*100</f>
        <v>13.251617080878678</v>
      </c>
    </row>
    <row r="32" spans="1:12" s="44" customFormat="1" ht="13.5" customHeight="1">
      <c r="A32" s="40" t="s">
        <v>65</v>
      </c>
      <c r="B32" s="40">
        <v>35503</v>
      </c>
      <c r="C32" s="40">
        <v>668</v>
      </c>
      <c r="D32" s="40">
        <v>5067</v>
      </c>
      <c r="E32" s="40">
        <v>2862</v>
      </c>
      <c r="F32" s="40">
        <v>5543</v>
      </c>
      <c r="G32" s="40">
        <v>10911</v>
      </c>
      <c r="H32" s="40">
        <v>1</v>
      </c>
      <c r="I32" s="112">
        <f t="shared" si="5"/>
        <v>60555</v>
      </c>
      <c r="J32" s="113"/>
      <c r="K32" s="43">
        <f>I32/I35*100</f>
        <v>21.310627335881247</v>
      </c>
    </row>
    <row r="33" spans="1:15" s="44" customFormat="1" ht="13.5" customHeight="1">
      <c r="A33" s="46" t="s">
        <v>67</v>
      </c>
      <c r="B33" s="40">
        <f>SUM(B25:B32)</f>
        <v>154094</v>
      </c>
      <c r="C33" s="40">
        <f t="shared" ref="C33:G33" si="6">SUM(C25:C32)</f>
        <v>2212</v>
      </c>
      <c r="D33" s="40">
        <f t="shared" si="6"/>
        <v>21961</v>
      </c>
      <c r="E33" s="40">
        <f t="shared" si="6"/>
        <v>8945</v>
      </c>
      <c r="F33" s="40">
        <f t="shared" si="6"/>
        <v>18114</v>
      </c>
      <c r="G33" s="40">
        <f t="shared" si="6"/>
        <v>16919</v>
      </c>
      <c r="H33" s="40">
        <f>SUM(H25:H32)</f>
        <v>2</v>
      </c>
      <c r="I33" s="112">
        <f>SUM(B33:H33)</f>
        <v>222247</v>
      </c>
      <c r="J33" s="113"/>
      <c r="K33" s="43">
        <f>I33/I35*100</f>
        <v>78.213574329412921</v>
      </c>
    </row>
    <row r="34" spans="1:15" s="44" customFormat="1" ht="13.5" customHeight="1">
      <c r="A34" s="46" t="s">
        <v>86</v>
      </c>
      <c r="B34" s="40">
        <v>464</v>
      </c>
      <c r="C34" s="47"/>
      <c r="D34" s="47"/>
      <c r="E34" s="47"/>
      <c r="F34" s="47"/>
      <c r="G34" s="47"/>
      <c r="H34" s="47"/>
      <c r="I34" s="112">
        <f t="shared" ref="I34" si="7">SUM(B34:H34)</f>
        <v>464</v>
      </c>
      <c r="J34" s="113"/>
      <c r="K34" s="43">
        <f>I34/I35*100</f>
        <v>0.16329173617123111</v>
      </c>
      <c r="N34" s="48"/>
      <c r="O34" s="51"/>
    </row>
    <row r="35" spans="1:15" s="44" customFormat="1" ht="13.5" customHeight="1">
      <c r="A35" s="46" t="s">
        <v>69</v>
      </c>
      <c r="B35" s="40">
        <f>B24+B33+B34</f>
        <v>191074</v>
      </c>
      <c r="C35" s="40">
        <f t="shared" ref="C35:H35" si="8">C24+C33</f>
        <v>12712</v>
      </c>
      <c r="D35" s="40">
        <f t="shared" si="8"/>
        <v>27900</v>
      </c>
      <c r="E35" s="40">
        <f t="shared" si="8"/>
        <v>11186</v>
      </c>
      <c r="F35" s="40">
        <f t="shared" si="8"/>
        <v>22196</v>
      </c>
      <c r="G35" s="40">
        <f t="shared" si="8"/>
        <v>19084</v>
      </c>
      <c r="H35" s="40">
        <f t="shared" si="8"/>
        <v>2</v>
      </c>
      <c r="I35" s="112">
        <f>SUM(B35:H35)</f>
        <v>284154</v>
      </c>
      <c r="J35" s="113"/>
      <c r="K35" s="40">
        <v>100</v>
      </c>
      <c r="N35" s="51"/>
      <c r="O35" s="51"/>
    </row>
    <row r="36" spans="1:15" s="44" customFormat="1" ht="13.5" customHeight="1">
      <c r="A36" s="46" t="s">
        <v>87</v>
      </c>
      <c r="B36" s="40">
        <v>102</v>
      </c>
      <c r="C36" s="47"/>
      <c r="D36" s="47"/>
      <c r="E36" s="47"/>
      <c r="F36" s="47"/>
      <c r="G36" s="47"/>
      <c r="H36" s="47"/>
      <c r="I36" s="112">
        <f>SUM(B36:H36)</f>
        <v>102</v>
      </c>
      <c r="J36" s="113"/>
    </row>
    <row r="37" spans="1:15" s="44" customFormat="1" ht="13.5" customHeight="1">
      <c r="A37" s="46" t="s">
        <v>88</v>
      </c>
      <c r="B37" s="40">
        <f>B35+B36</f>
        <v>191176</v>
      </c>
      <c r="C37" s="40">
        <f t="shared" ref="C37:H37" si="9">C35+C36</f>
        <v>12712</v>
      </c>
      <c r="D37" s="40">
        <f t="shared" si="9"/>
        <v>27900</v>
      </c>
      <c r="E37" s="40">
        <f t="shared" si="9"/>
        <v>11186</v>
      </c>
      <c r="F37" s="40">
        <f t="shared" si="9"/>
        <v>22196</v>
      </c>
      <c r="G37" s="40">
        <f t="shared" si="9"/>
        <v>19084</v>
      </c>
      <c r="H37" s="40">
        <f t="shared" si="9"/>
        <v>2</v>
      </c>
      <c r="I37" s="112">
        <f>SUM(B37:H37)</f>
        <v>284256</v>
      </c>
      <c r="J37" s="113"/>
      <c r="K37" s="52"/>
    </row>
    <row r="38" spans="1:15" s="44" customFormat="1" ht="13.5" customHeight="1">
      <c r="A38" s="38" t="s">
        <v>89</v>
      </c>
      <c r="B38" s="43">
        <f>B37/I37*100</f>
        <v>67.254868850613533</v>
      </c>
      <c r="C38" s="43">
        <f>C37/I37*100</f>
        <v>4.4720252167060677</v>
      </c>
      <c r="D38" s="43">
        <f>D37/I37*100</f>
        <v>9.8150962512664641</v>
      </c>
      <c r="E38" s="43">
        <f>E37/I37*100</f>
        <v>3.9351851851851851</v>
      </c>
      <c r="F38" s="43">
        <f>F37/I37*100</f>
        <v>7.8084543510075415</v>
      </c>
      <c r="G38" s="43">
        <f>G37/I37*100</f>
        <v>6.7136665540920859</v>
      </c>
      <c r="H38" s="43">
        <v>0</v>
      </c>
      <c r="I38" s="112">
        <f>SUM(B38:H38)</f>
        <v>99.99929640887089</v>
      </c>
      <c r="J38" s="113"/>
      <c r="K38" s="52"/>
    </row>
    <row r="39" spans="1:15" s="44" customFormat="1" ht="13.5" customHeight="1">
      <c r="K39" s="52"/>
    </row>
    <row r="40" spans="1:15" ht="13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5" ht="13.5" customHeight="1">
      <c r="A41" s="32" t="s">
        <v>90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5" ht="13.5" customHeight="1">
      <c r="A42" s="38" t="s">
        <v>91</v>
      </c>
      <c r="B42" s="38" t="s">
        <v>76</v>
      </c>
      <c r="C42" s="38" t="s">
        <v>77</v>
      </c>
      <c r="D42" s="38" t="s">
        <v>78</v>
      </c>
      <c r="E42" s="38" t="s">
        <v>79</v>
      </c>
      <c r="F42" s="38" t="s">
        <v>80</v>
      </c>
      <c r="G42" s="38" t="s">
        <v>81</v>
      </c>
      <c r="H42" s="38" t="s">
        <v>5</v>
      </c>
    </row>
    <row r="43" spans="1:15" s="53" customFormat="1" ht="13.5" customHeight="1">
      <c r="A43" s="40" t="s">
        <v>92</v>
      </c>
      <c r="B43" s="40">
        <v>165304</v>
      </c>
      <c r="C43" s="40">
        <v>15246</v>
      </c>
      <c r="D43" s="40">
        <v>33049</v>
      </c>
      <c r="E43" s="40">
        <v>17337</v>
      </c>
      <c r="F43" s="40">
        <v>17413</v>
      </c>
      <c r="G43" s="40">
        <v>36796</v>
      </c>
      <c r="H43" s="40">
        <f>SUM(B43:G43)</f>
        <v>285145</v>
      </c>
    </row>
    <row r="44" spans="1:15" s="44" customFormat="1" ht="13.5" customHeight="1">
      <c r="A44" s="40" t="s">
        <v>93</v>
      </c>
      <c r="B44" s="40">
        <v>6722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f t="shared" ref="H44:H51" si="10">SUM(B44:G44)</f>
        <v>6722</v>
      </c>
    </row>
    <row r="45" spans="1:15" s="44" customFormat="1" ht="13.5" customHeight="1">
      <c r="A45" s="40" t="s">
        <v>94</v>
      </c>
      <c r="B45" s="40">
        <v>65393</v>
      </c>
      <c r="C45" s="40">
        <v>27902</v>
      </c>
      <c r="D45" s="40">
        <v>14776</v>
      </c>
      <c r="E45" s="40">
        <v>15186</v>
      </c>
      <c r="F45" s="40">
        <v>13656</v>
      </c>
      <c r="G45" s="40">
        <v>14780</v>
      </c>
      <c r="H45" s="40">
        <f t="shared" si="10"/>
        <v>151693</v>
      </c>
    </row>
    <row r="46" spans="1:15" s="44" customFormat="1" ht="13.5" customHeight="1">
      <c r="A46" s="40" t="s">
        <v>95</v>
      </c>
      <c r="B46" s="40">
        <v>7625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f t="shared" si="10"/>
        <v>7625</v>
      </c>
    </row>
    <row r="47" spans="1:15" s="44" customFormat="1" ht="13.5" customHeight="1">
      <c r="A47" s="40" t="s">
        <v>96</v>
      </c>
      <c r="B47" s="40">
        <v>3132</v>
      </c>
      <c r="C47" s="40">
        <v>0</v>
      </c>
      <c r="D47" s="40">
        <v>180</v>
      </c>
      <c r="E47" s="40">
        <v>12</v>
      </c>
      <c r="F47" s="40">
        <v>38</v>
      </c>
      <c r="G47" s="40">
        <v>59</v>
      </c>
      <c r="H47" s="40">
        <f t="shared" si="10"/>
        <v>3421</v>
      </c>
    </row>
    <row r="48" spans="1:15" s="44" customFormat="1" ht="13.5" customHeight="1">
      <c r="A48" s="40" t="s">
        <v>97</v>
      </c>
      <c r="B48" s="40">
        <v>13621</v>
      </c>
      <c r="C48" s="40">
        <v>0</v>
      </c>
      <c r="D48" s="40">
        <v>0</v>
      </c>
      <c r="E48" s="40">
        <v>7</v>
      </c>
      <c r="F48" s="40">
        <v>0</v>
      </c>
      <c r="G48" s="40">
        <v>0</v>
      </c>
      <c r="H48" s="40">
        <f t="shared" si="10"/>
        <v>13628</v>
      </c>
    </row>
    <row r="49" spans="1:10" s="44" customFormat="1" ht="13.5" customHeight="1">
      <c r="A49" s="40" t="s">
        <v>98</v>
      </c>
      <c r="B49" s="40">
        <v>10611</v>
      </c>
      <c r="C49" s="40">
        <v>0</v>
      </c>
      <c r="D49" s="40">
        <v>708</v>
      </c>
      <c r="E49" s="40">
        <v>1278</v>
      </c>
      <c r="F49" s="40">
        <v>632</v>
      </c>
      <c r="G49" s="40">
        <v>781</v>
      </c>
      <c r="H49" s="40">
        <f t="shared" si="10"/>
        <v>14010</v>
      </c>
    </row>
    <row r="50" spans="1:10" s="44" customFormat="1" ht="13.5" customHeight="1">
      <c r="A50" s="46" t="s">
        <v>99</v>
      </c>
      <c r="B50" s="40">
        <f>SUM(B43:B49)</f>
        <v>272408</v>
      </c>
      <c r="C50" s="40">
        <f t="shared" ref="C50:G50" si="11">SUM(C43:C49)</f>
        <v>43148</v>
      </c>
      <c r="D50" s="40">
        <f t="shared" si="11"/>
        <v>48713</v>
      </c>
      <c r="E50" s="40">
        <f t="shared" si="11"/>
        <v>33820</v>
      </c>
      <c r="F50" s="40">
        <f t="shared" si="11"/>
        <v>31739</v>
      </c>
      <c r="G50" s="40">
        <f t="shared" si="11"/>
        <v>52416</v>
      </c>
      <c r="H50" s="40">
        <f>SUM(H43:H49)</f>
        <v>482244</v>
      </c>
    </row>
    <row r="51" spans="1:10" s="44" customFormat="1" ht="13.5" customHeight="1">
      <c r="A51" s="40" t="s">
        <v>83</v>
      </c>
      <c r="B51" s="43">
        <f>B50/H50*100</f>
        <v>56.487587196522924</v>
      </c>
      <c r="C51" s="43">
        <f>C50/H50*100</f>
        <v>8.9473378621610635</v>
      </c>
      <c r="D51" s="43">
        <f>D50/H50*100</f>
        <v>10.101318004993324</v>
      </c>
      <c r="E51" s="43">
        <f>E50/H50*100</f>
        <v>7.013047337032706</v>
      </c>
      <c r="F51" s="43">
        <f>F50/H50*100</f>
        <v>6.581523046424631</v>
      </c>
      <c r="G51" s="43">
        <f>G50/H50*100</f>
        <v>10.869186552865354</v>
      </c>
      <c r="H51" s="40">
        <f t="shared" si="10"/>
        <v>100.00000000000001</v>
      </c>
    </row>
    <row r="52" spans="1:10" s="44" customFormat="1" ht="13.5" customHeight="1">
      <c r="A52" s="42"/>
      <c r="B52" s="42"/>
      <c r="C52" s="42"/>
      <c r="D52" s="42"/>
      <c r="E52" s="42"/>
      <c r="F52" s="42"/>
      <c r="G52" s="42"/>
      <c r="H52" s="42"/>
    </row>
    <row r="53" spans="1:10" s="53" customFormat="1" ht="13.5" customHeight="1">
      <c r="A53" s="38" t="s">
        <v>91</v>
      </c>
      <c r="B53" s="38" t="s">
        <v>76</v>
      </c>
      <c r="C53" s="38" t="s">
        <v>77</v>
      </c>
      <c r="D53" s="38" t="s">
        <v>78</v>
      </c>
      <c r="E53" s="38" t="s">
        <v>79</v>
      </c>
      <c r="F53" s="38" t="s">
        <v>80</v>
      </c>
      <c r="G53" s="38" t="s">
        <v>81</v>
      </c>
      <c r="H53" s="38" t="s">
        <v>5</v>
      </c>
    </row>
    <row r="54" spans="1:10" s="44" customFormat="1" ht="13.5" customHeight="1">
      <c r="A54" s="40" t="s">
        <v>100</v>
      </c>
      <c r="B54" s="40">
        <v>16981</v>
      </c>
      <c r="C54" s="40">
        <v>3390</v>
      </c>
      <c r="D54" s="40">
        <v>1711</v>
      </c>
      <c r="E54" s="40">
        <v>1455</v>
      </c>
      <c r="F54" s="40">
        <v>1570</v>
      </c>
      <c r="G54" s="40">
        <v>1655</v>
      </c>
      <c r="H54" s="40">
        <f>SUM(B54:G54)</f>
        <v>26762</v>
      </c>
    </row>
    <row r="55" spans="1:10" ht="12.75" customHeight="1">
      <c r="A55" s="33" t="s">
        <v>101</v>
      </c>
      <c r="B55" s="33"/>
      <c r="C55" s="33"/>
      <c r="D55" s="33"/>
      <c r="E55" s="33"/>
      <c r="F55" s="33"/>
      <c r="G55" s="33"/>
    </row>
    <row r="56" spans="1:10" ht="13.5" customHeight="1">
      <c r="A56" s="33" t="s">
        <v>102</v>
      </c>
      <c r="B56" s="33"/>
      <c r="C56" s="33"/>
      <c r="D56" s="33"/>
      <c r="E56" s="33"/>
      <c r="F56" s="33"/>
      <c r="G56" s="33"/>
    </row>
    <row r="57" spans="1:10">
      <c r="C57" s="33"/>
      <c r="D57" s="33"/>
      <c r="E57" s="33"/>
      <c r="F57" s="33"/>
      <c r="G57" s="33"/>
      <c r="H57" s="33"/>
    </row>
    <row r="58" spans="1:10">
      <c r="C58" s="33"/>
      <c r="D58" s="33"/>
      <c r="E58" s="33"/>
      <c r="F58" s="33"/>
      <c r="G58" s="33"/>
      <c r="H58" s="33"/>
    </row>
    <row r="59" spans="1:10">
      <c r="C59" s="33"/>
      <c r="D59" s="33"/>
      <c r="E59" s="33"/>
      <c r="F59" s="33"/>
      <c r="G59" s="33"/>
      <c r="H59" s="33"/>
    </row>
    <row r="60" spans="1:10">
      <c r="A60" s="33"/>
      <c r="B60" s="33"/>
      <c r="C60" s="33"/>
      <c r="D60" s="33"/>
      <c r="E60" s="33"/>
      <c r="F60" s="33"/>
      <c r="G60" s="33"/>
      <c r="H60" s="33"/>
    </row>
    <row r="61" spans="1:10">
      <c r="A61" s="33"/>
      <c r="B61" s="33"/>
      <c r="C61" s="33"/>
      <c r="D61" s="33"/>
      <c r="E61" s="33"/>
      <c r="F61" s="33"/>
      <c r="G61" s="33"/>
      <c r="H61" s="33"/>
      <c r="I61" s="33"/>
      <c r="J61" s="33"/>
    </row>
  </sheetData>
  <mergeCells count="18">
    <mergeCell ref="I26:J26"/>
    <mergeCell ref="I21:J21"/>
    <mergeCell ref="I22:J22"/>
    <mergeCell ref="I23:J23"/>
    <mergeCell ref="I24:J24"/>
    <mergeCell ref="I25:J25"/>
    <mergeCell ref="I38:J38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7" zoomScaleNormal="100" workbookViewId="0">
      <selection activeCell="C23" sqref="C23"/>
    </sheetView>
  </sheetViews>
  <sheetFormatPr defaultRowHeight="13.5"/>
  <cols>
    <col min="1" max="1" width="2.75" style="20" customWidth="1"/>
    <col min="2" max="2" width="9.875" style="69" customWidth="1"/>
    <col min="3" max="3" width="10.75" style="20" customWidth="1"/>
    <col min="4" max="4" width="9.875" style="20" customWidth="1"/>
    <col min="5" max="5" width="8.875" style="20" customWidth="1"/>
    <col min="6" max="6" width="5.75" style="20" customWidth="1"/>
    <col min="7" max="7" width="2.625" style="20" customWidth="1"/>
    <col min="8" max="9" width="10.125" style="20" customWidth="1"/>
    <col min="10" max="10" width="9.375" style="20" customWidth="1"/>
    <col min="11" max="11" width="10.75" style="20" customWidth="1"/>
    <col min="12" max="12" width="8.75" style="20" customWidth="1"/>
    <col min="13" max="13" width="14.5" style="20" customWidth="1"/>
    <col min="14" max="14" width="9" style="55"/>
    <col min="15" max="16384" width="9" style="20"/>
  </cols>
  <sheetData>
    <row r="1" spans="1:14">
      <c r="A1" s="4" t="s">
        <v>103</v>
      </c>
      <c r="B1" s="5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s="17" customFormat="1">
      <c r="A2" s="6"/>
      <c r="B2" s="56" t="s">
        <v>91</v>
      </c>
      <c r="C2" s="38" t="s">
        <v>76</v>
      </c>
      <c r="D2" s="6" t="s">
        <v>104</v>
      </c>
      <c r="E2" s="6" t="s">
        <v>105</v>
      </c>
      <c r="F2" s="119" t="s">
        <v>106</v>
      </c>
      <c r="G2" s="120"/>
      <c r="H2" s="6" t="s">
        <v>107</v>
      </c>
      <c r="I2" s="6" t="s">
        <v>108</v>
      </c>
      <c r="J2" s="6" t="s">
        <v>82</v>
      </c>
      <c r="K2" s="6" t="s">
        <v>5</v>
      </c>
      <c r="L2" s="5" t="s">
        <v>83</v>
      </c>
      <c r="N2" s="57"/>
    </row>
    <row r="3" spans="1:14">
      <c r="A3" s="58"/>
      <c r="B3" s="56" t="s">
        <v>92</v>
      </c>
      <c r="C3" s="3">
        <v>302206</v>
      </c>
      <c r="D3" s="3">
        <v>6504</v>
      </c>
      <c r="E3" s="3">
        <v>45930</v>
      </c>
      <c r="F3" s="122">
        <v>21053</v>
      </c>
      <c r="G3" s="124"/>
      <c r="H3" s="3">
        <v>32096</v>
      </c>
      <c r="I3" s="3">
        <v>37189</v>
      </c>
      <c r="J3" s="3">
        <v>4</v>
      </c>
      <c r="K3" s="3">
        <f>SUM(C3:J3)</f>
        <v>444982</v>
      </c>
      <c r="L3" s="59">
        <f>K3/K18*100</f>
        <v>35.785388355526528</v>
      </c>
      <c r="M3" s="60"/>
    </row>
    <row r="4" spans="1:14">
      <c r="A4" s="61"/>
      <c r="B4" s="56" t="s">
        <v>109</v>
      </c>
      <c r="C4" s="3">
        <v>52590</v>
      </c>
      <c r="D4" s="3">
        <v>25</v>
      </c>
      <c r="E4" s="3">
        <v>4665</v>
      </c>
      <c r="F4" s="122">
        <v>1850</v>
      </c>
      <c r="G4" s="124"/>
      <c r="H4" s="3">
        <v>5721</v>
      </c>
      <c r="I4" s="3">
        <v>9133</v>
      </c>
      <c r="J4" s="3">
        <v>0</v>
      </c>
      <c r="K4" s="3">
        <f t="shared" ref="K4:K17" si="0">SUM(C4:J4)</f>
        <v>73984</v>
      </c>
      <c r="L4" s="59">
        <f>K4/K18*100</f>
        <v>5.9497826251292745</v>
      </c>
      <c r="M4" s="60"/>
    </row>
    <row r="5" spans="1:14">
      <c r="A5" s="61"/>
      <c r="B5" s="56" t="s">
        <v>110</v>
      </c>
      <c r="C5" s="3">
        <v>48989</v>
      </c>
      <c r="D5" s="3">
        <v>0</v>
      </c>
      <c r="E5" s="3">
        <v>125</v>
      </c>
      <c r="F5" s="122">
        <v>43</v>
      </c>
      <c r="G5" s="124"/>
      <c r="H5" s="3">
        <v>71</v>
      </c>
      <c r="I5" s="3">
        <v>50</v>
      </c>
      <c r="J5" s="3">
        <v>0</v>
      </c>
      <c r="K5" s="3">
        <f t="shared" si="0"/>
        <v>49278</v>
      </c>
      <c r="L5" s="59">
        <f>K5/K18*100</f>
        <v>3.9629296631855588</v>
      </c>
      <c r="M5" s="60"/>
    </row>
    <row r="6" spans="1:14">
      <c r="A6" s="61"/>
      <c r="B6" s="62" t="s">
        <v>95</v>
      </c>
      <c r="C6" s="3">
        <v>2647</v>
      </c>
      <c r="D6" s="3">
        <v>0</v>
      </c>
      <c r="E6" s="3">
        <v>13</v>
      </c>
      <c r="F6" s="122">
        <v>2</v>
      </c>
      <c r="G6" s="124"/>
      <c r="H6" s="3">
        <v>9</v>
      </c>
      <c r="I6" s="3">
        <v>6</v>
      </c>
      <c r="J6" s="3">
        <v>0</v>
      </c>
      <c r="K6" s="3">
        <f t="shared" si="0"/>
        <v>2677</v>
      </c>
      <c r="L6" s="59">
        <f>K6/K18*100</f>
        <v>0.21528395446949433</v>
      </c>
      <c r="M6" s="60"/>
    </row>
    <row r="7" spans="1:14" ht="13.5" customHeight="1">
      <c r="A7" s="131" t="s">
        <v>111</v>
      </c>
      <c r="B7" s="56" t="s">
        <v>112</v>
      </c>
      <c r="C7" s="3">
        <v>20</v>
      </c>
      <c r="D7" s="3">
        <v>0</v>
      </c>
      <c r="E7" s="3">
        <v>2</v>
      </c>
      <c r="F7" s="122">
        <v>0</v>
      </c>
      <c r="G7" s="124"/>
      <c r="H7" s="3">
        <v>8</v>
      </c>
      <c r="I7" s="3">
        <v>0</v>
      </c>
      <c r="J7" s="3">
        <v>0</v>
      </c>
      <c r="K7" s="3">
        <f t="shared" si="0"/>
        <v>30</v>
      </c>
      <c r="L7" s="59">
        <f>K7/K18*100</f>
        <v>2.412595679523657E-3</v>
      </c>
      <c r="M7" s="60"/>
    </row>
    <row r="8" spans="1:14">
      <c r="A8" s="131"/>
      <c r="B8" s="56" t="s">
        <v>113</v>
      </c>
      <c r="C8" s="3">
        <v>1292</v>
      </c>
      <c r="D8" s="3">
        <v>20</v>
      </c>
      <c r="E8" s="3">
        <v>211</v>
      </c>
      <c r="F8" s="122">
        <v>156</v>
      </c>
      <c r="G8" s="124"/>
      <c r="H8" s="3">
        <v>100</v>
      </c>
      <c r="I8" s="3">
        <v>118</v>
      </c>
      <c r="J8" s="3">
        <v>0</v>
      </c>
      <c r="K8" s="3">
        <f t="shared" si="0"/>
        <v>1897</v>
      </c>
      <c r="L8" s="59">
        <f>K8/K18*100</f>
        <v>0.15255646680187926</v>
      </c>
      <c r="M8" s="60"/>
    </row>
    <row r="9" spans="1:14">
      <c r="A9" s="131"/>
      <c r="B9" s="56" t="s">
        <v>114</v>
      </c>
      <c r="C9" s="3">
        <v>100</v>
      </c>
      <c r="D9" s="3">
        <v>0</v>
      </c>
      <c r="E9" s="3">
        <v>1</v>
      </c>
      <c r="F9" s="122">
        <v>6</v>
      </c>
      <c r="G9" s="124"/>
      <c r="H9" s="3">
        <v>1</v>
      </c>
      <c r="I9" s="3">
        <v>2</v>
      </c>
      <c r="J9" s="3">
        <v>0</v>
      </c>
      <c r="K9" s="3">
        <f t="shared" si="0"/>
        <v>110</v>
      </c>
      <c r="L9" s="59">
        <f>K9/K18*100</f>
        <v>8.8461841582534104E-3</v>
      </c>
      <c r="M9" s="60"/>
    </row>
    <row r="10" spans="1:14">
      <c r="A10" s="131"/>
      <c r="B10" s="56" t="s">
        <v>115</v>
      </c>
      <c r="C10" s="3">
        <v>156</v>
      </c>
      <c r="D10" s="3">
        <v>0</v>
      </c>
      <c r="E10" s="3">
        <v>6</v>
      </c>
      <c r="F10" s="122">
        <v>0</v>
      </c>
      <c r="G10" s="124"/>
      <c r="H10" s="3">
        <v>0</v>
      </c>
      <c r="I10" s="3">
        <v>0</v>
      </c>
      <c r="J10" s="3">
        <v>0</v>
      </c>
      <c r="K10" s="3">
        <f t="shared" si="0"/>
        <v>162</v>
      </c>
      <c r="L10" s="59">
        <f>K10/K18*100</f>
        <v>1.3028016669427748E-2</v>
      </c>
      <c r="M10" s="60"/>
    </row>
    <row r="11" spans="1:14">
      <c r="A11" s="131"/>
      <c r="B11" s="56" t="s">
        <v>94</v>
      </c>
      <c r="C11" s="3">
        <v>195696</v>
      </c>
      <c r="D11" s="3">
        <v>26277</v>
      </c>
      <c r="E11" s="3">
        <v>31538</v>
      </c>
      <c r="F11" s="122">
        <v>13081</v>
      </c>
      <c r="G11" s="124"/>
      <c r="H11" s="3">
        <v>24343</v>
      </c>
      <c r="I11" s="3">
        <v>15664</v>
      </c>
      <c r="J11" s="3">
        <v>0</v>
      </c>
      <c r="K11" s="3">
        <f t="shared" si="0"/>
        <v>306599</v>
      </c>
      <c r="L11" s="59">
        <f>K11/K18*100</f>
        <v>24.656647424875793</v>
      </c>
      <c r="M11" s="60"/>
      <c r="N11" s="63"/>
    </row>
    <row r="12" spans="1:14">
      <c r="A12" s="131"/>
      <c r="B12" s="56" t="s">
        <v>116</v>
      </c>
      <c r="C12" s="3">
        <v>158507</v>
      </c>
      <c r="D12" s="3">
        <v>11309</v>
      </c>
      <c r="E12" s="3">
        <v>37257</v>
      </c>
      <c r="F12" s="122">
        <v>10996</v>
      </c>
      <c r="G12" s="124"/>
      <c r="H12" s="3">
        <v>26622</v>
      </c>
      <c r="I12" s="3">
        <v>10255</v>
      </c>
      <c r="J12" s="3">
        <v>0</v>
      </c>
      <c r="K12" s="3">
        <f t="shared" si="0"/>
        <v>254946</v>
      </c>
      <c r="L12" s="59">
        <f>K12/K18*100</f>
        <v>20.502720603727941</v>
      </c>
      <c r="M12" s="60"/>
    </row>
    <row r="13" spans="1:14">
      <c r="A13" s="131"/>
      <c r="B13" s="56" t="s">
        <v>117</v>
      </c>
      <c r="C13" s="3">
        <v>5928</v>
      </c>
      <c r="D13" s="3">
        <v>277</v>
      </c>
      <c r="E13" s="3">
        <v>1376</v>
      </c>
      <c r="F13" s="122">
        <v>345</v>
      </c>
      <c r="G13" s="124"/>
      <c r="H13" s="3">
        <v>507</v>
      </c>
      <c r="I13" s="3">
        <v>165</v>
      </c>
      <c r="J13" s="3">
        <v>0</v>
      </c>
      <c r="K13" s="3">
        <f t="shared" si="0"/>
        <v>8598</v>
      </c>
      <c r="L13" s="59">
        <f>K13/K18*100</f>
        <v>0.69144992175148012</v>
      </c>
      <c r="M13" s="60"/>
    </row>
    <row r="14" spans="1:14">
      <c r="A14" s="131"/>
      <c r="B14" s="62" t="s">
        <v>96</v>
      </c>
      <c r="C14" s="3">
        <v>7861</v>
      </c>
      <c r="D14" s="3">
        <v>0</v>
      </c>
      <c r="E14" s="3">
        <v>54</v>
      </c>
      <c r="F14" s="122">
        <v>9</v>
      </c>
      <c r="G14" s="124"/>
      <c r="H14" s="3">
        <v>64</v>
      </c>
      <c r="I14" s="3">
        <v>7</v>
      </c>
      <c r="J14" s="3">
        <v>0</v>
      </c>
      <c r="K14" s="3">
        <f t="shared" si="0"/>
        <v>7995</v>
      </c>
      <c r="L14" s="59">
        <f>K14/K18*100</f>
        <v>0.64295674859305463</v>
      </c>
      <c r="M14" s="60"/>
    </row>
    <row r="15" spans="1:14">
      <c r="A15" s="131"/>
      <c r="B15" s="62" t="s">
        <v>97</v>
      </c>
      <c r="C15" s="3">
        <v>52113</v>
      </c>
      <c r="D15" s="3">
        <v>0</v>
      </c>
      <c r="E15" s="3">
        <v>1</v>
      </c>
      <c r="F15" s="122">
        <v>0</v>
      </c>
      <c r="G15" s="124"/>
      <c r="H15" s="3">
        <v>0</v>
      </c>
      <c r="I15" s="3">
        <v>0</v>
      </c>
      <c r="J15" s="3">
        <v>0</v>
      </c>
      <c r="K15" s="3">
        <f t="shared" si="0"/>
        <v>52114</v>
      </c>
      <c r="L15" s="59">
        <f>K15/K18*100</f>
        <v>4.1910003747565288</v>
      </c>
      <c r="M15" s="60"/>
    </row>
    <row r="16" spans="1:14">
      <c r="A16" s="131"/>
      <c r="B16" s="56" t="s">
        <v>118</v>
      </c>
      <c r="C16" s="3">
        <v>24672</v>
      </c>
      <c r="D16" s="3">
        <v>3</v>
      </c>
      <c r="E16" s="3">
        <v>4663</v>
      </c>
      <c r="F16" s="122">
        <v>2803</v>
      </c>
      <c r="G16" s="124"/>
      <c r="H16" s="3">
        <v>4200</v>
      </c>
      <c r="I16" s="3">
        <v>3761</v>
      </c>
      <c r="J16" s="3">
        <v>0</v>
      </c>
      <c r="K16" s="3">
        <f t="shared" si="0"/>
        <v>40102</v>
      </c>
      <c r="L16" s="59">
        <f>K16/K18*100</f>
        <v>3.2249970646752564</v>
      </c>
      <c r="M16" s="60"/>
    </row>
    <row r="17" spans="1:14">
      <c r="A17" s="61"/>
      <c r="B17" s="56" t="s">
        <v>119</v>
      </c>
      <c r="C17" s="3">
        <v>0</v>
      </c>
      <c r="D17" s="3">
        <v>0</v>
      </c>
      <c r="E17" s="3">
        <v>0</v>
      </c>
      <c r="F17" s="122">
        <v>0</v>
      </c>
      <c r="G17" s="124"/>
      <c r="H17" s="3">
        <v>0</v>
      </c>
      <c r="I17" s="3">
        <v>0</v>
      </c>
      <c r="J17" s="3">
        <v>0</v>
      </c>
      <c r="K17" s="3">
        <f t="shared" si="0"/>
        <v>0</v>
      </c>
      <c r="L17" s="59">
        <f>K17/K18*100</f>
        <v>0</v>
      </c>
      <c r="M17" s="60"/>
    </row>
    <row r="18" spans="1:14">
      <c r="A18" s="61"/>
      <c r="B18" s="56" t="s">
        <v>120</v>
      </c>
      <c r="C18" s="3">
        <f>SUM(C3:C17)</f>
        <v>852777</v>
      </c>
      <c r="D18" s="3">
        <f>SUM(D3:D17)</f>
        <v>44415</v>
      </c>
      <c r="E18" s="3">
        <f>SUM(E3:E17)</f>
        <v>125842</v>
      </c>
      <c r="F18" s="125">
        <f>SUM(F3:G17)</f>
        <v>50344</v>
      </c>
      <c r="G18" s="126"/>
      <c r="H18" s="3">
        <f>SUM(H3:H17)</f>
        <v>93742</v>
      </c>
      <c r="I18" s="3">
        <f>SUM(I3:I17)</f>
        <v>76350</v>
      </c>
      <c r="J18" s="3">
        <f>SUM(J3:J17)</f>
        <v>4</v>
      </c>
      <c r="K18" s="3">
        <f>SUM(K3:K17)</f>
        <v>1243474</v>
      </c>
      <c r="L18" s="3">
        <f>SUM(L3:L17)</f>
        <v>99.999999999999972</v>
      </c>
    </row>
    <row r="19" spans="1:14">
      <c r="A19" s="61"/>
      <c r="B19" s="62" t="s">
        <v>121</v>
      </c>
      <c r="C19" s="59">
        <f>C18/K18*100</f>
        <v>68.580203526571523</v>
      </c>
      <c r="D19" s="59">
        <f>D18/K18*100</f>
        <v>3.5718479035347741</v>
      </c>
      <c r="E19" s="59">
        <f>E18/K18*100</f>
        <v>10.120195516753869</v>
      </c>
      <c r="F19" s="127">
        <f>F18/K18*100</f>
        <v>4.0486572296646335</v>
      </c>
      <c r="G19" s="128"/>
      <c r="H19" s="59">
        <f>H18/K18*100</f>
        <v>7.5387181396635556</v>
      </c>
      <c r="I19" s="59">
        <f>I18/K18*100</f>
        <v>6.1400560043877075</v>
      </c>
      <c r="J19" s="59">
        <v>0</v>
      </c>
      <c r="K19" s="3">
        <f>SUM(C19:J19)</f>
        <v>99.999678320576052</v>
      </c>
      <c r="L19" s="64"/>
    </row>
    <row r="20" spans="1:14">
      <c r="A20" s="61"/>
      <c r="B20" s="56" t="s">
        <v>122</v>
      </c>
      <c r="C20" s="110">
        <v>266</v>
      </c>
      <c r="D20" s="110">
        <v>179</v>
      </c>
      <c r="E20" s="110">
        <v>246</v>
      </c>
      <c r="F20" s="122">
        <v>248</v>
      </c>
      <c r="G20" s="124"/>
      <c r="H20" s="110">
        <v>247</v>
      </c>
      <c r="I20" s="110">
        <v>248</v>
      </c>
      <c r="J20" s="65"/>
      <c r="K20" s="65"/>
      <c r="L20" s="66"/>
    </row>
    <row r="21" spans="1:14">
      <c r="A21" s="67"/>
      <c r="B21" s="56" t="s">
        <v>123</v>
      </c>
      <c r="C21" s="3">
        <f>C18/C20</f>
        <v>3205.9285714285716</v>
      </c>
      <c r="D21" s="3">
        <f>D18/D20</f>
        <v>248.12849162011173</v>
      </c>
      <c r="E21" s="3">
        <f>E18/E20</f>
        <v>511.55284552845529</v>
      </c>
      <c r="F21" s="125">
        <f>F18/F20</f>
        <v>203</v>
      </c>
      <c r="G21" s="129"/>
      <c r="H21" s="3">
        <f>H18/H20</f>
        <v>379.52226720647775</v>
      </c>
      <c r="I21" s="3">
        <f>I18/I20</f>
        <v>307.86290322580646</v>
      </c>
      <c r="J21" s="65"/>
      <c r="K21" s="65"/>
      <c r="L21" s="66"/>
    </row>
    <row r="22" spans="1:14">
      <c r="A22" s="119" t="s">
        <v>124</v>
      </c>
      <c r="B22" s="120"/>
      <c r="C22" s="3">
        <v>6911</v>
      </c>
      <c r="D22" s="3">
        <v>0</v>
      </c>
      <c r="E22" s="3">
        <v>0</v>
      </c>
      <c r="F22" s="130">
        <v>0</v>
      </c>
      <c r="G22" s="130"/>
      <c r="H22" s="3">
        <v>0</v>
      </c>
      <c r="I22" s="3">
        <v>0</v>
      </c>
      <c r="J22" s="3">
        <v>0</v>
      </c>
      <c r="K22" s="3">
        <f>SUM(C22:J22)</f>
        <v>6911</v>
      </c>
      <c r="L22" s="66"/>
    </row>
    <row r="23" spans="1:14">
      <c r="A23" s="16"/>
      <c r="B23" s="1"/>
      <c r="C23" s="2"/>
      <c r="D23" s="2"/>
      <c r="E23" s="68"/>
      <c r="F23" s="68"/>
      <c r="G23" s="2"/>
      <c r="H23" s="2"/>
      <c r="I23" s="2"/>
      <c r="J23" s="2"/>
      <c r="K23" s="2"/>
      <c r="L23" s="2"/>
    </row>
    <row r="24" spans="1:14">
      <c r="D24" s="4"/>
      <c r="E24" s="4"/>
      <c r="F24" s="4"/>
      <c r="G24" s="4"/>
      <c r="H24" s="4"/>
      <c r="I24" s="4"/>
      <c r="J24" s="4"/>
      <c r="K24" s="4"/>
      <c r="L24" s="4"/>
    </row>
    <row r="25" spans="1:14" s="21" customFormat="1">
      <c r="A25" s="4" t="s">
        <v>125</v>
      </c>
      <c r="B25" s="54"/>
      <c r="C25" s="4"/>
      <c r="D25" s="4"/>
      <c r="E25" s="4"/>
      <c r="F25" s="4"/>
      <c r="G25" s="4" t="s">
        <v>126</v>
      </c>
      <c r="H25" s="4"/>
      <c r="I25" s="4"/>
      <c r="J25" s="4"/>
      <c r="K25" s="4"/>
      <c r="L25" s="4"/>
      <c r="N25" s="70"/>
    </row>
    <row r="26" spans="1:14">
      <c r="A26" s="116" t="s">
        <v>127</v>
      </c>
      <c r="B26" s="117"/>
      <c r="C26" s="7" t="s">
        <v>128</v>
      </c>
      <c r="D26" s="62" t="s">
        <v>83</v>
      </c>
      <c r="E26" s="1"/>
      <c r="F26" s="8"/>
      <c r="G26" s="116" t="s">
        <v>127</v>
      </c>
      <c r="H26" s="118"/>
      <c r="I26" s="7" t="s">
        <v>128</v>
      </c>
      <c r="J26" s="62" t="s">
        <v>83</v>
      </c>
      <c r="K26" s="4"/>
      <c r="L26" s="8"/>
    </row>
    <row r="27" spans="1:14">
      <c r="A27" s="107">
        <v>0</v>
      </c>
      <c r="B27" s="71" t="s">
        <v>129</v>
      </c>
      <c r="C27" s="3">
        <v>11600</v>
      </c>
      <c r="D27" s="59">
        <f>C27/C51*100</f>
        <v>0.93287032941581416</v>
      </c>
      <c r="E27" s="72"/>
      <c r="F27" s="4"/>
      <c r="G27" s="73">
        <v>0</v>
      </c>
      <c r="H27" s="74" t="s">
        <v>129</v>
      </c>
      <c r="I27" s="3">
        <v>9929</v>
      </c>
      <c r="J27" s="59">
        <f>I27/I51*100</f>
        <v>2.0589162332761006</v>
      </c>
      <c r="K27" s="4"/>
      <c r="L27" s="4"/>
    </row>
    <row r="28" spans="1:14">
      <c r="A28" s="75">
        <v>1</v>
      </c>
      <c r="B28" s="76" t="s">
        <v>130</v>
      </c>
      <c r="C28" s="3">
        <v>27380</v>
      </c>
      <c r="D28" s="59">
        <f>C28/C51*100</f>
        <v>2.2018956568452577</v>
      </c>
      <c r="E28" s="72"/>
      <c r="F28" s="4"/>
      <c r="G28" s="77">
        <v>1</v>
      </c>
      <c r="H28" s="78" t="s">
        <v>130</v>
      </c>
      <c r="I28" s="3">
        <v>11843</v>
      </c>
      <c r="J28" s="59">
        <f>I28/I51*100</f>
        <v>2.4558107514038539</v>
      </c>
      <c r="K28" s="4"/>
      <c r="L28" s="4"/>
    </row>
    <row r="29" spans="1:14">
      <c r="A29" s="107">
        <v>2</v>
      </c>
      <c r="B29" s="71" t="s">
        <v>131</v>
      </c>
      <c r="C29" s="3">
        <v>58493</v>
      </c>
      <c r="D29" s="59">
        <f>C29/C51*100</f>
        <v>4.7039986360792421</v>
      </c>
      <c r="E29" s="72"/>
      <c r="F29" s="4"/>
      <c r="G29" s="73">
        <v>2</v>
      </c>
      <c r="H29" s="74" t="s">
        <v>131</v>
      </c>
      <c r="I29" s="3">
        <v>36787</v>
      </c>
      <c r="J29" s="59">
        <f>I29/I51*100</f>
        <v>7.6282960493028424</v>
      </c>
      <c r="K29" s="4"/>
      <c r="L29" s="4"/>
    </row>
    <row r="30" spans="1:14">
      <c r="A30" s="75">
        <v>3</v>
      </c>
      <c r="B30" s="76" t="s">
        <v>132</v>
      </c>
      <c r="C30" s="3">
        <v>54199</v>
      </c>
      <c r="D30" s="59">
        <f>C30/C51*100</f>
        <v>4.358675774483423</v>
      </c>
      <c r="E30" s="72"/>
      <c r="F30" s="4"/>
      <c r="G30" s="77">
        <v>3</v>
      </c>
      <c r="H30" s="78" t="s">
        <v>132</v>
      </c>
      <c r="I30" s="3">
        <v>35090</v>
      </c>
      <c r="J30" s="59">
        <f>I30/I51*100</f>
        <v>7.276399499008801</v>
      </c>
      <c r="K30" s="4"/>
      <c r="L30" s="4"/>
    </row>
    <row r="31" spans="1:14">
      <c r="A31" s="107">
        <v>4</v>
      </c>
      <c r="B31" s="71" t="s">
        <v>133</v>
      </c>
      <c r="C31" s="3">
        <v>89772</v>
      </c>
      <c r="D31" s="59">
        <f>C31/C51*100</f>
        <v>7.2194513114065915</v>
      </c>
      <c r="E31" s="72"/>
      <c r="F31" s="4"/>
      <c r="G31" s="73">
        <v>4</v>
      </c>
      <c r="H31" s="74" t="s">
        <v>133</v>
      </c>
      <c r="I31" s="3">
        <v>32456</v>
      </c>
      <c r="J31" s="59">
        <f>I31/I51*100</f>
        <v>6.7302029677922386</v>
      </c>
      <c r="K31" s="4"/>
      <c r="L31" s="4"/>
    </row>
    <row r="32" spans="1:14">
      <c r="A32" s="75">
        <v>5</v>
      </c>
      <c r="B32" s="76" t="s">
        <v>134</v>
      </c>
      <c r="C32" s="3">
        <v>84951</v>
      </c>
      <c r="D32" s="59">
        <f>C32/C51*100</f>
        <v>6.8317471857071403</v>
      </c>
      <c r="E32" s="72"/>
      <c r="F32" s="4"/>
      <c r="G32" s="77">
        <v>5</v>
      </c>
      <c r="H32" s="78" t="s">
        <v>134</v>
      </c>
      <c r="I32" s="3">
        <v>28384</v>
      </c>
      <c r="J32" s="59">
        <f>I32/I51*100</f>
        <v>5.8858171382121913</v>
      </c>
      <c r="K32" s="4"/>
      <c r="L32" s="4"/>
    </row>
    <row r="33" spans="1:12">
      <c r="A33" s="107">
        <v>6</v>
      </c>
      <c r="B33" s="71" t="s">
        <v>135</v>
      </c>
      <c r="C33" s="3">
        <v>21681</v>
      </c>
      <c r="D33" s="59">
        <f>C33/C51*100</f>
        <v>1.7435828975917469</v>
      </c>
      <c r="E33" s="72"/>
      <c r="F33" s="4"/>
      <c r="G33" s="73">
        <v>6</v>
      </c>
      <c r="H33" s="74" t="s">
        <v>135</v>
      </c>
      <c r="I33" s="3">
        <v>12052</v>
      </c>
      <c r="J33" s="59">
        <f>I33/I51*100</f>
        <v>2.4991498079810222</v>
      </c>
      <c r="K33" s="4"/>
      <c r="L33" s="4"/>
    </row>
    <row r="34" spans="1:12">
      <c r="A34" s="75">
        <v>7</v>
      </c>
      <c r="B34" s="76" t="s">
        <v>136</v>
      </c>
      <c r="C34" s="3">
        <v>65831</v>
      </c>
      <c r="D34" s="59">
        <f>C34/C51*100</f>
        <v>5.2941195392907296</v>
      </c>
      <c r="E34" s="72"/>
      <c r="F34" s="4"/>
      <c r="G34" s="77">
        <v>7</v>
      </c>
      <c r="H34" s="78" t="s">
        <v>136</v>
      </c>
      <c r="I34" s="3">
        <v>34256</v>
      </c>
      <c r="J34" s="59">
        <f>I34/I51*100</f>
        <v>7.1034580005142622</v>
      </c>
      <c r="K34" s="4"/>
      <c r="L34" s="4"/>
    </row>
    <row r="35" spans="1:12">
      <c r="A35" s="107">
        <v>8</v>
      </c>
      <c r="B35" s="71" t="s">
        <v>137</v>
      </c>
      <c r="C35" s="3">
        <v>11042</v>
      </c>
      <c r="D35" s="59">
        <f>C35/C51*100</f>
        <v>0.88799604977667401</v>
      </c>
      <c r="E35" s="72"/>
      <c r="F35" s="4"/>
      <c r="G35" s="73">
        <v>8</v>
      </c>
      <c r="H35" s="74" t="s">
        <v>137</v>
      </c>
      <c r="I35" s="3">
        <v>7463</v>
      </c>
      <c r="J35" s="59">
        <f>I35/I51*100</f>
        <v>1.5475568384469274</v>
      </c>
      <c r="K35" s="4"/>
      <c r="L35" s="4"/>
    </row>
    <row r="36" spans="1:12">
      <c r="A36" s="107">
        <v>9</v>
      </c>
      <c r="B36" s="79" t="s">
        <v>138</v>
      </c>
      <c r="C36" s="3">
        <v>85053</v>
      </c>
      <c r="D36" s="59">
        <f>C36/C51*100</f>
        <v>6.8399500110175202</v>
      </c>
      <c r="E36" s="72"/>
      <c r="F36" s="4"/>
      <c r="G36" s="73">
        <v>9</v>
      </c>
      <c r="H36" s="80" t="s">
        <v>138</v>
      </c>
      <c r="I36" s="3">
        <v>71618</v>
      </c>
      <c r="J36" s="59">
        <f>I36/I51*100</f>
        <v>14.850988296381084</v>
      </c>
      <c r="K36" s="4"/>
      <c r="L36" s="4"/>
    </row>
    <row r="37" spans="1:12">
      <c r="A37" s="75" t="s">
        <v>139</v>
      </c>
      <c r="B37" s="76" t="s">
        <v>140</v>
      </c>
      <c r="C37" s="3">
        <v>296921</v>
      </c>
      <c r="D37" s="59">
        <f>C37/C51*100</f>
        <v>23.878344058661462</v>
      </c>
      <c r="E37" s="72"/>
      <c r="F37" s="4"/>
      <c r="G37" s="75" t="s">
        <v>139</v>
      </c>
      <c r="H37" s="78" t="s">
        <v>140</v>
      </c>
      <c r="I37" s="3">
        <v>94861</v>
      </c>
      <c r="J37" s="59">
        <f>I37/I51*100</f>
        <v>19.670747588357763</v>
      </c>
      <c r="K37" s="4"/>
      <c r="L37" s="4"/>
    </row>
    <row r="38" spans="1:12">
      <c r="A38" s="107" t="s">
        <v>141</v>
      </c>
      <c r="B38" s="79" t="s">
        <v>142</v>
      </c>
      <c r="C38" s="3">
        <v>2479</v>
      </c>
      <c r="D38" s="59">
        <f>C38/C51*100</f>
        <v>0.1993608229846382</v>
      </c>
      <c r="E38" s="72"/>
      <c r="F38" s="4"/>
      <c r="G38" s="107" t="s">
        <v>141</v>
      </c>
      <c r="H38" s="80" t="s">
        <v>142</v>
      </c>
      <c r="I38" s="3">
        <v>2735</v>
      </c>
      <c r="J38" s="59">
        <f>I38/I51*100</f>
        <v>0.56714028583040954</v>
      </c>
      <c r="K38" s="4"/>
      <c r="L38" s="4"/>
    </row>
    <row r="39" spans="1:12">
      <c r="A39" s="107" t="s">
        <v>143</v>
      </c>
      <c r="B39" s="81" t="s">
        <v>144</v>
      </c>
      <c r="C39" s="3">
        <v>110</v>
      </c>
      <c r="D39" s="59">
        <f>C39/C51*100</f>
        <v>8.8461841582534104E-3</v>
      </c>
      <c r="E39" s="72"/>
      <c r="F39" s="4"/>
      <c r="G39" s="107" t="s">
        <v>143</v>
      </c>
      <c r="H39" s="82" t="s">
        <v>144</v>
      </c>
      <c r="I39" s="3">
        <v>2935</v>
      </c>
      <c r="J39" s="59">
        <f>I39/I51*100</f>
        <v>0.6086130672439678</v>
      </c>
      <c r="K39" s="4"/>
      <c r="L39" s="4"/>
    </row>
    <row r="40" spans="1:12" ht="13.5" customHeight="1">
      <c r="A40" s="107" t="s">
        <v>145</v>
      </c>
      <c r="B40" s="83" t="s">
        <v>146</v>
      </c>
      <c r="C40" s="3">
        <v>3280</v>
      </c>
      <c r="D40" s="59">
        <f>C40/C51*100</f>
        <v>0.26377712762791983</v>
      </c>
      <c r="E40" s="72"/>
      <c r="F40" s="4"/>
      <c r="G40" s="107" t="s">
        <v>145</v>
      </c>
      <c r="H40" s="83" t="s">
        <v>146</v>
      </c>
      <c r="I40" s="3">
        <v>736</v>
      </c>
      <c r="J40" s="59">
        <f>I40/I51*100</f>
        <v>0.15261983560189446</v>
      </c>
      <c r="K40" s="4"/>
      <c r="L40" s="4"/>
    </row>
    <row r="41" spans="1:12">
      <c r="A41" s="107" t="s">
        <v>147</v>
      </c>
      <c r="B41" s="81" t="s">
        <v>115</v>
      </c>
      <c r="C41" s="106">
        <v>162</v>
      </c>
      <c r="D41" s="59">
        <f>C41/C51*100</f>
        <v>1.3028016669427748E-2</v>
      </c>
      <c r="E41" s="72"/>
      <c r="F41" s="4"/>
      <c r="G41" s="107" t="s">
        <v>147</v>
      </c>
      <c r="H41" s="80" t="s">
        <v>115</v>
      </c>
      <c r="I41" s="106">
        <v>419</v>
      </c>
      <c r="J41" s="59">
        <f>I41/I51*100</f>
        <v>8.6885477061404592E-2</v>
      </c>
      <c r="K41" s="4"/>
      <c r="L41" s="4"/>
    </row>
    <row r="42" spans="1:12">
      <c r="A42" s="75" t="s">
        <v>148</v>
      </c>
      <c r="B42" s="76" t="s">
        <v>116</v>
      </c>
      <c r="C42" s="3">
        <v>259303</v>
      </c>
      <c r="D42" s="59">
        <f>C42/C51*100</f>
        <v>20.853109916250762</v>
      </c>
      <c r="E42" s="72"/>
      <c r="F42" s="4"/>
      <c r="G42" s="75" t="s">
        <v>148</v>
      </c>
      <c r="H42" s="78" t="s">
        <v>116</v>
      </c>
      <c r="I42" s="3">
        <v>60554</v>
      </c>
      <c r="J42" s="59">
        <f>I42/I51*100</f>
        <v>12.556714028583041</v>
      </c>
      <c r="K42" s="4"/>
      <c r="L42" s="4"/>
    </row>
    <row r="43" spans="1:12">
      <c r="A43" s="107" t="s">
        <v>149</v>
      </c>
      <c r="B43" s="71" t="s">
        <v>117</v>
      </c>
      <c r="C43" s="3">
        <v>8598</v>
      </c>
      <c r="D43" s="59">
        <f>C43/C51*100</f>
        <v>0.69144992175148012</v>
      </c>
      <c r="E43" s="72"/>
      <c r="F43" s="4"/>
      <c r="G43" s="107" t="s">
        <v>149</v>
      </c>
      <c r="H43" s="74" t="s">
        <v>117</v>
      </c>
      <c r="I43" s="3">
        <v>3634</v>
      </c>
      <c r="J43" s="59">
        <f>I43/I51*100</f>
        <v>0.75356043828435393</v>
      </c>
      <c r="K43" s="4"/>
      <c r="L43" s="4"/>
    </row>
    <row r="44" spans="1:12">
      <c r="A44" s="107" t="s">
        <v>150</v>
      </c>
      <c r="B44" s="71" t="s">
        <v>151</v>
      </c>
      <c r="C44" s="3">
        <v>69649</v>
      </c>
      <c r="D44" s="59">
        <f>C44/C51*100</f>
        <v>5.601162549438107</v>
      </c>
      <c r="E44" s="72"/>
      <c r="F44" s="4"/>
      <c r="G44" s="107" t="s">
        <v>150</v>
      </c>
      <c r="H44" s="74" t="s">
        <v>151</v>
      </c>
      <c r="I44" s="3">
        <v>8170</v>
      </c>
      <c r="J44" s="59">
        <f>I44/I51*100</f>
        <v>1.6941631207438559</v>
      </c>
      <c r="K44" s="4"/>
      <c r="L44" s="4"/>
    </row>
    <row r="45" spans="1:12">
      <c r="A45" s="84" t="s">
        <v>152</v>
      </c>
      <c r="B45" s="85" t="s">
        <v>153</v>
      </c>
      <c r="C45" s="3">
        <v>327</v>
      </c>
      <c r="D45" s="59">
        <f>C45/C51*100</f>
        <v>2.6297292906807865E-2</v>
      </c>
      <c r="E45" s="72"/>
      <c r="F45" s="4"/>
      <c r="G45" s="84" t="s">
        <v>152</v>
      </c>
      <c r="H45" s="86" t="s">
        <v>153</v>
      </c>
      <c r="I45" s="3">
        <v>353</v>
      </c>
      <c r="J45" s="59">
        <f>I45/I51*100</f>
        <v>7.3199459194930358E-2</v>
      </c>
      <c r="K45" s="4"/>
      <c r="L45" s="4"/>
    </row>
    <row r="46" spans="1:12">
      <c r="A46" s="84" t="s">
        <v>154</v>
      </c>
      <c r="B46" s="86" t="s">
        <v>155</v>
      </c>
      <c r="C46" s="3">
        <v>431</v>
      </c>
      <c r="D46" s="59">
        <f>C46/C51*100</f>
        <v>3.4660957929156543E-2</v>
      </c>
      <c r="E46" s="72"/>
      <c r="F46" s="4"/>
      <c r="G46" s="84" t="s">
        <v>154</v>
      </c>
      <c r="H46" s="86" t="s">
        <v>155</v>
      </c>
      <c r="I46" s="3">
        <v>237</v>
      </c>
      <c r="J46" s="59">
        <f>I46/I51*100</f>
        <v>4.9145245975066566E-2</v>
      </c>
      <c r="K46" s="4"/>
      <c r="L46" s="4"/>
    </row>
    <row r="47" spans="1:12">
      <c r="A47" s="107" t="s">
        <v>156</v>
      </c>
      <c r="B47" s="81" t="s">
        <v>157</v>
      </c>
      <c r="C47" s="3">
        <v>40095</v>
      </c>
      <c r="D47" s="59">
        <f>C47/C51*100</f>
        <v>3.2244341256833673</v>
      </c>
      <c r="E47" s="72"/>
      <c r="F47" s="4"/>
      <c r="G47" s="107" t="s">
        <v>156</v>
      </c>
      <c r="H47" s="82" t="s">
        <v>157</v>
      </c>
      <c r="I47" s="3">
        <v>14004</v>
      </c>
      <c r="J47" s="59">
        <f>I47/I51*100</f>
        <v>2.9039241545773509</v>
      </c>
      <c r="K47" s="4"/>
      <c r="L47" s="4"/>
    </row>
    <row r="48" spans="1:12">
      <c r="A48" s="107" t="s">
        <v>158</v>
      </c>
      <c r="B48" s="81" t="s">
        <v>159</v>
      </c>
      <c r="C48" s="3">
        <v>20789</v>
      </c>
      <c r="D48" s="59">
        <f>C48/C51*100</f>
        <v>1.6718483860539102</v>
      </c>
      <c r="E48" s="72"/>
      <c r="F48" s="4"/>
      <c r="G48" s="107" t="s">
        <v>158</v>
      </c>
      <c r="H48" s="82" t="s">
        <v>159</v>
      </c>
      <c r="I48" s="3">
        <v>8025</v>
      </c>
      <c r="J48" s="59">
        <f>I48/I51*100</f>
        <v>1.6640953542190262</v>
      </c>
      <c r="K48" s="4"/>
      <c r="L48" s="4"/>
    </row>
    <row r="49" spans="1:14">
      <c r="A49" s="75" t="s">
        <v>160</v>
      </c>
      <c r="B49" s="87" t="s">
        <v>161</v>
      </c>
      <c r="C49" s="3">
        <v>31325</v>
      </c>
      <c r="D49" s="59">
        <f>C49/C51*100</f>
        <v>2.5191519887026188</v>
      </c>
      <c r="E49" s="72"/>
      <c r="F49" s="4"/>
      <c r="G49" s="75" t="s">
        <v>160</v>
      </c>
      <c r="H49" s="88" t="s">
        <v>161</v>
      </c>
      <c r="I49" s="3">
        <v>5603</v>
      </c>
      <c r="J49" s="59">
        <f>I49/I51*100</f>
        <v>1.1618599713008353</v>
      </c>
      <c r="K49" s="4"/>
      <c r="L49" s="2"/>
    </row>
    <row r="50" spans="1:14">
      <c r="A50" s="107" t="s">
        <v>162</v>
      </c>
      <c r="B50" s="81" t="s">
        <v>163</v>
      </c>
      <c r="C50" s="3">
        <v>3</v>
      </c>
      <c r="D50" s="59">
        <f>C50/C51*100</f>
        <v>2.4125956795236571E-4</v>
      </c>
      <c r="E50" s="72"/>
      <c r="F50" s="4"/>
      <c r="G50" s="107" t="s">
        <v>162</v>
      </c>
      <c r="H50" s="82" t="s">
        <v>163</v>
      </c>
      <c r="I50" s="3">
        <v>100</v>
      </c>
      <c r="J50" s="59">
        <f>I50/I51*100</f>
        <v>2.0736390706779143E-2</v>
      </c>
      <c r="K50" s="4"/>
      <c r="L50" s="4"/>
    </row>
    <row r="51" spans="1:14">
      <c r="A51" s="119" t="s">
        <v>164</v>
      </c>
      <c r="B51" s="120"/>
      <c r="C51" s="89">
        <f>SUM(C27:C50)</f>
        <v>1243474</v>
      </c>
      <c r="D51" s="89">
        <f>SUM(D27:D50)</f>
        <v>100.00000000000001</v>
      </c>
      <c r="E51" s="72"/>
      <c r="F51" s="4"/>
      <c r="G51" s="119" t="s">
        <v>165</v>
      </c>
      <c r="H51" s="120"/>
      <c r="I51" s="3">
        <f>SUM(I27:I50)</f>
        <v>482244</v>
      </c>
      <c r="J51" s="3">
        <f>SUM(J27:J50)</f>
        <v>100</v>
      </c>
      <c r="K51" s="4"/>
      <c r="L51" s="4"/>
    </row>
    <row r="52" spans="1:14">
      <c r="A52" s="16"/>
      <c r="B52" s="16"/>
      <c r="C52" s="90"/>
      <c r="D52" s="72"/>
      <c r="E52" s="4"/>
      <c r="F52" s="4"/>
      <c r="G52" s="16"/>
      <c r="H52" s="16"/>
      <c r="I52" s="2"/>
      <c r="J52" s="72"/>
      <c r="K52" s="4"/>
      <c r="L52" s="4"/>
    </row>
    <row r="53" spans="1:14">
      <c r="A53" s="4" t="s">
        <v>166</v>
      </c>
      <c r="B53" s="5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>
      <c r="A54" s="91"/>
      <c r="B54" s="6" t="s">
        <v>167</v>
      </c>
      <c r="C54" s="6" t="s">
        <v>104</v>
      </c>
      <c r="D54" s="6" t="s">
        <v>105</v>
      </c>
      <c r="E54" s="107" t="s">
        <v>106</v>
      </c>
      <c r="F54" s="119" t="s">
        <v>107</v>
      </c>
      <c r="G54" s="121"/>
      <c r="H54" s="6" t="s">
        <v>108</v>
      </c>
      <c r="I54" s="6" t="s">
        <v>168</v>
      </c>
      <c r="J54" s="6" t="s">
        <v>0</v>
      </c>
      <c r="K54" s="92"/>
      <c r="L54" s="93"/>
    </row>
    <row r="55" spans="1:14">
      <c r="A55" s="94"/>
      <c r="B55" s="3">
        <v>117903</v>
      </c>
      <c r="C55" s="110">
        <v>277</v>
      </c>
      <c r="D55" s="3">
        <v>4310</v>
      </c>
      <c r="E55" s="109">
        <v>1630</v>
      </c>
      <c r="F55" s="122">
        <v>2575</v>
      </c>
      <c r="G55" s="123"/>
      <c r="H55" s="3">
        <v>4341</v>
      </c>
      <c r="I55" s="3">
        <v>0</v>
      </c>
      <c r="J55" s="3">
        <f>SUM(B55:I55)</f>
        <v>131036</v>
      </c>
      <c r="K55" s="92"/>
      <c r="L55" s="95"/>
    </row>
    <row r="56" spans="1:14">
      <c r="A56" s="96" t="s">
        <v>169</v>
      </c>
      <c r="B56" s="96"/>
      <c r="C56" s="97"/>
      <c r="D56" s="97"/>
      <c r="E56" s="97"/>
      <c r="F56" s="98"/>
      <c r="G56" s="98"/>
      <c r="H56" s="97" t="s">
        <v>173</v>
      </c>
      <c r="I56" s="97"/>
      <c r="J56" s="97"/>
      <c r="K56" s="2"/>
      <c r="L56" s="95"/>
      <c r="N56" s="20"/>
    </row>
    <row r="57" spans="1:14">
      <c r="A57" s="2"/>
      <c r="B57" s="6" t="s">
        <v>170</v>
      </c>
      <c r="C57" s="6" t="s">
        <v>171</v>
      </c>
      <c r="D57" s="6" t="s">
        <v>104</v>
      </c>
      <c r="E57" s="6" t="s">
        <v>0</v>
      </c>
      <c r="H57" s="6" t="s">
        <v>105</v>
      </c>
      <c r="I57" s="99" t="s">
        <v>106</v>
      </c>
      <c r="J57" s="108" t="s">
        <v>107</v>
      </c>
      <c r="K57" s="6" t="s">
        <v>108</v>
      </c>
      <c r="N57" s="20"/>
    </row>
    <row r="58" spans="1:14">
      <c r="B58" s="3">
        <v>2069</v>
      </c>
      <c r="C58" s="110">
        <v>3817</v>
      </c>
      <c r="D58" s="3">
        <v>43</v>
      </c>
      <c r="E58" s="3">
        <f>SUM(B58:D58)</f>
        <v>5929</v>
      </c>
      <c r="H58" s="109">
        <v>201</v>
      </c>
      <c r="I58" s="111">
        <v>52</v>
      </c>
      <c r="J58" s="3">
        <v>110</v>
      </c>
      <c r="K58" s="3">
        <v>175</v>
      </c>
    </row>
    <row r="59" spans="1:14">
      <c r="H59" s="16"/>
    </row>
    <row r="60" spans="1:14">
      <c r="H60" s="2"/>
    </row>
    <row r="61" spans="1:14">
      <c r="H61" s="22"/>
    </row>
  </sheetData>
  <mergeCells count="29">
    <mergeCell ref="F2:G2"/>
    <mergeCell ref="F3:G3"/>
    <mergeCell ref="F4:G4"/>
    <mergeCell ref="F5:G5"/>
    <mergeCell ref="F6:G6"/>
    <mergeCell ref="A22:B22"/>
    <mergeCell ref="F22:G22"/>
    <mergeCell ref="F11:G11"/>
    <mergeCell ref="F12:G12"/>
    <mergeCell ref="F13:G13"/>
    <mergeCell ref="F14:G14"/>
    <mergeCell ref="F15:G15"/>
    <mergeCell ref="F16:G16"/>
    <mergeCell ref="A7:A16"/>
    <mergeCell ref="F7:G7"/>
    <mergeCell ref="F8:G8"/>
    <mergeCell ref="F9:G9"/>
    <mergeCell ref="F10:G10"/>
    <mergeCell ref="F55:G55"/>
    <mergeCell ref="F17:G17"/>
    <mergeCell ref="F18:G18"/>
    <mergeCell ref="F19:G19"/>
    <mergeCell ref="F20:G20"/>
    <mergeCell ref="F21:G21"/>
    <mergeCell ref="A26:B26"/>
    <mergeCell ref="G26:H26"/>
    <mergeCell ref="A51:B51"/>
    <mergeCell ref="G51:H51"/>
    <mergeCell ref="F54:G54"/>
  </mergeCells>
  <phoneticPr fontId="3"/>
  <pageMargins left="0.39370078740157483" right="0" top="0.78740157480314965" bottom="0.78740157480314965" header="0.51181102362204722" footer="0.51181102362204722"/>
  <pageSetup paperSize="9" orientation="portrait" verticalDpi="300" r:id="rId1"/>
  <headerFooter alignWithMargins="0">
    <oddFooter>&amp;C&amp;"Century,標準"&amp;12 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G7" sqref="G7"/>
    </sheetView>
  </sheetViews>
  <sheetFormatPr defaultRowHeight="21" customHeight="1"/>
  <cols>
    <col min="1" max="1" width="9.5" style="101" customWidth="1"/>
    <col min="2" max="2" width="12.75" style="20" bestFit="1" customWidth="1"/>
    <col min="3" max="3" width="9.5" style="20" customWidth="1"/>
    <col min="4" max="4" width="13.875" style="20" customWidth="1"/>
    <col min="5" max="5" width="9.5" style="20" customWidth="1"/>
    <col min="6" max="6" width="10.5" style="20" customWidth="1"/>
    <col min="7" max="7" width="11.625" style="20" bestFit="1" customWidth="1"/>
    <col min="8" max="8" width="12.125" style="22" customWidth="1"/>
    <col min="9" max="9" width="10.5" style="20" customWidth="1"/>
    <col min="10" max="16384" width="9" style="20"/>
  </cols>
  <sheetData>
    <row r="1" spans="1:9" ht="22.5" customHeight="1">
      <c r="A1" s="100" t="s">
        <v>10</v>
      </c>
      <c r="B1" s="4"/>
      <c r="C1" s="4"/>
      <c r="D1" s="4"/>
      <c r="E1" s="4"/>
      <c r="F1" s="4"/>
      <c r="G1" s="4"/>
      <c r="H1" s="2"/>
      <c r="I1" s="4"/>
    </row>
    <row r="2" spans="1:9" s="17" customFormat="1" ht="18.75" customHeight="1">
      <c r="A2" s="6" t="s">
        <v>3</v>
      </c>
      <c r="B2" s="6" t="s">
        <v>1</v>
      </c>
      <c r="C2" s="6" t="s">
        <v>2</v>
      </c>
      <c r="D2" s="6" t="s">
        <v>5</v>
      </c>
      <c r="E2" s="9"/>
      <c r="F2" s="9"/>
      <c r="G2" s="9"/>
      <c r="H2" s="16"/>
      <c r="I2" s="9"/>
    </row>
    <row r="3" spans="1:9" ht="18.75" customHeight="1">
      <c r="A3" s="105" t="s">
        <v>21</v>
      </c>
      <c r="B3" s="3">
        <v>1410</v>
      </c>
      <c r="C3" s="3">
        <v>950</v>
      </c>
      <c r="D3" s="3">
        <f>SUM(B3:C3)</f>
        <v>2360</v>
      </c>
      <c r="E3" s="4"/>
      <c r="F3" s="4"/>
      <c r="G3" s="4"/>
      <c r="H3" s="2"/>
      <c r="I3" s="4"/>
    </row>
    <row r="4" spans="1:9" ht="18.75" customHeight="1">
      <c r="A4" s="105" t="s">
        <v>23</v>
      </c>
      <c r="B4" s="3">
        <v>1339</v>
      </c>
      <c r="C4" s="3">
        <v>709</v>
      </c>
      <c r="D4" s="3">
        <f>SUM(B4:C4)</f>
        <v>2048</v>
      </c>
      <c r="E4" s="4"/>
      <c r="F4" s="4"/>
      <c r="G4" s="4"/>
      <c r="H4" s="2"/>
      <c r="I4" s="4"/>
    </row>
    <row r="5" spans="1:9" ht="18.75" customHeight="1">
      <c r="A5" s="105" t="s">
        <v>26</v>
      </c>
      <c r="B5" s="3">
        <v>1198</v>
      </c>
      <c r="C5" s="3">
        <v>656</v>
      </c>
      <c r="D5" s="3">
        <f>SUM(B5:C5)</f>
        <v>1854</v>
      </c>
      <c r="E5" s="4"/>
      <c r="F5" s="4"/>
      <c r="G5" s="4"/>
      <c r="H5" s="2"/>
      <c r="I5" s="4"/>
    </row>
    <row r="6" spans="1:9" ht="18.75" customHeight="1">
      <c r="A6" s="105" t="s">
        <v>172</v>
      </c>
      <c r="B6" s="3">
        <v>1464</v>
      </c>
      <c r="C6" s="3">
        <v>662</v>
      </c>
      <c r="D6" s="3">
        <f>SUM(B6:C6)</f>
        <v>2126</v>
      </c>
      <c r="E6" s="4"/>
      <c r="F6" s="4"/>
      <c r="G6" s="4"/>
      <c r="H6" s="2"/>
      <c r="I6" s="4"/>
    </row>
    <row r="7" spans="1:9" ht="18.75" customHeight="1">
      <c r="A7" s="105" t="s">
        <v>174</v>
      </c>
      <c r="B7" s="3">
        <v>1349</v>
      </c>
      <c r="C7" s="3">
        <v>532</v>
      </c>
      <c r="D7" s="3">
        <f>SUM(B7:C7)</f>
        <v>1881</v>
      </c>
      <c r="E7" s="4"/>
      <c r="F7" s="4"/>
      <c r="G7" s="4"/>
      <c r="H7" s="2"/>
      <c r="I7" s="4"/>
    </row>
    <row r="8" spans="1:9" ht="13.5" customHeight="1">
      <c r="E8" s="4"/>
      <c r="F8" s="4"/>
      <c r="G8" s="4"/>
      <c r="H8" s="2"/>
      <c r="I8" s="4"/>
    </row>
    <row r="9" spans="1:9" ht="18.75" customHeight="1">
      <c r="A9" s="100" t="s">
        <v>12</v>
      </c>
      <c r="B9" s="4"/>
      <c r="C9" s="4"/>
      <c r="D9" s="4"/>
      <c r="E9" s="4"/>
      <c r="F9" s="4"/>
      <c r="G9" s="4"/>
      <c r="H9" s="2"/>
      <c r="I9" s="4"/>
    </row>
    <row r="10" spans="1:9" s="11" customFormat="1" ht="27.75" customHeight="1">
      <c r="A10" s="102" t="s">
        <v>3</v>
      </c>
      <c r="B10" s="10" t="s">
        <v>11</v>
      </c>
      <c r="C10" s="10" t="s">
        <v>6</v>
      </c>
      <c r="D10" s="10" t="s">
        <v>27</v>
      </c>
      <c r="E10" s="10" t="s">
        <v>7</v>
      </c>
      <c r="F10" s="10" t="s">
        <v>13</v>
      </c>
      <c r="G10" s="10" t="s">
        <v>28</v>
      </c>
      <c r="H10" s="25"/>
    </row>
    <row r="11" spans="1:9" ht="18.75" customHeight="1">
      <c r="A11" s="105" t="s">
        <v>21</v>
      </c>
      <c r="B11" s="3">
        <v>2736</v>
      </c>
      <c r="C11" s="3">
        <v>1617</v>
      </c>
      <c r="D11" s="3">
        <v>130</v>
      </c>
      <c r="E11" s="3">
        <v>1794</v>
      </c>
      <c r="F11" s="3">
        <v>77</v>
      </c>
      <c r="G11" s="3">
        <v>1308032</v>
      </c>
      <c r="H11" s="2"/>
    </row>
    <row r="12" spans="1:9" ht="18.75" customHeight="1">
      <c r="A12" s="105" t="s">
        <v>23</v>
      </c>
      <c r="B12" s="3">
        <v>2371</v>
      </c>
      <c r="C12" s="3">
        <v>1278</v>
      </c>
      <c r="D12" s="3">
        <v>241</v>
      </c>
      <c r="E12" s="3">
        <v>1630</v>
      </c>
      <c r="F12" s="3">
        <v>62</v>
      </c>
      <c r="G12" s="3">
        <v>1139836</v>
      </c>
      <c r="H12" s="2"/>
    </row>
    <row r="13" spans="1:9" ht="18.75" customHeight="1">
      <c r="A13" s="105" t="s">
        <v>26</v>
      </c>
      <c r="B13" s="3">
        <v>2678</v>
      </c>
      <c r="C13" s="3">
        <v>1220</v>
      </c>
      <c r="D13" s="3">
        <v>247</v>
      </c>
      <c r="E13" s="3">
        <v>1808</v>
      </c>
      <c r="F13" s="3">
        <v>23</v>
      </c>
      <c r="G13" s="3">
        <v>1235690</v>
      </c>
      <c r="H13" s="2"/>
    </row>
    <row r="14" spans="1:9" ht="18.75" customHeight="1">
      <c r="A14" s="105" t="s">
        <v>172</v>
      </c>
      <c r="B14" s="3">
        <v>2301</v>
      </c>
      <c r="C14" s="3">
        <v>1045</v>
      </c>
      <c r="D14" s="3">
        <v>222</v>
      </c>
      <c r="E14" s="3">
        <v>1608</v>
      </c>
      <c r="F14" s="3">
        <v>28</v>
      </c>
      <c r="G14" s="3">
        <v>1351947</v>
      </c>
      <c r="H14" s="2"/>
    </row>
    <row r="15" spans="1:9" ht="18.75" customHeight="1">
      <c r="A15" s="105" t="s">
        <v>174</v>
      </c>
      <c r="B15" s="3">
        <v>394</v>
      </c>
      <c r="C15" s="3">
        <v>710</v>
      </c>
      <c r="D15" s="3">
        <v>256</v>
      </c>
      <c r="E15" s="3">
        <v>1389</v>
      </c>
      <c r="F15" s="3">
        <v>25</v>
      </c>
      <c r="G15" s="3">
        <v>1560611</v>
      </c>
      <c r="H15" s="2"/>
    </row>
    <row r="16" spans="1:9" s="12" customFormat="1" ht="13.5" customHeight="1">
      <c r="A16" s="103"/>
      <c r="H16" s="26"/>
      <c r="I16" s="13"/>
    </row>
    <row r="17" spans="1:9" ht="18.75" customHeight="1">
      <c r="A17" s="100" t="s">
        <v>8</v>
      </c>
      <c r="B17" s="4"/>
      <c r="C17" s="4"/>
      <c r="D17" s="4"/>
      <c r="E17" s="4"/>
      <c r="F17" s="4"/>
      <c r="G17" s="4"/>
      <c r="H17" s="2"/>
      <c r="I17" s="4"/>
    </row>
    <row r="18" spans="1:9" s="21" customFormat="1" ht="27" customHeight="1">
      <c r="A18" s="6" t="s">
        <v>3</v>
      </c>
      <c r="B18" s="24" t="s">
        <v>20</v>
      </c>
      <c r="C18" s="14" t="s">
        <v>24</v>
      </c>
      <c r="D18" s="23" t="s">
        <v>25</v>
      </c>
      <c r="E18" s="29"/>
      <c r="F18" s="29"/>
      <c r="G18" s="30"/>
      <c r="H18" s="27"/>
      <c r="I18" s="8"/>
    </row>
    <row r="19" spans="1:9" ht="18.75" customHeight="1">
      <c r="A19" s="105" t="s">
        <v>21</v>
      </c>
      <c r="B19" s="3">
        <v>54127</v>
      </c>
      <c r="C19" s="3">
        <v>548777</v>
      </c>
      <c r="D19" s="3">
        <v>294</v>
      </c>
      <c r="E19" s="2"/>
      <c r="F19" s="2"/>
      <c r="G19" s="2"/>
      <c r="I19" s="4"/>
    </row>
    <row r="20" spans="1:9" ht="18.75" customHeight="1">
      <c r="A20" s="105" t="s">
        <v>23</v>
      </c>
      <c r="B20" s="3">
        <v>57259</v>
      </c>
      <c r="C20" s="3">
        <v>514588</v>
      </c>
      <c r="D20" s="3">
        <v>313</v>
      </c>
      <c r="E20" s="2"/>
      <c r="F20" s="2"/>
      <c r="G20" s="2"/>
      <c r="I20" s="4"/>
    </row>
    <row r="21" spans="1:9" ht="18.75" customHeight="1">
      <c r="A21" s="105" t="s">
        <v>26</v>
      </c>
      <c r="B21" s="3">
        <v>57215</v>
      </c>
      <c r="C21" s="3">
        <v>571642</v>
      </c>
      <c r="D21" s="3">
        <v>254</v>
      </c>
      <c r="E21" s="2"/>
      <c r="F21" s="2"/>
      <c r="G21" s="2"/>
      <c r="I21" s="4"/>
    </row>
    <row r="22" spans="1:9" ht="18.75" customHeight="1">
      <c r="A22" s="105" t="s">
        <v>172</v>
      </c>
      <c r="B22" s="3">
        <v>74789</v>
      </c>
      <c r="C22" s="3">
        <v>559798</v>
      </c>
      <c r="D22" s="3">
        <v>276</v>
      </c>
      <c r="E22" s="2"/>
      <c r="F22" s="2"/>
      <c r="G22" s="2"/>
      <c r="I22" s="4"/>
    </row>
    <row r="23" spans="1:9" ht="18.75" customHeight="1">
      <c r="A23" s="105" t="s">
        <v>174</v>
      </c>
      <c r="B23" s="3">
        <v>56479</v>
      </c>
      <c r="C23" s="3">
        <v>393376</v>
      </c>
      <c r="D23" s="3">
        <v>181</v>
      </c>
      <c r="E23" s="2"/>
      <c r="F23" s="2"/>
      <c r="G23" s="2"/>
      <c r="I23" s="4"/>
    </row>
    <row r="24" spans="1:9" ht="13.5" customHeight="1">
      <c r="I24" s="4"/>
    </row>
    <row r="25" spans="1:9" ht="18.75" customHeight="1">
      <c r="A25" s="100" t="s">
        <v>9</v>
      </c>
      <c r="B25" s="4"/>
      <c r="C25" s="4"/>
      <c r="D25" s="4"/>
      <c r="E25" s="4"/>
      <c r="F25" s="4"/>
      <c r="G25" s="4"/>
      <c r="H25" s="2"/>
      <c r="I25" s="4"/>
    </row>
    <row r="26" spans="1:9" s="21" customFormat="1" ht="36" customHeight="1">
      <c r="A26" s="104" t="s">
        <v>3</v>
      </c>
      <c r="B26" s="10" t="s">
        <v>30</v>
      </c>
      <c r="C26" s="10" t="s">
        <v>31</v>
      </c>
      <c r="D26" s="14" t="s">
        <v>29</v>
      </c>
      <c r="E26" s="14" t="s">
        <v>32</v>
      </c>
      <c r="F26" s="14" t="s">
        <v>22</v>
      </c>
      <c r="G26" s="14" t="s">
        <v>4</v>
      </c>
      <c r="H26" s="1"/>
      <c r="I26" s="8"/>
    </row>
    <row r="27" spans="1:9" ht="18.75" customHeight="1">
      <c r="A27" s="105" t="s">
        <v>21</v>
      </c>
      <c r="B27" s="3">
        <v>81614000</v>
      </c>
      <c r="C27" s="3">
        <v>340363</v>
      </c>
      <c r="D27" s="31">
        <f>C27/B27*100</f>
        <v>0.41703996863283255</v>
      </c>
      <c r="E27" s="3">
        <v>36694</v>
      </c>
      <c r="F27" s="15">
        <f>E27/C27*100</f>
        <v>10.780842806062939</v>
      </c>
      <c r="G27" s="3">
        <v>33000</v>
      </c>
      <c r="H27" s="2"/>
      <c r="I27" s="4"/>
    </row>
    <row r="28" spans="1:9" ht="18.75" customHeight="1">
      <c r="A28" s="105" t="s">
        <v>23</v>
      </c>
      <c r="B28" s="3">
        <v>87672000</v>
      </c>
      <c r="C28" s="3">
        <v>346903</v>
      </c>
      <c r="D28" s="31">
        <f t="shared" ref="D28:D30" si="0">C28/B28*100</f>
        <v>0.39568277215074366</v>
      </c>
      <c r="E28" s="3">
        <v>35969</v>
      </c>
      <c r="F28" s="15">
        <f t="shared" ref="F28:F31" si="1">E28/C28*100</f>
        <v>10.36860448021493</v>
      </c>
      <c r="G28" s="3">
        <v>33000</v>
      </c>
      <c r="H28" s="2"/>
      <c r="I28" s="4"/>
    </row>
    <row r="29" spans="1:9" ht="18.75" customHeight="1">
      <c r="A29" s="105" t="s">
        <v>26</v>
      </c>
      <c r="B29" s="3">
        <v>85617000</v>
      </c>
      <c r="C29" s="3">
        <v>332795</v>
      </c>
      <c r="D29" s="31">
        <f t="shared" si="0"/>
        <v>0.38870201011481365</v>
      </c>
      <c r="E29" s="3">
        <v>35973</v>
      </c>
      <c r="F29" s="15">
        <f t="shared" si="1"/>
        <v>10.809357111735453</v>
      </c>
      <c r="G29" s="3">
        <v>33000</v>
      </c>
      <c r="H29" s="2"/>
      <c r="I29" s="4"/>
    </row>
    <row r="30" spans="1:9" ht="18.75" customHeight="1">
      <c r="A30" s="105" t="s">
        <v>172</v>
      </c>
      <c r="B30" s="3">
        <v>88040000</v>
      </c>
      <c r="C30" s="3">
        <v>387186</v>
      </c>
      <c r="D30" s="31">
        <f t="shared" si="0"/>
        <v>0.43978418900499766</v>
      </c>
      <c r="E30" s="3">
        <v>36609</v>
      </c>
      <c r="F30" s="15">
        <f t="shared" si="1"/>
        <v>9.4551455889417486</v>
      </c>
      <c r="G30" s="3">
        <v>33000</v>
      </c>
      <c r="H30" s="2"/>
      <c r="I30" s="4"/>
    </row>
    <row r="31" spans="1:9" ht="18.75" customHeight="1">
      <c r="A31" s="105" t="s">
        <v>174</v>
      </c>
      <c r="B31" s="3">
        <v>88525000</v>
      </c>
      <c r="C31" s="3">
        <v>420383</v>
      </c>
      <c r="D31" s="31">
        <f>C31/B31*100</f>
        <v>0.4748748940977125</v>
      </c>
      <c r="E31" s="3">
        <v>37026</v>
      </c>
      <c r="F31" s="15">
        <f t="shared" si="1"/>
        <v>8.8076825180846985</v>
      </c>
      <c r="G31" s="3">
        <v>33000</v>
      </c>
      <c r="H31" s="2"/>
      <c r="I31" s="4"/>
    </row>
    <row r="32" spans="1:9" ht="13.5" customHeight="1">
      <c r="H32" s="2"/>
      <c r="I32" s="4"/>
    </row>
    <row r="33" spans="1:9" ht="21" customHeight="1">
      <c r="A33" s="100" t="s">
        <v>18</v>
      </c>
      <c r="B33" s="4"/>
      <c r="C33" s="4"/>
      <c r="D33" s="4"/>
      <c r="E33" s="4"/>
      <c r="F33" s="4"/>
      <c r="G33" s="4"/>
      <c r="H33" s="2"/>
      <c r="I33" s="4"/>
    </row>
    <row r="34" spans="1:9" s="17" customFormat="1" ht="21" customHeight="1">
      <c r="A34" s="6"/>
      <c r="B34" s="6" t="s">
        <v>14</v>
      </c>
      <c r="C34" s="6" t="s">
        <v>15</v>
      </c>
      <c r="D34" s="6" t="s">
        <v>16</v>
      </c>
      <c r="E34" s="6" t="s">
        <v>17</v>
      </c>
      <c r="F34" s="6" t="s">
        <v>19</v>
      </c>
      <c r="G34" s="6" t="s">
        <v>0</v>
      </c>
      <c r="H34" s="16"/>
      <c r="I34" s="9"/>
    </row>
    <row r="35" spans="1:9" s="17" customFormat="1" ht="21" customHeight="1">
      <c r="A35" s="105" t="s">
        <v>21</v>
      </c>
      <c r="B35" s="18">
        <v>2570</v>
      </c>
      <c r="C35" s="19">
        <v>1776</v>
      </c>
      <c r="D35" s="18">
        <v>7217</v>
      </c>
      <c r="E35" s="19">
        <v>128</v>
      </c>
      <c r="F35" s="19">
        <v>8892</v>
      </c>
      <c r="G35" s="18">
        <f>SUM(B35:F35)</f>
        <v>20583</v>
      </c>
      <c r="H35" s="28"/>
    </row>
    <row r="36" spans="1:9" s="17" customFormat="1" ht="21" customHeight="1">
      <c r="A36" s="105" t="s">
        <v>23</v>
      </c>
      <c r="B36" s="18">
        <v>2909</v>
      </c>
      <c r="C36" s="19">
        <v>1802</v>
      </c>
      <c r="D36" s="18">
        <v>7695</v>
      </c>
      <c r="E36" s="19">
        <v>203</v>
      </c>
      <c r="F36" s="19">
        <v>11609</v>
      </c>
      <c r="G36" s="18">
        <f t="shared" ref="G36:G39" si="2">SUM(B36:F36)</f>
        <v>24218</v>
      </c>
      <c r="H36" s="28"/>
    </row>
    <row r="37" spans="1:9" s="17" customFormat="1" ht="21" customHeight="1">
      <c r="A37" s="105" t="s">
        <v>26</v>
      </c>
      <c r="B37" s="18">
        <v>4317</v>
      </c>
      <c r="C37" s="19">
        <v>2220</v>
      </c>
      <c r="D37" s="18">
        <v>7586</v>
      </c>
      <c r="E37" s="19">
        <v>50</v>
      </c>
      <c r="F37" s="19">
        <v>16524</v>
      </c>
      <c r="G37" s="18">
        <f t="shared" si="2"/>
        <v>30697</v>
      </c>
      <c r="H37" s="28"/>
    </row>
    <row r="38" spans="1:9" s="17" customFormat="1" ht="21" customHeight="1">
      <c r="A38" s="105" t="s">
        <v>172</v>
      </c>
      <c r="B38" s="18">
        <v>4436</v>
      </c>
      <c r="C38" s="19">
        <v>1761</v>
      </c>
      <c r="D38" s="18">
        <v>6932</v>
      </c>
      <c r="E38" s="19">
        <v>78</v>
      </c>
      <c r="F38" s="19">
        <v>20835</v>
      </c>
      <c r="G38" s="18">
        <f t="shared" si="2"/>
        <v>34042</v>
      </c>
      <c r="H38" s="28"/>
    </row>
    <row r="39" spans="1:9" s="17" customFormat="1" ht="21" customHeight="1">
      <c r="A39" s="105" t="s">
        <v>174</v>
      </c>
      <c r="B39" s="18">
        <v>3581</v>
      </c>
      <c r="C39" s="19">
        <v>1430</v>
      </c>
      <c r="D39" s="18">
        <v>4999</v>
      </c>
      <c r="E39" s="19">
        <v>72</v>
      </c>
      <c r="F39" s="19">
        <v>14135</v>
      </c>
      <c r="G39" s="18">
        <f t="shared" si="2"/>
        <v>24217</v>
      </c>
      <c r="H39" s="28"/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&amp;C&amp;"Century,標準"&amp;12 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p.19</vt:lpstr>
      <vt:lpstr>p.20</vt:lpstr>
      <vt:lpstr>p.21</vt:lpstr>
      <vt:lpstr>p.22</vt:lpstr>
      <vt:lpstr>p.19!Print_Area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2021-07-08T01:51:05Z</cp:lastPrinted>
  <dcterms:created xsi:type="dcterms:W3CDTF">2004-03-31T11:15:38Z</dcterms:created>
  <dcterms:modified xsi:type="dcterms:W3CDTF">2022-02-20T08:02:36Z</dcterms:modified>
</cp:coreProperties>
</file>