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2　図書館概要\オープンデータ用\"/>
    </mc:Choice>
  </mc:AlternateContent>
  <bookViews>
    <workbookView xWindow="4155" yWindow="-75" windowWidth="10050" windowHeight="8550"/>
  </bookViews>
  <sheets>
    <sheet name="p.12" sheetId="267" r:id="rId1"/>
    <sheet name="p.13" sheetId="2" r:id="rId2"/>
    <sheet name="p.14" sheetId="265" r:id="rId3"/>
    <sheet name="p.15" sheetId="5" r:id="rId4"/>
  </sheets>
  <definedNames>
    <definedName name="_xlnm.Print_Area" localSheetId="0">p.12!$A$1:$D$36</definedName>
  </definedNames>
  <calcPr calcId="152511"/>
</workbook>
</file>

<file path=xl/calcChain.xml><?xml version="1.0" encoding="utf-8"?>
<calcChain xmlns="http://schemas.openxmlformats.org/spreadsheetml/2006/main">
  <c r="G38" i="5" l="1"/>
  <c r="G37" i="5"/>
  <c r="G36" i="5"/>
  <c r="D38" i="265" l="1"/>
  <c r="D36" i="265"/>
  <c r="D37" i="265"/>
  <c r="D7" i="5" l="1"/>
  <c r="K4" i="265" l="1"/>
  <c r="K5" i="265"/>
  <c r="K6" i="265"/>
  <c r="K7" i="265"/>
  <c r="K8" i="265"/>
  <c r="K9" i="265"/>
  <c r="K10" i="265"/>
  <c r="K11" i="265"/>
  <c r="K12" i="265"/>
  <c r="K13" i="265"/>
  <c r="K14" i="265"/>
  <c r="K15" i="265"/>
  <c r="K16" i="265"/>
  <c r="K17" i="265"/>
  <c r="K3" i="265"/>
  <c r="H33" i="2" l="1"/>
  <c r="G33" i="2"/>
  <c r="F33" i="2"/>
  <c r="E33" i="2"/>
  <c r="D33" i="2"/>
  <c r="C33" i="2"/>
  <c r="B33" i="2"/>
  <c r="H24" i="2"/>
  <c r="G24" i="2"/>
  <c r="F24" i="2"/>
  <c r="E24" i="2"/>
  <c r="D24" i="2"/>
  <c r="C24" i="2"/>
  <c r="B24" i="2"/>
  <c r="K5" i="2"/>
  <c r="G15" i="2" l="1"/>
  <c r="G11" i="5" l="1"/>
  <c r="D6" i="5"/>
  <c r="D5" i="5"/>
  <c r="D4" i="5"/>
  <c r="D3" i="5"/>
  <c r="G39" i="5" l="1"/>
  <c r="G40" i="5" l="1"/>
  <c r="E58" i="265"/>
  <c r="J55" i="265"/>
  <c r="I51" i="265"/>
  <c r="J50" i="265" s="1"/>
  <c r="C51" i="265"/>
  <c r="D50" i="265" s="1"/>
  <c r="K22" i="265"/>
  <c r="K18" i="265"/>
  <c r="L17" i="265" s="1"/>
  <c r="J18" i="265"/>
  <c r="I18" i="265"/>
  <c r="I21" i="265" s="1"/>
  <c r="H18" i="265"/>
  <c r="H21" i="265" s="1"/>
  <c r="F18" i="265"/>
  <c r="E18" i="265"/>
  <c r="E21" i="265" s="1"/>
  <c r="D18" i="265"/>
  <c r="D21" i="265" s="1"/>
  <c r="C18" i="265"/>
  <c r="C21" i="265" s="1"/>
  <c r="L16" i="265"/>
  <c r="I34" i="2"/>
  <c r="F19" i="265" l="1"/>
  <c r="J28" i="265"/>
  <c r="J36" i="265"/>
  <c r="J40" i="265"/>
  <c r="J29" i="265"/>
  <c r="J44" i="265"/>
  <c r="J32" i="265"/>
  <c r="J48" i="265"/>
  <c r="J31" i="265"/>
  <c r="J39" i="265"/>
  <c r="J47" i="265"/>
  <c r="J35" i="265"/>
  <c r="J43" i="265"/>
  <c r="D31" i="265"/>
  <c r="L6" i="265"/>
  <c r="L10" i="265"/>
  <c r="J30" i="265"/>
  <c r="J33" i="265"/>
  <c r="J37" i="265"/>
  <c r="J41" i="265"/>
  <c r="J45" i="265"/>
  <c r="J49" i="265"/>
  <c r="J27" i="265"/>
  <c r="J34" i="265"/>
  <c r="J38" i="265"/>
  <c r="J42" i="265"/>
  <c r="J46" i="265"/>
  <c r="D29" i="265"/>
  <c r="D45" i="265"/>
  <c r="D27" i="265"/>
  <c r="D35" i="265"/>
  <c r="D43" i="265"/>
  <c r="D39" i="265"/>
  <c r="D33" i="265"/>
  <c r="D41" i="265"/>
  <c r="L3" i="265"/>
  <c r="L7" i="265"/>
  <c r="L11" i="265"/>
  <c r="L4" i="265"/>
  <c r="L8" i="265"/>
  <c r="L12" i="265"/>
  <c r="L5" i="265"/>
  <c r="L9" i="265"/>
  <c r="L14" i="265"/>
  <c r="E19" i="265"/>
  <c r="D47" i="265"/>
  <c r="D49" i="265"/>
  <c r="C19" i="265"/>
  <c r="H19" i="265"/>
  <c r="D28" i="265"/>
  <c r="D30" i="265"/>
  <c r="D32" i="265"/>
  <c r="D34" i="265"/>
  <c r="D40" i="265"/>
  <c r="D42" i="265"/>
  <c r="D44" i="265"/>
  <c r="D46" i="265"/>
  <c r="D48" i="265"/>
  <c r="D19" i="265"/>
  <c r="I19" i="265"/>
  <c r="L13" i="265"/>
  <c r="L15" i="265"/>
  <c r="F21" i="265"/>
  <c r="J51" i="265" l="1"/>
  <c r="D51" i="265"/>
  <c r="L18" i="265"/>
  <c r="K19" i="265"/>
  <c r="B15" i="2" l="1"/>
  <c r="I22" i="2" l="1"/>
  <c r="G17" i="2"/>
  <c r="G16" i="2" l="1"/>
  <c r="B50" i="2"/>
  <c r="K14" i="2"/>
  <c r="E15" i="2"/>
  <c r="E17" i="2" s="1"/>
  <c r="H43" i="2" l="1"/>
  <c r="C35" i="2" l="1"/>
  <c r="C37" i="2" s="1"/>
  <c r="C15" i="2"/>
  <c r="C17" i="2" s="1"/>
  <c r="I32" i="2"/>
  <c r="I31" i="2"/>
  <c r="I30" i="2"/>
  <c r="I29" i="2"/>
  <c r="I28" i="2"/>
  <c r="I27" i="2"/>
  <c r="I26" i="2"/>
  <c r="I25" i="2"/>
  <c r="F15" i="2"/>
  <c r="D15" i="2"/>
  <c r="H54" i="2"/>
  <c r="H44" i="2"/>
  <c r="H45" i="2"/>
  <c r="H46" i="2"/>
  <c r="H47" i="2"/>
  <c r="H48" i="2"/>
  <c r="H49" i="2"/>
  <c r="C50" i="2"/>
  <c r="D50" i="2"/>
  <c r="E50" i="2"/>
  <c r="F50" i="2"/>
  <c r="G50" i="2"/>
  <c r="B35" i="2"/>
  <c r="H35" i="2"/>
  <c r="H37" i="2" s="1"/>
  <c r="I23" i="2"/>
  <c r="I36" i="2"/>
  <c r="D17" i="2" l="1"/>
  <c r="D16" i="2"/>
  <c r="B17" i="2"/>
  <c r="H50" i="2"/>
  <c r="C51" i="2" s="1"/>
  <c r="F35" i="2"/>
  <c r="F37" i="2" s="1"/>
  <c r="G35" i="2"/>
  <c r="G37" i="2" s="1"/>
  <c r="E35" i="2"/>
  <c r="E37" i="2" s="1"/>
  <c r="D35" i="2"/>
  <c r="D37" i="2" s="1"/>
  <c r="I33" i="2"/>
  <c r="B37" i="2"/>
  <c r="I24" i="2"/>
  <c r="C16" i="2"/>
  <c r="F16" i="2"/>
  <c r="F17" i="2"/>
  <c r="E16" i="2"/>
  <c r="K15" i="2"/>
  <c r="L13" i="2" s="1"/>
  <c r="E51" i="2" l="1"/>
  <c r="F51" i="2"/>
  <c r="D51" i="2"/>
  <c r="G51" i="2"/>
  <c r="B51" i="2"/>
  <c r="I37" i="2"/>
  <c r="E38" i="2" s="1"/>
  <c r="I35" i="2"/>
  <c r="L4" i="2"/>
  <c r="L7" i="2"/>
  <c r="L3" i="2"/>
  <c r="L11" i="2"/>
  <c r="L6" i="2"/>
  <c r="K17" i="2"/>
  <c r="L5" i="2"/>
  <c r="L12" i="2"/>
  <c r="L10" i="2"/>
  <c r="L9" i="2"/>
  <c r="L8" i="2"/>
  <c r="L14" i="2"/>
  <c r="K22" i="2" l="1"/>
  <c r="K34" i="2"/>
  <c r="H51" i="2"/>
  <c r="C38" i="2"/>
  <c r="B38" i="2"/>
  <c r="F38" i="2"/>
  <c r="G38" i="2"/>
  <c r="D38" i="2"/>
  <c r="K28" i="2"/>
  <c r="K25" i="2"/>
  <c r="K31" i="2"/>
  <c r="K32" i="2"/>
  <c r="K23" i="2"/>
  <c r="K26" i="2"/>
  <c r="K29" i="2"/>
  <c r="K30" i="2"/>
  <c r="K33" i="2"/>
  <c r="K27" i="2"/>
  <c r="I38" i="2" l="1"/>
  <c r="K24" i="2"/>
</calcChain>
</file>

<file path=xl/comments1.xml><?xml version="1.0" encoding="utf-8"?>
<comments xmlns="http://schemas.openxmlformats.org/spreadsheetml/2006/main">
  <authors>
    <author>Administrator</author>
  </authors>
  <commentLis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図書のみ　雑誌は含まない
</t>
        </r>
      </text>
    </comment>
  </commentList>
</comments>
</file>

<file path=xl/sharedStrings.xml><?xml version="1.0" encoding="utf-8"?>
<sst xmlns="http://schemas.openxmlformats.org/spreadsheetml/2006/main" count="368" uniqueCount="261">
  <si>
    <t>日平均</t>
  </si>
  <si>
    <t>月平均</t>
  </si>
  <si>
    <t>開館日数</t>
  </si>
  <si>
    <t>予約・リクエスト件数</t>
    <rPh sb="8" eb="10">
      <t>ケンスウ</t>
    </rPh>
    <phoneticPr fontId="3"/>
  </si>
  <si>
    <t>入館者数</t>
    <rPh sb="0" eb="3">
      <t>ニュウカンシャ</t>
    </rPh>
    <rPh sb="3" eb="4">
      <t>スウ</t>
    </rPh>
    <phoneticPr fontId="3"/>
  </si>
  <si>
    <t>合計</t>
    <rPh sb="0" eb="2">
      <t>ゴウケイ</t>
    </rPh>
    <phoneticPr fontId="3"/>
  </si>
  <si>
    <t>０～６</t>
  </si>
  <si>
    <t>７～１２</t>
  </si>
  <si>
    <t>１３～１５</t>
  </si>
  <si>
    <t>１６～１８</t>
  </si>
  <si>
    <t>１９～２２</t>
  </si>
  <si>
    <t>３０～３９</t>
  </si>
  <si>
    <t>４０～４９</t>
  </si>
  <si>
    <t>５０～５９</t>
  </si>
  <si>
    <t>６０～</t>
  </si>
  <si>
    <t>個人計</t>
    <rPh sb="0" eb="2">
      <t>コジン</t>
    </rPh>
    <rPh sb="2" eb="3">
      <t>ケイ</t>
    </rPh>
    <phoneticPr fontId="3"/>
  </si>
  <si>
    <t>児童小計</t>
    <rPh sb="0" eb="2">
      <t>ジドウ</t>
    </rPh>
    <rPh sb="2" eb="3">
      <t>ショウ</t>
    </rPh>
    <rPh sb="3" eb="4">
      <t>ケイ</t>
    </rPh>
    <phoneticPr fontId="3"/>
  </si>
  <si>
    <t>一般小計</t>
    <rPh sb="0" eb="2">
      <t>イッパン</t>
    </rPh>
    <rPh sb="2" eb="4">
      <t>ショウケイ</t>
    </rPh>
    <phoneticPr fontId="3"/>
  </si>
  <si>
    <t>団体計</t>
    <rPh sb="2" eb="3">
      <t>ケイ</t>
    </rPh>
    <phoneticPr fontId="3"/>
  </si>
  <si>
    <t>総計</t>
    <rPh sb="0" eb="2">
      <t>ソウケイ</t>
    </rPh>
    <phoneticPr fontId="3"/>
  </si>
  <si>
    <t>資料区分</t>
    <rPh sb="0" eb="2">
      <t>シリョウ</t>
    </rPh>
    <rPh sb="2" eb="4">
      <t>クブン</t>
    </rPh>
    <phoneticPr fontId="3"/>
  </si>
  <si>
    <t>一般図書</t>
    <rPh sb="0" eb="4">
      <t>イッパントショ</t>
    </rPh>
    <phoneticPr fontId="3"/>
  </si>
  <si>
    <t>児童図書</t>
    <rPh sb="0" eb="2">
      <t>ジドウ</t>
    </rPh>
    <rPh sb="2" eb="4">
      <t>トショ</t>
    </rPh>
    <phoneticPr fontId="3"/>
  </si>
  <si>
    <t>雑誌</t>
    <rPh sb="0" eb="2">
      <t>ザッシ</t>
    </rPh>
    <phoneticPr fontId="3"/>
  </si>
  <si>
    <t>全資料合計</t>
    <rPh sb="0" eb="1">
      <t>ゼン</t>
    </rPh>
    <rPh sb="1" eb="3">
      <t>シリョウ</t>
    </rPh>
    <rPh sb="3" eb="5">
      <t>ゴウケイ</t>
    </rPh>
    <phoneticPr fontId="3"/>
  </si>
  <si>
    <t>受入冊数合計</t>
    <rPh sb="0" eb="2">
      <t>ウケイレ</t>
    </rPh>
    <rPh sb="2" eb="4">
      <t>サツスウ</t>
    </rPh>
    <rPh sb="4" eb="6">
      <t>ゴウケイ</t>
    </rPh>
    <phoneticPr fontId="3"/>
  </si>
  <si>
    <t>谷田部</t>
    <rPh sb="0" eb="3">
      <t>ヤタベ</t>
    </rPh>
    <phoneticPr fontId="3"/>
  </si>
  <si>
    <t>小野川</t>
    <rPh sb="0" eb="3">
      <t>オノガワ</t>
    </rPh>
    <phoneticPr fontId="3"/>
  </si>
  <si>
    <t>自動車</t>
    <rPh sb="0" eb="3">
      <t>ジドウシャ</t>
    </rPh>
    <phoneticPr fontId="3"/>
  </si>
  <si>
    <t>計</t>
    <rPh sb="0" eb="1">
      <t>ケイ</t>
    </rPh>
    <phoneticPr fontId="3"/>
  </si>
  <si>
    <t>文庫</t>
    <rPh sb="0" eb="2">
      <t>ブンコ</t>
    </rPh>
    <phoneticPr fontId="3"/>
  </si>
  <si>
    <t>参考図書</t>
    <rPh sb="0" eb="4">
      <t>サンコウトショ</t>
    </rPh>
    <phoneticPr fontId="3"/>
  </si>
  <si>
    <t>絵本</t>
    <rPh sb="0" eb="2">
      <t>エホン</t>
    </rPh>
    <phoneticPr fontId="3"/>
  </si>
  <si>
    <t>紙芝居</t>
    <rPh sb="0" eb="3">
      <t>カミシバイ</t>
    </rPh>
    <phoneticPr fontId="3"/>
  </si>
  <si>
    <t>分類不明</t>
    <rPh sb="0" eb="2">
      <t>ブンルイ</t>
    </rPh>
    <rPh sb="2" eb="4">
      <t>フメイ</t>
    </rPh>
    <phoneticPr fontId="3"/>
  </si>
  <si>
    <t>一日平均</t>
    <rPh sb="0" eb="2">
      <t>イチニチ</t>
    </rPh>
    <rPh sb="2" eb="4">
      <t>ヘイキン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</si>
  <si>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</si>
  <si>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</si>
  <si>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</si>
  <si>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</t>
    <rPh sb="0" eb="2">
      <t>シャカイ</t>
    </rPh>
    <phoneticPr fontId="3"/>
  </si>
  <si>
    <t>自然</t>
    <rPh sb="0" eb="2">
      <t>シゼン</t>
    </rPh>
    <phoneticPr fontId="3"/>
  </si>
  <si>
    <t>産業</t>
    <rPh sb="0" eb="2">
      <t>サンギョウ</t>
    </rPh>
    <phoneticPr fontId="3"/>
  </si>
  <si>
    <t>技術</t>
    <rPh sb="0" eb="2">
      <t>ギジュツ</t>
    </rPh>
    <phoneticPr fontId="3"/>
  </si>
  <si>
    <t>芸術</t>
    <rPh sb="0" eb="2">
      <t>ゲイジュツ</t>
    </rPh>
    <phoneticPr fontId="3"/>
  </si>
  <si>
    <t>文学</t>
    <rPh sb="0" eb="2">
      <t>ブンガク</t>
    </rPh>
    <phoneticPr fontId="3"/>
  </si>
  <si>
    <t>小説</t>
    <rPh sb="0" eb="2">
      <t>ショウセツ</t>
    </rPh>
    <phoneticPr fontId="3"/>
  </si>
  <si>
    <t>大活字本</t>
    <rPh sb="0" eb="1">
      <t>ダイカツ</t>
    </rPh>
    <rPh sb="1" eb="3">
      <t>カツジ</t>
    </rPh>
    <rPh sb="3" eb="4">
      <t>ホン</t>
    </rPh>
    <phoneticPr fontId="3"/>
  </si>
  <si>
    <t>録音資料</t>
    <rPh sb="0" eb="2">
      <t>ロクオン</t>
    </rPh>
    <rPh sb="2" eb="4">
      <t>シリョウ</t>
    </rPh>
    <phoneticPr fontId="3"/>
  </si>
  <si>
    <t>映像資料</t>
    <rPh sb="0" eb="2">
      <t>エイゾウ</t>
    </rPh>
    <rPh sb="2" eb="4">
      <t>シリョウ</t>
    </rPh>
    <phoneticPr fontId="3"/>
  </si>
  <si>
    <t>その他</t>
    <rPh sb="2" eb="3">
      <t>タ</t>
    </rPh>
    <phoneticPr fontId="3"/>
  </si>
  <si>
    <t>市政資料</t>
    <rPh sb="0" eb="2">
      <t>シセイ</t>
    </rPh>
    <rPh sb="2" eb="4">
      <t>シリョウ</t>
    </rPh>
    <phoneticPr fontId="3"/>
  </si>
  <si>
    <t>借受冊数</t>
    <rPh sb="0" eb="2">
      <t>カリウケ</t>
    </rPh>
    <rPh sb="2" eb="4">
      <t>サツスウ</t>
    </rPh>
    <phoneticPr fontId="3"/>
  </si>
  <si>
    <t>貸出冊数</t>
    <rPh sb="0" eb="2">
      <t>カシダシ</t>
    </rPh>
    <rPh sb="2" eb="4">
      <t>サツスウ</t>
    </rPh>
    <phoneticPr fontId="3"/>
  </si>
  <si>
    <t>年    度</t>
    <rPh sb="0" eb="1">
      <t>トシ</t>
    </rPh>
    <rPh sb="5" eb="6">
      <t>タビ</t>
    </rPh>
    <phoneticPr fontId="3"/>
  </si>
  <si>
    <t>資料費（Ｃ）</t>
    <rPh sb="0" eb="2">
      <t>シリョウ</t>
    </rPh>
    <rPh sb="2" eb="3">
      <t>ヒ</t>
    </rPh>
    <phoneticPr fontId="3"/>
  </si>
  <si>
    <t>図書費</t>
    <rPh sb="0" eb="2">
      <t>トショ</t>
    </rPh>
    <rPh sb="2" eb="3">
      <t>ヒ</t>
    </rPh>
    <phoneticPr fontId="3"/>
  </si>
  <si>
    <t>注）市の予算額の単位は百万円、その他の単位は千円である。</t>
    <rPh sb="0" eb="1">
      <t>チュウ</t>
    </rPh>
    <rPh sb="2" eb="3">
      <t>シ</t>
    </rPh>
    <rPh sb="4" eb="7">
      <t>ヨサンガク</t>
    </rPh>
    <rPh sb="8" eb="10">
      <t>タンイ</t>
    </rPh>
    <rPh sb="11" eb="14">
      <t>ヒャクマンエン</t>
    </rPh>
    <rPh sb="17" eb="18">
      <t>タ</t>
    </rPh>
    <rPh sb="19" eb="21">
      <t>タンイ</t>
    </rPh>
    <rPh sb="22" eb="24">
      <t>センエン</t>
    </rPh>
    <phoneticPr fontId="3"/>
  </si>
  <si>
    <t>自動車</t>
    <phoneticPr fontId="3"/>
  </si>
  <si>
    <t>谷田部</t>
    <phoneticPr fontId="3"/>
  </si>
  <si>
    <t>小野川</t>
    <phoneticPr fontId="3"/>
  </si>
  <si>
    <t>２３～２９</t>
    <phoneticPr fontId="3"/>
  </si>
  <si>
    <t>自動車</t>
    <phoneticPr fontId="3"/>
  </si>
  <si>
    <t>谷田部</t>
    <phoneticPr fontId="3"/>
  </si>
  <si>
    <t>小野川</t>
    <phoneticPr fontId="3"/>
  </si>
  <si>
    <t>貸出人数       （団体含む）</t>
    <rPh sb="0" eb="2">
      <t>カシダシ</t>
    </rPh>
    <rPh sb="12" eb="14">
      <t>ダンタイ</t>
    </rPh>
    <rPh sb="14" eb="15">
      <t>フク</t>
    </rPh>
    <phoneticPr fontId="3"/>
  </si>
  <si>
    <t>貸出冊数            （団体含む）</t>
    <rPh sb="0" eb="2">
      <t>カシダシ</t>
    </rPh>
    <rPh sb="17" eb="19">
      <t>ダンタイ</t>
    </rPh>
    <rPh sb="19" eb="20">
      <t>フク</t>
    </rPh>
    <phoneticPr fontId="3"/>
  </si>
  <si>
    <t>比率（％）</t>
    <rPh sb="0" eb="2">
      <t>ヒリツ</t>
    </rPh>
    <phoneticPr fontId="3"/>
  </si>
  <si>
    <t>年  齢</t>
    <rPh sb="0" eb="4">
      <t>ネンレイ</t>
    </rPh>
    <phoneticPr fontId="3"/>
  </si>
  <si>
    <t>合  計</t>
    <rPh sb="0" eb="4">
      <t>ゴウケイ</t>
    </rPh>
    <phoneticPr fontId="3"/>
  </si>
  <si>
    <t>登録人数</t>
  </si>
  <si>
    <t>比率（％）</t>
  </si>
  <si>
    <t>郵  送</t>
    <rPh sb="0" eb="1">
      <t>ユウ</t>
    </rPh>
    <rPh sb="3" eb="4">
      <t>ソウ</t>
    </rPh>
    <phoneticPr fontId="3"/>
  </si>
  <si>
    <t>地域資料</t>
    <rPh sb="0" eb="2">
      <t>チイキ</t>
    </rPh>
    <rPh sb="2" eb="4">
      <t>シリョウ</t>
    </rPh>
    <phoneticPr fontId="3"/>
  </si>
  <si>
    <t>教科書</t>
    <rPh sb="0" eb="3">
      <t>キョウカショ</t>
    </rPh>
    <phoneticPr fontId="3"/>
  </si>
  <si>
    <t>郵 送</t>
    <rPh sb="0" eb="3">
      <t>ユウソウ</t>
    </rPh>
    <phoneticPr fontId="3"/>
  </si>
  <si>
    <t>貸出</t>
    <rPh sb="0" eb="2">
      <t>カシダシ</t>
    </rPh>
    <phoneticPr fontId="3"/>
  </si>
  <si>
    <t>言語</t>
    <rPh sb="0" eb="2">
      <t>ゲンゴ</t>
    </rPh>
    <phoneticPr fontId="3"/>
  </si>
  <si>
    <t>進路情報</t>
    <rPh sb="0" eb="2">
      <t>シンロ</t>
    </rPh>
    <rPh sb="2" eb="4">
      <t>ジョウホウ</t>
    </rPh>
    <phoneticPr fontId="3"/>
  </si>
  <si>
    <t xml:space="preserve">中  央  </t>
    <phoneticPr fontId="3"/>
  </si>
  <si>
    <t>筑  波</t>
    <phoneticPr fontId="3"/>
  </si>
  <si>
    <t>茎  崎</t>
    <phoneticPr fontId="3"/>
  </si>
  <si>
    <t xml:space="preserve">中  央  </t>
    <phoneticPr fontId="3"/>
  </si>
  <si>
    <t>筑  波</t>
    <phoneticPr fontId="3"/>
  </si>
  <si>
    <t>茎  崎</t>
    <phoneticPr fontId="3"/>
  </si>
  <si>
    <t>筑  波</t>
    <rPh sb="0" eb="4">
      <t>ツクバ</t>
    </rPh>
    <phoneticPr fontId="3"/>
  </si>
  <si>
    <t>茎  崎</t>
    <rPh sb="0" eb="4">
      <t>クキザキ</t>
    </rPh>
    <phoneticPr fontId="3"/>
  </si>
  <si>
    <t>冊  数</t>
    <rPh sb="0" eb="4">
      <t>サツスウ</t>
    </rPh>
    <phoneticPr fontId="3"/>
  </si>
  <si>
    <t>中  央</t>
    <rPh sb="0" eb="4">
      <t>チュウオウ</t>
    </rPh>
    <phoneticPr fontId="3"/>
  </si>
  <si>
    <t>複     写                受付件数</t>
    <rPh sb="0" eb="1">
      <t>フク</t>
    </rPh>
    <rPh sb="6" eb="7">
      <t>シャ</t>
    </rPh>
    <rPh sb="23" eb="25">
      <t>ウケツケ</t>
    </rPh>
    <rPh sb="25" eb="27">
      <t>ケンスウ</t>
    </rPh>
    <phoneticPr fontId="3"/>
  </si>
  <si>
    <t>調査相談     件    数</t>
    <rPh sb="0" eb="2">
      <t>チョウサ</t>
    </rPh>
    <rPh sb="2" eb="4">
      <t>ソウダン</t>
    </rPh>
    <rPh sb="9" eb="10">
      <t>ケン</t>
    </rPh>
    <rPh sb="14" eb="15">
      <t>カズ</t>
    </rPh>
    <phoneticPr fontId="3"/>
  </si>
  <si>
    <t>⑥ 貸出冊数（全館 ）</t>
    <rPh sb="2" eb="4">
      <t>カシダシ</t>
    </rPh>
    <rPh sb="4" eb="6">
      <t>サツスウ</t>
    </rPh>
    <rPh sb="7" eb="9">
      <t>ゼンカン</t>
    </rPh>
    <phoneticPr fontId="3"/>
  </si>
  <si>
    <t>⑤ 資料区分別貸出冊数（館別）</t>
    <rPh sb="2" eb="4">
      <t>シリョウ</t>
    </rPh>
    <rPh sb="4" eb="6">
      <t>クブン</t>
    </rPh>
    <rPh sb="6" eb="7">
      <t>ベツ</t>
    </rPh>
    <rPh sb="7" eb="9">
      <t>カシダシ</t>
    </rPh>
    <rPh sb="9" eb="11">
      <t>サツスウ</t>
    </rPh>
    <rPh sb="12" eb="13">
      <t>カン</t>
    </rPh>
    <rPh sb="13" eb="14">
      <t>ベツ</t>
    </rPh>
    <phoneticPr fontId="3"/>
  </si>
  <si>
    <t>⑦ 蔵書冊数（全館）</t>
    <rPh sb="2" eb="4">
      <t>ゾウショ</t>
    </rPh>
    <rPh sb="4" eb="6">
      <t>サツスウ</t>
    </rPh>
    <rPh sb="7" eb="9">
      <t>ゼンカン</t>
    </rPh>
    <phoneticPr fontId="3"/>
  </si>
  <si>
    <t>⑧ 予約リクエスト受付件数</t>
    <rPh sb="2" eb="4">
      <t>ヨヤク</t>
    </rPh>
    <rPh sb="9" eb="11">
      <t>ウケツケ</t>
    </rPh>
    <rPh sb="11" eb="13">
      <t>ケンスウ</t>
    </rPh>
    <phoneticPr fontId="3"/>
  </si>
  <si>
    <t>⑩（続き）</t>
    <rPh sb="2" eb="3">
      <t>ツヅ</t>
    </rPh>
    <phoneticPr fontId="3"/>
  </si>
  <si>
    <t>⑪ 経費（中央館のみ）</t>
    <rPh sb="2" eb="4">
      <t>ケイヒ</t>
    </rPh>
    <rPh sb="5" eb="7">
      <t>チュウオウ</t>
    </rPh>
    <rPh sb="7" eb="8">
      <t>カン</t>
    </rPh>
    <phoneticPr fontId="3"/>
  </si>
  <si>
    <t>０～６</t>
    <phoneticPr fontId="3"/>
  </si>
  <si>
    <t>年　　齢</t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</si>
  <si>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</si>
  <si>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</si>
  <si>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</si>
  <si>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 xml:space="preserve">  ４月</t>
    <rPh sb="3" eb="4">
      <t>ガツ</t>
    </rPh>
    <phoneticPr fontId="3"/>
  </si>
  <si>
    <t xml:space="preserve">  ５月</t>
    <rPh sb="3" eb="4">
      <t>ガツ</t>
    </rPh>
    <phoneticPr fontId="3"/>
  </si>
  <si>
    <t xml:space="preserve">  ６月</t>
    <rPh sb="3" eb="4">
      <t>ガツ</t>
    </rPh>
    <phoneticPr fontId="3"/>
  </si>
  <si>
    <t xml:space="preserve">  ７月</t>
    <rPh sb="3" eb="4">
      <t>ガツ</t>
    </rPh>
    <phoneticPr fontId="3"/>
  </si>
  <si>
    <t xml:space="preserve">  ８月</t>
    <rPh sb="3" eb="4">
      <t>ガツ</t>
    </rPh>
    <phoneticPr fontId="3"/>
  </si>
  <si>
    <t xml:space="preserve">  ９月</t>
    <rPh sb="3" eb="4">
      <t>ガツ</t>
    </rPh>
    <phoneticPr fontId="3"/>
  </si>
  <si>
    <t xml:space="preserve">  １月</t>
    <rPh sb="3" eb="4">
      <t>ガツ</t>
    </rPh>
    <phoneticPr fontId="3"/>
  </si>
  <si>
    <t xml:space="preserve">  ２月</t>
    <rPh sb="3" eb="4">
      <t>ガツ</t>
    </rPh>
    <phoneticPr fontId="3"/>
  </si>
  <si>
    <t xml:space="preserve">  ３月</t>
    <rPh sb="3" eb="4">
      <t>ガツ</t>
    </rPh>
    <phoneticPr fontId="3"/>
  </si>
  <si>
    <t>合 計</t>
    <phoneticPr fontId="3"/>
  </si>
  <si>
    <t>⑨ 相互貸借</t>
    <rPh sb="2" eb="4">
      <t>ソウゴ</t>
    </rPh>
    <rPh sb="4" eb="6">
      <t>タイシャク</t>
    </rPh>
    <phoneticPr fontId="3"/>
  </si>
  <si>
    <t>市の一般   会計予算（Ａ）</t>
    <rPh sb="0" eb="1">
      <t>シ</t>
    </rPh>
    <rPh sb="2" eb="4">
      <t>イッパン</t>
    </rPh>
    <rPh sb="7" eb="9">
      <t>カイケイ</t>
    </rPh>
    <rPh sb="9" eb="11">
      <t>ヨサン</t>
    </rPh>
    <phoneticPr fontId="3"/>
  </si>
  <si>
    <t>図書館の   総予算（Ｂ）</t>
    <rPh sb="0" eb="3">
      <t>トショカン</t>
    </rPh>
    <rPh sb="7" eb="10">
      <t>ソウヨサン</t>
    </rPh>
    <phoneticPr fontId="3"/>
  </si>
  <si>
    <t>総  計</t>
    <rPh sb="0" eb="1">
      <t>フサ</t>
    </rPh>
    <rPh sb="3" eb="4">
      <t>ケイ</t>
    </rPh>
    <phoneticPr fontId="3"/>
  </si>
  <si>
    <t>開館日数</t>
    <rPh sb="0" eb="2">
      <t>カイカン</t>
    </rPh>
    <rPh sb="2" eb="4">
      <t>ニッスウ</t>
    </rPh>
    <phoneticPr fontId="3"/>
  </si>
  <si>
    <t>比率(％)</t>
    <rPh sb="0" eb="2">
      <t>ヒリツ</t>
    </rPh>
    <phoneticPr fontId="3"/>
  </si>
  <si>
    <t>視聴覚資料</t>
    <rPh sb="0" eb="3">
      <t>シチョウカク</t>
    </rPh>
    <rPh sb="3" eb="5">
      <t>シリョウ</t>
    </rPh>
    <phoneticPr fontId="3"/>
  </si>
  <si>
    <t>視聴覚機器           利用人数</t>
    <rPh sb="0" eb="3">
      <t>シチョウカク</t>
    </rPh>
    <rPh sb="3" eb="5">
      <t>キキ</t>
    </rPh>
    <rPh sb="16" eb="18">
      <t>リヨウ</t>
    </rPh>
    <rPh sb="18" eb="20">
      <t>ニンズウ</t>
    </rPh>
    <phoneticPr fontId="3"/>
  </si>
  <si>
    <t>視聴覚  機器利用　　人数</t>
    <rPh sb="0" eb="3">
      <t>シチョウカク</t>
    </rPh>
    <rPh sb="5" eb="7">
      <t>キキ</t>
    </rPh>
    <rPh sb="7" eb="9">
      <t>リヨウ</t>
    </rPh>
    <rPh sb="11" eb="13">
      <t>ニンズウ</t>
    </rPh>
    <phoneticPr fontId="3"/>
  </si>
  <si>
    <t>① 月別統計（中央のみ）</t>
    <rPh sb="2" eb="4">
      <t>ツキベツ</t>
    </rPh>
    <rPh sb="4" eb="6">
      <t>トウケイ</t>
    </rPh>
    <rPh sb="7" eb="9">
      <t>チュウオウ</t>
    </rPh>
    <phoneticPr fontId="3"/>
  </si>
  <si>
    <t>③ 貸出人数</t>
    <rPh sb="2" eb="4">
      <t>カシダシ</t>
    </rPh>
    <rPh sb="4" eb="6">
      <t>ニンズウ</t>
    </rPh>
    <phoneticPr fontId="3"/>
  </si>
  <si>
    <t>④ 蔵書冊数と受入冊数</t>
    <rPh sb="2" eb="4">
      <t>ゾウショ</t>
    </rPh>
    <rPh sb="4" eb="6">
      <t>サツスウ</t>
    </rPh>
    <rPh sb="7" eb="8">
      <t>ウ</t>
    </rPh>
    <rPh sb="8" eb="9">
      <t>イ</t>
    </rPh>
    <rPh sb="9" eb="11">
      <t>サツスウ</t>
    </rPh>
    <phoneticPr fontId="3"/>
  </si>
  <si>
    <t>⑩ その他利用</t>
    <rPh sb="4" eb="5">
      <t>タ</t>
    </rPh>
    <rPh sb="5" eb="7">
      <t>リヨウ</t>
    </rPh>
    <phoneticPr fontId="3"/>
  </si>
  <si>
    <t>うち団体貸出</t>
    <rPh sb="2" eb="4">
      <t>ダンタイ</t>
    </rPh>
    <rPh sb="4" eb="6">
      <t>カシダシ</t>
    </rPh>
    <phoneticPr fontId="3"/>
  </si>
  <si>
    <t>合    計</t>
    <rPh sb="0" eb="1">
      <t>ゴウ</t>
    </rPh>
    <rPh sb="5" eb="6">
      <t>ケイ</t>
    </rPh>
    <phoneticPr fontId="3"/>
  </si>
  <si>
    <t xml:space="preserve"> 分  類</t>
    <rPh sb="1" eb="2">
      <t>ブン</t>
    </rPh>
    <rPh sb="4" eb="5">
      <t>タグイ</t>
    </rPh>
    <phoneticPr fontId="3"/>
  </si>
  <si>
    <t>合   計</t>
    <rPh sb="0" eb="1">
      <t>ゴウ</t>
    </rPh>
    <rPh sb="4" eb="5">
      <t>ケイ</t>
    </rPh>
    <phoneticPr fontId="3"/>
  </si>
  <si>
    <t>比 率（％）</t>
    <rPh sb="0" eb="1">
      <t>ヒ</t>
    </rPh>
    <rPh sb="2" eb="3">
      <t>リツ</t>
    </rPh>
    <phoneticPr fontId="3"/>
  </si>
  <si>
    <t>ヤ ン グ</t>
    <phoneticPr fontId="3"/>
  </si>
  <si>
    <t>雑   誌</t>
    <rPh sb="0" eb="1">
      <t>ザツ</t>
    </rPh>
    <rPh sb="4" eb="5">
      <t>シ</t>
    </rPh>
    <phoneticPr fontId="3"/>
  </si>
  <si>
    <t>外国語一般</t>
    <rPh sb="0" eb="3">
      <t>ガイコクゴ</t>
    </rPh>
    <rPh sb="3" eb="5">
      <t>イッパン</t>
    </rPh>
    <phoneticPr fontId="3"/>
  </si>
  <si>
    <t>外国語児童</t>
    <rPh sb="0" eb="3">
      <t>ガイコクゴ</t>
    </rPh>
    <rPh sb="3" eb="5">
      <t>ジドウ</t>
    </rPh>
    <phoneticPr fontId="3"/>
  </si>
  <si>
    <t>新聞情報室          利用件数</t>
    <rPh sb="0" eb="2">
      <t>シンブン</t>
    </rPh>
    <rPh sb="2" eb="4">
      <t>ジョウホウ</t>
    </rPh>
    <rPh sb="4" eb="5">
      <t>シツ</t>
    </rPh>
    <rPh sb="15" eb="17">
      <t>リヨウ</t>
    </rPh>
    <rPh sb="17" eb="19">
      <t>ケンスウ</t>
    </rPh>
    <phoneticPr fontId="3"/>
  </si>
  <si>
    <t>※児童図書＝児童図書＋絵本＋紙芝居の合計</t>
    <rPh sb="1" eb="3">
      <t>ジドウ</t>
    </rPh>
    <rPh sb="3" eb="5">
      <t>トショ</t>
    </rPh>
    <rPh sb="6" eb="8">
      <t>ジドウ</t>
    </rPh>
    <rPh sb="8" eb="10">
      <t>トショ</t>
    </rPh>
    <rPh sb="11" eb="13">
      <t>エホン</t>
    </rPh>
    <rPh sb="14" eb="17">
      <t>カミシバイ</t>
    </rPh>
    <rPh sb="18" eb="20">
      <t>ゴウケイ</t>
    </rPh>
    <phoneticPr fontId="3"/>
  </si>
  <si>
    <t>② 有効登録人数</t>
    <rPh sb="2" eb="4">
      <t>ユウコウ</t>
    </rPh>
    <rPh sb="4" eb="6">
      <t>トウロク</t>
    </rPh>
    <rPh sb="6" eb="8">
      <t>ニンズウ</t>
    </rPh>
    <phoneticPr fontId="3"/>
  </si>
  <si>
    <t>※一般図書＝一般図書＋文庫＋参考図書＋郷土資料＋市政資料＋教科書の合計</t>
    <rPh sb="1" eb="5">
      <t>イッパントショ</t>
    </rPh>
    <rPh sb="6" eb="10">
      <t>イッパントショ</t>
    </rPh>
    <rPh sb="11" eb="13">
      <t>ブンコ</t>
    </rPh>
    <rPh sb="14" eb="18">
      <t>サンコウトショ</t>
    </rPh>
    <rPh sb="19" eb="21">
      <t>キョウドシ</t>
    </rPh>
    <rPh sb="21" eb="23">
      <t>シリョウ</t>
    </rPh>
    <rPh sb="24" eb="26">
      <t>シセイ</t>
    </rPh>
    <rPh sb="26" eb="28">
      <t>シリョウ</t>
    </rPh>
    <rPh sb="29" eb="32">
      <t>キョウカショ</t>
    </rPh>
    <rPh sb="33" eb="35">
      <t>ゴウケイ</t>
    </rPh>
    <phoneticPr fontId="3"/>
  </si>
  <si>
    <t>窓口</t>
    <rPh sb="0" eb="2">
      <t>マドグチ</t>
    </rPh>
    <phoneticPr fontId="3"/>
  </si>
  <si>
    <t>平成２５年度</t>
    <rPh sb="0" eb="2">
      <t>ヘイセイ</t>
    </rPh>
    <rPh sb="4" eb="6">
      <t>ネンド</t>
    </rPh>
    <phoneticPr fontId="3"/>
  </si>
  <si>
    <t>大穂</t>
    <rPh sb="0" eb="2">
      <t>オオホ</t>
    </rPh>
    <phoneticPr fontId="3"/>
  </si>
  <si>
    <t>豊里</t>
    <rPh sb="0" eb="2">
      <t>トヨサト</t>
    </rPh>
    <phoneticPr fontId="3"/>
  </si>
  <si>
    <t>並木</t>
    <rPh sb="0" eb="2">
      <t>ナミキ</t>
    </rPh>
    <phoneticPr fontId="3"/>
  </si>
  <si>
    <t>広岡</t>
    <rPh sb="0" eb="2">
      <t>ヒロオカ</t>
    </rPh>
    <phoneticPr fontId="3"/>
  </si>
  <si>
    <t>⑫館外ブックポスト返却冊数</t>
    <rPh sb="1" eb="3">
      <t>カンガイ</t>
    </rPh>
    <rPh sb="9" eb="11">
      <t>ヘンキャク</t>
    </rPh>
    <rPh sb="11" eb="12">
      <t>サツ</t>
    </rPh>
    <rPh sb="12" eb="13">
      <t>スウ</t>
    </rPh>
    <phoneticPr fontId="3"/>
  </si>
  <si>
    <t>市庁舎</t>
    <rPh sb="0" eb="3">
      <t>シチョウシャ</t>
    </rPh>
    <phoneticPr fontId="3"/>
  </si>
  <si>
    <t>　　リクエスト内訳（中央分）</t>
    <rPh sb="7" eb="9">
      <t>ウチワケ</t>
    </rPh>
    <rPh sb="10" eb="12">
      <t>チュウオウ</t>
    </rPh>
    <rPh sb="12" eb="13">
      <t>ブン</t>
    </rPh>
    <phoneticPr fontId="3"/>
  </si>
  <si>
    <t>窓口のうち，図書室から中央へ購入依頼分</t>
    <rPh sb="0" eb="2">
      <t>マドグチ</t>
    </rPh>
    <rPh sb="6" eb="9">
      <t>トショシツ</t>
    </rPh>
    <rPh sb="11" eb="13">
      <t>チュウオウ</t>
    </rPh>
    <rPh sb="14" eb="16">
      <t>コウニュウ</t>
    </rPh>
    <rPh sb="16" eb="18">
      <t>イライ</t>
    </rPh>
    <rPh sb="18" eb="19">
      <t>ブン</t>
    </rPh>
    <phoneticPr fontId="3"/>
  </si>
  <si>
    <t>駐車券
発行数</t>
    <rPh sb="0" eb="2">
      <t>チュウシャ</t>
    </rPh>
    <rPh sb="2" eb="3">
      <t>ケン</t>
    </rPh>
    <rPh sb="4" eb="6">
      <t>ハッコウ</t>
    </rPh>
    <rPh sb="6" eb="7">
      <t>スウ</t>
    </rPh>
    <phoneticPr fontId="3"/>
  </si>
  <si>
    <t>平成２６年度</t>
    <rPh sb="0" eb="2">
      <t>ヘイセイ</t>
    </rPh>
    <rPh sb="4" eb="6">
      <t>ネンド</t>
    </rPh>
    <phoneticPr fontId="3"/>
  </si>
  <si>
    <t>注）平成25年度市庁舎は平成26年３月分のみ</t>
    <rPh sb="2" eb="4">
      <t>ヘイセイ</t>
    </rPh>
    <rPh sb="6" eb="8">
      <t>ネンド</t>
    </rPh>
    <rPh sb="8" eb="11">
      <t>シチョウシャ</t>
    </rPh>
    <rPh sb="12" eb="14">
      <t>ヘイセイ</t>
    </rPh>
    <rPh sb="16" eb="17">
      <t>ネン</t>
    </rPh>
    <rPh sb="18" eb="19">
      <t>ガツ</t>
    </rPh>
    <phoneticPr fontId="3"/>
  </si>
  <si>
    <t>平成２７年度</t>
    <rPh sb="0" eb="2">
      <t>ヘイセイ</t>
    </rPh>
    <rPh sb="4" eb="6">
      <t>ネンド</t>
    </rPh>
    <phoneticPr fontId="3"/>
  </si>
  <si>
    <t>TE</t>
    <phoneticPr fontId="3"/>
  </si>
  <si>
    <t>点字</t>
    <rPh sb="0" eb="2">
      <t>テンジ</t>
    </rPh>
    <phoneticPr fontId="3"/>
  </si>
  <si>
    <t>ヤング</t>
    <phoneticPr fontId="3"/>
  </si>
  <si>
    <t>Ｎ</t>
    <phoneticPr fontId="3"/>
  </si>
  <si>
    <t>Ｗ</t>
    <phoneticPr fontId="3"/>
  </si>
  <si>
    <t>Ｔ</t>
    <phoneticPr fontId="3"/>
  </si>
  <si>
    <t>市政資料</t>
    <phoneticPr fontId="3"/>
  </si>
  <si>
    <t>PC</t>
    <phoneticPr fontId="3"/>
  </si>
  <si>
    <t>コンピュータ</t>
    <phoneticPr fontId="3"/>
  </si>
  <si>
    <t>TB</t>
    <phoneticPr fontId="3"/>
  </si>
  <si>
    <t>Ｅ</t>
    <phoneticPr fontId="3"/>
  </si>
  <si>
    <t>Ｃ</t>
    <phoneticPr fontId="3"/>
  </si>
  <si>
    <t>Ｍ</t>
    <phoneticPr fontId="3"/>
  </si>
  <si>
    <t>コミック</t>
    <phoneticPr fontId="3"/>
  </si>
  <si>
    <t>Ｓ</t>
    <phoneticPr fontId="3"/>
  </si>
  <si>
    <t>Ｚ</t>
    <phoneticPr fontId="3"/>
  </si>
  <si>
    <t>雑誌</t>
    <phoneticPr fontId="3"/>
  </si>
  <si>
    <t>Ａ</t>
    <phoneticPr fontId="3"/>
  </si>
  <si>
    <t>Ｖ</t>
    <phoneticPr fontId="3"/>
  </si>
  <si>
    <t>Ｘ</t>
    <phoneticPr fontId="3"/>
  </si>
  <si>
    <t>ネット</t>
    <phoneticPr fontId="3"/>
  </si>
  <si>
    <t>平成２８年度</t>
    <rPh sb="0" eb="2">
      <t>ヘイセイ</t>
    </rPh>
    <rPh sb="4" eb="6">
      <t>ネンド</t>
    </rPh>
    <phoneticPr fontId="3"/>
  </si>
  <si>
    <t>Ｂ／Ａ         ×１００</t>
    <phoneticPr fontId="3"/>
  </si>
  <si>
    <t>Ｃ／Ｂ             ×１００</t>
    <phoneticPr fontId="3"/>
  </si>
  <si>
    <t>平成２９年度</t>
    <rPh sb="0" eb="2">
      <t>ヘイセイ</t>
    </rPh>
    <rPh sb="4" eb="6">
      <t>ネンド</t>
    </rPh>
    <phoneticPr fontId="3"/>
  </si>
  <si>
    <t>図書館
入館者数</t>
    <rPh sb="0" eb="3">
      <t>トショカン</t>
    </rPh>
    <rPh sb="4" eb="7">
      <t>ニュウカンシャ</t>
    </rPh>
    <rPh sb="7" eb="8">
      <t>スウ</t>
    </rPh>
    <phoneticPr fontId="3"/>
  </si>
  <si>
    <t>アルスホール
利用件数</t>
    <rPh sb="7" eb="9">
      <t>リヨウ</t>
    </rPh>
    <rPh sb="9" eb="11">
      <t>ケンスウ</t>
    </rPh>
    <phoneticPr fontId="3"/>
  </si>
  <si>
    <t xml:space="preserve">中  央  </t>
    <phoneticPr fontId="3"/>
  </si>
  <si>
    <t>相互貸借</t>
    <rPh sb="0" eb="2">
      <t>ソウゴ</t>
    </rPh>
    <rPh sb="2" eb="4">
      <t>タイシャク</t>
    </rPh>
    <phoneticPr fontId="3"/>
  </si>
  <si>
    <t>団体等計</t>
    <rPh sb="2" eb="3">
      <t>ナド</t>
    </rPh>
    <rPh sb="3" eb="4">
      <t>ケイ</t>
    </rPh>
    <phoneticPr fontId="3"/>
  </si>
  <si>
    <t>平成２５年度</t>
  </si>
  <si>
    <t>平成２６年度</t>
  </si>
  <si>
    <t>平成２７年度</t>
  </si>
  <si>
    <t>平成２８年度</t>
  </si>
  <si>
    <t>平成２９年度</t>
  </si>
  <si>
    <t>WebOPAC       検索件数</t>
    <rPh sb="14" eb="16">
      <t>ケンサク</t>
    </rPh>
    <rPh sb="16" eb="18">
      <t>ケンスウ</t>
    </rPh>
    <phoneticPr fontId="3"/>
  </si>
  <si>
    <t>朗読テープ(H30～CD)   郵送本数</t>
    <rPh sb="0" eb="2">
      <t>ロウドク</t>
    </rPh>
    <rPh sb="16" eb="18">
      <t>ユウソウ</t>
    </rPh>
    <rPh sb="18" eb="19">
      <t>ボン</t>
    </rPh>
    <rPh sb="19" eb="20">
      <t>カズ</t>
    </rPh>
    <phoneticPr fontId="3"/>
  </si>
  <si>
    <t>12　年間統計</t>
    <rPh sb="3" eb="5">
      <t>ネンカン</t>
    </rPh>
    <rPh sb="5" eb="7">
      <t>トウケイ</t>
    </rPh>
    <phoneticPr fontId="13"/>
  </si>
  <si>
    <t>平成29年度</t>
    <rPh sb="0" eb="2">
      <t>ヘイセイ</t>
    </rPh>
    <rPh sb="4" eb="6">
      <t>ネンド</t>
    </rPh>
    <phoneticPr fontId="13"/>
  </si>
  <si>
    <t>開館状況</t>
    <rPh sb="0" eb="1">
      <t>カイ</t>
    </rPh>
    <rPh sb="1" eb="2">
      <t>カン</t>
    </rPh>
    <rPh sb="2" eb="3">
      <t>ジョウ</t>
    </rPh>
    <rPh sb="3" eb="4">
      <t>キョウ</t>
    </rPh>
    <phoneticPr fontId="13"/>
  </si>
  <si>
    <t>開館日数</t>
    <rPh sb="0" eb="2">
      <t>カイカン</t>
    </rPh>
    <rPh sb="2" eb="3">
      <t>ヒ</t>
    </rPh>
    <rPh sb="3" eb="4">
      <t>スウ</t>
    </rPh>
    <phoneticPr fontId="13"/>
  </si>
  <si>
    <t>280日</t>
    <rPh sb="3" eb="4">
      <t>ヒ</t>
    </rPh>
    <phoneticPr fontId="13"/>
  </si>
  <si>
    <t>開館時間</t>
    <rPh sb="0" eb="2">
      <t>カイカン</t>
    </rPh>
    <rPh sb="2" eb="4">
      <t>ジカン</t>
    </rPh>
    <phoneticPr fontId="13"/>
  </si>
  <si>
    <t>2,446時間</t>
    <rPh sb="5" eb="7">
      <t>ジカン</t>
    </rPh>
    <phoneticPr fontId="13"/>
  </si>
  <si>
    <t>登録等</t>
    <rPh sb="0" eb="2">
      <t>トウロク</t>
    </rPh>
    <rPh sb="2" eb="3">
      <t>トウ</t>
    </rPh>
    <phoneticPr fontId="13"/>
  </si>
  <si>
    <t>常住人口（H29.4.1現在）</t>
    <rPh sb="0" eb="2">
      <t>ジョウジュウ</t>
    </rPh>
    <rPh sb="2" eb="4">
      <t>ジンコウ</t>
    </rPh>
    <rPh sb="12" eb="14">
      <t>ゲンザイ</t>
    </rPh>
    <phoneticPr fontId="13"/>
  </si>
  <si>
    <t>234,455人</t>
    <rPh sb="7" eb="8">
      <t>ニン</t>
    </rPh>
    <phoneticPr fontId="13"/>
  </si>
  <si>
    <t>入館者数（一日当たりの入館者数）</t>
    <rPh sb="0" eb="3">
      <t>ニュウカンシャ</t>
    </rPh>
    <rPh sb="3" eb="4">
      <t>スウ</t>
    </rPh>
    <rPh sb="5" eb="7">
      <t>イチニチ</t>
    </rPh>
    <rPh sb="7" eb="8">
      <t>ア</t>
    </rPh>
    <rPh sb="11" eb="14">
      <t>ニュウカンシャ</t>
    </rPh>
    <rPh sb="14" eb="15">
      <t>スウ</t>
    </rPh>
    <phoneticPr fontId="13"/>
  </si>
  <si>
    <t>514,588人(1,838人)</t>
    <rPh sb="7" eb="8">
      <t>ニン</t>
    </rPh>
    <rPh sb="14" eb="15">
      <t>ニン</t>
    </rPh>
    <phoneticPr fontId="13"/>
  </si>
  <si>
    <t>登録者数</t>
    <rPh sb="0" eb="2">
      <t>トウロク</t>
    </rPh>
    <rPh sb="2" eb="3">
      <t>モノ</t>
    </rPh>
    <rPh sb="3" eb="4">
      <t>スウ</t>
    </rPh>
    <phoneticPr fontId="13"/>
  </si>
  <si>
    <t>43,540人</t>
    <rPh sb="6" eb="7">
      <t>ニン</t>
    </rPh>
    <phoneticPr fontId="13"/>
  </si>
  <si>
    <t>うち市外居住者数</t>
    <rPh sb="2" eb="4">
      <t>シガイ</t>
    </rPh>
    <rPh sb="4" eb="6">
      <t>キョジュウ</t>
    </rPh>
    <rPh sb="6" eb="7">
      <t>モノ</t>
    </rPh>
    <rPh sb="7" eb="8">
      <t>スウ</t>
    </rPh>
    <phoneticPr fontId="13"/>
  </si>
  <si>
    <t>1,688人</t>
    <rPh sb="5" eb="6">
      <t>ニン</t>
    </rPh>
    <phoneticPr fontId="13"/>
  </si>
  <si>
    <t>蔵　書</t>
    <rPh sb="0" eb="1">
      <t>クラ</t>
    </rPh>
    <rPh sb="2" eb="3">
      <t>ショ</t>
    </rPh>
    <phoneticPr fontId="13"/>
  </si>
  <si>
    <t>蔵書冊数（図書のみ）</t>
    <rPh sb="0" eb="2">
      <t>ゾウショ</t>
    </rPh>
    <rPh sb="2" eb="3">
      <t>サツ</t>
    </rPh>
    <rPh sb="3" eb="4">
      <t>スウ</t>
    </rPh>
    <rPh sb="5" eb="7">
      <t>トショ</t>
    </rPh>
    <phoneticPr fontId="13"/>
  </si>
  <si>
    <t>　　286,976冊</t>
    <rPh sb="9" eb="10">
      <t>サツ</t>
    </rPh>
    <phoneticPr fontId="13"/>
  </si>
  <si>
    <t>うち開架図書数</t>
    <rPh sb="2" eb="4">
      <t>カイカ</t>
    </rPh>
    <rPh sb="4" eb="6">
      <t>トショ</t>
    </rPh>
    <rPh sb="6" eb="7">
      <t>スウ</t>
    </rPh>
    <phoneticPr fontId="13"/>
  </si>
  <si>
    <t>　　162,110冊</t>
    <rPh sb="9" eb="10">
      <t>サツ</t>
    </rPh>
    <phoneticPr fontId="13"/>
  </si>
  <si>
    <t>うち自動車図書館</t>
    <rPh sb="2" eb="5">
      <t>ジドウシャ</t>
    </rPh>
    <rPh sb="5" eb="8">
      <t>ト</t>
    </rPh>
    <phoneticPr fontId="13"/>
  </si>
  <si>
    <t>　41,056冊</t>
    <rPh sb="7" eb="8">
      <t>サツ</t>
    </rPh>
    <phoneticPr fontId="13"/>
  </si>
  <si>
    <t>視聴覚資料数（CD・DVD・ﾋﾞﾃﾞｵ等）</t>
    <rPh sb="0" eb="3">
      <t>シチョウカク</t>
    </rPh>
    <rPh sb="3" eb="5">
      <t>シリョウ</t>
    </rPh>
    <rPh sb="5" eb="6">
      <t>スウ</t>
    </rPh>
    <rPh sb="19" eb="20">
      <t>ナド</t>
    </rPh>
    <phoneticPr fontId="13"/>
  </si>
  <si>
    <t>13,170点</t>
    <rPh sb="6" eb="7">
      <t>テン</t>
    </rPh>
    <phoneticPr fontId="13"/>
  </si>
  <si>
    <t>雑誌数</t>
    <rPh sb="0" eb="2">
      <t>ザッシ</t>
    </rPh>
    <rPh sb="2" eb="3">
      <t>スウ</t>
    </rPh>
    <phoneticPr fontId="13"/>
  </si>
  <si>
    <t>11,575冊(214種)</t>
    <rPh sb="6" eb="7">
      <t>サツ</t>
    </rPh>
    <rPh sb="11" eb="12">
      <t>シュ</t>
    </rPh>
    <phoneticPr fontId="13"/>
  </si>
  <si>
    <t>新聞数</t>
    <rPh sb="0" eb="2">
      <t>シンブン</t>
    </rPh>
    <rPh sb="2" eb="3">
      <t>カズ</t>
    </rPh>
    <phoneticPr fontId="13"/>
  </si>
  <si>
    <t>31紙</t>
    <rPh sb="2" eb="3">
      <t>カミ</t>
    </rPh>
    <phoneticPr fontId="13"/>
  </si>
  <si>
    <t>団　体</t>
    <rPh sb="0" eb="1">
      <t>ダン</t>
    </rPh>
    <rPh sb="2" eb="3">
      <t>カラダ</t>
    </rPh>
    <phoneticPr fontId="13"/>
  </si>
  <si>
    <t>団体登録</t>
    <rPh sb="0" eb="2">
      <t>ダンタイ</t>
    </rPh>
    <rPh sb="2" eb="4">
      <t>トウロク</t>
    </rPh>
    <phoneticPr fontId="13"/>
  </si>
  <si>
    <t>116団体</t>
    <rPh sb="3" eb="4">
      <t>ダン</t>
    </rPh>
    <rPh sb="4" eb="5">
      <t>タイ</t>
    </rPh>
    <phoneticPr fontId="13"/>
  </si>
  <si>
    <t>団体利用</t>
    <rPh sb="0" eb="2">
      <t>ダンタイ</t>
    </rPh>
    <rPh sb="2" eb="4">
      <t>リヨウ</t>
    </rPh>
    <phoneticPr fontId="13"/>
  </si>
  <si>
    <t>120団体</t>
    <rPh sb="3" eb="5">
      <t>ダンタイ</t>
    </rPh>
    <phoneticPr fontId="13"/>
  </si>
  <si>
    <t>団体貸出冊数</t>
    <rPh sb="0" eb="2">
      <t>ダンタイ</t>
    </rPh>
    <rPh sb="2" eb="4">
      <t>カシダ</t>
    </rPh>
    <rPh sb="4" eb="5">
      <t>フミ</t>
    </rPh>
    <rPh sb="5" eb="6">
      <t>スウ</t>
    </rPh>
    <phoneticPr fontId="13"/>
  </si>
  <si>
    <t>9,704冊</t>
    <rPh sb="5" eb="6">
      <t>サツ</t>
    </rPh>
    <phoneticPr fontId="13"/>
  </si>
  <si>
    <t>個　人
貸　出</t>
    <rPh sb="0" eb="1">
      <t>コ</t>
    </rPh>
    <rPh sb="2" eb="3">
      <t>ヒト</t>
    </rPh>
    <rPh sb="5" eb="6">
      <t>カシ</t>
    </rPh>
    <rPh sb="7" eb="8">
      <t>デ</t>
    </rPh>
    <phoneticPr fontId="13"/>
  </si>
  <si>
    <t>貸出者数（うち児童数）</t>
    <rPh sb="0" eb="2">
      <t>カシダ</t>
    </rPh>
    <rPh sb="2" eb="3">
      <t>モノ</t>
    </rPh>
    <rPh sb="3" eb="4">
      <t>スウ</t>
    </rPh>
    <rPh sb="7" eb="9">
      <t>ジドウ</t>
    </rPh>
    <rPh sb="9" eb="10">
      <t>スウ</t>
    </rPh>
    <phoneticPr fontId="13"/>
  </si>
  <si>
    <t>227,140人(48,127人)</t>
    <rPh sb="7" eb="8">
      <t>ニン</t>
    </rPh>
    <rPh sb="15" eb="16">
      <t>ニン</t>
    </rPh>
    <phoneticPr fontId="13"/>
  </si>
  <si>
    <t>一日当たり貸出者数</t>
    <rPh sb="0" eb="2">
      <t>イチニチ</t>
    </rPh>
    <rPh sb="2" eb="3">
      <t>ア</t>
    </rPh>
    <rPh sb="5" eb="7">
      <t>カシダ</t>
    </rPh>
    <rPh sb="7" eb="8">
      <t>モノ</t>
    </rPh>
    <rPh sb="8" eb="9">
      <t>スウ</t>
    </rPh>
    <phoneticPr fontId="13"/>
  </si>
  <si>
    <t>811.2人</t>
    <rPh sb="5" eb="6">
      <t>ニン</t>
    </rPh>
    <phoneticPr fontId="13"/>
  </si>
  <si>
    <t>貸出総数</t>
    <rPh sb="0" eb="2">
      <t>カシダ</t>
    </rPh>
    <rPh sb="2" eb="4">
      <t>ソウスウ</t>
    </rPh>
    <phoneticPr fontId="13"/>
  </si>
  <si>
    <t>　954,419冊(点)</t>
    <rPh sb="8" eb="9">
      <t>サツ</t>
    </rPh>
    <rPh sb="10" eb="11">
      <t>テン</t>
    </rPh>
    <phoneticPr fontId="13"/>
  </si>
  <si>
    <t>利用者一人当たりの貸出数</t>
    <rPh sb="0" eb="3">
      <t>リヨウシャ</t>
    </rPh>
    <rPh sb="3" eb="5">
      <t>ヒトリ</t>
    </rPh>
    <rPh sb="5" eb="6">
      <t>ア</t>
    </rPh>
    <rPh sb="9" eb="11">
      <t>カシダ</t>
    </rPh>
    <rPh sb="11" eb="12">
      <t>スウ</t>
    </rPh>
    <phoneticPr fontId="13"/>
  </si>
  <si>
    <t>　4.24冊(点)</t>
    <rPh sb="5" eb="6">
      <t>サツ</t>
    </rPh>
    <rPh sb="7" eb="8">
      <t>テン</t>
    </rPh>
    <phoneticPr fontId="13"/>
  </si>
  <si>
    <t>視聴覚機器利用者数</t>
    <rPh sb="0" eb="3">
      <t>シチョウカク</t>
    </rPh>
    <rPh sb="3" eb="5">
      <t>キキ</t>
    </rPh>
    <rPh sb="5" eb="8">
      <t>リヨウシャ</t>
    </rPh>
    <rPh sb="8" eb="9">
      <t>スウ</t>
    </rPh>
    <phoneticPr fontId="13"/>
  </si>
  <si>
    <t>2,371人</t>
    <rPh sb="5" eb="6">
      <t>ニン</t>
    </rPh>
    <phoneticPr fontId="13"/>
  </si>
  <si>
    <t>受　入</t>
    <rPh sb="0" eb="1">
      <t>ウケ</t>
    </rPh>
    <rPh sb="2" eb="3">
      <t>イ</t>
    </rPh>
    <phoneticPr fontId="13"/>
  </si>
  <si>
    <t>年間資料購入総額（29年度決算額）</t>
    <rPh sb="0" eb="2">
      <t>ネンカン</t>
    </rPh>
    <rPh sb="2" eb="4">
      <t>シリョウ</t>
    </rPh>
    <rPh sb="4" eb="6">
      <t>コウニュウ</t>
    </rPh>
    <rPh sb="6" eb="8">
      <t>ソウガク</t>
    </rPh>
    <rPh sb="11" eb="13">
      <t>ネンド</t>
    </rPh>
    <rPh sb="13" eb="16">
      <t>ケッサンガク</t>
    </rPh>
    <phoneticPr fontId="13"/>
  </si>
  <si>
    <t>35,969千円</t>
    <rPh sb="6" eb="7">
      <t>セン</t>
    </rPh>
    <rPh sb="7" eb="8">
      <t>エン</t>
    </rPh>
    <phoneticPr fontId="13"/>
  </si>
  <si>
    <t>内訳　①図書資料</t>
    <rPh sb="0" eb="2">
      <t>ウチワケ</t>
    </rPh>
    <rPh sb="4" eb="6">
      <t>トショ</t>
    </rPh>
    <rPh sb="6" eb="8">
      <t>シリョウ</t>
    </rPh>
    <phoneticPr fontId="13"/>
  </si>
  <si>
    <t>29,329千円</t>
    <rPh sb="6" eb="7">
      <t>セン</t>
    </rPh>
    <rPh sb="7" eb="8">
      <t>エン</t>
    </rPh>
    <phoneticPr fontId="13"/>
  </si>
  <si>
    <t>　　　②視聴覚資料</t>
    <rPh sb="4" eb="7">
      <t>シチョウカク</t>
    </rPh>
    <rPh sb="7" eb="9">
      <t>シリョウ</t>
    </rPh>
    <phoneticPr fontId="13"/>
  </si>
  <si>
    <t>3,670千円</t>
    <rPh sb="5" eb="6">
      <t>セン</t>
    </rPh>
    <rPh sb="6" eb="7">
      <t>エン</t>
    </rPh>
    <phoneticPr fontId="13"/>
  </si>
  <si>
    <t>　　　③雑誌</t>
    <rPh sb="4" eb="6">
      <t>ザッシ</t>
    </rPh>
    <phoneticPr fontId="13"/>
  </si>
  <si>
    <t>2,061千円</t>
    <rPh sb="5" eb="6">
      <t>セン</t>
    </rPh>
    <rPh sb="6" eb="7">
      <t>エン</t>
    </rPh>
    <phoneticPr fontId="13"/>
  </si>
  <si>
    <t>　　　④新聞</t>
    <rPh sb="4" eb="6">
      <t>シンブン</t>
    </rPh>
    <phoneticPr fontId="13"/>
  </si>
  <si>
    <t>909千円</t>
    <rPh sb="3" eb="4">
      <t>セン</t>
    </rPh>
    <rPh sb="4" eb="5">
      <t>エン</t>
    </rPh>
    <phoneticPr fontId="13"/>
  </si>
  <si>
    <t>受入資料総数（雑誌を除く）</t>
    <rPh sb="0" eb="2">
      <t>ウケイレ</t>
    </rPh>
    <rPh sb="2" eb="4">
      <t>シリョウ</t>
    </rPh>
    <rPh sb="4" eb="6">
      <t>ソウスウ</t>
    </rPh>
    <rPh sb="7" eb="9">
      <t>ザッシ</t>
    </rPh>
    <rPh sb="10" eb="11">
      <t>ノゾ</t>
    </rPh>
    <phoneticPr fontId="13"/>
  </si>
  <si>
    <t>18,063冊(点)</t>
    <rPh sb="6" eb="7">
      <t>サツ</t>
    </rPh>
    <rPh sb="8" eb="9">
      <t>テン</t>
    </rPh>
    <phoneticPr fontId="13"/>
  </si>
  <si>
    <t>内訳　①購入図書</t>
    <rPh sb="0" eb="2">
      <t>ウチワケ</t>
    </rPh>
    <rPh sb="4" eb="6">
      <t>コウニュウ</t>
    </rPh>
    <rPh sb="6" eb="8">
      <t>トショ</t>
    </rPh>
    <phoneticPr fontId="13"/>
  </si>
  <si>
    <t>16,983冊</t>
    <rPh sb="6" eb="7">
      <t>サツ</t>
    </rPh>
    <phoneticPr fontId="13"/>
  </si>
  <si>
    <t>　　  ②購入視聴覚</t>
    <rPh sb="5" eb="7">
      <t>コウニュウ</t>
    </rPh>
    <rPh sb="7" eb="10">
      <t>シチョウカク</t>
    </rPh>
    <phoneticPr fontId="13"/>
  </si>
  <si>
    <t>481点</t>
    <rPh sb="3" eb="4">
      <t>テン</t>
    </rPh>
    <phoneticPr fontId="13"/>
  </si>
  <si>
    <t>　　　③寄贈他</t>
    <rPh sb="4" eb="6">
      <t>キゾウ</t>
    </rPh>
    <rPh sb="6" eb="7">
      <t>ホカ</t>
    </rPh>
    <phoneticPr fontId="13"/>
  </si>
  <si>
    <t>599冊(点)</t>
    <rPh sb="3" eb="4">
      <t>サツ</t>
    </rPh>
    <rPh sb="5" eb="6">
      <t>テン</t>
    </rPh>
    <phoneticPr fontId="13"/>
  </si>
  <si>
    <t>除　籍</t>
    <rPh sb="0" eb="1">
      <t>ジョ</t>
    </rPh>
    <rPh sb="2" eb="3">
      <t>セキ</t>
    </rPh>
    <phoneticPr fontId="13"/>
  </si>
  <si>
    <t>年間除籍資料数</t>
    <rPh sb="0" eb="2">
      <t>ネンカン</t>
    </rPh>
    <rPh sb="2" eb="4">
      <t>ジョセキ</t>
    </rPh>
    <rPh sb="4" eb="6">
      <t>シリョウ</t>
    </rPh>
    <rPh sb="6" eb="7">
      <t>スウ</t>
    </rPh>
    <phoneticPr fontId="13"/>
  </si>
  <si>
    <t>19,619点</t>
    <rPh sb="6" eb="7">
      <t>テン</t>
    </rPh>
    <phoneticPr fontId="13"/>
  </si>
  <si>
    <t>注釈</t>
    <rPh sb="0" eb="2">
      <t>チュウシャク</t>
    </rPh>
    <phoneticPr fontId="13"/>
  </si>
  <si>
    <t>１．所蔵する資料とは，図書及び視聴覚資料（CD・DVD等），新聞・雑誌等を指す。</t>
    <rPh sb="2" eb="4">
      <t>ショゾウ</t>
    </rPh>
    <rPh sb="6" eb="8">
      <t>シリョウ</t>
    </rPh>
    <rPh sb="11" eb="13">
      <t>トショ</t>
    </rPh>
    <rPh sb="13" eb="14">
      <t>オヨ</t>
    </rPh>
    <rPh sb="15" eb="18">
      <t>シチョウカク</t>
    </rPh>
    <rPh sb="18" eb="20">
      <t>シリョウ</t>
    </rPh>
    <rPh sb="27" eb="28">
      <t>ナド</t>
    </rPh>
    <rPh sb="30" eb="32">
      <t>シンブン</t>
    </rPh>
    <rPh sb="33" eb="35">
      <t>ザッシ</t>
    </rPh>
    <rPh sb="35" eb="36">
      <t>ナド</t>
    </rPh>
    <rPh sb="37" eb="38">
      <t>サ</t>
    </rPh>
    <phoneticPr fontId="13"/>
  </si>
  <si>
    <t>２．貸出者数及び貸出資料総数には，自動車図書館の利用者も含む。</t>
    <rPh sb="2" eb="4">
      <t>カシダ</t>
    </rPh>
    <rPh sb="4" eb="5">
      <t>モノ</t>
    </rPh>
    <rPh sb="5" eb="6">
      <t>スウ</t>
    </rPh>
    <rPh sb="6" eb="7">
      <t>オヨ</t>
    </rPh>
    <rPh sb="8" eb="10">
      <t>カシダ</t>
    </rPh>
    <rPh sb="10" eb="12">
      <t>シリョウ</t>
    </rPh>
    <rPh sb="12" eb="13">
      <t>ソウ</t>
    </rPh>
    <rPh sb="13" eb="14">
      <t>スウ</t>
    </rPh>
    <rPh sb="17" eb="20">
      <t>ジドウシャ</t>
    </rPh>
    <rPh sb="20" eb="23">
      <t>ト</t>
    </rPh>
    <rPh sb="24" eb="27">
      <t>リヨウシャ</t>
    </rPh>
    <rPh sb="28" eb="29">
      <t>フク</t>
    </rPh>
    <phoneticPr fontId="13"/>
  </si>
  <si>
    <t>３．オンライン化している各交流センター（谷田部・筑波・小野川・茎崎）のデータは含まない。</t>
    <rPh sb="7" eb="8">
      <t>カ</t>
    </rPh>
    <rPh sb="12" eb="13">
      <t>カク</t>
    </rPh>
    <rPh sb="13" eb="15">
      <t>コウリュウ</t>
    </rPh>
    <rPh sb="24" eb="26">
      <t>ツクバ</t>
    </rPh>
    <rPh sb="27" eb="30">
      <t>オノガワ</t>
    </rPh>
    <rPh sb="31" eb="33">
      <t>クキザキ</t>
    </rPh>
    <rPh sb="39" eb="40">
      <t>フク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</si>
</sst>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.0_);[Red]\(#,##0.0\)"/>
    <numFmt numFmtId="178" formatCode="#,##0_);[Red]\(#,##0\)"/>
    <numFmt numFmtId="179" formatCode="#,##0.0_ "/>
    <numFmt numFmtId="180" formatCode="#,##0_ "/>
    <numFmt numFmtId="181" formatCode="#,##0.00_ 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i/>
      <sz val="1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/>
    <xf numFmtId="178" fontId="6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center" vertical="center" shrinkToFit="1"/>
    </xf>
    <xf numFmtId="178" fontId="7" fillId="0" borderId="0" xfId="0" applyNumberFormat="1" applyFont="1" applyFill="1" applyAlignment="1">
      <alignment horizontal="left" vertical="center"/>
    </xf>
    <xf numFmtId="178" fontId="7" fillId="0" borderId="0" xfId="0" applyNumberFormat="1" applyFont="1" applyFill="1" applyAlignment="1">
      <alignment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Alignment="1">
      <alignment vertical="center" shrinkToFit="1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Border="1"/>
    <xf numFmtId="180" fontId="9" fillId="0" borderId="0" xfId="0" applyNumberFormat="1" applyFont="1" applyFill="1" applyBorder="1" applyAlignment="1">
      <alignment horizontal="right"/>
    </xf>
    <xf numFmtId="180" fontId="9" fillId="0" borderId="1" xfId="0" applyNumberFormat="1" applyFont="1" applyFill="1" applyBorder="1"/>
    <xf numFmtId="176" fontId="9" fillId="0" borderId="0" xfId="0" applyNumberFormat="1" applyFont="1" applyFill="1" applyBorder="1"/>
    <xf numFmtId="180" fontId="9" fillId="0" borderId="0" xfId="0" applyNumberFormat="1" applyFont="1" applyFill="1" applyAlignment="1">
      <alignment shrinkToFit="1"/>
    </xf>
    <xf numFmtId="180" fontId="9" fillId="0" borderId="0" xfId="0" applyNumberFormat="1" applyFont="1" applyFill="1"/>
    <xf numFmtId="178" fontId="7" fillId="0" borderId="6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distributed" shrinkToFit="1"/>
    </xf>
    <xf numFmtId="0" fontId="9" fillId="0" borderId="0" xfId="0" applyFont="1" applyFill="1" applyBorder="1" applyAlignment="1">
      <alignment horizontal="distributed" shrinkToFit="1"/>
    </xf>
    <xf numFmtId="0" fontId="9" fillId="0" borderId="3" xfId="0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80" fontId="9" fillId="0" borderId="1" xfId="0" applyNumberFormat="1" applyFont="1" applyFill="1" applyBorder="1" applyAlignment="1">
      <alignment horizontal="distributed" shrinkToFit="1"/>
    </xf>
    <xf numFmtId="3" fontId="9" fillId="0" borderId="0" xfId="0" applyNumberFormat="1" applyFont="1" applyFill="1" applyBorder="1"/>
    <xf numFmtId="0" fontId="9" fillId="0" borderId="3" xfId="0" applyFont="1" applyFill="1" applyBorder="1" applyAlignment="1">
      <alignment shrinkToFit="1"/>
    </xf>
    <xf numFmtId="180" fontId="9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178" fontId="7" fillId="0" borderId="1" xfId="0" applyNumberFormat="1" applyFont="1" applyFill="1" applyBorder="1" applyAlignment="1">
      <alignment horizontal="right" vertical="center" shrinkToFit="1"/>
    </xf>
    <xf numFmtId="180" fontId="9" fillId="0" borderId="1" xfId="0" applyNumberFormat="1" applyFont="1" applyFill="1" applyBorder="1" applyAlignment="1">
      <alignment vertical="center" shrinkToFit="1"/>
    </xf>
    <xf numFmtId="180" fontId="9" fillId="0" borderId="1" xfId="0" applyNumberFormat="1" applyFont="1" applyFill="1" applyBorder="1" applyAlignment="1">
      <alignment horizontal="center"/>
    </xf>
    <xf numFmtId="180" fontId="9" fillId="0" borderId="1" xfId="0" applyNumberFormat="1" applyFont="1" applyFill="1" applyBorder="1" applyAlignment="1">
      <alignment shrinkToFit="1"/>
    </xf>
    <xf numFmtId="49" fontId="9" fillId="0" borderId="4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/>
    <xf numFmtId="49" fontId="9" fillId="0" borderId="5" xfId="0" applyNumberFormat="1" applyFont="1" applyFill="1" applyBorder="1" applyAlignment="1">
      <alignment horizontal="center" vertical="center" wrapText="1"/>
    </xf>
    <xf numFmtId="179" fontId="9" fillId="0" borderId="10" xfId="0" applyNumberFormat="1" applyFont="1" applyFill="1" applyBorder="1"/>
    <xf numFmtId="180" fontId="9" fillId="0" borderId="6" xfId="0" applyNumberFormat="1" applyFont="1" applyFill="1" applyBorder="1"/>
    <xf numFmtId="180" fontId="9" fillId="0" borderId="9" xfId="0" applyNumberFormat="1" applyFont="1" applyFill="1" applyBorder="1"/>
    <xf numFmtId="49" fontId="9" fillId="0" borderId="7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Alignment="1">
      <alignment horizontal="center" shrinkToFit="1"/>
    </xf>
    <xf numFmtId="180" fontId="9" fillId="0" borderId="11" xfId="0" applyNumberFormat="1" applyFont="1" applyFill="1" applyBorder="1" applyAlignment="1">
      <alignment horizontal="distributed" shrinkToFit="1"/>
    </xf>
    <xf numFmtId="3" fontId="9" fillId="0" borderId="1" xfId="0" applyNumberFormat="1" applyFont="1" applyFill="1" applyBorder="1"/>
    <xf numFmtId="179" fontId="9" fillId="0" borderId="0" xfId="0" applyNumberFormat="1" applyFont="1" applyFill="1" applyBorder="1"/>
    <xf numFmtId="180" fontId="9" fillId="0" borderId="11" xfId="0" applyNumberFormat="1" applyFont="1" applyFill="1" applyBorder="1" applyAlignment="1">
      <alignment horizontal="distributed"/>
    </xf>
    <xf numFmtId="180" fontId="9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>
      <alignment horizontal="distributed" shrinkToFit="1"/>
    </xf>
    <xf numFmtId="180" fontId="9" fillId="0" borderId="0" xfId="0" applyNumberFormat="1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 shrinkToFit="1"/>
    </xf>
    <xf numFmtId="180" fontId="9" fillId="0" borderId="10" xfId="0" applyNumberFormat="1" applyFont="1" applyFill="1" applyBorder="1" applyAlignment="1">
      <alignment horizontal="center"/>
    </xf>
    <xf numFmtId="180" fontId="9" fillId="0" borderId="8" xfId="0" applyNumberFormat="1" applyFont="1" applyFill="1" applyBorder="1" applyAlignment="1">
      <alignment horizontal="distributed" shrinkToFit="1"/>
    </xf>
    <xf numFmtId="180" fontId="9" fillId="0" borderId="8" xfId="0" applyNumberFormat="1" applyFont="1" applyFill="1" applyBorder="1" applyAlignment="1">
      <alignment horizontal="distributed"/>
    </xf>
    <xf numFmtId="180" fontId="9" fillId="0" borderId="12" xfId="0" applyNumberFormat="1" applyFont="1" applyFill="1" applyBorder="1" applyAlignment="1"/>
    <xf numFmtId="180" fontId="9" fillId="0" borderId="0" xfId="0" applyNumberFormat="1" applyFont="1" applyFill="1" applyBorder="1" applyAlignment="1">
      <alignment shrinkToFit="1"/>
    </xf>
    <xf numFmtId="180" fontId="9" fillId="0" borderId="12" xfId="0" applyNumberFormat="1" applyFont="1" applyFill="1" applyBorder="1" applyAlignment="1">
      <alignment vertical="center" shrinkToFit="1"/>
    </xf>
    <xf numFmtId="180" fontId="9" fillId="0" borderId="8" xfId="0" applyNumberFormat="1" applyFont="1" applyFill="1" applyBorder="1"/>
    <xf numFmtId="180" fontId="9" fillId="0" borderId="8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>
      <alignment horizontal="center"/>
    </xf>
    <xf numFmtId="180" fontId="8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 wrapText="1" shrinkToFit="1"/>
    </xf>
    <xf numFmtId="180" fontId="6" fillId="0" borderId="0" xfId="0" applyNumberFormat="1" applyFont="1" applyFill="1" applyAlignment="1">
      <alignment horizontal="center" vertical="center" wrapText="1" shrinkToFit="1"/>
    </xf>
    <xf numFmtId="180" fontId="4" fillId="0" borderId="0" xfId="0" applyNumberFormat="1" applyFont="1" applyFill="1"/>
    <xf numFmtId="180" fontId="10" fillId="0" borderId="0" xfId="0" applyNumberFormat="1" applyFont="1" applyFill="1"/>
    <xf numFmtId="180" fontId="7" fillId="0" borderId="1" xfId="0" applyNumberFormat="1" applyFont="1" applyFill="1" applyBorder="1" applyAlignment="1">
      <alignment horizontal="center" vertical="center" wrapText="1" shrinkToFit="1"/>
    </xf>
    <xf numFmtId="181" fontId="9" fillId="0" borderId="1" xfId="0" applyNumberFormat="1" applyFont="1" applyFill="1" applyBorder="1"/>
    <xf numFmtId="178" fontId="8" fillId="0" borderId="9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/>
    </xf>
    <xf numFmtId="180" fontId="7" fillId="0" borderId="2" xfId="0" applyNumberFormat="1" applyFont="1" applyFill="1" applyBorder="1" applyAlignment="1">
      <alignment horizontal="center"/>
    </xf>
    <xf numFmtId="180" fontId="7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/>
    <xf numFmtId="180" fontId="0" fillId="0" borderId="0" xfId="0" applyNumberFormat="1" applyFont="1" applyFill="1" applyAlignment="1">
      <alignment horizontal="center"/>
    </xf>
    <xf numFmtId="178" fontId="9" fillId="0" borderId="1" xfId="1" applyNumberFormat="1" applyFont="1" applyFill="1" applyBorder="1" applyAlignment="1"/>
    <xf numFmtId="178" fontId="9" fillId="0" borderId="1" xfId="0" applyNumberFormat="1" applyFont="1" applyFill="1" applyBorder="1" applyAlignment="1"/>
    <xf numFmtId="180" fontId="0" fillId="0" borderId="0" xfId="0" applyNumberFormat="1" applyFont="1" applyFill="1"/>
    <xf numFmtId="179" fontId="0" fillId="0" borderId="0" xfId="0" applyNumberFormat="1" applyFont="1" applyFill="1"/>
    <xf numFmtId="179" fontId="0" fillId="0" borderId="0" xfId="0" applyNumberFormat="1" applyFont="1" applyFill="1" applyAlignment="1">
      <alignment horizontal="center"/>
    </xf>
    <xf numFmtId="181" fontId="0" fillId="0" borderId="0" xfId="0" applyNumberFormat="1" applyFont="1" applyFill="1"/>
    <xf numFmtId="179" fontId="0" fillId="0" borderId="0" xfId="0" applyNumberFormat="1" applyFont="1" applyFill="1" applyAlignment="1">
      <alignment vertical="distributed"/>
    </xf>
    <xf numFmtId="180" fontId="0" fillId="0" borderId="0" xfId="0" applyNumberFormat="1" applyFont="1" applyFill="1" applyAlignment="1">
      <alignment shrinkToFit="1"/>
    </xf>
    <xf numFmtId="180" fontId="0" fillId="0" borderId="0" xfId="0" applyNumberFormat="1" applyFont="1" applyFill="1" applyAlignment="1">
      <alignment horizontal="center" shrinkToFit="1"/>
    </xf>
    <xf numFmtId="179" fontId="0" fillId="0" borderId="0" xfId="0" applyNumberFormat="1" applyFont="1" applyFill="1" applyAlignment="1">
      <alignment horizontal="center" shrinkToFit="1"/>
    </xf>
    <xf numFmtId="180" fontId="0" fillId="0" borderId="9" xfId="0" applyNumberFormat="1" applyFont="1" applyFill="1" applyBorder="1"/>
    <xf numFmtId="180" fontId="9" fillId="0" borderId="1" xfId="0" applyNumberFormat="1" applyFont="1" applyFill="1" applyBorder="1" applyAlignment="1"/>
    <xf numFmtId="180" fontId="0" fillId="0" borderId="0" xfId="0" applyNumberFormat="1" applyFont="1" applyFill="1" applyBorder="1"/>
    <xf numFmtId="180" fontId="9" fillId="0" borderId="1" xfId="0" applyNumberFormat="1" applyFont="1" applyFill="1" applyBorder="1" applyAlignment="1">
      <alignment horizontal="center" wrapText="1" shrinkToFit="1"/>
    </xf>
    <xf numFmtId="180" fontId="7" fillId="0" borderId="1" xfId="0" applyNumberFormat="1" applyFont="1" applyFill="1" applyBorder="1" applyAlignment="1">
      <alignment horizontal="center" wrapText="1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180" fontId="9" fillId="0" borderId="2" xfId="0" applyNumberFormat="1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 vertical="center" wrapText="1" shrinkToFit="1"/>
    </xf>
    <xf numFmtId="180" fontId="4" fillId="0" borderId="0" xfId="0" applyNumberFormat="1" applyFont="1" applyFill="1" applyBorder="1"/>
    <xf numFmtId="180" fontId="0" fillId="0" borderId="0" xfId="0" applyNumberFormat="1" applyFont="1" applyFill="1" applyBorder="1" applyAlignment="1">
      <alignment horizontal="center" shrinkToFit="1"/>
    </xf>
    <xf numFmtId="180" fontId="0" fillId="0" borderId="0" xfId="0" applyNumberFormat="1" applyFont="1" applyFill="1" applyBorder="1" applyAlignment="1">
      <alignment horizontal="center"/>
    </xf>
    <xf numFmtId="180" fontId="7" fillId="0" borderId="0" xfId="0" applyNumberFormat="1" applyFont="1" applyFill="1" applyBorder="1" applyAlignment="1">
      <alignment horizontal="center" wrapText="1" shrinkToFit="1"/>
    </xf>
    <xf numFmtId="180" fontId="7" fillId="0" borderId="0" xfId="0" applyNumberFormat="1" applyFont="1" applyFill="1" applyBorder="1" applyAlignment="1">
      <alignment horizontal="center" vertical="center" shrinkToFit="1"/>
    </xf>
    <xf numFmtId="180" fontId="11" fillId="0" borderId="1" xfId="0" applyNumberFormat="1" applyFont="1" applyFill="1" applyBorder="1" applyAlignment="1">
      <alignment horizontal="right"/>
    </xf>
    <xf numFmtId="180" fontId="9" fillId="0" borderId="1" xfId="0" applyNumberFormat="1" applyFont="1" applyFill="1" applyBorder="1" applyAlignment="1">
      <alignment horizontal="right"/>
    </xf>
    <xf numFmtId="180" fontId="9" fillId="0" borderId="3" xfId="0" applyNumberFormat="1" applyFont="1" applyFill="1" applyBorder="1" applyAlignment="1">
      <alignment horizontal="center"/>
    </xf>
    <xf numFmtId="180" fontId="9" fillId="0" borderId="2" xfId="0" applyNumberFormat="1" applyFont="1" applyFill="1" applyBorder="1" applyAlignment="1"/>
    <xf numFmtId="180" fontId="9" fillId="0" borderId="2" xfId="0" applyNumberFormat="1" applyFont="1" applyFill="1" applyBorder="1" applyAlignment="1">
      <alignment horizontal="right"/>
    </xf>
    <xf numFmtId="180" fontId="9" fillId="0" borderId="1" xfId="0" applyNumberFormat="1" applyFont="1" applyFill="1" applyBorder="1" applyAlignment="1">
      <alignment horizontal="right"/>
    </xf>
    <xf numFmtId="0" fontId="12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>
      <alignment vertical="center"/>
    </xf>
    <xf numFmtId="0" fontId="15" fillId="0" borderId="0" xfId="2" applyFont="1" applyFill="1">
      <alignment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" xfId="2" applyFont="1" applyFill="1" applyBorder="1">
      <alignment vertical="center"/>
    </xf>
    <xf numFmtId="0" fontId="14" fillId="0" borderId="1" xfId="2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4" fillId="0" borderId="7" xfId="2" applyFont="1" applyFill="1" applyBorder="1" applyAlignment="1">
      <alignment horizontal="center" vertical="center"/>
    </xf>
    <xf numFmtId="0" fontId="17" fillId="0" borderId="0" xfId="2" applyFont="1" applyFill="1">
      <alignment vertical="center"/>
    </xf>
    <xf numFmtId="0" fontId="16" fillId="0" borderId="0" xfId="2" applyFont="1" applyFill="1">
      <alignment vertical="center"/>
    </xf>
    <xf numFmtId="0" fontId="16" fillId="0" borderId="0" xfId="2" applyFont="1" applyFill="1" applyAlignment="1">
      <alignment horizontal="left" vertical="center"/>
    </xf>
    <xf numFmtId="0" fontId="17" fillId="0" borderId="0" xfId="2" applyFont="1" applyFill="1" applyBorder="1">
      <alignment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80" fontId="9" fillId="0" borderId="1" xfId="0" applyNumberFormat="1" applyFont="1" applyFill="1" applyBorder="1" applyProtection="1">
      <protection locked="0"/>
    </xf>
    <xf numFmtId="0" fontId="14" fillId="0" borderId="1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right" vertical="center" shrinkToFit="1"/>
    </xf>
    <xf numFmtId="178" fontId="7" fillId="0" borderId="3" xfId="0" applyNumberFormat="1" applyFont="1" applyFill="1" applyBorder="1" applyAlignment="1">
      <alignment horizontal="right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8" fontId="7" fillId="0" borderId="3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distributed" wrapText="1"/>
    </xf>
    <xf numFmtId="180" fontId="9" fillId="0" borderId="2" xfId="0" applyNumberFormat="1" applyFont="1" applyFill="1" applyBorder="1" applyAlignment="1">
      <alignment horizontal="right"/>
    </xf>
    <xf numFmtId="180" fontId="9" fillId="0" borderId="3" xfId="0" applyNumberFormat="1" applyFont="1" applyFill="1" applyBorder="1" applyAlignment="1">
      <alignment horizontal="right"/>
    </xf>
    <xf numFmtId="180" fontId="9" fillId="0" borderId="2" xfId="0" applyNumberFormat="1" applyFont="1" applyFill="1" applyBorder="1" applyAlignment="1">
      <alignment horizontal="center" shrinkToFit="1"/>
    </xf>
    <xf numFmtId="180" fontId="9" fillId="0" borderId="3" xfId="0" applyNumberFormat="1" applyFont="1" applyFill="1" applyBorder="1" applyAlignment="1">
      <alignment horizontal="center" shrinkToFit="1"/>
    </xf>
    <xf numFmtId="180" fontId="9" fillId="0" borderId="2" xfId="0" applyNumberFormat="1" applyFont="1" applyFill="1" applyBorder="1" applyAlignment="1"/>
    <xf numFmtId="180" fontId="9" fillId="0" borderId="3" xfId="0" applyNumberFormat="1" applyFont="1" applyFill="1" applyBorder="1" applyAlignment="1"/>
    <xf numFmtId="180" fontId="9" fillId="0" borderId="1" xfId="0" applyNumberFormat="1" applyFont="1" applyFill="1" applyBorder="1" applyAlignment="1">
      <alignment horizontal="right"/>
    </xf>
    <xf numFmtId="180" fontId="9" fillId="0" borderId="2" xfId="0" applyNumberFormat="1" applyFont="1" applyFill="1" applyBorder="1" applyAlignment="1">
      <alignment horizontal="center"/>
    </xf>
    <xf numFmtId="180" fontId="9" fillId="0" borderId="3" xfId="0" applyNumberFormat="1" applyFont="1" applyFill="1" applyBorder="1" applyAlignment="1">
      <alignment horizontal="center"/>
    </xf>
    <xf numFmtId="180" fontId="0" fillId="0" borderId="3" xfId="0" applyNumberFormat="1" applyFont="1" applyFill="1" applyBorder="1" applyAlignment="1"/>
    <xf numFmtId="179" fontId="9" fillId="0" borderId="2" xfId="0" applyNumberFormat="1" applyFont="1" applyFill="1" applyBorder="1" applyAlignment="1">
      <alignment horizontal="right"/>
    </xf>
    <xf numFmtId="179" fontId="9" fillId="0" borderId="3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center"/>
    </xf>
    <xf numFmtId="180" fontId="9" fillId="0" borderId="11" xfId="0" applyNumberFormat="1" applyFont="1" applyFill="1" applyBorder="1" applyAlignment="1">
      <alignment horizontal="center" shrinkToFit="1"/>
    </xf>
    <xf numFmtId="0" fontId="0" fillId="0" borderId="3" xfId="0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C34" sqref="C34"/>
    </sheetView>
  </sheetViews>
  <sheetFormatPr defaultRowHeight="13.5"/>
  <cols>
    <col min="1" max="1" width="15.5" style="111" customWidth="1"/>
    <col min="2" max="2" width="4.375" style="123" customWidth="1"/>
    <col min="3" max="3" width="40.25" style="111" customWidth="1"/>
    <col min="4" max="4" width="36.375" style="124" customWidth="1"/>
    <col min="5" max="5" width="4" style="111" customWidth="1"/>
    <col min="6" max="7" width="9" style="111"/>
    <col min="8" max="8" width="27.125" style="111" customWidth="1"/>
    <col min="9" max="16384" width="9" style="111"/>
  </cols>
  <sheetData>
    <row r="1" spans="1:4" ht="24.95" customHeight="1">
      <c r="A1" s="107" t="s">
        <v>188</v>
      </c>
      <c r="B1" s="108"/>
      <c r="C1" s="109"/>
      <c r="D1" s="110"/>
    </row>
    <row r="2" spans="1:4" ht="15" customHeight="1">
      <c r="A2" s="110"/>
      <c r="B2" s="112"/>
      <c r="C2" s="110"/>
      <c r="D2" s="113" t="s">
        <v>189</v>
      </c>
    </row>
    <row r="3" spans="1:4" ht="23.25" customHeight="1">
      <c r="A3" s="126" t="s">
        <v>190</v>
      </c>
      <c r="B3" s="114">
        <v>1</v>
      </c>
      <c r="C3" s="115" t="s">
        <v>191</v>
      </c>
      <c r="D3" s="116" t="s">
        <v>192</v>
      </c>
    </row>
    <row r="4" spans="1:4" ht="23.25" customHeight="1">
      <c r="A4" s="126"/>
      <c r="B4" s="114">
        <v>2</v>
      </c>
      <c r="C4" s="115" t="s">
        <v>193</v>
      </c>
      <c r="D4" s="116" t="s">
        <v>194</v>
      </c>
    </row>
    <row r="5" spans="1:4" ht="23.25" customHeight="1">
      <c r="A5" s="126" t="s">
        <v>195</v>
      </c>
      <c r="B5" s="114">
        <v>3</v>
      </c>
      <c r="C5" s="115" t="s">
        <v>196</v>
      </c>
      <c r="D5" s="116" t="s">
        <v>197</v>
      </c>
    </row>
    <row r="6" spans="1:4" ht="23.25" customHeight="1">
      <c r="A6" s="126"/>
      <c r="B6" s="114">
        <v>4</v>
      </c>
      <c r="C6" s="115" t="s">
        <v>198</v>
      </c>
      <c r="D6" s="116" t="s">
        <v>199</v>
      </c>
    </row>
    <row r="7" spans="1:4" ht="23.25" customHeight="1">
      <c r="A7" s="126"/>
      <c r="B7" s="114">
        <v>5</v>
      </c>
      <c r="C7" s="115" t="s">
        <v>200</v>
      </c>
      <c r="D7" s="116" t="s">
        <v>201</v>
      </c>
    </row>
    <row r="8" spans="1:4" ht="23.25" customHeight="1">
      <c r="A8" s="126"/>
      <c r="B8" s="114">
        <v>6</v>
      </c>
      <c r="C8" s="115" t="s">
        <v>202</v>
      </c>
      <c r="D8" s="116" t="s">
        <v>203</v>
      </c>
    </row>
    <row r="9" spans="1:4" ht="23.25" customHeight="1">
      <c r="A9" s="126" t="s">
        <v>204</v>
      </c>
      <c r="B9" s="114">
        <v>7</v>
      </c>
      <c r="C9" s="115" t="s">
        <v>205</v>
      </c>
      <c r="D9" s="117" t="s">
        <v>206</v>
      </c>
    </row>
    <row r="10" spans="1:4" ht="23.25" customHeight="1">
      <c r="A10" s="126"/>
      <c r="B10" s="114">
        <v>8</v>
      </c>
      <c r="C10" s="115" t="s">
        <v>207</v>
      </c>
      <c r="D10" s="116" t="s">
        <v>208</v>
      </c>
    </row>
    <row r="11" spans="1:4" ht="23.25" customHeight="1">
      <c r="A11" s="126"/>
      <c r="B11" s="114">
        <v>9</v>
      </c>
      <c r="C11" s="115" t="s">
        <v>209</v>
      </c>
      <c r="D11" s="116" t="s">
        <v>210</v>
      </c>
    </row>
    <row r="12" spans="1:4" ht="23.25" customHeight="1">
      <c r="A12" s="126"/>
      <c r="B12" s="114">
        <v>10</v>
      </c>
      <c r="C12" s="115" t="s">
        <v>211</v>
      </c>
      <c r="D12" s="116" t="s">
        <v>212</v>
      </c>
    </row>
    <row r="13" spans="1:4" ht="23.25" customHeight="1">
      <c r="A13" s="126"/>
      <c r="B13" s="114">
        <v>11</v>
      </c>
      <c r="C13" s="115" t="s">
        <v>213</v>
      </c>
      <c r="D13" s="116" t="s">
        <v>214</v>
      </c>
    </row>
    <row r="14" spans="1:4" ht="23.25" customHeight="1">
      <c r="A14" s="126"/>
      <c r="B14" s="114">
        <v>12</v>
      </c>
      <c r="C14" s="115" t="s">
        <v>215</v>
      </c>
      <c r="D14" s="116" t="s">
        <v>216</v>
      </c>
    </row>
    <row r="15" spans="1:4" ht="23.25" customHeight="1">
      <c r="A15" s="127" t="s">
        <v>217</v>
      </c>
      <c r="B15" s="114">
        <v>13</v>
      </c>
      <c r="C15" s="115" t="s">
        <v>218</v>
      </c>
      <c r="D15" s="116" t="s">
        <v>219</v>
      </c>
    </row>
    <row r="16" spans="1:4" ht="23.25" customHeight="1">
      <c r="A16" s="128"/>
      <c r="B16" s="114">
        <v>14</v>
      </c>
      <c r="C16" s="115" t="s">
        <v>220</v>
      </c>
      <c r="D16" s="116" t="s">
        <v>221</v>
      </c>
    </row>
    <row r="17" spans="1:4" ht="23.25" customHeight="1">
      <c r="A17" s="129"/>
      <c r="B17" s="114">
        <v>15</v>
      </c>
      <c r="C17" s="115" t="s">
        <v>222</v>
      </c>
      <c r="D17" s="116" t="s">
        <v>223</v>
      </c>
    </row>
    <row r="18" spans="1:4" ht="23.25" customHeight="1">
      <c r="A18" s="130" t="s">
        <v>224</v>
      </c>
      <c r="B18" s="114">
        <v>16</v>
      </c>
      <c r="C18" s="115" t="s">
        <v>225</v>
      </c>
      <c r="D18" s="116" t="s">
        <v>226</v>
      </c>
    </row>
    <row r="19" spans="1:4" ht="23.25" customHeight="1">
      <c r="A19" s="128"/>
      <c r="B19" s="114">
        <v>17</v>
      </c>
      <c r="C19" s="115" t="s">
        <v>227</v>
      </c>
      <c r="D19" s="116" t="s">
        <v>228</v>
      </c>
    </row>
    <row r="20" spans="1:4" ht="23.25" customHeight="1">
      <c r="A20" s="128"/>
      <c r="B20" s="114">
        <v>18</v>
      </c>
      <c r="C20" s="115" t="s">
        <v>229</v>
      </c>
      <c r="D20" s="117" t="s">
        <v>230</v>
      </c>
    </row>
    <row r="21" spans="1:4" ht="23.25" customHeight="1">
      <c r="A21" s="128"/>
      <c r="B21" s="114">
        <v>19</v>
      </c>
      <c r="C21" s="115" t="s">
        <v>231</v>
      </c>
      <c r="D21" s="116" t="s">
        <v>232</v>
      </c>
    </row>
    <row r="22" spans="1:4" ht="23.25" customHeight="1">
      <c r="A22" s="129"/>
      <c r="B22" s="114">
        <v>20</v>
      </c>
      <c r="C22" s="115" t="s">
        <v>233</v>
      </c>
      <c r="D22" s="116" t="s">
        <v>234</v>
      </c>
    </row>
    <row r="23" spans="1:4" ht="23.25" customHeight="1">
      <c r="A23" s="127" t="s">
        <v>235</v>
      </c>
      <c r="B23" s="114">
        <v>21</v>
      </c>
      <c r="C23" s="115" t="s">
        <v>236</v>
      </c>
      <c r="D23" s="116" t="s">
        <v>237</v>
      </c>
    </row>
    <row r="24" spans="1:4" ht="23.25" customHeight="1">
      <c r="A24" s="128"/>
      <c r="B24" s="114">
        <v>22</v>
      </c>
      <c r="C24" s="115" t="s">
        <v>238</v>
      </c>
      <c r="D24" s="116" t="s">
        <v>239</v>
      </c>
    </row>
    <row r="25" spans="1:4" ht="23.25" customHeight="1">
      <c r="A25" s="128"/>
      <c r="B25" s="114">
        <v>23</v>
      </c>
      <c r="C25" s="115" t="s">
        <v>240</v>
      </c>
      <c r="D25" s="116" t="s">
        <v>241</v>
      </c>
    </row>
    <row r="26" spans="1:4" ht="23.25" customHeight="1">
      <c r="A26" s="128"/>
      <c r="B26" s="114">
        <v>24</v>
      </c>
      <c r="C26" s="115" t="s">
        <v>242</v>
      </c>
      <c r="D26" s="116" t="s">
        <v>243</v>
      </c>
    </row>
    <row r="27" spans="1:4" ht="23.25" customHeight="1">
      <c r="A27" s="128"/>
      <c r="B27" s="114">
        <v>25</v>
      </c>
      <c r="C27" s="115" t="s">
        <v>244</v>
      </c>
      <c r="D27" s="116" t="s">
        <v>245</v>
      </c>
    </row>
    <row r="28" spans="1:4" ht="23.25" customHeight="1">
      <c r="A28" s="128"/>
      <c r="B28" s="114">
        <v>26</v>
      </c>
      <c r="C28" s="115" t="s">
        <v>246</v>
      </c>
      <c r="D28" s="117" t="s">
        <v>247</v>
      </c>
    </row>
    <row r="29" spans="1:4" ht="23.25" customHeight="1">
      <c r="A29" s="128"/>
      <c r="B29" s="114">
        <v>27</v>
      </c>
      <c r="C29" s="115" t="s">
        <v>248</v>
      </c>
      <c r="D29" s="117" t="s">
        <v>249</v>
      </c>
    </row>
    <row r="30" spans="1:4" ht="23.25" customHeight="1">
      <c r="A30" s="128"/>
      <c r="B30" s="114">
        <v>28</v>
      </c>
      <c r="C30" s="115" t="s">
        <v>250</v>
      </c>
      <c r="D30" s="117" t="s">
        <v>251</v>
      </c>
    </row>
    <row r="31" spans="1:4" ht="23.25" customHeight="1">
      <c r="A31" s="118"/>
      <c r="B31" s="114">
        <v>29</v>
      </c>
      <c r="C31" s="115" t="s">
        <v>252</v>
      </c>
      <c r="D31" s="117" t="s">
        <v>253</v>
      </c>
    </row>
    <row r="32" spans="1:4" ht="23.25" customHeight="1">
      <c r="A32" s="114" t="s">
        <v>254</v>
      </c>
      <c r="B32" s="114">
        <v>30</v>
      </c>
      <c r="C32" s="115" t="s">
        <v>255</v>
      </c>
      <c r="D32" s="116" t="s">
        <v>256</v>
      </c>
    </row>
    <row r="33" spans="1:4" ht="20.100000000000001" customHeight="1">
      <c r="A33" s="119" t="s">
        <v>257</v>
      </c>
      <c r="B33" s="120"/>
      <c r="C33" s="121"/>
      <c r="D33" s="120"/>
    </row>
    <row r="34" spans="1:4" ht="20.100000000000001" customHeight="1">
      <c r="A34" s="119" t="s">
        <v>258</v>
      </c>
      <c r="B34" s="120"/>
      <c r="C34" s="121"/>
      <c r="D34" s="120"/>
    </row>
    <row r="35" spans="1:4" ht="20.100000000000001" customHeight="1">
      <c r="A35" s="119" t="s">
        <v>259</v>
      </c>
      <c r="B35" s="120"/>
      <c r="C35" s="121"/>
      <c r="D35" s="120"/>
    </row>
    <row r="36" spans="1:4" ht="20.100000000000001" customHeight="1">
      <c r="A36" s="122" t="s">
        <v>260</v>
      </c>
      <c r="B36" s="120"/>
      <c r="C36" s="121"/>
      <c r="D36" s="120"/>
    </row>
    <row r="37" spans="1:4" ht="20.100000000000001" customHeight="1"/>
    <row r="38" spans="1:4" ht="20.100000000000001" customHeight="1"/>
    <row r="40" spans="1:4">
      <c r="B40" s="124"/>
      <c r="D40" s="111"/>
    </row>
    <row r="41" spans="1:4">
      <c r="B41" s="124"/>
      <c r="D41" s="111"/>
    </row>
    <row r="42" spans="1:4">
      <c r="B42" s="124"/>
      <c r="D42" s="111"/>
    </row>
  </sheetData>
  <mergeCells count="6">
    <mergeCell ref="A23:A30"/>
    <mergeCell ref="A3:A4"/>
    <mergeCell ref="A5:A8"/>
    <mergeCell ref="A9:A14"/>
    <mergeCell ref="A15:A17"/>
    <mergeCell ref="A18:A22"/>
  </mergeCells>
  <phoneticPr fontId="3"/>
  <printOptions horizontalCentered="1" verticalCentered="1"/>
  <pageMargins left="0.51181102362204722" right="0.11811023622047245" top="0.59055118110236227" bottom="0.35433070866141736" header="0.31496062992125984" footer="0.31496062992125984"/>
  <pageSetup paperSize="9" orientation="portrait" r:id="rId1"/>
  <headerFooter>
    <oddFooter>&amp;C&amp;"ＭＳ 明朝,標準"- 12 -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activeCell="N15" sqref="N15"/>
    </sheetView>
  </sheetViews>
  <sheetFormatPr defaultRowHeight="12"/>
  <cols>
    <col min="1" max="1" width="7.5" style="2" customWidth="1"/>
    <col min="2" max="5" width="7.875" style="2" customWidth="1"/>
    <col min="6" max="6" width="7.5" style="2" customWidth="1"/>
    <col min="7" max="8" width="7.875" style="2" customWidth="1"/>
    <col min="9" max="9" width="1.625" style="2" customWidth="1"/>
    <col min="10" max="10" width="7.375" style="2" customWidth="1"/>
    <col min="11" max="11" width="8.25" style="2" customWidth="1"/>
    <col min="12" max="12" width="7.875" style="2" customWidth="1"/>
    <col min="13" max="13" width="6.375" style="2" customWidth="1"/>
    <col min="14" max="16384" width="9" style="2"/>
  </cols>
  <sheetData>
    <row r="1" spans="1:12" ht="13.5" customHeight="1">
      <c r="A1" s="5" t="s">
        <v>120</v>
      </c>
      <c r="B1" s="6"/>
      <c r="C1" s="6"/>
      <c r="D1" s="6"/>
      <c r="E1" s="6"/>
      <c r="F1" s="6"/>
      <c r="G1" s="6"/>
      <c r="H1" s="6"/>
      <c r="I1" s="6"/>
      <c r="J1" s="6" t="s">
        <v>135</v>
      </c>
      <c r="K1" s="6"/>
    </row>
    <row r="2" spans="1:12" s="1" customFormat="1" ht="33.75">
      <c r="A2" s="7"/>
      <c r="B2" s="7" t="s">
        <v>2</v>
      </c>
      <c r="C2" s="7" t="s">
        <v>4</v>
      </c>
      <c r="D2" s="7" t="s">
        <v>64</v>
      </c>
      <c r="E2" s="7" t="s">
        <v>65</v>
      </c>
      <c r="F2" s="7" t="s">
        <v>3</v>
      </c>
      <c r="G2" s="7" t="s">
        <v>119</v>
      </c>
      <c r="H2" s="69"/>
      <c r="I2" s="8"/>
      <c r="J2" s="7" t="s">
        <v>97</v>
      </c>
      <c r="K2" s="9" t="s">
        <v>69</v>
      </c>
      <c r="L2" s="30" t="s">
        <v>70</v>
      </c>
    </row>
    <row r="3" spans="1:12" s="3" customFormat="1" ht="13.5" customHeight="1">
      <c r="A3" s="9" t="s">
        <v>101</v>
      </c>
      <c r="B3" s="10">
        <v>25</v>
      </c>
      <c r="C3" s="10">
        <v>44119</v>
      </c>
      <c r="D3" s="10">
        <v>19188</v>
      </c>
      <c r="E3" s="10">
        <v>81304</v>
      </c>
      <c r="F3" s="10">
        <v>7529</v>
      </c>
      <c r="G3" s="10">
        <v>242</v>
      </c>
      <c r="H3" s="70"/>
      <c r="I3" s="11"/>
      <c r="J3" s="10" t="s">
        <v>96</v>
      </c>
      <c r="K3" s="10">
        <v>1708</v>
      </c>
      <c r="L3" s="31">
        <f>K3/K15*100</f>
        <v>3.9365723241449246</v>
      </c>
    </row>
    <row r="4" spans="1:12" s="3" customFormat="1" ht="13.5" customHeight="1">
      <c r="A4" s="9" t="s">
        <v>102</v>
      </c>
      <c r="B4" s="10">
        <v>24</v>
      </c>
      <c r="C4" s="10">
        <v>41570</v>
      </c>
      <c r="D4" s="10">
        <v>17912</v>
      </c>
      <c r="E4" s="10">
        <v>75269</v>
      </c>
      <c r="F4" s="10">
        <v>7491</v>
      </c>
      <c r="G4" s="10">
        <v>196</v>
      </c>
      <c r="H4" s="71"/>
      <c r="I4" s="11"/>
      <c r="J4" s="10" t="s">
        <v>7</v>
      </c>
      <c r="K4" s="10">
        <v>8204</v>
      </c>
      <c r="L4" s="31">
        <f>K4/K15*100</f>
        <v>18.908453950401032</v>
      </c>
    </row>
    <row r="5" spans="1:12" s="3" customFormat="1" ht="13.5" customHeight="1">
      <c r="A5" s="9" t="s">
        <v>103</v>
      </c>
      <c r="B5" s="10">
        <v>25</v>
      </c>
      <c r="C5" s="10">
        <v>44986</v>
      </c>
      <c r="D5" s="10">
        <v>18813</v>
      </c>
      <c r="E5" s="10">
        <v>78580</v>
      </c>
      <c r="F5" s="10">
        <v>8395</v>
      </c>
      <c r="G5" s="10">
        <v>184</v>
      </c>
      <c r="H5" s="70"/>
      <c r="I5" s="11"/>
      <c r="J5" s="32" t="s">
        <v>16</v>
      </c>
      <c r="K5" s="10">
        <f>SUM(K3:K4)</f>
        <v>9912</v>
      </c>
      <c r="L5" s="31">
        <f>K5/K15*100</f>
        <v>22.845026274545958</v>
      </c>
    </row>
    <row r="6" spans="1:12" s="3" customFormat="1" ht="13.5" customHeight="1">
      <c r="A6" s="9" t="s">
        <v>104</v>
      </c>
      <c r="B6" s="10">
        <v>26</v>
      </c>
      <c r="C6" s="10">
        <v>53226</v>
      </c>
      <c r="D6" s="10">
        <v>21069</v>
      </c>
      <c r="E6" s="10">
        <v>88159</v>
      </c>
      <c r="F6" s="10">
        <v>8178</v>
      </c>
      <c r="G6" s="10">
        <v>305</v>
      </c>
      <c r="H6" s="70"/>
      <c r="I6" s="11"/>
      <c r="J6" s="10" t="s">
        <v>8</v>
      </c>
      <c r="K6" s="10">
        <v>1837</v>
      </c>
      <c r="L6" s="31">
        <f>K6/K15*100</f>
        <v>4.2338895547155895</v>
      </c>
    </row>
    <row r="7" spans="1:12" s="3" customFormat="1" ht="13.5" customHeight="1">
      <c r="A7" s="9" t="s">
        <v>105</v>
      </c>
      <c r="B7" s="10">
        <v>26</v>
      </c>
      <c r="C7" s="10">
        <v>59385</v>
      </c>
      <c r="D7" s="10">
        <v>20923</v>
      </c>
      <c r="E7" s="10">
        <v>86772</v>
      </c>
      <c r="F7" s="10">
        <v>7827</v>
      </c>
      <c r="G7" s="10">
        <v>348</v>
      </c>
      <c r="H7" s="70"/>
      <c r="I7" s="11"/>
      <c r="J7" s="10" t="s">
        <v>9</v>
      </c>
      <c r="K7" s="10">
        <v>1309</v>
      </c>
      <c r="L7" s="31">
        <f>K7/K15*100</f>
        <v>3.0169632156356596</v>
      </c>
    </row>
    <row r="8" spans="1:12" s="3" customFormat="1" ht="13.5" customHeight="1">
      <c r="A8" s="9" t="s">
        <v>106</v>
      </c>
      <c r="B8" s="10">
        <v>15</v>
      </c>
      <c r="C8" s="10">
        <v>30021</v>
      </c>
      <c r="D8" s="10">
        <v>14015</v>
      </c>
      <c r="E8" s="10">
        <v>62430</v>
      </c>
      <c r="F8" s="10">
        <v>5326</v>
      </c>
      <c r="G8" s="10">
        <v>152</v>
      </c>
      <c r="H8" s="70"/>
      <c r="I8" s="11"/>
      <c r="J8" s="10" t="s">
        <v>10</v>
      </c>
      <c r="K8" s="10">
        <v>2364</v>
      </c>
      <c r="L8" s="31">
        <f>K8/K15*100</f>
        <v>5.4485111090624132</v>
      </c>
    </row>
    <row r="9" spans="1:12" s="3" customFormat="1" ht="13.5" customHeight="1">
      <c r="A9" s="9" t="s">
        <v>98</v>
      </c>
      <c r="B9" s="10">
        <v>23</v>
      </c>
      <c r="C9" s="10">
        <v>38647</v>
      </c>
      <c r="D9" s="10">
        <v>16520</v>
      </c>
      <c r="E9" s="10">
        <v>71192</v>
      </c>
      <c r="F9" s="10">
        <v>7203</v>
      </c>
      <c r="G9" s="10">
        <v>176</v>
      </c>
      <c r="H9" s="70"/>
      <c r="I9" s="11"/>
      <c r="J9" s="10" t="s">
        <v>60</v>
      </c>
      <c r="K9" s="10">
        <v>2901</v>
      </c>
      <c r="L9" s="31">
        <f>K9/K15*100</f>
        <v>6.6861805107402974</v>
      </c>
    </row>
    <row r="10" spans="1:12" s="3" customFormat="1" ht="13.5" customHeight="1">
      <c r="A10" s="9" t="s">
        <v>99</v>
      </c>
      <c r="B10" s="10">
        <v>23</v>
      </c>
      <c r="C10" s="10">
        <v>41121</v>
      </c>
      <c r="D10" s="10">
        <v>17410</v>
      </c>
      <c r="E10" s="10">
        <v>73423</v>
      </c>
      <c r="F10" s="10">
        <v>8073</v>
      </c>
      <c r="G10" s="10">
        <v>130</v>
      </c>
      <c r="H10" s="70"/>
      <c r="I10" s="11"/>
      <c r="J10" s="10" t="s">
        <v>11</v>
      </c>
      <c r="K10" s="10">
        <v>6750</v>
      </c>
      <c r="L10" s="31">
        <f>K10/K15*100</f>
        <v>15.557296948465012</v>
      </c>
    </row>
    <row r="11" spans="1:12" s="3" customFormat="1" ht="13.5" customHeight="1">
      <c r="A11" s="9" t="s">
        <v>100</v>
      </c>
      <c r="B11" s="10">
        <v>24</v>
      </c>
      <c r="C11" s="10">
        <v>40403</v>
      </c>
      <c r="D11" s="10">
        <v>17906</v>
      </c>
      <c r="E11" s="10">
        <v>76481</v>
      </c>
      <c r="F11" s="10">
        <v>7413</v>
      </c>
      <c r="G11" s="10">
        <v>126</v>
      </c>
      <c r="H11" s="70"/>
      <c r="I11" s="11"/>
      <c r="J11" s="10" t="s">
        <v>12</v>
      </c>
      <c r="K11" s="10">
        <v>8549</v>
      </c>
      <c r="L11" s="31">
        <f>K11/K15*100</f>
        <v>19.703604683322578</v>
      </c>
    </row>
    <row r="12" spans="1:12" s="3" customFormat="1" ht="13.5" customHeight="1">
      <c r="A12" s="9" t="s">
        <v>107</v>
      </c>
      <c r="B12" s="10">
        <v>23</v>
      </c>
      <c r="C12" s="10">
        <v>41409</v>
      </c>
      <c r="D12" s="10">
        <v>17798</v>
      </c>
      <c r="E12" s="10">
        <v>77530</v>
      </c>
      <c r="F12" s="10">
        <v>7783</v>
      </c>
      <c r="G12" s="10">
        <v>149</v>
      </c>
      <c r="H12" s="70"/>
      <c r="I12" s="11"/>
      <c r="J12" s="10" t="s">
        <v>13</v>
      </c>
      <c r="K12" s="10">
        <v>4144</v>
      </c>
      <c r="L12" s="31">
        <f>K12/K15*100</f>
        <v>9.5510279339909641</v>
      </c>
    </row>
    <row r="13" spans="1:12" s="3" customFormat="1" ht="13.5" customHeight="1">
      <c r="A13" s="9" t="s">
        <v>108</v>
      </c>
      <c r="B13" s="10">
        <v>20</v>
      </c>
      <c r="C13" s="10">
        <v>36125</v>
      </c>
      <c r="D13" s="10">
        <v>15472</v>
      </c>
      <c r="E13" s="10">
        <v>66719</v>
      </c>
      <c r="F13" s="10">
        <v>6555</v>
      </c>
      <c r="G13" s="10">
        <v>147</v>
      </c>
      <c r="H13" s="70"/>
      <c r="I13" s="11"/>
      <c r="J13" s="10" t="s">
        <v>14</v>
      </c>
      <c r="K13" s="10">
        <v>5622</v>
      </c>
      <c r="L13" s="31">
        <f>K13/K15*100</f>
        <v>12.957499769521528</v>
      </c>
    </row>
    <row r="14" spans="1:12" s="3" customFormat="1" ht="13.5" customHeight="1">
      <c r="A14" s="9" t="s">
        <v>109</v>
      </c>
      <c r="B14" s="10">
        <v>26</v>
      </c>
      <c r="C14" s="10">
        <v>43576</v>
      </c>
      <c r="D14" s="10">
        <v>19218</v>
      </c>
      <c r="E14" s="10">
        <v>81404</v>
      </c>
      <c r="F14" s="10">
        <v>7540</v>
      </c>
      <c r="G14" s="10">
        <v>216</v>
      </c>
      <c r="H14" s="70"/>
      <c r="I14" s="11"/>
      <c r="J14" s="32" t="s">
        <v>17</v>
      </c>
      <c r="K14" s="10">
        <f>SUM(K6:K13)</f>
        <v>33476</v>
      </c>
      <c r="L14" s="31">
        <f>K14/K15*100</f>
        <v>77.154973725454042</v>
      </c>
    </row>
    <row r="15" spans="1:12" s="3" customFormat="1" ht="13.5" customHeight="1">
      <c r="A15" s="9" t="s">
        <v>110</v>
      </c>
      <c r="B15" s="10">
        <f t="shared" ref="B15:G15" si="0">SUM(B3:B14)</f>
        <v>280</v>
      </c>
      <c r="C15" s="10">
        <f t="shared" si="0"/>
        <v>514588</v>
      </c>
      <c r="D15" s="10">
        <f t="shared" si="0"/>
        <v>216244</v>
      </c>
      <c r="E15" s="10">
        <f t="shared" si="0"/>
        <v>919263</v>
      </c>
      <c r="F15" s="10">
        <f t="shared" si="0"/>
        <v>89313</v>
      </c>
      <c r="G15" s="10">
        <f t="shared" si="0"/>
        <v>2371</v>
      </c>
      <c r="H15" s="70"/>
      <c r="I15" s="11"/>
      <c r="J15" s="32" t="s">
        <v>15</v>
      </c>
      <c r="K15" s="10">
        <f>K5+K14</f>
        <v>43388</v>
      </c>
      <c r="L15" s="10">
        <v>100</v>
      </c>
    </row>
    <row r="16" spans="1:12" s="3" customFormat="1" ht="13.5" customHeight="1">
      <c r="A16" s="9" t="s">
        <v>0</v>
      </c>
      <c r="B16" s="21"/>
      <c r="C16" s="10">
        <f>C15/B15</f>
        <v>1837.8142857142857</v>
      </c>
      <c r="D16" s="10">
        <f>D15/B15</f>
        <v>772.3</v>
      </c>
      <c r="E16" s="10">
        <f>E15/B15</f>
        <v>3283.082142857143</v>
      </c>
      <c r="F16" s="10">
        <f>F15/B15</f>
        <v>318.97500000000002</v>
      </c>
      <c r="G16" s="10">
        <f>G15/B15</f>
        <v>8.4678571428571434</v>
      </c>
      <c r="H16" s="70"/>
      <c r="I16" s="11"/>
      <c r="J16" s="32" t="s">
        <v>180</v>
      </c>
      <c r="K16" s="10">
        <v>152</v>
      </c>
      <c r="L16" s="11"/>
    </row>
    <row r="17" spans="1:12" s="3" customFormat="1" ht="13.5" customHeight="1">
      <c r="A17" s="9" t="s">
        <v>1</v>
      </c>
      <c r="B17" s="10">
        <f t="shared" ref="B17:F17" si="1">B15/12</f>
        <v>23.333333333333332</v>
      </c>
      <c r="C17" s="10">
        <f t="shared" si="1"/>
        <v>42882.333333333336</v>
      </c>
      <c r="D17" s="10">
        <f t="shared" si="1"/>
        <v>18020.333333333332</v>
      </c>
      <c r="E17" s="10">
        <f>E15/12</f>
        <v>76605.25</v>
      </c>
      <c r="F17" s="10">
        <f t="shared" si="1"/>
        <v>7442.75</v>
      </c>
      <c r="G17" s="10">
        <f>G15/12</f>
        <v>197.58333333333334</v>
      </c>
      <c r="H17" s="70"/>
      <c r="I17" s="11"/>
      <c r="J17" s="32" t="s">
        <v>19</v>
      </c>
      <c r="K17" s="10">
        <f>K15+K16</f>
        <v>43540</v>
      </c>
      <c r="L17" s="11"/>
    </row>
    <row r="18" spans="1:12" ht="13.5" customHeight="1">
      <c r="A18" s="6"/>
      <c r="B18" s="6"/>
      <c r="C18" s="6"/>
      <c r="D18" s="6"/>
      <c r="E18" s="6"/>
      <c r="F18" s="6"/>
      <c r="G18" s="6"/>
      <c r="H18" s="6"/>
      <c r="I18" s="6"/>
    </row>
    <row r="19" spans="1:12" ht="13.5" customHeight="1">
      <c r="A19" s="6"/>
      <c r="B19" s="6"/>
      <c r="C19" s="6"/>
      <c r="D19" s="6"/>
      <c r="E19" s="6"/>
      <c r="F19" s="6"/>
      <c r="G19" s="6"/>
      <c r="H19" s="6"/>
      <c r="I19" s="6"/>
      <c r="J19" s="92"/>
    </row>
    <row r="20" spans="1:12" ht="13.5" customHeight="1">
      <c r="A20" s="12" t="s">
        <v>121</v>
      </c>
      <c r="B20" s="6"/>
      <c r="C20" s="6"/>
      <c r="D20" s="6"/>
      <c r="E20" s="6"/>
      <c r="F20" s="6"/>
      <c r="G20" s="6"/>
      <c r="H20" s="6"/>
      <c r="I20" s="6"/>
      <c r="J20" s="6"/>
    </row>
    <row r="21" spans="1:12" s="3" customFormat="1" ht="13.5">
      <c r="A21" s="9" t="s">
        <v>67</v>
      </c>
      <c r="B21" s="9" t="s">
        <v>78</v>
      </c>
      <c r="C21" s="9" t="s">
        <v>57</v>
      </c>
      <c r="D21" s="9" t="s">
        <v>58</v>
      </c>
      <c r="E21" s="9" t="s">
        <v>79</v>
      </c>
      <c r="F21" s="9" t="s">
        <v>59</v>
      </c>
      <c r="G21" s="9" t="s">
        <v>80</v>
      </c>
      <c r="H21" s="9" t="s">
        <v>71</v>
      </c>
      <c r="I21" s="133" t="s">
        <v>68</v>
      </c>
      <c r="J21" s="134"/>
      <c r="K21" s="33" t="s">
        <v>66</v>
      </c>
    </row>
    <row r="22" spans="1:12" s="3" customFormat="1" ht="13.5" customHeight="1">
      <c r="A22" s="10" t="s">
        <v>6</v>
      </c>
      <c r="B22" s="10">
        <v>12040</v>
      </c>
      <c r="C22" s="10">
        <v>2930</v>
      </c>
      <c r="D22" s="10">
        <v>1726</v>
      </c>
      <c r="E22" s="10">
        <v>769</v>
      </c>
      <c r="F22" s="10">
        <v>1635</v>
      </c>
      <c r="G22" s="10">
        <v>420</v>
      </c>
      <c r="H22" s="10">
        <v>0</v>
      </c>
      <c r="I22" s="131">
        <f>SUM(B22:H22)</f>
        <v>19520</v>
      </c>
      <c r="J22" s="132"/>
      <c r="K22" s="31">
        <f>I22/I35*100</f>
        <v>6.3202406353914053</v>
      </c>
    </row>
    <row r="23" spans="1:12" s="3" customFormat="1" ht="13.5" customHeight="1">
      <c r="A23" s="10" t="s">
        <v>7</v>
      </c>
      <c r="B23" s="10">
        <v>27014</v>
      </c>
      <c r="C23" s="10">
        <v>6143</v>
      </c>
      <c r="D23" s="10">
        <v>3646</v>
      </c>
      <c r="E23" s="10">
        <v>2034</v>
      </c>
      <c r="F23" s="10">
        <v>2930</v>
      </c>
      <c r="G23" s="10">
        <v>1581</v>
      </c>
      <c r="H23" s="10">
        <v>0</v>
      </c>
      <c r="I23" s="131">
        <f>SUM(B23:H23)</f>
        <v>43348</v>
      </c>
      <c r="J23" s="132"/>
      <c r="K23" s="31">
        <f>I23/I35*100</f>
        <v>14.035337656913249</v>
      </c>
    </row>
    <row r="24" spans="1:12" s="3" customFormat="1" ht="13.5" customHeight="1">
      <c r="A24" s="32" t="s">
        <v>16</v>
      </c>
      <c r="B24" s="10">
        <f>B22+B23</f>
        <v>39054</v>
      </c>
      <c r="C24" s="10">
        <f t="shared" ref="C24:H24" si="2">C22+C23</f>
        <v>9073</v>
      </c>
      <c r="D24" s="10">
        <f t="shared" si="2"/>
        <v>5372</v>
      </c>
      <c r="E24" s="10">
        <f t="shared" si="2"/>
        <v>2803</v>
      </c>
      <c r="F24" s="10">
        <f t="shared" si="2"/>
        <v>4565</v>
      </c>
      <c r="G24" s="10">
        <f t="shared" si="2"/>
        <v>2001</v>
      </c>
      <c r="H24" s="10">
        <f t="shared" si="2"/>
        <v>0</v>
      </c>
      <c r="I24" s="131">
        <f>SUM(B24:H24)</f>
        <v>62868</v>
      </c>
      <c r="J24" s="132"/>
      <c r="K24" s="31">
        <f t="shared" ref="K24" si="3">K22+K23</f>
        <v>20.355578292304656</v>
      </c>
    </row>
    <row r="25" spans="1:12" s="3" customFormat="1" ht="13.5" customHeight="1">
      <c r="A25" s="10" t="s">
        <v>8</v>
      </c>
      <c r="B25" s="10">
        <v>5087</v>
      </c>
      <c r="C25" s="10">
        <v>35</v>
      </c>
      <c r="D25" s="10">
        <v>414</v>
      </c>
      <c r="E25" s="10">
        <v>263</v>
      </c>
      <c r="F25" s="10">
        <v>421</v>
      </c>
      <c r="G25" s="10">
        <v>234</v>
      </c>
      <c r="H25" s="10">
        <v>0</v>
      </c>
      <c r="I25" s="131">
        <f t="shared" ref="I25:I32" si="4">SUM(B25:H25)</f>
        <v>6454</v>
      </c>
      <c r="J25" s="132"/>
      <c r="K25" s="31">
        <f>I25/I35*100</f>
        <v>2.0896943166401707</v>
      </c>
    </row>
    <row r="26" spans="1:12" s="3" customFormat="1" ht="13.5" customHeight="1">
      <c r="A26" s="10" t="s">
        <v>9</v>
      </c>
      <c r="B26" s="11">
        <v>3112</v>
      </c>
      <c r="C26" s="10">
        <v>14</v>
      </c>
      <c r="D26" s="10">
        <v>269</v>
      </c>
      <c r="E26" s="10">
        <v>355</v>
      </c>
      <c r="F26" s="10">
        <v>169</v>
      </c>
      <c r="G26" s="10">
        <v>100</v>
      </c>
      <c r="H26" s="10">
        <v>0</v>
      </c>
      <c r="I26" s="131">
        <f t="shared" si="4"/>
        <v>4019</v>
      </c>
      <c r="J26" s="132"/>
      <c r="K26" s="31">
        <f>I26/I35*100</f>
        <v>1.3012831513134249</v>
      </c>
    </row>
    <row r="27" spans="1:12" s="3" customFormat="1" ht="13.5" customHeight="1">
      <c r="A27" s="10" t="s">
        <v>10</v>
      </c>
      <c r="B27" s="10">
        <v>6611</v>
      </c>
      <c r="C27" s="10">
        <v>1</v>
      </c>
      <c r="D27" s="10">
        <v>148</v>
      </c>
      <c r="E27" s="10">
        <v>268</v>
      </c>
      <c r="F27" s="10">
        <v>269</v>
      </c>
      <c r="G27" s="10">
        <v>111</v>
      </c>
      <c r="H27" s="10">
        <v>0</v>
      </c>
      <c r="I27" s="131">
        <f t="shared" si="4"/>
        <v>7408</v>
      </c>
      <c r="J27" s="132"/>
      <c r="K27" s="31">
        <f>I27/I35*100</f>
        <v>2.3985831263821478</v>
      </c>
    </row>
    <row r="28" spans="1:12" s="3" customFormat="1" ht="13.5" customHeight="1">
      <c r="A28" s="10" t="s">
        <v>60</v>
      </c>
      <c r="B28" s="10">
        <v>7353</v>
      </c>
      <c r="C28" s="10">
        <v>41</v>
      </c>
      <c r="D28" s="10">
        <v>499</v>
      </c>
      <c r="E28" s="10">
        <v>175</v>
      </c>
      <c r="F28" s="10">
        <v>271</v>
      </c>
      <c r="G28" s="10">
        <v>128</v>
      </c>
      <c r="H28" s="10">
        <v>0</v>
      </c>
      <c r="I28" s="131">
        <f t="shared" si="4"/>
        <v>8467</v>
      </c>
      <c r="J28" s="132"/>
      <c r="K28" s="31">
        <f>I28/I35*100</f>
        <v>2.7414691321649092</v>
      </c>
    </row>
    <row r="29" spans="1:12" s="3" customFormat="1" ht="13.5" customHeight="1">
      <c r="A29" s="10" t="s">
        <v>11</v>
      </c>
      <c r="B29" s="10">
        <v>33093</v>
      </c>
      <c r="C29" s="10">
        <v>570</v>
      </c>
      <c r="D29" s="10">
        <v>4971</v>
      </c>
      <c r="E29" s="10">
        <v>1857</v>
      </c>
      <c r="F29" s="10">
        <v>2807</v>
      </c>
      <c r="G29" s="10">
        <v>1774</v>
      </c>
      <c r="H29" s="10">
        <v>0</v>
      </c>
      <c r="I29" s="131">
        <f t="shared" si="4"/>
        <v>45072</v>
      </c>
      <c r="J29" s="132"/>
      <c r="K29" s="31">
        <f>I29/I35*100</f>
        <v>14.593539237620973</v>
      </c>
    </row>
    <row r="30" spans="1:12" s="3" customFormat="1" ht="13.5" customHeight="1">
      <c r="A30" s="10" t="s">
        <v>12</v>
      </c>
      <c r="B30" s="10">
        <v>53226</v>
      </c>
      <c r="C30" s="10">
        <v>415</v>
      </c>
      <c r="D30" s="10">
        <v>6319</v>
      </c>
      <c r="E30" s="10">
        <v>2742</v>
      </c>
      <c r="F30" s="10">
        <v>5674</v>
      </c>
      <c r="G30" s="10">
        <v>2281</v>
      </c>
      <c r="H30" s="10">
        <v>0</v>
      </c>
      <c r="I30" s="131">
        <f t="shared" si="4"/>
        <v>70657</v>
      </c>
      <c r="J30" s="132"/>
      <c r="K30" s="31">
        <f>I30/I35*100</f>
        <v>22.877522672891931</v>
      </c>
    </row>
    <row r="31" spans="1:12" s="3" customFormat="1" ht="13.5" customHeight="1">
      <c r="A31" s="10" t="s">
        <v>13</v>
      </c>
      <c r="B31" s="10">
        <v>31289</v>
      </c>
      <c r="C31" s="10">
        <v>258</v>
      </c>
      <c r="D31" s="10">
        <v>2761</v>
      </c>
      <c r="E31" s="11">
        <v>1831</v>
      </c>
      <c r="F31" s="10">
        <v>3688</v>
      </c>
      <c r="G31" s="10">
        <v>1827</v>
      </c>
      <c r="H31" s="10">
        <v>0</v>
      </c>
      <c r="I31" s="131">
        <f t="shared" si="4"/>
        <v>41654</v>
      </c>
      <c r="J31" s="132"/>
      <c r="K31" s="31">
        <f>I31/I35*100</f>
        <v>13.486849560788606</v>
      </c>
    </row>
    <row r="32" spans="1:12" s="3" customFormat="1" ht="13.5" customHeight="1">
      <c r="A32" s="10" t="s">
        <v>14</v>
      </c>
      <c r="B32" s="10">
        <v>36709</v>
      </c>
      <c r="C32" s="10">
        <v>609</v>
      </c>
      <c r="D32" s="10">
        <v>4981</v>
      </c>
      <c r="E32" s="10">
        <v>2983</v>
      </c>
      <c r="F32" s="10">
        <v>5006</v>
      </c>
      <c r="G32" s="10">
        <v>11372</v>
      </c>
      <c r="H32" s="10">
        <v>0</v>
      </c>
      <c r="I32" s="131">
        <f t="shared" si="4"/>
        <v>61660</v>
      </c>
      <c r="J32" s="132"/>
      <c r="K32" s="31">
        <f>I32/I35*100</f>
        <v>19.964448646425922</v>
      </c>
    </row>
    <row r="33" spans="1:17" s="3" customFormat="1" ht="13.5" customHeight="1">
      <c r="A33" s="32" t="s">
        <v>17</v>
      </c>
      <c r="B33" s="10">
        <f t="shared" ref="B33:G33" si="5">SUM(B25:B32)</f>
        <v>176480</v>
      </c>
      <c r="C33" s="10">
        <f t="shared" si="5"/>
        <v>1943</v>
      </c>
      <c r="D33" s="10">
        <f t="shared" si="5"/>
        <v>20362</v>
      </c>
      <c r="E33" s="10">
        <f t="shared" si="5"/>
        <v>10474</v>
      </c>
      <c r="F33" s="10">
        <f t="shared" si="5"/>
        <v>18305</v>
      </c>
      <c r="G33" s="10">
        <f t="shared" si="5"/>
        <v>17827</v>
      </c>
      <c r="H33" s="10">
        <f>SUM(H25:H32)</f>
        <v>0</v>
      </c>
      <c r="I33" s="131">
        <f>SUM(B33:H33)</f>
        <v>245391</v>
      </c>
      <c r="J33" s="132"/>
      <c r="K33" s="31">
        <f>I33/I35*100</f>
        <v>79.453389844228084</v>
      </c>
    </row>
    <row r="34" spans="1:17" s="3" customFormat="1" ht="13.5" customHeight="1">
      <c r="A34" s="32" t="s">
        <v>179</v>
      </c>
      <c r="B34" s="10">
        <v>590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31">
        <f t="shared" ref="I34" si="6">SUM(B34:H34)</f>
        <v>590</v>
      </c>
      <c r="J34" s="132"/>
      <c r="K34" s="31">
        <f>I34/I35*100</f>
        <v>0.1910318634672607</v>
      </c>
      <c r="N34" s="92"/>
      <c r="O34" s="93"/>
      <c r="P34" s="93"/>
      <c r="Q34" s="93"/>
    </row>
    <row r="35" spans="1:17" s="3" customFormat="1" ht="13.5" customHeight="1">
      <c r="A35" s="32" t="s">
        <v>15</v>
      </c>
      <c r="B35" s="10">
        <f>B24+B33+B34</f>
        <v>216124</v>
      </c>
      <c r="C35" s="10">
        <f t="shared" ref="C35:H35" si="7">C24+C33</f>
        <v>11016</v>
      </c>
      <c r="D35" s="10">
        <f t="shared" si="7"/>
        <v>25734</v>
      </c>
      <c r="E35" s="10">
        <f t="shared" si="7"/>
        <v>13277</v>
      </c>
      <c r="F35" s="10">
        <f t="shared" si="7"/>
        <v>22870</v>
      </c>
      <c r="G35" s="10">
        <f t="shared" si="7"/>
        <v>19828</v>
      </c>
      <c r="H35" s="10">
        <f t="shared" si="7"/>
        <v>0</v>
      </c>
      <c r="I35" s="131">
        <f>SUM(B35:H35)</f>
        <v>308849</v>
      </c>
      <c r="J35" s="132"/>
      <c r="K35" s="10">
        <v>100</v>
      </c>
      <c r="N35" s="93"/>
      <c r="O35" s="93"/>
      <c r="P35" s="93"/>
      <c r="Q35" s="93"/>
    </row>
    <row r="36" spans="1:17" s="3" customFormat="1" ht="13.5" customHeight="1">
      <c r="A36" s="32" t="s">
        <v>18</v>
      </c>
      <c r="B36" s="10">
        <v>120</v>
      </c>
      <c r="C36" s="21"/>
      <c r="D36" s="21"/>
      <c r="E36" s="21"/>
      <c r="F36" s="21"/>
      <c r="G36" s="21"/>
      <c r="H36" s="21"/>
      <c r="I36" s="131">
        <f>SUM(B36:H36)</f>
        <v>120</v>
      </c>
      <c r="J36" s="132"/>
    </row>
    <row r="37" spans="1:17" s="3" customFormat="1" ht="13.5" customHeight="1">
      <c r="A37" s="32" t="s">
        <v>114</v>
      </c>
      <c r="B37" s="10">
        <f>B35+B36</f>
        <v>216244</v>
      </c>
      <c r="C37" s="10">
        <f t="shared" ref="C37:H37" si="8">C35+C36</f>
        <v>11016</v>
      </c>
      <c r="D37" s="10">
        <f t="shared" si="8"/>
        <v>25734</v>
      </c>
      <c r="E37" s="10">
        <f t="shared" si="8"/>
        <v>13277</v>
      </c>
      <c r="F37" s="10">
        <f t="shared" si="8"/>
        <v>22870</v>
      </c>
      <c r="G37" s="10">
        <f t="shared" si="8"/>
        <v>19828</v>
      </c>
      <c r="H37" s="10">
        <f t="shared" si="8"/>
        <v>0</v>
      </c>
      <c r="I37" s="131">
        <f>SUM(B37:H37)</f>
        <v>308969</v>
      </c>
      <c r="J37" s="132"/>
      <c r="K37" s="13"/>
    </row>
    <row r="38" spans="1:17" s="3" customFormat="1" ht="13.5" customHeight="1">
      <c r="A38" s="9" t="s">
        <v>116</v>
      </c>
      <c r="B38" s="31">
        <f>B37/I37*100</f>
        <v>69.988898562638965</v>
      </c>
      <c r="C38" s="31">
        <f>C37/I37*100</f>
        <v>3.5654062381662883</v>
      </c>
      <c r="D38" s="31">
        <f>D37/I37*100</f>
        <v>8.3289909343655832</v>
      </c>
      <c r="E38" s="31">
        <f>E37/I37*100</f>
        <v>4.2971948642096782</v>
      </c>
      <c r="F38" s="31">
        <f>F37/I37*100</f>
        <v>7.4020370975728955</v>
      </c>
      <c r="G38" s="31">
        <f>G37/I37*100</f>
        <v>6.4174723030465843</v>
      </c>
      <c r="H38" s="31">
        <v>0</v>
      </c>
      <c r="I38" s="131">
        <f>SUM(B38:H38)</f>
        <v>99.999999999999986</v>
      </c>
      <c r="J38" s="132"/>
      <c r="K38" s="13"/>
    </row>
    <row r="39" spans="1:17" s="3" customFormat="1" ht="13.5" customHeight="1">
      <c r="K39" s="13"/>
    </row>
    <row r="40" spans="1:17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7" ht="13.5" customHeight="1">
      <c r="A41" s="5" t="s">
        <v>122</v>
      </c>
      <c r="B41" s="6"/>
      <c r="C41" s="6"/>
      <c r="D41" s="6"/>
      <c r="E41" s="6"/>
      <c r="F41" s="6"/>
      <c r="G41" s="6"/>
      <c r="H41" s="6"/>
      <c r="I41" s="6"/>
      <c r="J41" s="6"/>
    </row>
    <row r="42" spans="1:17" ht="13.5" customHeight="1">
      <c r="A42" s="9" t="s">
        <v>20</v>
      </c>
      <c r="B42" s="9" t="s">
        <v>81</v>
      </c>
      <c r="C42" s="9" t="s">
        <v>61</v>
      </c>
      <c r="D42" s="9" t="s">
        <v>62</v>
      </c>
      <c r="E42" s="9" t="s">
        <v>82</v>
      </c>
      <c r="F42" s="9" t="s">
        <v>63</v>
      </c>
      <c r="G42" s="9" t="s">
        <v>83</v>
      </c>
      <c r="H42" s="9" t="s">
        <v>68</v>
      </c>
    </row>
    <row r="43" spans="1:17" s="4" customFormat="1" ht="13.5" customHeight="1">
      <c r="A43" s="10" t="s">
        <v>21</v>
      </c>
      <c r="B43" s="10">
        <v>164632</v>
      </c>
      <c r="C43" s="10">
        <v>13975</v>
      </c>
      <c r="D43" s="10">
        <v>32839</v>
      </c>
      <c r="E43" s="10">
        <v>16827</v>
      </c>
      <c r="F43" s="10">
        <v>17187</v>
      </c>
      <c r="G43" s="10">
        <v>37518</v>
      </c>
      <c r="H43" s="10">
        <f>SUM(B43:G43)</f>
        <v>282978</v>
      </c>
    </row>
    <row r="44" spans="1:17" s="3" customFormat="1" ht="13.5" customHeight="1">
      <c r="A44" s="10" t="s">
        <v>129</v>
      </c>
      <c r="B44" s="10">
        <v>8540</v>
      </c>
      <c r="C44" s="10">
        <v>2</v>
      </c>
      <c r="D44" s="10">
        <v>0</v>
      </c>
      <c r="E44" s="10">
        <v>0</v>
      </c>
      <c r="F44" s="10">
        <v>0</v>
      </c>
      <c r="G44" s="10">
        <v>0</v>
      </c>
      <c r="H44" s="10">
        <f t="shared" ref="H44:H51" si="9">SUM(B44:G44)</f>
        <v>8542</v>
      </c>
    </row>
    <row r="45" spans="1:17" s="3" customFormat="1" ht="13.5" customHeight="1">
      <c r="A45" s="10" t="s">
        <v>22</v>
      </c>
      <c r="B45" s="10">
        <v>62756</v>
      </c>
      <c r="C45" s="10">
        <v>27079</v>
      </c>
      <c r="D45" s="10">
        <v>13794</v>
      </c>
      <c r="E45" s="10">
        <v>14595</v>
      </c>
      <c r="F45" s="10">
        <v>12920</v>
      </c>
      <c r="G45" s="10">
        <v>14019</v>
      </c>
      <c r="H45" s="10">
        <f t="shared" si="9"/>
        <v>145163</v>
      </c>
    </row>
    <row r="46" spans="1:17" s="3" customFormat="1" ht="13.5" customHeight="1">
      <c r="A46" s="10" t="s">
        <v>131</v>
      </c>
      <c r="B46" s="10">
        <v>7332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9"/>
        <v>7332</v>
      </c>
    </row>
    <row r="47" spans="1:17" s="3" customFormat="1" ht="13.5" customHeight="1">
      <c r="A47" s="10" t="s">
        <v>132</v>
      </c>
      <c r="B47" s="10">
        <v>2660</v>
      </c>
      <c r="C47" s="10">
        <v>0</v>
      </c>
      <c r="D47" s="10">
        <v>111</v>
      </c>
      <c r="E47" s="10">
        <v>12</v>
      </c>
      <c r="F47" s="10">
        <v>39</v>
      </c>
      <c r="G47" s="10">
        <v>59</v>
      </c>
      <c r="H47" s="10">
        <f t="shared" si="9"/>
        <v>2881</v>
      </c>
    </row>
    <row r="48" spans="1:17" s="3" customFormat="1" ht="13.5" customHeight="1">
      <c r="A48" s="10" t="s">
        <v>117</v>
      </c>
      <c r="B48" s="10">
        <v>13170</v>
      </c>
      <c r="C48" s="10">
        <v>0</v>
      </c>
      <c r="D48" s="10">
        <v>0</v>
      </c>
      <c r="E48" s="10">
        <v>7</v>
      </c>
      <c r="F48" s="10">
        <v>0</v>
      </c>
      <c r="G48" s="10">
        <v>0</v>
      </c>
      <c r="H48" s="10">
        <f t="shared" si="9"/>
        <v>13177</v>
      </c>
    </row>
    <row r="49" spans="1:10" s="3" customFormat="1" ht="13.5" customHeight="1">
      <c r="A49" s="10" t="s">
        <v>130</v>
      </c>
      <c r="B49" s="10">
        <v>11575</v>
      </c>
      <c r="C49" s="10">
        <v>0</v>
      </c>
      <c r="D49" s="10">
        <v>568</v>
      </c>
      <c r="E49" s="10">
        <v>1158</v>
      </c>
      <c r="F49" s="10">
        <v>602</v>
      </c>
      <c r="G49" s="10">
        <v>726</v>
      </c>
      <c r="H49" s="10">
        <f t="shared" si="9"/>
        <v>14629</v>
      </c>
    </row>
    <row r="50" spans="1:10" s="3" customFormat="1" ht="13.5" customHeight="1">
      <c r="A50" s="32" t="s">
        <v>24</v>
      </c>
      <c r="B50" s="10">
        <f>SUM(B43:B49)</f>
        <v>270665</v>
      </c>
      <c r="C50" s="10">
        <f t="shared" ref="C50:G50" si="10">SUM(C43:C49)</f>
        <v>41056</v>
      </c>
      <c r="D50" s="10">
        <f t="shared" si="10"/>
        <v>47312</v>
      </c>
      <c r="E50" s="10">
        <f t="shared" si="10"/>
        <v>32599</v>
      </c>
      <c r="F50" s="10">
        <f t="shared" si="10"/>
        <v>30748</v>
      </c>
      <c r="G50" s="10">
        <f t="shared" si="10"/>
        <v>52322</v>
      </c>
      <c r="H50" s="10">
        <f>SUM(H43:H49)</f>
        <v>474702</v>
      </c>
    </row>
    <row r="51" spans="1:10" s="3" customFormat="1" ht="13.5" customHeight="1">
      <c r="A51" s="10" t="s">
        <v>66</v>
      </c>
      <c r="B51" s="31">
        <f>B50/H50*100</f>
        <v>57.017876478295861</v>
      </c>
      <c r="C51" s="31">
        <f>C50/H50*100</f>
        <v>8.648794401540334</v>
      </c>
      <c r="D51" s="31">
        <f>D50/H50*100</f>
        <v>9.9666738290548587</v>
      </c>
      <c r="E51" s="31">
        <f>E50/H50*100</f>
        <v>6.8672556677663028</v>
      </c>
      <c r="F51" s="31">
        <f>F50/H50*100</f>
        <v>6.4773268281995868</v>
      </c>
      <c r="G51" s="31">
        <f>G50/H50*100</f>
        <v>11.022072795143059</v>
      </c>
      <c r="H51" s="10">
        <f t="shared" si="9"/>
        <v>100</v>
      </c>
    </row>
    <row r="52" spans="1:10" s="3" customFormat="1" ht="13.5" customHeight="1">
      <c r="A52" s="11"/>
      <c r="B52" s="11"/>
      <c r="C52" s="11"/>
      <c r="D52" s="11"/>
      <c r="E52" s="11"/>
      <c r="F52" s="11"/>
      <c r="G52" s="11"/>
      <c r="H52" s="11"/>
    </row>
    <row r="53" spans="1:10" s="4" customFormat="1" ht="13.5" customHeight="1">
      <c r="A53" s="9" t="s">
        <v>20</v>
      </c>
      <c r="B53" s="9" t="s">
        <v>81</v>
      </c>
      <c r="C53" s="9" t="s">
        <v>61</v>
      </c>
      <c r="D53" s="9" t="s">
        <v>62</v>
      </c>
      <c r="E53" s="9" t="s">
        <v>82</v>
      </c>
      <c r="F53" s="9" t="s">
        <v>63</v>
      </c>
      <c r="G53" s="9" t="s">
        <v>83</v>
      </c>
      <c r="H53" s="9" t="s">
        <v>68</v>
      </c>
    </row>
    <row r="54" spans="1:10" s="3" customFormat="1" ht="13.5" customHeight="1">
      <c r="A54" s="10" t="s">
        <v>25</v>
      </c>
      <c r="B54" s="10">
        <v>17846</v>
      </c>
      <c r="C54" s="10">
        <v>3101</v>
      </c>
      <c r="D54" s="10">
        <v>1205</v>
      </c>
      <c r="E54" s="10">
        <v>1125</v>
      </c>
      <c r="F54" s="10">
        <v>1063</v>
      </c>
      <c r="G54" s="10">
        <v>1086</v>
      </c>
      <c r="H54" s="10">
        <f>SUM(B54:G54)</f>
        <v>25426</v>
      </c>
    </row>
    <row r="55" spans="1:10" ht="12.75" customHeight="1">
      <c r="A55" s="6" t="s">
        <v>136</v>
      </c>
      <c r="B55" s="6"/>
      <c r="C55" s="6"/>
      <c r="D55" s="6"/>
      <c r="E55" s="6"/>
      <c r="F55" s="6"/>
      <c r="G55" s="6"/>
    </row>
    <row r="56" spans="1:10" ht="13.5" customHeight="1">
      <c r="A56" s="6" t="s">
        <v>134</v>
      </c>
      <c r="B56" s="6"/>
      <c r="C56" s="6"/>
      <c r="D56" s="6"/>
      <c r="E56" s="6"/>
      <c r="F56" s="6"/>
      <c r="G56" s="6"/>
    </row>
    <row r="57" spans="1:10">
      <c r="C57" s="6"/>
      <c r="D57" s="6"/>
      <c r="E57" s="6"/>
      <c r="F57" s="6"/>
      <c r="G57" s="6"/>
      <c r="H57" s="6"/>
    </row>
    <row r="58" spans="1:10">
      <c r="C58" s="6"/>
      <c r="D58" s="6"/>
      <c r="E58" s="6"/>
      <c r="F58" s="6"/>
      <c r="G58" s="6"/>
      <c r="H58" s="6"/>
    </row>
    <row r="59" spans="1:10">
      <c r="C59" s="6"/>
      <c r="D59" s="6"/>
      <c r="E59" s="6"/>
      <c r="F59" s="6"/>
      <c r="G59" s="6"/>
      <c r="H59" s="6"/>
    </row>
    <row r="60" spans="1:10">
      <c r="A60" s="6"/>
      <c r="B60" s="6"/>
      <c r="C60" s="6"/>
      <c r="D60" s="6"/>
      <c r="E60" s="6"/>
      <c r="F60" s="6"/>
      <c r="G60" s="6"/>
      <c r="H60" s="6"/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</sheetData>
  <mergeCells count="18">
    <mergeCell ref="I32:J32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7:J37"/>
    <mergeCell ref="I38:J38"/>
    <mergeCell ref="I33:J33"/>
    <mergeCell ref="I35:J35"/>
    <mergeCell ref="I36:J36"/>
    <mergeCell ref="I34:J34"/>
  </mergeCells>
  <phoneticPr fontId="3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>
    <oddFooter>&amp;C&amp;"ＭＳ 明朝,標準"&amp;10- １３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O56" sqref="O56"/>
    </sheetView>
  </sheetViews>
  <sheetFormatPr defaultRowHeight="13.5"/>
  <cols>
    <col min="1" max="1" width="2.75" style="79" customWidth="1"/>
    <col min="2" max="2" width="9.875" style="84" customWidth="1"/>
    <col min="3" max="3" width="10.75" style="79" customWidth="1"/>
    <col min="4" max="4" width="9.875" style="79" customWidth="1"/>
    <col min="5" max="5" width="8.875" style="79" customWidth="1"/>
    <col min="6" max="6" width="5.75" style="79" customWidth="1"/>
    <col min="7" max="7" width="2.625" style="79" customWidth="1"/>
    <col min="8" max="9" width="10.125" style="79" customWidth="1"/>
    <col min="10" max="10" width="9.375" style="79" customWidth="1"/>
    <col min="11" max="11" width="10.75" style="79" customWidth="1"/>
    <col min="12" max="12" width="8.75" style="79" customWidth="1"/>
    <col min="13" max="13" width="14.5" style="79" customWidth="1"/>
    <col min="14" max="14" width="9" style="80"/>
    <col min="15" max="16384" width="9" style="79"/>
  </cols>
  <sheetData>
    <row r="1" spans="1:14">
      <c r="A1" s="20" t="s">
        <v>91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s="76" customFormat="1">
      <c r="A2" s="34"/>
      <c r="B2" s="27" t="s">
        <v>20</v>
      </c>
      <c r="C2" s="9" t="s">
        <v>178</v>
      </c>
      <c r="D2" s="34" t="s">
        <v>28</v>
      </c>
      <c r="E2" s="34" t="s">
        <v>26</v>
      </c>
      <c r="F2" s="143" t="s">
        <v>84</v>
      </c>
      <c r="G2" s="144"/>
      <c r="H2" s="34" t="s">
        <v>27</v>
      </c>
      <c r="I2" s="34" t="s">
        <v>85</v>
      </c>
      <c r="J2" s="34" t="s">
        <v>71</v>
      </c>
      <c r="K2" s="34" t="s">
        <v>68</v>
      </c>
      <c r="L2" s="30" t="s">
        <v>66</v>
      </c>
      <c r="N2" s="81"/>
    </row>
    <row r="3" spans="1:14">
      <c r="A3" s="36"/>
      <c r="B3" s="27" t="s">
        <v>21</v>
      </c>
      <c r="C3" s="17">
        <v>351975</v>
      </c>
      <c r="D3" s="17">
        <v>6978</v>
      </c>
      <c r="E3" s="17">
        <v>46531</v>
      </c>
      <c r="F3" s="136">
        <v>23313</v>
      </c>
      <c r="G3" s="137"/>
      <c r="H3" s="17">
        <v>30691</v>
      </c>
      <c r="I3" s="17">
        <v>36900</v>
      </c>
      <c r="J3" s="17">
        <v>0</v>
      </c>
      <c r="K3" s="17">
        <f>SUM(C3:J3)</f>
        <v>496388</v>
      </c>
      <c r="L3" s="37">
        <f>K3/K18*100</f>
        <v>37.842065781529207</v>
      </c>
      <c r="M3" s="82"/>
    </row>
    <row r="4" spans="1:14">
      <c r="A4" s="38"/>
      <c r="B4" s="27" t="s">
        <v>30</v>
      </c>
      <c r="C4" s="17">
        <v>56490</v>
      </c>
      <c r="D4" s="17">
        <v>24</v>
      </c>
      <c r="E4" s="17">
        <v>4466</v>
      </c>
      <c r="F4" s="136">
        <v>1801</v>
      </c>
      <c r="G4" s="137"/>
      <c r="H4" s="17">
        <v>4425</v>
      </c>
      <c r="I4" s="17">
        <v>7304</v>
      </c>
      <c r="J4" s="17">
        <v>0</v>
      </c>
      <c r="K4" s="17">
        <f t="shared" ref="K4:K17" si="0">SUM(C4:J4)</f>
        <v>74510</v>
      </c>
      <c r="L4" s="37">
        <f>K4/K18*100</f>
        <v>5.6802588325699688</v>
      </c>
      <c r="M4" s="82"/>
    </row>
    <row r="5" spans="1:14">
      <c r="A5" s="38"/>
      <c r="B5" s="27" t="s">
        <v>153</v>
      </c>
      <c r="C5" s="17">
        <v>44588</v>
      </c>
      <c r="D5" s="17">
        <v>1</v>
      </c>
      <c r="E5" s="17">
        <v>58</v>
      </c>
      <c r="F5" s="136">
        <v>37</v>
      </c>
      <c r="G5" s="137"/>
      <c r="H5" s="17">
        <v>39</v>
      </c>
      <c r="I5" s="17">
        <v>84</v>
      </c>
      <c r="J5" s="17">
        <v>0</v>
      </c>
      <c r="K5" s="17">
        <f t="shared" si="0"/>
        <v>44807</v>
      </c>
      <c r="L5" s="37">
        <f>K5/K18*100</f>
        <v>3.4158550196076041</v>
      </c>
      <c r="M5" s="82"/>
    </row>
    <row r="6" spans="1:14">
      <c r="A6" s="38"/>
      <c r="B6" s="35" t="s">
        <v>131</v>
      </c>
      <c r="C6" s="17">
        <v>2482</v>
      </c>
      <c r="D6" s="17">
        <v>0</v>
      </c>
      <c r="E6" s="17">
        <v>8</v>
      </c>
      <c r="F6" s="136">
        <v>3</v>
      </c>
      <c r="G6" s="137"/>
      <c r="H6" s="17">
        <v>11</v>
      </c>
      <c r="I6" s="17">
        <v>17</v>
      </c>
      <c r="J6" s="17">
        <v>0</v>
      </c>
      <c r="K6" s="17">
        <f t="shared" si="0"/>
        <v>2521</v>
      </c>
      <c r="L6" s="37">
        <f>K6/K18*100</f>
        <v>0.1921880622320345</v>
      </c>
      <c r="M6" s="82"/>
    </row>
    <row r="7" spans="1:14" ht="13.5" customHeight="1">
      <c r="A7" s="135" t="s">
        <v>75</v>
      </c>
      <c r="B7" s="27" t="s">
        <v>31</v>
      </c>
      <c r="C7" s="17">
        <v>37</v>
      </c>
      <c r="D7" s="17">
        <v>0</v>
      </c>
      <c r="E7" s="17">
        <v>5</v>
      </c>
      <c r="F7" s="136">
        <v>0</v>
      </c>
      <c r="G7" s="137"/>
      <c r="H7" s="17">
        <v>16</v>
      </c>
      <c r="I7" s="17">
        <v>0</v>
      </c>
      <c r="J7" s="17">
        <v>0</v>
      </c>
      <c r="K7" s="17">
        <f t="shared" si="0"/>
        <v>58</v>
      </c>
      <c r="L7" s="37">
        <f>K7/K18*100</f>
        <v>4.4216214238230866E-3</v>
      </c>
      <c r="M7" s="82"/>
    </row>
    <row r="8" spans="1:14">
      <c r="A8" s="135"/>
      <c r="B8" s="27" t="s">
        <v>72</v>
      </c>
      <c r="C8" s="17">
        <v>1382</v>
      </c>
      <c r="D8" s="17">
        <v>25</v>
      </c>
      <c r="E8" s="17">
        <v>383</v>
      </c>
      <c r="F8" s="136">
        <v>206</v>
      </c>
      <c r="G8" s="137"/>
      <c r="H8" s="17">
        <v>123</v>
      </c>
      <c r="I8" s="17">
        <v>192</v>
      </c>
      <c r="J8" s="17">
        <v>0</v>
      </c>
      <c r="K8" s="17">
        <f t="shared" si="0"/>
        <v>2311</v>
      </c>
      <c r="L8" s="37">
        <f>K8/K18*100</f>
        <v>0.17617874328370953</v>
      </c>
      <c r="M8" s="82"/>
    </row>
    <row r="9" spans="1:14">
      <c r="A9" s="135"/>
      <c r="B9" s="27" t="s">
        <v>50</v>
      </c>
      <c r="C9" s="17">
        <v>133</v>
      </c>
      <c r="D9" s="17">
        <v>0</v>
      </c>
      <c r="E9" s="17">
        <v>2</v>
      </c>
      <c r="F9" s="136">
        <v>2</v>
      </c>
      <c r="G9" s="137"/>
      <c r="H9" s="17">
        <v>0</v>
      </c>
      <c r="I9" s="17">
        <v>0</v>
      </c>
      <c r="J9" s="17">
        <v>0</v>
      </c>
      <c r="K9" s="17">
        <f t="shared" si="0"/>
        <v>137</v>
      </c>
      <c r="L9" s="37">
        <f>K9/K18*100</f>
        <v>1.0444174742478669E-2</v>
      </c>
      <c r="M9" s="82"/>
    </row>
    <row r="10" spans="1:14">
      <c r="A10" s="135"/>
      <c r="B10" s="27" t="s">
        <v>73</v>
      </c>
      <c r="C10" s="17">
        <v>137</v>
      </c>
      <c r="D10" s="17">
        <v>0</v>
      </c>
      <c r="E10" s="17">
        <v>0</v>
      </c>
      <c r="F10" s="136">
        <v>0</v>
      </c>
      <c r="G10" s="137"/>
      <c r="H10" s="17">
        <v>0</v>
      </c>
      <c r="I10" s="17">
        <v>0</v>
      </c>
      <c r="J10" s="17">
        <v>0</v>
      </c>
      <c r="K10" s="17">
        <f t="shared" si="0"/>
        <v>137</v>
      </c>
      <c r="L10" s="37">
        <f>K10/K18*100</f>
        <v>1.0444174742478669E-2</v>
      </c>
      <c r="M10" s="82"/>
    </row>
    <row r="11" spans="1:14">
      <c r="A11" s="135"/>
      <c r="B11" s="27" t="s">
        <v>22</v>
      </c>
      <c r="C11" s="17">
        <v>198358</v>
      </c>
      <c r="D11" s="17">
        <v>25751</v>
      </c>
      <c r="E11" s="17">
        <v>27886</v>
      </c>
      <c r="F11" s="136">
        <v>13755</v>
      </c>
      <c r="G11" s="137"/>
      <c r="H11" s="17">
        <v>25529</v>
      </c>
      <c r="I11" s="17">
        <v>12841</v>
      </c>
      <c r="J11" s="17">
        <v>0</v>
      </c>
      <c r="K11" s="17">
        <f t="shared" si="0"/>
        <v>304120</v>
      </c>
      <c r="L11" s="37">
        <f>K11/K18*100</f>
        <v>23.184543231259948</v>
      </c>
      <c r="M11" s="82"/>
      <c r="N11" s="83"/>
    </row>
    <row r="12" spans="1:14">
      <c r="A12" s="135"/>
      <c r="B12" s="27" t="s">
        <v>32</v>
      </c>
      <c r="C12" s="17">
        <v>152473</v>
      </c>
      <c r="D12" s="17">
        <v>11627</v>
      </c>
      <c r="E12" s="17">
        <v>33821</v>
      </c>
      <c r="F12" s="136">
        <v>14146</v>
      </c>
      <c r="G12" s="137"/>
      <c r="H12" s="17">
        <v>30402</v>
      </c>
      <c r="I12" s="17">
        <v>11542</v>
      </c>
      <c r="J12" s="17">
        <v>0</v>
      </c>
      <c r="K12" s="17">
        <f t="shared" si="0"/>
        <v>254011</v>
      </c>
      <c r="L12" s="37">
        <f>K12/K18*100</f>
        <v>19.364491025633207</v>
      </c>
      <c r="M12" s="82"/>
    </row>
    <row r="13" spans="1:14">
      <c r="A13" s="135"/>
      <c r="B13" s="27" t="s">
        <v>33</v>
      </c>
      <c r="C13" s="17">
        <v>7499</v>
      </c>
      <c r="D13" s="17">
        <v>451</v>
      </c>
      <c r="E13" s="17">
        <v>1653</v>
      </c>
      <c r="F13" s="136">
        <v>709</v>
      </c>
      <c r="G13" s="137"/>
      <c r="H13" s="17">
        <v>748</v>
      </c>
      <c r="I13" s="17">
        <v>325</v>
      </c>
      <c r="J13" s="17">
        <v>0</v>
      </c>
      <c r="K13" s="17">
        <f t="shared" si="0"/>
        <v>11385</v>
      </c>
      <c r="L13" s="37">
        <f>K13/K18*100</f>
        <v>0.86793379155561778</v>
      </c>
      <c r="M13" s="82"/>
    </row>
    <row r="14" spans="1:14">
      <c r="A14" s="135"/>
      <c r="B14" s="35" t="s">
        <v>132</v>
      </c>
      <c r="C14" s="17">
        <v>4572</v>
      </c>
      <c r="D14" s="17">
        <v>0</v>
      </c>
      <c r="E14" s="17">
        <v>35</v>
      </c>
      <c r="F14" s="136">
        <v>9</v>
      </c>
      <c r="G14" s="137"/>
      <c r="H14" s="17">
        <v>37</v>
      </c>
      <c r="I14" s="17">
        <v>16</v>
      </c>
      <c r="J14" s="17">
        <v>0</v>
      </c>
      <c r="K14" s="17">
        <f t="shared" si="0"/>
        <v>4669</v>
      </c>
      <c r="L14" s="37">
        <f>K14/K18*100</f>
        <v>0.35594052461775849</v>
      </c>
      <c r="M14" s="82"/>
    </row>
    <row r="15" spans="1:14">
      <c r="A15" s="135"/>
      <c r="B15" s="35" t="s">
        <v>117</v>
      </c>
      <c r="C15" s="17">
        <v>69311</v>
      </c>
      <c r="D15" s="17">
        <v>0</v>
      </c>
      <c r="E15" s="17">
        <v>0</v>
      </c>
      <c r="F15" s="136">
        <v>0</v>
      </c>
      <c r="G15" s="137"/>
      <c r="H15" s="17"/>
      <c r="I15" s="17"/>
      <c r="J15" s="17">
        <v>0</v>
      </c>
      <c r="K15" s="17">
        <f t="shared" si="0"/>
        <v>69311</v>
      </c>
      <c r="L15" s="37">
        <f>K15/K18*100</f>
        <v>5.283913836320723</v>
      </c>
      <c r="M15" s="82"/>
    </row>
    <row r="16" spans="1:14">
      <c r="A16" s="135"/>
      <c r="B16" s="27" t="s">
        <v>23</v>
      </c>
      <c r="C16" s="17">
        <v>29826</v>
      </c>
      <c r="D16" s="17">
        <v>3</v>
      </c>
      <c r="E16" s="17">
        <v>4508</v>
      </c>
      <c r="F16" s="136">
        <v>3441</v>
      </c>
      <c r="G16" s="137"/>
      <c r="H16" s="17">
        <v>5271</v>
      </c>
      <c r="I16" s="17">
        <v>4322</v>
      </c>
      <c r="J16" s="17">
        <v>0</v>
      </c>
      <c r="K16" s="17">
        <f t="shared" si="0"/>
        <v>47371</v>
      </c>
      <c r="L16" s="37">
        <f>K16/K18*100</f>
        <v>3.611321180481438</v>
      </c>
      <c r="M16" s="82"/>
    </row>
    <row r="17" spans="1:14">
      <c r="A17" s="38"/>
      <c r="B17" s="27" t="s">
        <v>34</v>
      </c>
      <c r="C17" s="17">
        <v>0</v>
      </c>
      <c r="D17" s="17">
        <v>0</v>
      </c>
      <c r="E17" s="17">
        <v>0</v>
      </c>
      <c r="F17" s="136">
        <v>0</v>
      </c>
      <c r="G17" s="137"/>
      <c r="H17" s="17">
        <v>0</v>
      </c>
      <c r="I17" s="17">
        <v>0</v>
      </c>
      <c r="J17" s="17">
        <v>0</v>
      </c>
      <c r="K17" s="17">
        <f t="shared" si="0"/>
        <v>0</v>
      </c>
      <c r="L17" s="37">
        <f>K17/K18*100</f>
        <v>0</v>
      </c>
      <c r="M17" s="82"/>
    </row>
    <row r="18" spans="1:14">
      <c r="A18" s="38"/>
      <c r="B18" s="27" t="s">
        <v>29</v>
      </c>
      <c r="C18" s="17">
        <f>SUM(C3:C17)</f>
        <v>919263</v>
      </c>
      <c r="D18" s="17">
        <f>SUM(D3:D17)</f>
        <v>44860</v>
      </c>
      <c r="E18" s="17">
        <f>SUM(E3:E17)</f>
        <v>119356</v>
      </c>
      <c r="F18" s="140">
        <f>SUM(F3:G17)</f>
        <v>57422</v>
      </c>
      <c r="G18" s="145"/>
      <c r="H18" s="17">
        <f>SUM(H3:H17)</f>
        <v>97292</v>
      </c>
      <c r="I18" s="17">
        <f>SUM(I3:I17)</f>
        <v>73543</v>
      </c>
      <c r="J18" s="17">
        <f>SUM(J3:J17)</f>
        <v>0</v>
      </c>
      <c r="K18" s="17">
        <f>SUM(K3:K17)</f>
        <v>1311736</v>
      </c>
      <c r="L18" s="17">
        <f>SUM(L3:L17)</f>
        <v>100</v>
      </c>
    </row>
    <row r="19" spans="1:14">
      <c r="A19" s="38"/>
      <c r="B19" s="35" t="s">
        <v>128</v>
      </c>
      <c r="C19" s="37">
        <f>C18/K18*100</f>
        <v>70.079878878066921</v>
      </c>
      <c r="D19" s="37">
        <f>D18/K18*100</f>
        <v>3.4198954667707526</v>
      </c>
      <c r="E19" s="37">
        <f>E18/K18*100</f>
        <v>9.0990870114108322</v>
      </c>
      <c r="F19" s="146">
        <f>F18/K18*100</f>
        <v>4.3775576792891249</v>
      </c>
      <c r="G19" s="147"/>
      <c r="H19" s="37">
        <f>H18/K18*100</f>
        <v>7.4170412339068221</v>
      </c>
      <c r="I19" s="37">
        <f>I18/K18*100</f>
        <v>5.6065397305555393</v>
      </c>
      <c r="J19" s="37">
        <v>0</v>
      </c>
      <c r="K19" s="17">
        <f>SUM(C19:J19)</f>
        <v>100</v>
      </c>
      <c r="L19" s="39"/>
    </row>
    <row r="20" spans="1:14">
      <c r="A20" s="38"/>
      <c r="B20" s="27" t="s">
        <v>115</v>
      </c>
      <c r="C20" s="102">
        <v>280</v>
      </c>
      <c r="D20" s="102">
        <v>162</v>
      </c>
      <c r="E20" s="102">
        <v>280</v>
      </c>
      <c r="F20" s="136">
        <v>280</v>
      </c>
      <c r="G20" s="137"/>
      <c r="H20" s="102">
        <v>279</v>
      </c>
      <c r="I20" s="101">
        <v>259</v>
      </c>
      <c r="J20" s="40"/>
      <c r="K20" s="40"/>
      <c r="L20" s="41"/>
    </row>
    <row r="21" spans="1:14">
      <c r="A21" s="42"/>
      <c r="B21" s="27" t="s">
        <v>35</v>
      </c>
      <c r="C21" s="17">
        <f>C18/C20</f>
        <v>3283.082142857143</v>
      </c>
      <c r="D21" s="17">
        <f>D18/D20</f>
        <v>276.91358024691357</v>
      </c>
      <c r="E21" s="17">
        <f>E18/E20</f>
        <v>426.27142857142854</v>
      </c>
      <c r="F21" s="140">
        <f>F18/F20</f>
        <v>205.07857142857142</v>
      </c>
      <c r="G21" s="141"/>
      <c r="H21" s="17">
        <f>H18/H20</f>
        <v>348.71684587813621</v>
      </c>
      <c r="I21" s="17">
        <f>I18/I20</f>
        <v>283.94980694980694</v>
      </c>
      <c r="J21" s="40"/>
      <c r="K21" s="40"/>
      <c r="L21" s="41"/>
    </row>
    <row r="22" spans="1:14">
      <c r="A22" s="143" t="s">
        <v>124</v>
      </c>
      <c r="B22" s="144"/>
      <c r="C22" s="17">
        <v>9704</v>
      </c>
      <c r="D22" s="17">
        <v>0</v>
      </c>
      <c r="E22" s="17">
        <v>0</v>
      </c>
      <c r="F22" s="142">
        <v>0</v>
      </c>
      <c r="G22" s="142"/>
      <c r="H22" s="17">
        <v>0</v>
      </c>
      <c r="I22" s="17">
        <v>0</v>
      </c>
      <c r="J22" s="17">
        <v>0</v>
      </c>
      <c r="K22" s="17">
        <f>SUM(C22:J22)</f>
        <v>9704</v>
      </c>
      <c r="L22" s="41"/>
    </row>
    <row r="23" spans="1:14">
      <c r="A23" s="72"/>
      <c r="B23" s="14"/>
      <c r="C23" s="15"/>
      <c r="D23" s="15"/>
      <c r="E23" s="16"/>
      <c r="F23" s="16"/>
      <c r="G23" s="15"/>
      <c r="H23" s="15"/>
      <c r="I23" s="15"/>
      <c r="J23" s="15"/>
      <c r="K23" s="15"/>
      <c r="L23" s="15"/>
    </row>
    <row r="24" spans="1:14">
      <c r="D24" s="20"/>
      <c r="E24" s="20"/>
      <c r="F24" s="20"/>
      <c r="G24" s="20"/>
      <c r="H24" s="20"/>
      <c r="I24" s="20"/>
      <c r="J24" s="20"/>
      <c r="K24" s="20"/>
      <c r="L24" s="20"/>
    </row>
    <row r="25" spans="1:14" s="85" customFormat="1">
      <c r="A25" s="20" t="s">
        <v>90</v>
      </c>
      <c r="B25" s="19"/>
      <c r="C25" s="20"/>
      <c r="D25" s="20"/>
      <c r="E25" s="20"/>
      <c r="F25" s="20"/>
      <c r="G25" s="20" t="s">
        <v>92</v>
      </c>
      <c r="H25" s="20"/>
      <c r="I25" s="20"/>
      <c r="J25" s="20"/>
      <c r="K25" s="20"/>
      <c r="L25" s="20"/>
      <c r="N25" s="86"/>
    </row>
    <row r="26" spans="1:14">
      <c r="A26" s="138" t="s">
        <v>126</v>
      </c>
      <c r="B26" s="139"/>
      <c r="C26" s="43" t="s">
        <v>86</v>
      </c>
      <c r="D26" s="35" t="s">
        <v>66</v>
      </c>
      <c r="E26" s="14"/>
      <c r="F26" s="44"/>
      <c r="G26" s="138" t="s">
        <v>126</v>
      </c>
      <c r="H26" s="149"/>
      <c r="I26" s="43" t="s">
        <v>86</v>
      </c>
      <c r="J26" s="35" t="s">
        <v>66</v>
      </c>
      <c r="K26" s="20"/>
      <c r="L26" s="44"/>
    </row>
    <row r="27" spans="1:14">
      <c r="A27" s="94">
        <v>0</v>
      </c>
      <c r="B27" s="45" t="s">
        <v>36</v>
      </c>
      <c r="C27" s="17">
        <v>11811</v>
      </c>
      <c r="D27" s="37">
        <f>C27/C51*100</f>
        <v>0.90040983856507717</v>
      </c>
      <c r="E27" s="47"/>
      <c r="F27" s="20"/>
      <c r="G27" s="73">
        <v>0</v>
      </c>
      <c r="H27" s="48" t="s">
        <v>36</v>
      </c>
      <c r="I27" s="17">
        <v>10254</v>
      </c>
      <c r="J27" s="37">
        <f>I27/I51*100</f>
        <v>2.1600920156224324</v>
      </c>
      <c r="K27" s="20"/>
      <c r="L27" s="20"/>
    </row>
    <row r="28" spans="1:14">
      <c r="A28" s="49">
        <v>1</v>
      </c>
      <c r="B28" s="50" t="s">
        <v>37</v>
      </c>
      <c r="C28" s="17">
        <v>29196</v>
      </c>
      <c r="D28" s="37">
        <f>C28/C51*100</f>
        <v>2.2257527429299802</v>
      </c>
      <c r="E28" s="47"/>
      <c r="F28" s="20"/>
      <c r="G28" s="74">
        <v>1</v>
      </c>
      <c r="H28" s="51" t="s">
        <v>37</v>
      </c>
      <c r="I28" s="17">
        <v>11679</v>
      </c>
      <c r="J28" s="37">
        <f>I28/I51*100</f>
        <v>2.4602803443002133</v>
      </c>
      <c r="K28" s="20"/>
      <c r="L28" s="20"/>
    </row>
    <row r="29" spans="1:14">
      <c r="A29" s="94">
        <v>2</v>
      </c>
      <c r="B29" s="45" t="s">
        <v>38</v>
      </c>
      <c r="C29" s="17">
        <v>68537</v>
      </c>
      <c r="D29" s="37">
        <f>C29/C51*100</f>
        <v>5.2249080607683256</v>
      </c>
      <c r="E29" s="47"/>
      <c r="F29" s="20"/>
      <c r="G29" s="73">
        <v>2</v>
      </c>
      <c r="H29" s="48" t="s">
        <v>38</v>
      </c>
      <c r="I29" s="17">
        <v>36510</v>
      </c>
      <c r="J29" s="37">
        <f>I29/I51*100</f>
        <v>7.6911409684391474</v>
      </c>
      <c r="K29" s="20"/>
      <c r="L29" s="20"/>
    </row>
    <row r="30" spans="1:14">
      <c r="A30" s="49">
        <v>3</v>
      </c>
      <c r="B30" s="50" t="s">
        <v>39</v>
      </c>
      <c r="C30" s="17">
        <v>54562</v>
      </c>
      <c r="D30" s="37">
        <f>C30/C51*100</f>
        <v>4.159526002183366</v>
      </c>
      <c r="E30" s="47"/>
      <c r="F30" s="20"/>
      <c r="G30" s="74">
        <v>3</v>
      </c>
      <c r="H30" s="51" t="s">
        <v>39</v>
      </c>
      <c r="I30" s="17">
        <v>36091</v>
      </c>
      <c r="J30" s="37">
        <f>I30/I51*100</f>
        <v>7.6028750668840654</v>
      </c>
      <c r="K30" s="20"/>
      <c r="L30" s="20"/>
    </row>
    <row r="31" spans="1:14">
      <c r="A31" s="94">
        <v>4</v>
      </c>
      <c r="B31" s="45" t="s">
        <v>40</v>
      </c>
      <c r="C31" s="17">
        <v>83890</v>
      </c>
      <c r="D31" s="37">
        <f>C31/C51*100</f>
        <v>6.3953417455951493</v>
      </c>
      <c r="E31" s="47"/>
      <c r="F31" s="20"/>
      <c r="G31" s="73">
        <v>4</v>
      </c>
      <c r="H31" s="48" t="s">
        <v>40</v>
      </c>
      <c r="I31" s="17">
        <v>31876</v>
      </c>
      <c r="J31" s="37">
        <f>I31/I51*100</f>
        <v>6.71494958942663</v>
      </c>
      <c r="K31" s="20"/>
      <c r="L31" s="20"/>
    </row>
    <row r="32" spans="1:14">
      <c r="A32" s="49">
        <v>5</v>
      </c>
      <c r="B32" s="50" t="s">
        <v>42</v>
      </c>
      <c r="C32" s="17">
        <v>92285</v>
      </c>
      <c r="D32" s="37">
        <f>C32/C51*100</f>
        <v>7.0353333292674751</v>
      </c>
      <c r="E32" s="47"/>
      <c r="F32" s="20"/>
      <c r="G32" s="74">
        <v>5</v>
      </c>
      <c r="H32" s="51" t="s">
        <v>42</v>
      </c>
      <c r="I32" s="17">
        <v>28193</v>
      </c>
      <c r="J32" s="37">
        <f>I32/I51*100</f>
        <v>5.9390944213422312</v>
      </c>
      <c r="K32" s="20"/>
      <c r="L32" s="20"/>
    </row>
    <row r="33" spans="1:12">
      <c r="A33" s="94">
        <v>6</v>
      </c>
      <c r="B33" s="45" t="s">
        <v>41</v>
      </c>
      <c r="C33" s="17">
        <v>23222</v>
      </c>
      <c r="D33" s="37">
        <f>C33/C51*100</f>
        <v>1.7703257362762019</v>
      </c>
      <c r="E33" s="47"/>
      <c r="F33" s="20"/>
      <c r="G33" s="73">
        <v>6</v>
      </c>
      <c r="H33" s="48" t="s">
        <v>41</v>
      </c>
      <c r="I33" s="17">
        <v>12095</v>
      </c>
      <c r="J33" s="37">
        <f>I33/I51*100</f>
        <v>2.547914270426499</v>
      </c>
      <c r="K33" s="20"/>
      <c r="L33" s="20"/>
    </row>
    <row r="34" spans="1:12">
      <c r="A34" s="49">
        <v>7</v>
      </c>
      <c r="B34" s="50" t="s">
        <v>43</v>
      </c>
      <c r="C34" s="17">
        <v>66974</v>
      </c>
      <c r="D34" s="37">
        <f>C34/C51*100</f>
        <v>5.105752986881507</v>
      </c>
      <c r="E34" s="47"/>
      <c r="F34" s="20"/>
      <c r="G34" s="74">
        <v>7</v>
      </c>
      <c r="H34" s="51" t="s">
        <v>43</v>
      </c>
      <c r="I34" s="17">
        <v>33680</v>
      </c>
      <c r="J34" s="37">
        <f>I34/I51*100</f>
        <v>7.094977480608887</v>
      </c>
      <c r="K34" s="20"/>
      <c r="L34" s="20"/>
    </row>
    <row r="35" spans="1:12">
      <c r="A35" s="94">
        <v>8</v>
      </c>
      <c r="B35" s="45" t="s">
        <v>76</v>
      </c>
      <c r="C35" s="17">
        <v>12577</v>
      </c>
      <c r="D35" s="37">
        <f>C35/C51*100</f>
        <v>0.95880573530039581</v>
      </c>
      <c r="E35" s="47"/>
      <c r="F35" s="20"/>
      <c r="G35" s="73">
        <v>8</v>
      </c>
      <c r="H35" s="48" t="s">
        <v>76</v>
      </c>
      <c r="I35" s="17">
        <v>7360</v>
      </c>
      <c r="J35" s="37">
        <f>I35/I51*100</f>
        <v>1.5504463853112058</v>
      </c>
      <c r="K35" s="20"/>
      <c r="L35" s="20"/>
    </row>
    <row r="36" spans="1:12">
      <c r="A36" s="94">
        <v>9</v>
      </c>
      <c r="B36" s="52" t="s">
        <v>44</v>
      </c>
      <c r="C36" s="17">
        <v>94906</v>
      </c>
      <c r="D36" s="37">
        <f>C36/C51*100</f>
        <v>7.2351448767129973</v>
      </c>
      <c r="E36" s="47"/>
      <c r="F36" s="20"/>
      <c r="G36" s="73">
        <v>9</v>
      </c>
      <c r="H36" s="25" t="s">
        <v>44</v>
      </c>
      <c r="I36" s="17">
        <v>72074</v>
      </c>
      <c r="J36" s="37">
        <f>I36/I51*100</f>
        <v>15.1829990183315</v>
      </c>
      <c r="K36" s="20"/>
      <c r="L36" s="20"/>
    </row>
    <row r="37" spans="1:12">
      <c r="A37" s="49" t="s">
        <v>154</v>
      </c>
      <c r="B37" s="50" t="s">
        <v>45</v>
      </c>
      <c r="C37" s="17">
        <v>319505</v>
      </c>
      <c r="D37" s="37">
        <f>C37/C51*100</f>
        <v>24.357416431355087</v>
      </c>
      <c r="E37" s="47"/>
      <c r="F37" s="20"/>
      <c r="G37" s="49" t="s">
        <v>154</v>
      </c>
      <c r="H37" s="51" t="s">
        <v>45</v>
      </c>
      <c r="I37" s="17">
        <v>92066</v>
      </c>
      <c r="J37" s="37">
        <f>I37/I51*100</f>
        <v>19.394483275823568</v>
      </c>
      <c r="K37" s="20"/>
      <c r="L37" s="20"/>
    </row>
    <row r="38" spans="1:12">
      <c r="A38" s="94" t="s">
        <v>155</v>
      </c>
      <c r="B38" s="52" t="s">
        <v>46</v>
      </c>
      <c r="C38" s="17">
        <v>1874</v>
      </c>
      <c r="D38" s="37">
        <f>C38/C51*100</f>
        <v>0.14286411290076662</v>
      </c>
      <c r="E38" s="47"/>
      <c r="F38" s="20"/>
      <c r="G38" s="94" t="s">
        <v>155</v>
      </c>
      <c r="H38" s="25" t="s">
        <v>46</v>
      </c>
      <c r="I38" s="17">
        <v>2478</v>
      </c>
      <c r="J38" s="37">
        <f>I38/I51*100</f>
        <v>0.52201170418494125</v>
      </c>
      <c r="K38" s="20"/>
      <c r="L38" s="20"/>
    </row>
    <row r="39" spans="1:12">
      <c r="A39" s="94" t="s">
        <v>156</v>
      </c>
      <c r="B39" s="22" t="s">
        <v>157</v>
      </c>
      <c r="C39" s="17">
        <v>135</v>
      </c>
      <c r="D39" s="37">
        <f>C39/C51*100</f>
        <v>1.0291705038208908E-2</v>
      </c>
      <c r="E39" s="47"/>
      <c r="F39" s="20"/>
      <c r="G39" s="94" t="s">
        <v>156</v>
      </c>
      <c r="H39" s="24" t="s">
        <v>157</v>
      </c>
      <c r="I39" s="17">
        <v>1906</v>
      </c>
      <c r="J39" s="37">
        <f>I39/I51*100</f>
        <v>0.40151505576129864</v>
      </c>
      <c r="K39" s="20"/>
      <c r="L39" s="20"/>
    </row>
    <row r="40" spans="1:12" ht="13.5" customHeight="1">
      <c r="A40" s="94" t="s">
        <v>158</v>
      </c>
      <c r="B40" s="29" t="s">
        <v>159</v>
      </c>
      <c r="C40" s="17">
        <v>1610</v>
      </c>
      <c r="D40" s="37">
        <f>C40/C51*100</f>
        <v>0.12273811193715808</v>
      </c>
      <c r="E40" s="47"/>
      <c r="F40" s="20"/>
      <c r="G40" s="94" t="s">
        <v>158</v>
      </c>
      <c r="H40" s="29" t="s">
        <v>159</v>
      </c>
      <c r="I40" s="17">
        <v>731</v>
      </c>
      <c r="J40" s="37">
        <f>I40/I51*100</f>
        <v>0.15399134614979504</v>
      </c>
      <c r="K40" s="20"/>
      <c r="L40" s="20"/>
    </row>
    <row r="41" spans="1:12">
      <c r="A41" s="94" t="s">
        <v>160</v>
      </c>
      <c r="B41" s="22" t="s">
        <v>73</v>
      </c>
      <c r="C41" s="125">
        <v>137</v>
      </c>
      <c r="D41" s="37">
        <f>C41/C51*100</f>
        <v>1.0444174742478669E-2</v>
      </c>
      <c r="E41" s="47"/>
      <c r="F41" s="20"/>
      <c r="G41" s="94" t="s">
        <v>160</v>
      </c>
      <c r="H41" s="25" t="s">
        <v>73</v>
      </c>
      <c r="I41" s="125">
        <v>347</v>
      </c>
      <c r="J41" s="37">
        <f>I41/I51*100</f>
        <v>7.3098491263992996E-2</v>
      </c>
      <c r="K41" s="20"/>
      <c r="L41" s="20"/>
    </row>
    <row r="42" spans="1:12">
      <c r="A42" s="49" t="s">
        <v>161</v>
      </c>
      <c r="B42" s="50" t="s">
        <v>32</v>
      </c>
      <c r="C42" s="17">
        <v>256815</v>
      </c>
      <c r="D42" s="37">
        <f>C42/C51*100</f>
        <v>19.578253551019412</v>
      </c>
      <c r="E42" s="47"/>
      <c r="F42" s="20"/>
      <c r="G42" s="49" t="s">
        <v>161</v>
      </c>
      <c r="H42" s="51" t="s">
        <v>32</v>
      </c>
      <c r="I42" s="17">
        <v>57321</v>
      </c>
      <c r="J42" s="37">
        <f>I42/I51*100</f>
        <v>12.075154517992342</v>
      </c>
      <c r="K42" s="20"/>
      <c r="L42" s="20"/>
    </row>
    <row r="43" spans="1:12">
      <c r="A43" s="94" t="s">
        <v>162</v>
      </c>
      <c r="B43" s="45" t="s">
        <v>33</v>
      </c>
      <c r="C43" s="17">
        <v>11386</v>
      </c>
      <c r="D43" s="37">
        <f>C43/C51*100</f>
        <v>0.86801002640775282</v>
      </c>
      <c r="E43" s="47"/>
      <c r="F43" s="20"/>
      <c r="G43" s="94" t="s">
        <v>162</v>
      </c>
      <c r="H43" s="48" t="s">
        <v>33</v>
      </c>
      <c r="I43" s="17">
        <v>3615</v>
      </c>
      <c r="J43" s="37">
        <f>I43/I51*100</f>
        <v>0.76153039169837078</v>
      </c>
      <c r="K43" s="20"/>
      <c r="L43" s="20"/>
    </row>
    <row r="44" spans="1:12">
      <c r="A44" s="94" t="s">
        <v>163</v>
      </c>
      <c r="B44" s="45" t="s">
        <v>164</v>
      </c>
      <c r="C44" s="17">
        <v>64997</v>
      </c>
      <c r="D44" s="37">
        <f>C44/C51*100</f>
        <v>4.9550366842108469</v>
      </c>
      <c r="E44" s="47"/>
      <c r="F44" s="20"/>
      <c r="G44" s="94" t="s">
        <v>163</v>
      </c>
      <c r="H44" s="48" t="s">
        <v>164</v>
      </c>
      <c r="I44" s="17">
        <v>7948</v>
      </c>
      <c r="J44" s="37">
        <f>I44/I51*100</f>
        <v>1.6743135693550899</v>
      </c>
      <c r="K44" s="20"/>
      <c r="L44" s="20"/>
    </row>
    <row r="45" spans="1:12">
      <c r="A45" s="53" t="s">
        <v>165</v>
      </c>
      <c r="B45" s="54" t="s">
        <v>77</v>
      </c>
      <c r="C45" s="17">
        <v>298</v>
      </c>
      <c r="D45" s="37">
        <f>C45/C51*100</f>
        <v>2.2717985936194479E-2</v>
      </c>
      <c r="E45" s="47"/>
      <c r="F45" s="20"/>
      <c r="G45" s="53" t="s">
        <v>165</v>
      </c>
      <c r="H45" s="55" t="s">
        <v>77</v>
      </c>
      <c r="I45" s="17">
        <v>397</v>
      </c>
      <c r="J45" s="37">
        <f>I45/I51*100</f>
        <v>8.3631415077248472E-2</v>
      </c>
      <c r="K45" s="20"/>
      <c r="L45" s="20"/>
    </row>
    <row r="46" spans="1:12">
      <c r="A46" s="53" t="s">
        <v>151</v>
      </c>
      <c r="B46" s="55" t="s">
        <v>152</v>
      </c>
      <c r="C46" s="17">
        <v>463</v>
      </c>
      <c r="D46" s="37">
        <f>C46/C51*100</f>
        <v>3.5296736538449808E-2</v>
      </c>
      <c r="E46" s="47"/>
      <c r="F46" s="20"/>
      <c r="G46" s="53" t="s">
        <v>151</v>
      </c>
      <c r="H46" s="55" t="s">
        <v>152</v>
      </c>
      <c r="I46" s="17">
        <v>214</v>
      </c>
      <c r="J46" s="37">
        <f>I46/I51*100</f>
        <v>4.5080913920733427E-2</v>
      </c>
      <c r="K46" s="20"/>
      <c r="L46" s="20"/>
    </row>
    <row r="47" spans="1:12">
      <c r="A47" s="94" t="s">
        <v>166</v>
      </c>
      <c r="B47" s="22" t="s">
        <v>167</v>
      </c>
      <c r="C47" s="17">
        <v>47218</v>
      </c>
      <c r="D47" s="37">
        <f>C47/C51*100</f>
        <v>3.5996572481048017</v>
      </c>
      <c r="E47" s="47"/>
      <c r="F47" s="20"/>
      <c r="G47" s="94" t="s">
        <v>166</v>
      </c>
      <c r="H47" s="24" t="s">
        <v>167</v>
      </c>
      <c r="I47" s="17">
        <v>14565</v>
      </c>
      <c r="J47" s="37">
        <f>I47/I51*100</f>
        <v>3.0682407068013196</v>
      </c>
      <c r="K47" s="20"/>
      <c r="L47" s="20"/>
    </row>
    <row r="48" spans="1:12">
      <c r="A48" s="94" t="s">
        <v>168</v>
      </c>
      <c r="B48" s="22" t="s">
        <v>47</v>
      </c>
      <c r="C48" s="17">
        <v>31203</v>
      </c>
      <c r="D48" s="37">
        <f>C48/C51*100</f>
        <v>2.3787560911646857</v>
      </c>
      <c r="E48" s="47"/>
      <c r="F48" s="20"/>
      <c r="G48" s="94" t="s">
        <v>168</v>
      </c>
      <c r="H48" s="24" t="s">
        <v>47</v>
      </c>
      <c r="I48" s="17">
        <v>7966</v>
      </c>
      <c r="J48" s="37">
        <f>I48/I51*100</f>
        <v>1.6781054219278619</v>
      </c>
      <c r="K48" s="20"/>
      <c r="L48" s="20"/>
    </row>
    <row r="49" spans="1:14">
      <c r="A49" s="49" t="s">
        <v>169</v>
      </c>
      <c r="B49" s="23" t="s">
        <v>48</v>
      </c>
      <c r="C49" s="17">
        <v>38108</v>
      </c>
      <c r="D49" s="37">
        <f>C49/C51*100</f>
        <v>2.9051577451560373</v>
      </c>
      <c r="E49" s="47"/>
      <c r="F49" s="20"/>
      <c r="G49" s="49" t="s">
        <v>169</v>
      </c>
      <c r="H49" s="26" t="s">
        <v>48</v>
      </c>
      <c r="I49" s="17">
        <v>5211</v>
      </c>
      <c r="J49" s="37">
        <f>I49/I51*100</f>
        <v>1.0977413198174855</v>
      </c>
      <c r="K49" s="20"/>
      <c r="L49" s="15"/>
    </row>
    <row r="50" spans="1:14">
      <c r="A50" s="94" t="s">
        <v>170</v>
      </c>
      <c r="B50" s="22" t="s">
        <v>49</v>
      </c>
      <c r="C50" s="17">
        <v>27</v>
      </c>
      <c r="D50" s="37">
        <f>C50/C51*100</f>
        <v>2.0583410076417817E-3</v>
      </c>
      <c r="E50" s="47"/>
      <c r="F50" s="20"/>
      <c r="G50" s="94" t="s">
        <v>170</v>
      </c>
      <c r="H50" s="24" t="s">
        <v>49</v>
      </c>
      <c r="I50" s="17">
        <v>125</v>
      </c>
      <c r="J50" s="37">
        <f>I50/I51*100</f>
        <v>2.6332309533138688E-2</v>
      </c>
      <c r="K50" s="20"/>
      <c r="L50" s="20"/>
    </row>
    <row r="51" spans="1:14">
      <c r="A51" s="143" t="s">
        <v>125</v>
      </c>
      <c r="B51" s="144"/>
      <c r="C51" s="46">
        <f>SUM(C27:C50)</f>
        <v>1311736</v>
      </c>
      <c r="D51" s="46">
        <f>SUM(D27:D50)</f>
        <v>100.00000000000003</v>
      </c>
      <c r="E51" s="47"/>
      <c r="F51" s="20"/>
      <c r="G51" s="143" t="s">
        <v>127</v>
      </c>
      <c r="H51" s="144"/>
      <c r="I51" s="17">
        <f>SUM(I27:I50)</f>
        <v>474702</v>
      </c>
      <c r="J51" s="17">
        <f>SUM(J27:J50)</f>
        <v>100</v>
      </c>
      <c r="K51" s="20"/>
      <c r="L51" s="20"/>
    </row>
    <row r="52" spans="1:14">
      <c r="A52" s="72"/>
      <c r="B52" s="72"/>
      <c r="C52" s="28"/>
      <c r="D52" s="47"/>
      <c r="E52" s="20"/>
      <c r="F52" s="20"/>
      <c r="G52" s="72"/>
      <c r="H52" s="72"/>
      <c r="I52" s="15"/>
      <c r="J52" s="47"/>
      <c r="K52" s="20"/>
      <c r="L52" s="20"/>
    </row>
    <row r="53" spans="1:14">
      <c r="A53" s="20" t="s">
        <v>93</v>
      </c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4">
      <c r="A54" s="56"/>
      <c r="B54" s="34" t="s">
        <v>87</v>
      </c>
      <c r="C54" s="34" t="s">
        <v>28</v>
      </c>
      <c r="D54" s="34" t="s">
        <v>26</v>
      </c>
      <c r="E54" s="94" t="s">
        <v>84</v>
      </c>
      <c r="F54" s="143" t="s">
        <v>27</v>
      </c>
      <c r="G54" s="148"/>
      <c r="H54" s="34" t="s">
        <v>85</v>
      </c>
      <c r="I54" s="34" t="s">
        <v>74</v>
      </c>
      <c r="J54" s="34" t="s">
        <v>5</v>
      </c>
      <c r="K54" s="87"/>
      <c r="L54" s="57"/>
    </row>
    <row r="55" spans="1:14">
      <c r="A55" s="58"/>
      <c r="B55" s="17">
        <v>89313</v>
      </c>
      <c r="C55" s="106">
        <v>146</v>
      </c>
      <c r="D55" s="17">
        <v>5134</v>
      </c>
      <c r="E55" s="105">
        <v>2464</v>
      </c>
      <c r="F55" s="136">
        <v>3725</v>
      </c>
      <c r="G55" s="150"/>
      <c r="H55" s="17">
        <v>5470</v>
      </c>
      <c r="I55" s="17">
        <v>0</v>
      </c>
      <c r="J55" s="17">
        <f>SUM(B55:I55)</f>
        <v>106252</v>
      </c>
      <c r="K55" s="87"/>
      <c r="L55" s="18"/>
    </row>
    <row r="56" spans="1:14">
      <c r="A56" s="75" t="s">
        <v>145</v>
      </c>
      <c r="B56" s="75"/>
      <c r="C56" s="59"/>
      <c r="D56" s="59"/>
      <c r="E56" s="59"/>
      <c r="F56" s="60"/>
      <c r="G56" s="60"/>
      <c r="H56" s="59" t="s">
        <v>146</v>
      </c>
      <c r="I56" s="59"/>
      <c r="J56" s="59"/>
      <c r="K56" s="15"/>
      <c r="L56" s="18"/>
      <c r="N56" s="79"/>
    </row>
    <row r="57" spans="1:14">
      <c r="A57" s="15"/>
      <c r="B57" s="34" t="s">
        <v>137</v>
      </c>
      <c r="C57" s="34" t="s">
        <v>171</v>
      </c>
      <c r="D57" s="34" t="s">
        <v>28</v>
      </c>
      <c r="E57" s="34" t="s">
        <v>5</v>
      </c>
      <c r="H57" s="34" t="s">
        <v>26</v>
      </c>
      <c r="I57" s="88" t="s">
        <v>84</v>
      </c>
      <c r="J57" s="103" t="s">
        <v>27</v>
      </c>
      <c r="K57" s="34" t="s">
        <v>85</v>
      </c>
      <c r="N57" s="79"/>
    </row>
    <row r="58" spans="1:14">
      <c r="B58" s="17">
        <v>2448</v>
      </c>
      <c r="C58" s="106">
        <v>3131</v>
      </c>
      <c r="D58" s="17">
        <v>15</v>
      </c>
      <c r="E58" s="17">
        <f>SUM(B58:D58)</f>
        <v>5594</v>
      </c>
      <c r="H58" s="105">
        <v>210</v>
      </c>
      <c r="I58" s="104">
        <v>65</v>
      </c>
      <c r="J58" s="17">
        <v>127</v>
      </c>
      <c r="K58" s="17">
        <v>276</v>
      </c>
    </row>
    <row r="59" spans="1:14">
      <c r="H59" s="72"/>
    </row>
    <row r="60" spans="1:14">
      <c r="H60" s="15"/>
    </row>
    <row r="61" spans="1:14">
      <c r="H61" s="89"/>
    </row>
  </sheetData>
  <mergeCells count="29">
    <mergeCell ref="A51:B51"/>
    <mergeCell ref="G51:H51"/>
    <mergeCell ref="F55:G55"/>
    <mergeCell ref="F18:G18"/>
    <mergeCell ref="F19:G19"/>
    <mergeCell ref="F20:G20"/>
    <mergeCell ref="F54:G54"/>
    <mergeCell ref="A22:B22"/>
    <mergeCell ref="G26:H26"/>
    <mergeCell ref="F2:G2"/>
    <mergeCell ref="F4:G4"/>
    <mergeCell ref="F5:G5"/>
    <mergeCell ref="F6:G6"/>
    <mergeCell ref="F3:G3"/>
    <mergeCell ref="A7:A16"/>
    <mergeCell ref="F10:G10"/>
    <mergeCell ref="A26:B26"/>
    <mergeCell ref="F13:G13"/>
    <mergeCell ref="F21:G21"/>
    <mergeCell ref="F22:G22"/>
    <mergeCell ref="F15:G15"/>
    <mergeCell ref="F16:G16"/>
    <mergeCell ref="F17:G17"/>
    <mergeCell ref="F7:G7"/>
    <mergeCell ref="F8:G8"/>
    <mergeCell ref="F9:G9"/>
    <mergeCell ref="F14:G14"/>
    <mergeCell ref="F11:G11"/>
    <mergeCell ref="F12:G12"/>
  </mergeCells>
  <phoneticPr fontId="3"/>
  <pageMargins left="0.23622047244094491" right="0.23622047244094491" top="0.74803149606299213" bottom="0.74803149606299213" header="0.31496062992125984" footer="0.31496062992125984"/>
  <pageSetup paperSize="9" orientation="portrait" verticalDpi="300" r:id="rId1"/>
  <headerFooter alignWithMargins="0">
    <oddFooter>&amp;C&amp;"ＭＳ 明朝,標準"&amp;10- １４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D11" sqref="D11"/>
    </sheetView>
  </sheetViews>
  <sheetFormatPr defaultRowHeight="21" customHeight="1"/>
  <cols>
    <col min="1" max="1" width="9.5" style="79" customWidth="1"/>
    <col min="2" max="2" width="12.75" style="79" bestFit="1" customWidth="1"/>
    <col min="3" max="3" width="9.5" style="79" customWidth="1"/>
    <col min="4" max="4" width="13.875" style="79" customWidth="1"/>
    <col min="5" max="5" width="9.5" style="79" customWidth="1"/>
    <col min="6" max="6" width="10.5" style="79" customWidth="1"/>
    <col min="7" max="7" width="11.625" style="79" bestFit="1" customWidth="1"/>
    <col min="8" max="8" width="12.125" style="89" customWidth="1"/>
    <col min="9" max="9" width="10.5" style="79" customWidth="1"/>
    <col min="10" max="16384" width="9" style="79"/>
  </cols>
  <sheetData>
    <row r="1" spans="1:9" ht="22.5" customHeight="1">
      <c r="A1" s="20" t="s">
        <v>111</v>
      </c>
      <c r="B1" s="20"/>
      <c r="C1" s="20"/>
      <c r="D1" s="20"/>
      <c r="E1" s="20"/>
      <c r="F1" s="20"/>
      <c r="G1" s="20"/>
      <c r="H1" s="15"/>
      <c r="I1" s="20"/>
    </row>
    <row r="2" spans="1:9" s="76" customFormat="1" ht="18.75" customHeight="1">
      <c r="A2" s="43" t="s">
        <v>53</v>
      </c>
      <c r="B2" s="34" t="s">
        <v>51</v>
      </c>
      <c r="C2" s="34" t="s">
        <v>52</v>
      </c>
      <c r="D2" s="34" t="s">
        <v>68</v>
      </c>
      <c r="E2" s="61"/>
      <c r="F2" s="61"/>
      <c r="G2" s="61"/>
      <c r="H2" s="72"/>
      <c r="I2" s="61"/>
    </row>
    <row r="3" spans="1:9" ht="18.75" customHeight="1">
      <c r="A3" s="43" t="s">
        <v>138</v>
      </c>
      <c r="B3" s="17">
        <v>1534</v>
      </c>
      <c r="C3" s="17">
        <v>711</v>
      </c>
      <c r="D3" s="17">
        <f>SUM(B3:C3)</f>
        <v>2245</v>
      </c>
      <c r="E3" s="20"/>
      <c r="F3" s="20"/>
      <c r="G3" s="20"/>
      <c r="H3" s="15"/>
      <c r="I3" s="20"/>
    </row>
    <row r="4" spans="1:9" ht="18.75" customHeight="1">
      <c r="A4" s="43" t="s">
        <v>148</v>
      </c>
      <c r="B4" s="17">
        <v>1437</v>
      </c>
      <c r="C4" s="17">
        <v>772</v>
      </c>
      <c r="D4" s="17">
        <f>SUM(B4:C4)</f>
        <v>2209</v>
      </c>
      <c r="E4" s="20"/>
      <c r="F4" s="20"/>
      <c r="G4" s="20"/>
      <c r="H4" s="15"/>
      <c r="I4" s="20"/>
    </row>
    <row r="5" spans="1:9" ht="18.75" customHeight="1">
      <c r="A5" s="43" t="s">
        <v>150</v>
      </c>
      <c r="B5" s="17">
        <v>1437</v>
      </c>
      <c r="C5" s="17">
        <v>796</v>
      </c>
      <c r="D5" s="17">
        <f>SUM(B5:C5)</f>
        <v>2233</v>
      </c>
      <c r="E5" s="20"/>
      <c r="F5" s="20"/>
      <c r="G5" s="20"/>
      <c r="H5" s="15"/>
      <c r="I5" s="20"/>
    </row>
    <row r="6" spans="1:9" ht="18.75" customHeight="1">
      <c r="A6" s="43" t="s">
        <v>172</v>
      </c>
      <c r="B6" s="17">
        <v>1410</v>
      </c>
      <c r="C6" s="17">
        <v>950</v>
      </c>
      <c r="D6" s="17">
        <f>SUM(B6:C6)</f>
        <v>2360</v>
      </c>
      <c r="E6" s="20"/>
      <c r="F6" s="20"/>
      <c r="G6" s="20"/>
      <c r="H6" s="15"/>
      <c r="I6" s="20"/>
    </row>
    <row r="7" spans="1:9" ht="18.75" customHeight="1">
      <c r="A7" s="43" t="s">
        <v>175</v>
      </c>
      <c r="B7" s="17">
        <v>1339</v>
      </c>
      <c r="C7" s="17">
        <v>709</v>
      </c>
      <c r="D7" s="17">
        <f>SUM(B7:C7)</f>
        <v>2048</v>
      </c>
      <c r="E7" s="20"/>
      <c r="F7" s="20"/>
      <c r="G7" s="20"/>
      <c r="H7" s="15"/>
      <c r="I7" s="20"/>
    </row>
    <row r="8" spans="1:9" ht="13.5" customHeight="1">
      <c r="E8" s="20"/>
      <c r="F8" s="20"/>
      <c r="G8" s="20"/>
      <c r="H8" s="15"/>
      <c r="I8" s="20"/>
    </row>
    <row r="9" spans="1:9" ht="18.75" customHeight="1">
      <c r="A9" s="20" t="s">
        <v>123</v>
      </c>
      <c r="B9" s="20"/>
      <c r="C9" s="20"/>
      <c r="D9" s="20"/>
      <c r="E9" s="20"/>
      <c r="F9" s="20"/>
      <c r="G9" s="20"/>
      <c r="H9" s="15"/>
      <c r="I9" s="20"/>
    </row>
    <row r="10" spans="1:9" s="64" customFormat="1" ht="27.75" customHeight="1">
      <c r="A10" s="62" t="s">
        <v>53</v>
      </c>
      <c r="B10" s="63" t="s">
        <v>118</v>
      </c>
      <c r="C10" s="63" t="s">
        <v>88</v>
      </c>
      <c r="D10" s="63" t="s">
        <v>187</v>
      </c>
      <c r="E10" s="63" t="s">
        <v>89</v>
      </c>
      <c r="F10" s="63" t="s">
        <v>133</v>
      </c>
      <c r="G10" s="63" t="s">
        <v>186</v>
      </c>
      <c r="H10" s="95"/>
    </row>
    <row r="11" spans="1:9" ht="18.75" customHeight="1">
      <c r="A11" s="43" t="s">
        <v>138</v>
      </c>
      <c r="B11" s="17">
        <v>3518</v>
      </c>
      <c r="C11" s="17">
        <v>1334</v>
      </c>
      <c r="D11" s="17">
        <v>216</v>
      </c>
      <c r="E11" s="17">
        <v>1621</v>
      </c>
      <c r="F11" s="17">
        <v>24</v>
      </c>
      <c r="G11" s="17">
        <f>259579+236896+19511+349959</f>
        <v>865945</v>
      </c>
      <c r="H11" s="15"/>
    </row>
    <row r="12" spans="1:9" ht="18.75" customHeight="1">
      <c r="A12" s="43" t="s">
        <v>148</v>
      </c>
      <c r="B12" s="17">
        <v>3254</v>
      </c>
      <c r="C12" s="17">
        <v>1578</v>
      </c>
      <c r="D12" s="17">
        <v>178</v>
      </c>
      <c r="E12" s="17">
        <v>1756</v>
      </c>
      <c r="F12" s="17">
        <v>26</v>
      </c>
      <c r="G12" s="17">
        <v>1104096</v>
      </c>
      <c r="H12" s="15"/>
    </row>
    <row r="13" spans="1:9" ht="18.75" customHeight="1">
      <c r="A13" s="43" t="s">
        <v>150</v>
      </c>
      <c r="B13" s="17">
        <v>2871</v>
      </c>
      <c r="C13" s="17">
        <v>1337</v>
      </c>
      <c r="D13" s="17">
        <v>145</v>
      </c>
      <c r="E13" s="17">
        <v>1739</v>
      </c>
      <c r="F13" s="17">
        <v>30</v>
      </c>
      <c r="G13" s="17">
        <v>1119760</v>
      </c>
      <c r="H13" s="15"/>
    </row>
    <row r="14" spans="1:9" ht="18.75" customHeight="1">
      <c r="A14" s="43" t="s">
        <v>172</v>
      </c>
      <c r="B14" s="17">
        <v>2736</v>
      </c>
      <c r="C14" s="17">
        <v>1617</v>
      </c>
      <c r="D14" s="17">
        <v>130</v>
      </c>
      <c r="E14" s="17">
        <v>1794</v>
      </c>
      <c r="F14" s="17">
        <v>77</v>
      </c>
      <c r="G14" s="17">
        <v>1308032</v>
      </c>
      <c r="H14" s="15"/>
    </row>
    <row r="15" spans="1:9" ht="18.75" customHeight="1">
      <c r="A15" s="43" t="s">
        <v>175</v>
      </c>
      <c r="B15" s="17">
        <v>2371</v>
      </c>
      <c r="C15" s="17">
        <v>1278</v>
      </c>
      <c r="D15" s="17">
        <v>241</v>
      </c>
      <c r="E15" s="17">
        <v>1630</v>
      </c>
      <c r="F15" s="17">
        <v>62</v>
      </c>
      <c r="G15" s="17">
        <v>1139836</v>
      </c>
      <c r="H15" s="15"/>
    </row>
    <row r="16" spans="1:9" s="65" customFormat="1" ht="13.5" customHeight="1">
      <c r="H16" s="96"/>
      <c r="I16" s="66"/>
    </row>
    <row r="17" spans="1:9" ht="18.75" customHeight="1">
      <c r="A17" s="20" t="s">
        <v>94</v>
      </c>
      <c r="B17" s="20"/>
      <c r="C17" s="20"/>
      <c r="D17" s="20"/>
      <c r="E17" s="20"/>
      <c r="F17" s="20"/>
      <c r="G17" s="20"/>
      <c r="H17" s="15"/>
      <c r="I17" s="20"/>
    </row>
    <row r="18" spans="1:9" s="85" customFormat="1" ht="27" customHeight="1">
      <c r="A18" s="43" t="s">
        <v>53</v>
      </c>
      <c r="B18" s="91" t="s">
        <v>147</v>
      </c>
      <c r="C18" s="67" t="s">
        <v>176</v>
      </c>
      <c r="D18" s="90" t="s">
        <v>177</v>
      </c>
      <c r="E18" s="99"/>
      <c r="F18" s="99"/>
      <c r="G18" s="100"/>
      <c r="H18" s="97"/>
      <c r="I18" s="44"/>
    </row>
    <row r="19" spans="1:9" ht="18.75" customHeight="1">
      <c r="A19" s="43" t="s">
        <v>181</v>
      </c>
      <c r="B19" s="17">
        <v>54757</v>
      </c>
      <c r="C19" s="17">
        <v>597948</v>
      </c>
      <c r="D19" s="17">
        <v>220</v>
      </c>
      <c r="E19" s="15"/>
      <c r="F19" s="15"/>
      <c r="G19" s="15"/>
      <c r="I19" s="20"/>
    </row>
    <row r="20" spans="1:9" ht="18.75" customHeight="1">
      <c r="A20" s="43" t="s">
        <v>182</v>
      </c>
      <c r="B20" s="17">
        <v>52265</v>
      </c>
      <c r="C20" s="17">
        <v>545926</v>
      </c>
      <c r="D20" s="17">
        <v>271</v>
      </c>
      <c r="E20" s="15"/>
      <c r="F20" s="15"/>
      <c r="G20" s="15"/>
      <c r="I20" s="20"/>
    </row>
    <row r="21" spans="1:9" ht="18.75" customHeight="1">
      <c r="A21" s="43" t="s">
        <v>183</v>
      </c>
      <c r="B21" s="17">
        <v>52347</v>
      </c>
      <c r="C21" s="17">
        <v>546732</v>
      </c>
      <c r="D21" s="17">
        <v>319</v>
      </c>
      <c r="E21" s="15"/>
      <c r="F21" s="15"/>
      <c r="G21" s="15"/>
      <c r="I21" s="20"/>
    </row>
    <row r="22" spans="1:9" ht="18.75" customHeight="1">
      <c r="A22" s="43" t="s">
        <v>184</v>
      </c>
      <c r="B22" s="17">
        <v>54127</v>
      </c>
      <c r="C22" s="17">
        <v>555189</v>
      </c>
      <c r="D22" s="17">
        <v>294</v>
      </c>
      <c r="E22" s="15"/>
      <c r="F22" s="15"/>
      <c r="G22" s="15"/>
      <c r="I22" s="20"/>
    </row>
    <row r="23" spans="1:9" ht="18.75" customHeight="1">
      <c r="A23" s="43" t="s">
        <v>185</v>
      </c>
      <c r="B23" s="17">
        <v>57259</v>
      </c>
      <c r="C23" s="17">
        <v>514588</v>
      </c>
      <c r="D23" s="17">
        <v>313</v>
      </c>
      <c r="E23" s="15"/>
      <c r="F23" s="15"/>
      <c r="G23" s="15"/>
      <c r="I23" s="20"/>
    </row>
    <row r="24" spans="1:9" ht="13.5" customHeight="1">
      <c r="I24" s="20"/>
    </row>
    <row r="25" spans="1:9" ht="18.75" customHeight="1">
      <c r="A25" s="20" t="s">
        <v>95</v>
      </c>
      <c r="B25" s="20"/>
      <c r="C25" s="20"/>
      <c r="D25" s="20"/>
      <c r="E25" s="20"/>
      <c r="F25" s="20"/>
      <c r="G25" s="20"/>
      <c r="H25" s="15"/>
      <c r="I25" s="20"/>
    </row>
    <row r="26" spans="1:9" s="85" customFormat="1" ht="36" customHeight="1">
      <c r="A26" s="30" t="s">
        <v>53</v>
      </c>
      <c r="B26" s="63" t="s">
        <v>112</v>
      </c>
      <c r="C26" s="63" t="s">
        <v>113</v>
      </c>
      <c r="D26" s="67" t="s">
        <v>173</v>
      </c>
      <c r="E26" s="67" t="s">
        <v>54</v>
      </c>
      <c r="F26" s="67" t="s">
        <v>174</v>
      </c>
      <c r="G26" s="67" t="s">
        <v>55</v>
      </c>
      <c r="H26" s="14"/>
      <c r="I26" s="44"/>
    </row>
    <row r="27" spans="1:9" ht="18.75" customHeight="1">
      <c r="A27" s="43" t="s">
        <v>181</v>
      </c>
      <c r="B27" s="17">
        <v>65358000</v>
      </c>
      <c r="C27" s="17">
        <v>317657</v>
      </c>
      <c r="D27" s="68">
        <v>0.49</v>
      </c>
      <c r="E27" s="17">
        <v>36633</v>
      </c>
      <c r="F27" s="68">
        <v>11.53</v>
      </c>
      <c r="G27" s="17">
        <v>33000</v>
      </c>
      <c r="H27" s="15"/>
      <c r="I27" s="20"/>
    </row>
    <row r="28" spans="1:9" ht="18.75" customHeight="1">
      <c r="A28" s="43" t="s">
        <v>182</v>
      </c>
      <c r="B28" s="17">
        <v>68270000</v>
      </c>
      <c r="C28" s="17">
        <v>320784</v>
      </c>
      <c r="D28" s="68">
        <v>0.47</v>
      </c>
      <c r="E28" s="17">
        <v>36584</v>
      </c>
      <c r="F28" s="68">
        <v>11.4</v>
      </c>
      <c r="G28" s="17">
        <v>33000</v>
      </c>
      <c r="H28" s="15"/>
      <c r="I28" s="20"/>
    </row>
    <row r="29" spans="1:9" ht="18.75" customHeight="1">
      <c r="A29" s="43" t="s">
        <v>183</v>
      </c>
      <c r="B29" s="17">
        <v>72366050</v>
      </c>
      <c r="C29" s="17">
        <v>338921</v>
      </c>
      <c r="D29" s="68">
        <v>0.46</v>
      </c>
      <c r="E29" s="17">
        <v>36696</v>
      </c>
      <c r="F29" s="68">
        <v>10.82</v>
      </c>
      <c r="G29" s="17">
        <v>33000</v>
      </c>
      <c r="H29" s="15"/>
      <c r="I29" s="20"/>
    </row>
    <row r="30" spans="1:9" ht="18.75" customHeight="1">
      <c r="A30" s="43" t="s">
        <v>184</v>
      </c>
      <c r="B30" s="17">
        <v>81614000</v>
      </c>
      <c r="C30" s="17">
        <v>340368</v>
      </c>
      <c r="D30" s="68">
        <v>0.42</v>
      </c>
      <c r="E30" s="17">
        <v>36694</v>
      </c>
      <c r="F30" s="68">
        <v>10.78</v>
      </c>
      <c r="G30" s="17">
        <v>33000</v>
      </c>
      <c r="H30" s="15"/>
      <c r="I30" s="20"/>
    </row>
    <row r="31" spans="1:9" ht="18.75" customHeight="1">
      <c r="A31" s="43" t="s">
        <v>185</v>
      </c>
      <c r="B31" s="17">
        <v>87672000</v>
      </c>
      <c r="C31" s="17">
        <v>346903</v>
      </c>
      <c r="D31" s="68">
        <v>0.4</v>
      </c>
      <c r="E31" s="17">
        <v>35969</v>
      </c>
      <c r="F31" s="68">
        <v>10.37</v>
      </c>
      <c r="G31" s="17">
        <v>33000</v>
      </c>
      <c r="H31" s="15"/>
      <c r="I31" s="20"/>
    </row>
    <row r="32" spans="1:9" ht="18.75" customHeight="1">
      <c r="A32" s="20" t="s">
        <v>56</v>
      </c>
      <c r="B32" s="20"/>
      <c r="C32" s="20"/>
      <c r="D32" s="20"/>
      <c r="E32" s="20"/>
      <c r="F32" s="20"/>
      <c r="G32" s="20"/>
      <c r="H32" s="15"/>
      <c r="I32" s="20"/>
    </row>
    <row r="33" spans="1:9" ht="13.5" customHeight="1">
      <c r="H33" s="15"/>
      <c r="I33" s="20"/>
    </row>
    <row r="34" spans="1:9" ht="21" customHeight="1">
      <c r="A34" s="20" t="s">
        <v>143</v>
      </c>
      <c r="B34" s="20"/>
      <c r="C34" s="20"/>
      <c r="D34" s="20"/>
      <c r="E34" s="20"/>
      <c r="F34" s="20"/>
      <c r="G34" s="20"/>
      <c r="H34" s="15"/>
      <c r="I34" s="20"/>
    </row>
    <row r="35" spans="1:9" s="76" customFormat="1" ht="21" customHeight="1">
      <c r="A35" s="34"/>
      <c r="B35" s="34" t="s">
        <v>139</v>
      </c>
      <c r="C35" s="34" t="s">
        <v>140</v>
      </c>
      <c r="D35" s="34" t="s">
        <v>141</v>
      </c>
      <c r="E35" s="34" t="s">
        <v>142</v>
      </c>
      <c r="F35" s="34" t="s">
        <v>144</v>
      </c>
      <c r="G35" s="34" t="s">
        <v>5</v>
      </c>
      <c r="H35" s="72"/>
      <c r="I35" s="61"/>
    </row>
    <row r="36" spans="1:9" s="76" customFormat="1" ht="21" customHeight="1">
      <c r="A36" s="43" t="s">
        <v>181</v>
      </c>
      <c r="B36" s="77">
        <v>754</v>
      </c>
      <c r="C36" s="78">
        <v>663</v>
      </c>
      <c r="D36" s="77">
        <v>5760</v>
      </c>
      <c r="E36" s="78">
        <v>221</v>
      </c>
      <c r="F36" s="78">
        <v>81</v>
      </c>
      <c r="G36" s="77">
        <f>SUM(B36:F36)</f>
        <v>7479</v>
      </c>
      <c r="H36" s="98"/>
    </row>
    <row r="37" spans="1:9" s="76" customFormat="1" ht="21" customHeight="1">
      <c r="A37" s="43" t="s">
        <v>182</v>
      </c>
      <c r="B37" s="77">
        <v>1879</v>
      </c>
      <c r="C37" s="78">
        <v>874</v>
      </c>
      <c r="D37" s="77">
        <v>6782</v>
      </c>
      <c r="E37" s="78">
        <v>182</v>
      </c>
      <c r="F37" s="78">
        <v>5450</v>
      </c>
      <c r="G37" s="77">
        <f>SUM(B37:F37)</f>
        <v>15167</v>
      </c>
      <c r="H37" s="98"/>
    </row>
    <row r="38" spans="1:9" s="76" customFormat="1" ht="21" customHeight="1">
      <c r="A38" s="43" t="s">
        <v>183</v>
      </c>
      <c r="B38" s="77">
        <v>2432</v>
      </c>
      <c r="C38" s="78">
        <v>1312</v>
      </c>
      <c r="D38" s="77">
        <v>7308</v>
      </c>
      <c r="E38" s="78">
        <v>153</v>
      </c>
      <c r="F38" s="78">
        <v>8255</v>
      </c>
      <c r="G38" s="77">
        <f>SUM(B38:F38)</f>
        <v>19460</v>
      </c>
      <c r="H38" s="98"/>
    </row>
    <row r="39" spans="1:9" s="76" customFormat="1" ht="21" customHeight="1">
      <c r="A39" s="43" t="s">
        <v>184</v>
      </c>
      <c r="B39" s="77">
        <v>2570</v>
      </c>
      <c r="C39" s="78">
        <v>1776</v>
      </c>
      <c r="D39" s="77">
        <v>7217</v>
      </c>
      <c r="E39" s="78">
        <v>128</v>
      </c>
      <c r="F39" s="78">
        <v>8892</v>
      </c>
      <c r="G39" s="77">
        <f>SUM(B39:F39)</f>
        <v>20583</v>
      </c>
      <c r="H39" s="98"/>
    </row>
    <row r="40" spans="1:9" s="76" customFormat="1" ht="21" customHeight="1">
      <c r="A40" s="43" t="s">
        <v>185</v>
      </c>
      <c r="B40" s="77">
        <v>2909</v>
      </c>
      <c r="C40" s="78">
        <v>1802</v>
      </c>
      <c r="D40" s="77">
        <v>7695</v>
      </c>
      <c r="E40" s="78">
        <v>203</v>
      </c>
      <c r="F40" s="78">
        <v>11609</v>
      </c>
      <c r="G40" s="77">
        <f>SUM(B40:F40)</f>
        <v>24218</v>
      </c>
      <c r="H40" s="98"/>
    </row>
    <row r="41" spans="1:9" ht="21" customHeight="1">
      <c r="A41" s="79" t="s">
        <v>149</v>
      </c>
    </row>
  </sheetData>
  <phoneticPr fontId="3"/>
  <pageMargins left="0.39370078740157483" right="0.39370078740157483" top="0.78740157480314965" bottom="0.78740157480314965" header="0.51181102362204722" footer="0.51181102362204722"/>
  <pageSetup paperSize="9" scale="99" orientation="portrait" verticalDpi="300" r:id="rId1"/>
  <headerFooter alignWithMargins="0">
    <oddFooter>&amp;C&amp;"ＭＳ 明朝,標準"&amp;10- １５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p.12</vt:lpstr>
      <vt:lpstr>p.13</vt:lpstr>
      <vt:lpstr>p.14</vt:lpstr>
      <vt:lpstr>p.15</vt:lpstr>
      <vt:lpstr>p.12!Print_Area</vt:lpstr>
    </vt:vector>
  </TitlesOfParts>
  <Company>つくば市立中央図書館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tsukuba</dc:creator>
  <cp:lastModifiedBy>つくば市</cp:lastModifiedBy>
  <cp:lastPrinted>2018-08-22T03:02:55Z</cp:lastPrinted>
  <dcterms:created xsi:type="dcterms:W3CDTF">2004-03-31T11:15:38Z</dcterms:created>
  <dcterms:modified xsi:type="dcterms:W3CDTF">2021-08-27T08:00:55Z</dcterms:modified>
</cp:coreProperties>
</file>