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調査回答・報告\5_定例的（年単位）なもの\★1月_公営企業に係る経営比較分析\R5作成（R４年度分）\回答\"/>
    </mc:Choice>
  </mc:AlternateContent>
  <xr:revisionPtr revIDLastSave="0" documentId="13_ncr:1_{B9019B18-3B02-4E32-90D6-A2FE0C90BBD4}" xr6:coauthVersionLast="36" xr6:coauthVersionMax="36" xr10:uidLastSave="{00000000-0000-0000-0000-000000000000}"/>
  <workbookProtection workbookAlgorithmName="SHA-512" workbookHashValue="nFVNO/g8d4//JEXbvr4K0QSLQDwTNXWy3fMYQhz06Xq6XO0FHdAPeDjF796hxodM2dvrVRdutYa2C+F+gzcuSA==" workbookSaltValue="RK2y/TdCib4s9dhYOoTS1g=="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10" i="4"/>
  <c r="BB8" i="4"/>
  <c r="AT8" i="4"/>
  <c r="AD8" i="4"/>
  <c r="W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<sst xmlns="http://schemas.openxmlformats.org/spreadsheetml/2006/main" count="278" uniqueCount="117">
  <si>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</si>
  <si>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</si>
  <si>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</si>
  <si>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</si>
  <si>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</si>
  <si>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</si>
  <si>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</si>
  <si>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</si>
  <si>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</si>
  <si>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</si>
  <si>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</si>
  <si>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</si>
  <si>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</si>
  <si>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</si>
  <si>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</si>
  <si>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</si>
  <si>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</si>
  <si>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</si>
  <si>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</si>
  <si>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</si>
  <si>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</si>
  <si>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</si>
  <si>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</si>
  <si>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</si>
  <si>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</si>
  <si>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</si>
  <si>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</si>
  <si>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</si>
  <si>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</si>
  <si>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</si>
  <si>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</si>
  <si>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</si>
  <si>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</si>
  <si>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</si>
  <si>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</si>
  <si>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</si>
  <si>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</si>
  <si>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</si>
  <si>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</si>
  <si>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</si>
  <si>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</si>
  <si>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</si>
  <si>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</si>
  <si>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</si>
  <si>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</si>
  <si>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</si>
  <si>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</si>
  <si>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</si>
  <si>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</si>
  <si>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</si>
  <si>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</si>
  <si>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</si>
  <si>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</si>
  <si>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</si>
  <si>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</si>
  <si>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</si>
  <si>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</si>
  <si>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</si>
  <si>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</si>
  <si>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</si>
  <si>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</si>
  <si>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</si>
  <si>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</si>
  <si>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</si>
  <si>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</si>
  <si>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</si>
  <si>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</si>
  <si>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</si>
  <si>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</si>
  <si>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</si>
  <si>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</si>
  <si>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</si>
  <si>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</si>
  <si>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</si>
  <si>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</si>
  <si>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</si>
  <si>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</si>
  <si>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</si>
  <si>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</si>
  <si>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</si>
  <si>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</si>
  <si>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</si>
  <si>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</si>
  <si>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</si>
  <si>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</si>
  <si>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</si>
  <si>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</si>
  <si>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</si>
  <si>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</si>
  <si>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</si>
  <si>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</si>
  <si>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</si>
  <si>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</si>
  <si>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</si>
  <si>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</si>
  <si>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</si>
  <si>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</si>
  <si>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</si>
  <si>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</si>
  <si>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</si>
  <si>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</si>
  <si>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</si>
  <si>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</si>
  <si>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</si>
  <si>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</si>
  <si>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</si>
  <si>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</si>
  <si>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</si>
  <si>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</si>
  <si>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</si>
  <si>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</si>
  <si>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</si>
  <si>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</si>
  <si>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</si>
  <si>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・有形固定資産減価償却率は、類似団体平均値と比較して低い数値であるものの、大幅に上昇している。
・管渠改善率は、類似団体平均値と比較して低い数値となっており、今後の管渠老朽化率の上昇を見据え、ストックマネジメントによる適切な維持管理、改築・更新が必要である。</t>
    <rPh sb="22" eb="24">
      <t>ヒカク</t>
    </rPh>
    <rPh sb="26" eb="27">
      <t>ヒク</t>
    </rPh>
    <rPh sb="28" eb="30">
      <t>スウチ</t>
    </rPh>
    <rPh sb="37" eb="39">
      <t>オオハバ</t>
    </rPh>
    <rPh sb="64" eb="66">
      <t>ヒカク</t>
    </rPh>
    <rPh sb="68" eb="69">
      <t>ヒク</t>
    </rPh>
    <rPh sb="70" eb="72">
      <t>スウチ</t>
    </rPh>
    <phoneticPr fontId="4"/>
  </si>
  <si>
    <t>・前年度と比べ下水道使用料が減少となったことに加え、処理区域内人口密度も低いため厳しい経営環境にある。
・将来にわたり下水道サービスを安定的に提供していくため、財政基盤の強化に努めるとともに、見直し中の経営戦略において、経営課題の整理や改善策等について検討し、持続可能な事業運営を推進していく。</t>
    <rPh sb="1" eb="4">
      <t>ゼンネンド</t>
    </rPh>
    <rPh sb="5" eb="6">
      <t>クラ</t>
    </rPh>
    <rPh sb="14" eb="16">
      <t>ゲンショウ</t>
    </rPh>
    <rPh sb="23" eb="24">
      <t>クワ</t>
    </rPh>
    <phoneticPr fontId="4"/>
  </si>
  <si>
    <t>・経常収支比率は100％を超えているものの、一般会計からの繰入金に依存している部分があるため、財源確保が課題である。
・流動比率は資金計画の改善により現金及び預金が増加したことで上昇したものの、依然として100％を下回っている。
・企業債残高対事業規模比率は、類似団体平均値と比較すると数値は低いものの、企業債の返済は大きな負担となっている。長期的な財政負担を見据えた経営が必要である。
・経費回収率は、汚水処理費の増加により、前年度と同様に100％を下回っている。処理区域内の人口密度が低いために経費に対する使用料収入が少ないことから、汚水処理費を賄うことができなかった。財源確保とさらなる効率化が必要である。
・汚水処理原価は、類似団体平均値と比較して低い数値である。
・水洗化率は、類似団体平均値と比較して高い数値である。引き続き、接続率の向上に努めていきたい。</t>
    <rPh sb="22" eb="24">
      <t>イッパン</t>
    </rPh>
    <rPh sb="24" eb="26">
      <t>カイケイ</t>
    </rPh>
    <rPh sb="29" eb="31">
      <t>クリイレ</t>
    </rPh>
    <rPh sb="31" eb="32">
      <t>キン</t>
    </rPh>
    <rPh sb="33" eb="35">
      <t>イゾン</t>
    </rPh>
    <rPh sb="39" eb="41">
      <t>ブブン</t>
    </rPh>
    <rPh sb="47" eb="49">
      <t>ザイゲン</t>
    </rPh>
    <rPh sb="49" eb="51">
      <t>カクホ</t>
    </rPh>
    <rPh sb="52" eb="54">
      <t>カダイ</t>
    </rPh>
    <rPh sb="138" eb="140">
      <t>ヒカク</t>
    </rPh>
    <rPh sb="143" eb="145">
      <t>スウチ</t>
    </rPh>
    <rPh sb="146" eb="147">
      <t>ヒク</t>
    </rPh>
    <rPh sb="171" eb="174">
      <t>チョウキテキ</t>
    </rPh>
    <rPh sb="184" eb="186">
      <t>ケイエイ</t>
    </rPh>
    <rPh sb="187" eb="189">
      <t>ヒツヨウ</t>
    </rPh>
    <rPh sb="214" eb="217">
      <t>ゼンネンド</t>
    </rPh>
    <rPh sb="218" eb="220">
      <t>ドウヨウ</t>
    </rPh>
    <rPh sb="287" eb="289">
      <t>ザイゲン</t>
    </rPh>
    <rPh sb="289" eb="291">
      <t>カクホ</t>
    </rPh>
    <rPh sb="324" eb="326">
      <t>ヒカク</t>
    </rPh>
    <rPh sb="348" eb="351">
      <t>ヘイキンチ</t>
    </rPh>
    <rPh sb="352" eb="354">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</si>
</sst>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c:v>0.03</c:v>
                </c:pt>
                <c:pt idx="4">
                  <c:v>0.02</c:v>
                </c:pt>
              </c:numCache>
            </c:numRef>
          </c:val>
          <c:extLst>
            <c:ext xmlns:c16="http://schemas.microsoft.com/office/drawing/2014/chart" uri="{C3380CC4-5D6E-409C-BE32-E72D297353CC}">
              <c16:uniqueId val="{00000000-D605-41F3-AEBD-CBBACBBCED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0.33</c:v>
                </c:pt>
                <c:pt idx="3">
                  <c:v>0.22</c:v>
                </c:pt>
                <c:pt idx="4">
                  <c:v>0.23</c:v>
                </c:pt>
              </c:numCache>
            </c:numRef>
          </c:val>
          <c:smooth val="0"/>
          <c:extLst>
            <c:ext xmlns:c16="http://schemas.microsoft.com/office/drawing/2014/chart" uri="{C3380CC4-5D6E-409C-BE32-E72D297353CC}">
              <c16:uniqueId val="{00000001-D605-41F3-AEBD-CBBACBBCED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100.21</c:v>
                </c:pt>
                <c:pt idx="3">
                  <c:v>102.79</c:v>
                </c:pt>
                <c:pt idx="4">
                  <c:v>102.92</c:v>
                </c:pt>
              </c:numCache>
            </c:numRef>
          </c:val>
          <c:extLst>
            <c:ext xmlns:c16="http://schemas.microsoft.com/office/drawing/2014/chart" uri="{C3380CC4-5D6E-409C-BE32-E72D297353CC}">
              <c16:uniqueId val="{00000000-1061-44D8-9089-1835C11DBF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109.58</c:v>
                </c:pt>
                <c:pt idx="3">
                  <c:v>109.32</c:v>
                </c:pt>
                <c:pt idx="4">
                  <c:v>108.33</c:v>
                </c:pt>
              </c:numCache>
            </c:numRef>
          </c:val>
          <c:smooth val="0"/>
          <c:extLst>
            <c:ext xmlns:c16="http://schemas.microsoft.com/office/drawing/2014/chart" uri="{C3380CC4-5D6E-409C-BE32-E72D297353CC}">
              <c16:uniqueId val="{00000001-1061-44D8-9089-1835C11DBF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4.09</c:v>
                </c:pt>
                <c:pt idx="3">
                  <c:v>8.08</c:v>
                </c:pt>
                <c:pt idx="4">
                  <c:v>11.98</c:v>
                </c:pt>
              </c:numCache>
            </c:numRef>
          </c:val>
          <c:extLst>
            <c:ext xmlns:c16="http://schemas.microsoft.com/office/drawing/2014/chart" uri="{C3380CC4-5D6E-409C-BE32-E72D297353CC}">
              <c16:uniqueId val="{00000000-50F6-44F0-B75A-3B1CBA3DF1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34.15</c:v>
                </c:pt>
                <c:pt idx="3">
                  <c:v>35.53</c:v>
                </c:pt>
                <c:pt idx="4">
                  <c:v>37.51</c:v>
                </c:pt>
              </c:numCache>
            </c:numRef>
          </c:val>
          <c:smooth val="0"/>
          <c:extLst>
            <c:ext xmlns:c16="http://schemas.microsoft.com/office/drawing/2014/chart" uri="{C3380CC4-5D6E-409C-BE32-E72D297353CC}">
              <c16:uniqueId val="{00000001-50F6-44F0-B75A-3B1CBA3DF1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0.53</c:v>
                </c:pt>
              </c:numCache>
            </c:numRef>
          </c:val>
          <c:extLst>
            <c:ext xmlns:c16="http://schemas.microsoft.com/office/drawing/2014/chart" uri="{C3380CC4-5D6E-409C-BE32-E72D297353CC}">
              <c16:uniqueId val="{00000000-8481-4B58-A96C-C76B3A0F69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5.18</c:v>
                </c:pt>
                <c:pt idx="3">
                  <c:v>6.01</c:v>
                </c:pt>
                <c:pt idx="4">
                  <c:v>6.84</c:v>
                </c:pt>
              </c:numCache>
            </c:numRef>
          </c:val>
          <c:smooth val="0"/>
          <c:extLst>
            <c:ext xmlns:c16="http://schemas.microsoft.com/office/drawing/2014/chart" uri="{C3380CC4-5D6E-409C-BE32-E72D297353CC}">
              <c16:uniqueId val="{00000001-8481-4B58-A96C-C76B3A0F69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2.69</c:v>
                </c:pt>
                <c:pt idx="3" formatCode="#,##0.00;&quot;△&quot;#,##0.00">
                  <c:v>0</c:v>
                </c:pt>
                <c:pt idx="4" formatCode="#,##0.00;&quot;△&quot;#,##0.00">
                  <c:v>0</c:v>
                </c:pt>
              </c:numCache>
            </c:numRef>
          </c:val>
          <c:extLst>
            <c:ext xmlns:c16="http://schemas.microsoft.com/office/drawing/2014/chart" uri="{C3380CC4-5D6E-409C-BE32-E72D297353CC}">
              <c16:uniqueId val="{00000000-70AF-4D35-91BA-6C5988D03C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5.97</c:v>
                </c:pt>
                <c:pt idx="3">
                  <c:v>1.54</c:v>
                </c:pt>
                <c:pt idx="4">
                  <c:v>1.28</c:v>
                </c:pt>
              </c:numCache>
            </c:numRef>
          </c:val>
          <c:smooth val="0"/>
          <c:extLst>
            <c:ext xmlns:c16="http://schemas.microsoft.com/office/drawing/2014/chart" uri="{C3380CC4-5D6E-409C-BE32-E72D297353CC}">
              <c16:uniqueId val="{00000001-70AF-4D35-91BA-6C5988D03C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39.9</c:v>
                </c:pt>
                <c:pt idx="3">
                  <c:v>73.36</c:v>
                </c:pt>
                <c:pt idx="4">
                  <c:v>93.04</c:v>
                </c:pt>
              </c:numCache>
            </c:numRef>
          </c:val>
          <c:extLst>
            <c:ext xmlns:c16="http://schemas.microsoft.com/office/drawing/2014/chart" uri="{C3380CC4-5D6E-409C-BE32-E72D297353CC}">
              <c16:uniqueId val="{00000000-7140-47D5-A00A-32E7CF60E1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60.82</c:v>
                </c:pt>
                <c:pt idx="3">
                  <c:v>63.48</c:v>
                </c:pt>
                <c:pt idx="4">
                  <c:v>65.510000000000005</c:v>
                </c:pt>
              </c:numCache>
            </c:numRef>
          </c:val>
          <c:smooth val="0"/>
          <c:extLst>
            <c:ext xmlns:c16="http://schemas.microsoft.com/office/drawing/2014/chart" uri="{C3380CC4-5D6E-409C-BE32-E72D297353CC}">
              <c16:uniqueId val="{00000001-7140-47D5-A00A-32E7CF60E1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673.1</c:v>
                </c:pt>
                <c:pt idx="3">
                  <c:v>650.71</c:v>
                </c:pt>
                <c:pt idx="4">
                  <c:v>644.41</c:v>
                </c:pt>
              </c:numCache>
            </c:numRef>
          </c:val>
          <c:extLst>
            <c:ext xmlns:c16="http://schemas.microsoft.com/office/drawing/2014/chart" uri="{C3380CC4-5D6E-409C-BE32-E72D297353CC}">
              <c16:uniqueId val="{00000000-F0CF-45A8-BFF4-050EF770AD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920.83</c:v>
                </c:pt>
                <c:pt idx="3">
                  <c:v>874.02</c:v>
                </c:pt>
                <c:pt idx="4">
                  <c:v>827.43</c:v>
                </c:pt>
              </c:numCache>
            </c:numRef>
          </c:val>
          <c:smooth val="0"/>
          <c:extLst>
            <c:ext xmlns:c16="http://schemas.microsoft.com/office/drawing/2014/chart" uri="{C3380CC4-5D6E-409C-BE32-E72D297353CC}">
              <c16:uniqueId val="{00000001-F0CF-45A8-BFF4-050EF770AD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103.78</c:v>
                </c:pt>
                <c:pt idx="3">
                  <c:v>99.43</c:v>
                </c:pt>
                <c:pt idx="4">
                  <c:v>98.98</c:v>
                </c:pt>
              </c:numCache>
            </c:numRef>
          </c:val>
          <c:extLst>
            <c:ext xmlns:c16="http://schemas.microsoft.com/office/drawing/2014/chart" uri="{C3380CC4-5D6E-409C-BE32-E72D297353CC}">
              <c16:uniqueId val="{00000000-5115-4B9E-A088-0316EDA5D9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99.82</c:v>
                </c:pt>
                <c:pt idx="3">
                  <c:v>100.32</c:v>
                </c:pt>
                <c:pt idx="4">
                  <c:v>99.71</c:v>
                </c:pt>
              </c:numCache>
            </c:numRef>
          </c:val>
          <c:smooth val="0"/>
          <c:extLst>
            <c:ext xmlns:c16="http://schemas.microsoft.com/office/drawing/2014/chart" uri="{C3380CC4-5D6E-409C-BE32-E72D297353CC}">
              <c16:uniqueId val="{00000001-5115-4B9E-A088-0316EDA5D9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142.91999999999999</c:v>
                </c:pt>
                <c:pt idx="3">
                  <c:v>149.35</c:v>
                </c:pt>
                <c:pt idx="4">
                  <c:v>150</c:v>
                </c:pt>
              </c:numCache>
            </c:numRef>
          </c:val>
          <c:extLst>
            <c:ext xmlns:c16="http://schemas.microsoft.com/office/drawing/2014/chart" uri="{C3380CC4-5D6E-409C-BE32-E72D297353CC}">
              <c16:uniqueId val="{00000000-20F5-4544-9BE1-A26A56B45B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156.77000000000001</c:v>
                </c:pt>
                <c:pt idx="3">
                  <c:v>157.63999999999999</c:v>
                </c:pt>
                <c:pt idx="4">
                  <c:v>159.59</c:v>
                </c:pt>
              </c:numCache>
            </c:numRef>
          </c:val>
          <c:smooth val="0"/>
          <c:extLst>
            <c:ext xmlns:c16="http://schemas.microsoft.com/office/drawing/2014/chart" uri="{C3380CC4-5D6E-409C-BE32-E72D297353CC}">
              <c16:uniqueId val="{00000001-20F5-4544-9BE1-A26A56B45B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29-417F-AB7D-ADF1EC0652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c:v>
                </c:pt>
                <c:pt idx="3">
                  <c:v>66.650000000000006</c:v>
                </c:pt>
                <c:pt idx="4">
                  <c:v>64.45</c:v>
                </c:pt>
              </c:numCache>
            </c:numRef>
          </c:val>
          <c:smooth val="0"/>
          <c:extLst>
            <c:ext xmlns:c16="http://schemas.microsoft.com/office/drawing/2014/chart" uri="{C3380CC4-5D6E-409C-BE32-E72D297353CC}">
              <c16:uniqueId val="{00000001-5C29-417F-AB7D-ADF1EC0652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97.88</c:v>
                </c:pt>
                <c:pt idx="3">
                  <c:v>98.04</c:v>
                </c:pt>
                <c:pt idx="4">
                  <c:v>99.83</c:v>
                </c:pt>
              </c:numCache>
            </c:numRef>
          </c:val>
          <c:extLst>
            <c:ext xmlns:c16="http://schemas.microsoft.com/office/drawing/2014/chart" uri="{C3380CC4-5D6E-409C-BE32-E72D297353CC}">
              <c16:uniqueId val="{00000000-12E9-4D41-9388-3EC152234E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94.41</c:v>
                </c:pt>
                <c:pt idx="3">
                  <c:v>94.43</c:v>
                </c:pt>
                <c:pt idx="4">
                  <c:v>94.58</c:v>
                </c:pt>
              </c:numCache>
            </c:numRef>
          </c:val>
          <c:smooth val="0"/>
          <c:extLst>
            <c:ext xmlns:c16="http://schemas.microsoft.com/office/drawing/2014/chart" uri="{C3380CC4-5D6E-409C-BE32-E72D297353CC}">
              <c16:uniqueId val="{00000001-12E9-4D41-9388-3EC152234E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A10" sqref="A1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茨城県　つくば市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非設置</v>
      </c>
      <c r="AE8" s="36"/>
      <c r="AF8" s="36"/>
      <c r="AG8" s="36"/>
      <c r="AH8" s="36"/>
      <c r="AI8" s="36"/>
      <c r="AJ8" s="36"/>
      <c r="AK8" s="3"/>
      <c r="AL8" s="37">
        <f>データ!S6</f>
        <v>252202</v>
      </c>
      <c r="AM8" s="37"/>
      <c r="AN8" s="37"/>
      <c r="AO8" s="37"/>
      <c r="AP8" s="37"/>
      <c r="AQ8" s="37"/>
      <c r="AR8" s="37"/>
      <c r="AS8" s="37"/>
      <c r="AT8" s="38">
        <f>データ!T6</f>
        <v>283.72000000000003</v>
      </c>
      <c r="AU8" s="38"/>
      <c r="AV8" s="38"/>
      <c r="AW8" s="38"/>
      <c r="AX8" s="38"/>
      <c r="AY8" s="38"/>
      <c r="AZ8" s="38"/>
      <c r="BA8" s="38"/>
      <c r="BB8" s="38">
        <f>データ!U6</f>
        <v>888.91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83.04</v>
      </c>
      <c r="J10" s="38"/>
      <c r="K10" s="38"/>
      <c r="L10" s="38"/>
      <c r="M10" s="38"/>
      <c r="N10" s="38"/>
      <c r="O10" s="38"/>
      <c r="P10" s="38">
        <f>データ!P6</f>
        <v>72.11</v>
      </c>
      <c r="Q10" s="38"/>
      <c r="R10" s="38"/>
      <c r="S10" s="38"/>
      <c r="T10" s="38"/>
      <c r="U10" s="38"/>
      <c r="V10" s="38"/>
      <c r="W10" s="38">
        <f>データ!Q6</f>
        <v>88.76</v>
      </c>
      <c r="X10" s="38"/>
      <c r="Y10" s="38"/>
      <c r="Z10" s="38"/>
      <c r="AA10" s="38"/>
      <c r="AB10" s="38"/>
      <c r="AC10" s="38"/>
      <c r="AD10" s="37">
        <f>データ!R6</f>
        <v>3135</v>
      </c>
      <c r="AE10" s="37"/>
      <c r="AF10" s="37"/>
      <c r="AG10" s="37"/>
      <c r="AH10" s="37"/>
      <c r="AI10" s="37"/>
      <c r="AJ10" s="37"/>
      <c r="AK10" s="2"/>
      <c r="AL10" s="37">
        <f>データ!V6</f>
        <v>181919</v>
      </c>
      <c r="AM10" s="37"/>
      <c r="AN10" s="37"/>
      <c r="AO10" s="37"/>
      <c r="AP10" s="37"/>
      <c r="AQ10" s="37"/>
      <c r="AR10" s="37"/>
      <c r="AS10" s="37"/>
      <c r="AT10" s="38">
        <f>データ!W6</f>
        <v>65.849999999999994</v>
      </c>
      <c r="AU10" s="38"/>
      <c r="AV10" s="38"/>
      <c r="AW10" s="38"/>
      <c r="AX10" s="38"/>
      <c r="AY10" s="38"/>
      <c r="AZ10" s="38"/>
      <c r="BA10" s="38"/>
      <c r="BB10" s="38">
        <f>データ!X6</f>
        <v>2762.63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LhrhTb9FWEWFC9vTFOkwV1Z3dajcBd1f5Q5R+VCD+NfXGSIZGsp/9oxsmSIFJrdTlNf1cFhEr/74kv1/eiqcA==" saltValue="s5i4OqpeBFCbA1DVSnff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82201</v>
      </c>
      <c r="D6" s="19">
        <f t="shared" si="3"/>
        <v>46</v>
      </c>
      <c r="E6" s="19">
        <f t="shared" si="3"/>
        <v>17</v>
      </c>
      <c r="F6" s="19">
        <f t="shared" si="3"/>
        <v>1</v>
      </c>
      <c r="G6" s="19">
        <f t="shared" si="3"/>
        <v>0</v>
      </c>
      <c r="H6" s="19" t="str">
        <f t="shared" si="3"/>
        <v>茨城県　つくば市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83.04</v>
      </c>
      <c r="P6" s="20">
        <f t="shared" si="3"/>
        <v>72.11</v>
      </c>
      <c r="Q6" s="20">
        <f t="shared" si="3"/>
        <v>88.76</v>
      </c>
      <c r="R6" s="20">
        <f t="shared" si="3"/>
        <v>3135</v>
      </c>
      <c r="S6" s="20">
        <f t="shared" si="3"/>
        <v>252202</v>
      </c>
      <c r="T6" s="20">
        <f t="shared" si="3"/>
        <v>283.72000000000003</v>
      </c>
      <c r="U6" s="20">
        <f t="shared" si="3"/>
        <v>888.91</v>
      </c>
      <c r="V6" s="20">
        <f t="shared" si="3"/>
        <v>181919</v>
      </c>
      <c r="W6" s="20">
        <f t="shared" si="3"/>
        <v>65.849999999999994</v>
      </c>
      <c r="X6" s="20">
        <f t="shared" si="3"/>
        <v>2762.63</v>
      </c>
      <c r="Y6" s="21" t="str">
        <f>IF(Y7="",NA(),Y7)</f>
        <v>-</v>
      </c>
      <c r="Z6" s="21" t="str">
        <f t="shared" ref="Z6:AH6" si="4">IF(Z7="",NA(),Z7)</f>
        <v>-</v>
      </c>
      <c r="AA6" s="21">
        <f t="shared" si="4"/>
        <v>100.21</v>
      </c>
      <c r="AB6" s="21">
        <f t="shared" si="4"/>
        <v>102.79</v>
      </c>
      <c r="AC6" s="21">
        <f t="shared" si="4"/>
        <v>102.92</v>
      </c>
      <c r="AD6" s="21" t="str">
        <f t="shared" si="4"/>
        <v>-</v>
      </c>
      <c r="AE6" s="21" t="str">
        <f t="shared" si="4"/>
        <v>-</v>
      </c>
      <c r="AF6" s="21">
        <f t="shared" si="4"/>
        <v>109.58</v>
      </c>
      <c r="AG6" s="21">
        <f t="shared" si="4"/>
        <v>109.32</v>
      </c>
      <c r="AH6" s="21">
        <f t="shared" si="4"/>
        <v>108.33</v>
      </c>
      <c r="AI6" s="20" t="str">
        <f>IF(AI7="","",IF(AI7="-","【-】","【"&amp;SUBSTITUTE(TEXT(AI7,"#,##0.00"),"-","△")&amp;"】"))</f>
        <v>【106.11】</v>
      </c>
      <c r="AJ6" s="21" t="str">
        <f>IF(AJ7="",NA(),AJ7)</f>
        <v>-</v>
      </c>
      <c r="AK6" s="21" t="str">
        <f t="shared" ref="AK6:AS6" si="5">IF(AK7="",NA(),AK7)</f>
        <v>-</v>
      </c>
      <c r="AL6" s="21">
        <f t="shared" si="5"/>
        <v>2.69</v>
      </c>
      <c r="AM6" s="20">
        <f t="shared" si="5"/>
        <v>0</v>
      </c>
      <c r="AN6" s="20">
        <f t="shared" si="5"/>
        <v>0</v>
      </c>
      <c r="AO6" s="21" t="str">
        <f t="shared" si="5"/>
        <v>-</v>
      </c>
      <c r="AP6" s="21" t="str">
        <f t="shared" si="5"/>
        <v>-</v>
      </c>
      <c r="AQ6" s="21">
        <f t="shared" si="5"/>
        <v>5.97</v>
      </c>
      <c r="AR6" s="21">
        <f t="shared" si="5"/>
        <v>1.54</v>
      </c>
      <c r="AS6" s="21">
        <f t="shared" si="5"/>
        <v>1.28</v>
      </c>
      <c r="AT6" s="20" t="str">
        <f>IF(AT7="","",IF(AT7="-","【-】","【"&amp;SUBSTITUTE(TEXT(AT7,"#,##0.00"),"-","△")&amp;"】"))</f>
        <v>【3.15】</v>
      </c>
      <c r="AU6" s="21" t="str">
        <f>IF(AU7="",NA(),AU7)</f>
        <v>-</v>
      </c>
      <c r="AV6" s="21" t="str">
        <f t="shared" ref="AV6:BD6" si="6">IF(AV7="",NA(),AV7)</f>
        <v>-</v>
      </c>
      <c r="AW6" s="21">
        <f t="shared" si="6"/>
        <v>39.9</v>
      </c>
      <c r="AX6" s="21">
        <f t="shared" si="6"/>
        <v>73.36</v>
      </c>
      <c r="AY6" s="21">
        <f t="shared" si="6"/>
        <v>93.04</v>
      </c>
      <c r="AZ6" s="21" t="str">
        <f t="shared" si="6"/>
        <v>-</v>
      </c>
      <c r="BA6" s="21" t="str">
        <f t="shared" si="6"/>
        <v>-</v>
      </c>
      <c r="BB6" s="21">
        <f t="shared" si="6"/>
        <v>60.82</v>
      </c>
      <c r="BC6" s="21">
        <f t="shared" si="6"/>
        <v>63.48</v>
      </c>
      <c r="BD6" s="21">
        <f t="shared" si="6"/>
        <v>65.510000000000005</v>
      </c>
      <c r="BE6" s="20" t="str">
        <f>IF(BE7="","",IF(BE7="-","【-】","【"&amp;SUBSTITUTE(TEXT(BE7,"#,##0.00"),"-","△")&amp;"】"))</f>
        <v>【73.44】</v>
      </c>
      <c r="BF6" s="21" t="str">
        <f>IF(BF7="",NA(),BF7)</f>
        <v>-</v>
      </c>
      <c r="BG6" s="21" t="str">
        <f t="shared" ref="BG6:BO6" si="7">IF(BG7="",NA(),BG7)</f>
        <v>-</v>
      </c>
      <c r="BH6" s="21">
        <f t="shared" si="7"/>
        <v>673.1</v>
      </c>
      <c r="BI6" s="21">
        <f t="shared" si="7"/>
        <v>650.71</v>
      </c>
      <c r="BJ6" s="21">
        <f t="shared" si="7"/>
        <v>644.41</v>
      </c>
      <c r="BK6" s="21" t="str">
        <f t="shared" si="7"/>
        <v>-</v>
      </c>
      <c r="BL6" s="21" t="str">
        <f t="shared" si="7"/>
        <v>-</v>
      </c>
      <c r="BM6" s="21">
        <f t="shared" si="7"/>
        <v>920.83</v>
      </c>
      <c r="BN6" s="21">
        <f t="shared" si="7"/>
        <v>874.02</v>
      </c>
      <c r="BO6" s="21">
        <f t="shared" si="7"/>
        <v>827.43</v>
      </c>
      <c r="BP6" s="20" t="str">
        <f>IF(BP7="","",IF(BP7="-","【-】","【"&amp;SUBSTITUTE(TEXT(BP7,"#,##0.00"),"-","△")&amp;"】"))</f>
        <v>【652.82】</v>
      </c>
      <c r="BQ6" s="21" t="str">
        <f>IF(BQ7="",NA(),BQ7)</f>
        <v>-</v>
      </c>
      <c r="BR6" s="21" t="str">
        <f t="shared" ref="BR6:BZ6" si="8">IF(BR7="",NA(),BR7)</f>
        <v>-</v>
      </c>
      <c r="BS6" s="21">
        <f t="shared" si="8"/>
        <v>103.78</v>
      </c>
      <c r="BT6" s="21">
        <f t="shared" si="8"/>
        <v>99.43</v>
      </c>
      <c r="BU6" s="21">
        <f t="shared" si="8"/>
        <v>98.98</v>
      </c>
      <c r="BV6" s="21" t="str">
        <f t="shared" si="8"/>
        <v>-</v>
      </c>
      <c r="BW6" s="21" t="str">
        <f t="shared" si="8"/>
        <v>-</v>
      </c>
      <c r="BX6" s="21">
        <f t="shared" si="8"/>
        <v>99.82</v>
      </c>
      <c r="BY6" s="21">
        <f t="shared" si="8"/>
        <v>100.32</v>
      </c>
      <c r="BZ6" s="21">
        <f t="shared" si="8"/>
        <v>99.71</v>
      </c>
      <c r="CA6" s="20" t="str">
        <f>IF(CA7="","",IF(CA7="-","【-】","【"&amp;SUBSTITUTE(TEXT(CA7,"#,##0.00"),"-","△")&amp;"】"))</f>
        <v>【97.61】</v>
      </c>
      <c r="CB6" s="21" t="str">
        <f>IF(CB7="",NA(),CB7)</f>
        <v>-</v>
      </c>
      <c r="CC6" s="21" t="str">
        <f t="shared" ref="CC6:CK6" si="9">IF(CC7="",NA(),CC7)</f>
        <v>-</v>
      </c>
      <c r="CD6" s="21">
        <f t="shared" si="9"/>
        <v>142.91999999999999</v>
      </c>
      <c r="CE6" s="21">
        <f t="shared" si="9"/>
        <v>149.35</v>
      </c>
      <c r="CF6" s="21">
        <f t="shared" si="9"/>
        <v>150</v>
      </c>
      <c r="CG6" s="21" t="str">
        <f t="shared" si="9"/>
        <v>-</v>
      </c>
      <c r="CH6" s="21" t="str">
        <f t="shared" si="9"/>
        <v>-</v>
      </c>
      <c r="CI6" s="21">
        <f t="shared" si="9"/>
        <v>156.77000000000001</v>
      </c>
      <c r="CJ6" s="21">
        <f t="shared" si="9"/>
        <v>157.63999999999999</v>
      </c>
      <c r="CK6" s="21">
        <f t="shared" si="9"/>
        <v>159.59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v>
      </c>
      <c r="CU6" s="21">
        <f t="shared" si="10"/>
        <v>66.650000000000006</v>
      </c>
      <c r="CV6" s="21">
        <f t="shared" si="10"/>
        <v>64.45</v>
      </c>
      <c r="CW6" s="20" t="str">
        <f>IF(CW7="","",IF(CW7="-","【-】","【"&amp;SUBSTITUTE(TEXT(CW7,"#,##0.00"),"-","△")&amp;"】"))</f>
        <v>【59.10】</v>
      </c>
      <c r="CX6" s="21" t="str">
        <f>IF(CX7="",NA(),CX7)</f>
        <v>-</v>
      </c>
      <c r="CY6" s="21" t="str">
        <f t="shared" ref="CY6:DG6" si="11">IF(CY7="",NA(),CY7)</f>
        <v>-</v>
      </c>
      <c r="CZ6" s="21">
        <f t="shared" si="11"/>
        <v>97.88</v>
      </c>
      <c r="DA6" s="21">
        <f t="shared" si="11"/>
        <v>98.04</v>
      </c>
      <c r="DB6" s="21">
        <f t="shared" si="11"/>
        <v>99.83</v>
      </c>
      <c r="DC6" s="21" t="str">
        <f t="shared" si="11"/>
        <v>-</v>
      </c>
      <c r="DD6" s="21" t="str">
        <f t="shared" si="11"/>
        <v>-</v>
      </c>
      <c r="DE6" s="21">
        <f t="shared" si="11"/>
        <v>94.41</v>
      </c>
      <c r="DF6" s="21">
        <f t="shared" si="11"/>
        <v>94.43</v>
      </c>
      <c r="DG6" s="21">
        <f t="shared" si="11"/>
        <v>94.58</v>
      </c>
      <c r="DH6" s="20" t="str">
        <f>IF(DH7="","",IF(DH7="-","【-】","【"&amp;SUBSTITUTE(TEXT(DH7,"#,##0.00"),"-","△")&amp;"】"))</f>
        <v>【95.82】</v>
      </c>
      <c r="DI6" s="21" t="str">
        <f>IF(DI7="",NA(),DI7)</f>
        <v>-</v>
      </c>
      <c r="DJ6" s="21" t="str">
        <f t="shared" ref="DJ6:DR6" si="12">IF(DJ7="",NA(),DJ7)</f>
        <v>-</v>
      </c>
      <c r="DK6" s="21">
        <f t="shared" si="12"/>
        <v>4.09</v>
      </c>
      <c r="DL6" s="21">
        <f t="shared" si="12"/>
        <v>8.08</v>
      </c>
      <c r="DM6" s="21">
        <f t="shared" si="12"/>
        <v>11.98</v>
      </c>
      <c r="DN6" s="21" t="str">
        <f t="shared" si="12"/>
        <v>-</v>
      </c>
      <c r="DO6" s="21" t="str">
        <f t="shared" si="12"/>
        <v>-</v>
      </c>
      <c r="DP6" s="21">
        <f t="shared" si="12"/>
        <v>34.15</v>
      </c>
      <c r="DQ6" s="21">
        <f t="shared" si="12"/>
        <v>35.53</v>
      </c>
      <c r="DR6" s="21">
        <f t="shared" si="12"/>
        <v>37.51</v>
      </c>
      <c r="DS6" s="20" t="str">
        <f>IF(DS7="","",IF(DS7="-","【-】","【"&amp;SUBSTITUTE(TEXT(DS7,"#,##0.00"),"-","△")&amp;"】"))</f>
        <v>【39.74】</v>
      </c>
      <c r="DT6" s="21" t="str">
        <f>IF(DT7="",NA(),DT7)</f>
        <v>-</v>
      </c>
      <c r="DU6" s="21" t="str">
        <f t="shared" ref="DU6:EC6" si="13">IF(DU7="",NA(),DU7)</f>
        <v>-</v>
      </c>
      <c r="DV6" s="20">
        <f t="shared" si="13"/>
        <v>0</v>
      </c>
      <c r="DW6" s="20">
        <f t="shared" si="13"/>
        <v>0</v>
      </c>
      <c r="DX6" s="21">
        <f t="shared" si="13"/>
        <v>0.53</v>
      </c>
      <c r="DY6" s="21" t="str">
        <f t="shared" si="13"/>
        <v>-</v>
      </c>
      <c r="DZ6" s="21" t="str">
        <f t="shared" si="13"/>
        <v>-</v>
      </c>
      <c r="EA6" s="21">
        <f t="shared" si="13"/>
        <v>5.18</v>
      </c>
      <c r="EB6" s="21">
        <f t="shared" si="13"/>
        <v>6.01</v>
      </c>
      <c r="EC6" s="21">
        <f t="shared" si="13"/>
        <v>6.84</v>
      </c>
      <c r="ED6" s="20" t="str">
        <f>IF(ED7="","",IF(ED7="-","【-】","【"&amp;SUBSTITUTE(TEXT(ED7,"#,##0.00"),"-","△")&amp;"】"))</f>
        <v>【7.62】</v>
      </c>
      <c r="EE6" s="21" t="str">
        <f>IF(EE7="",NA(),EE7)</f>
        <v>-</v>
      </c>
      <c r="EF6" s="21" t="str">
        <f t="shared" ref="EF6:EN6" si="14">IF(EF7="",NA(),EF7)</f>
        <v>-</v>
      </c>
      <c r="EG6" s="21">
        <f t="shared" si="14"/>
        <v>0.03</v>
      </c>
      <c r="EH6" s="21">
        <f t="shared" si="14"/>
        <v>0.03</v>
      </c>
      <c r="EI6" s="21">
        <f t="shared" si="14"/>
        <v>0.02</v>
      </c>
      <c r="EJ6" s="21" t="str">
        <f t="shared" si="14"/>
        <v>-</v>
      </c>
      <c r="EK6" s="21" t="str">
        <f t="shared" si="14"/>
        <v>-</v>
      </c>
      <c r="EL6" s="21">
        <f t="shared" si="14"/>
        <v>0.33</v>
      </c>
      <c r="EM6" s="21">
        <f t="shared" si="14"/>
        <v>0.22</v>
      </c>
      <c r="EN6" s="21">
        <f t="shared" si="14"/>
        <v>0.23</v>
      </c>
      <c r="EO6" s="20" t="str">
        <f>IF(EO7="","",IF(EO7="-","【-】","【"&amp;SUBSTITUTE(TEXT(EO7,"#,##0.00"),"-","△")&amp;"】"))</f>
        <v>【0.23】</v>
      </c>
    </row>
    <row r="7" spans="1:148" s="22" customFormat="1" x14ac:dyDescent="0.2">
      <c r="A7" s="14"/>
      <c r="B7" s="23">
        <v>2022</v>
      </c>
      <c r="C7" s="23">
        <v>82201</v>
      </c>
      <c r="D7" s="23">
        <v>46</v>
      </c>
      <c r="E7" s="23">
        <v>17</v>
      </c>
      <c r="F7" s="23">
        <v>1</v>
      </c>
      <c r="G7" s="23">
        <v>0</v>
      </c>
      <c r="H7" s="23" t="s">
        <v>96</v>
      </c>
      <c r="I7" s="23" t="s">
        <v>97</v>
      </c>
      <c r="J7" s="23" t="s">
        <v>98</v>
      </c>
      <c r="K7" s="23" t="s">
        <v>99</v>
      </c>
      <c r="L7" s="23" t="s">
        <v>100</v>
      </c>
      <c r="M7" s="23" t="s">
        <v>101</v>
      </c>
      <c r="N7" s="24" t="s">
        <v>102</v>
      </c>
      <c r="O7" s="24">
        <v>83.04</v>
      </c>
      <c r="P7" s="24">
        <v>72.11</v>
      </c>
      <c r="Q7" s="24">
        <v>88.76</v>
      </c>
      <c r="R7" s="24">
        <v>3135</v>
      </c>
      <c r="S7" s="24">
        <v>252202</v>
      </c>
      <c r="T7" s="24">
        <v>283.72000000000003</v>
      </c>
      <c r="U7" s="24">
        <v>888.91</v>
      </c>
      <c r="V7" s="24">
        <v>181919</v>
      </c>
      <c r="W7" s="24">
        <v>65.849999999999994</v>
      </c>
      <c r="X7" s="24">
        <v>2762.63</v>
      </c>
      <c r="Y7" s="24" t="s">
        <v>102</v>
      </c>
      <c r="Z7" s="24" t="s">
        <v>102</v>
      </c>
      <c r="AA7" s="24">
        <v>100.21</v>
      </c>
      <c r="AB7" s="24">
        <v>102.79</v>
      </c>
      <c r="AC7" s="24">
        <v>102.92</v>
      </c>
      <c r="AD7" s="24" t="s">
        <v>102</v>
      </c>
      <c r="AE7" s="24" t="s">
        <v>102</v>
      </c>
      <c r="AF7" s="24">
        <v>109.58</v>
      </c>
      <c r="AG7" s="24">
        <v>109.32</v>
      </c>
      <c r="AH7" s="24">
        <v>108.33</v>
      </c>
      <c r="AI7" s="24">
        <v>106.11</v>
      </c>
      <c r="AJ7" s="24" t="s">
        <v>102</v>
      </c>
      <c r="AK7" s="24" t="s">
        <v>102</v>
      </c>
      <c r="AL7" s="24">
        <v>2.69</v>
      </c>
      <c r="AM7" s="24">
        <v>0</v>
      </c>
      <c r="AN7" s="24">
        <v>0</v>
      </c>
      <c r="AO7" s="24" t="s">
        <v>102</v>
      </c>
      <c r="AP7" s="24" t="s">
        <v>102</v>
      </c>
      <c r="AQ7" s="24">
        <v>5.97</v>
      </c>
      <c r="AR7" s="24">
        <v>1.54</v>
      </c>
      <c r="AS7" s="24">
        <v>1.28</v>
      </c>
      <c r="AT7" s="24">
        <v>3.15</v>
      </c>
      <c r="AU7" s="24" t="s">
        <v>102</v>
      </c>
      <c r="AV7" s="24" t="s">
        <v>102</v>
      </c>
      <c r="AW7" s="24">
        <v>39.9</v>
      </c>
      <c r="AX7" s="24">
        <v>73.36</v>
      </c>
      <c r="AY7" s="24">
        <v>93.04</v>
      </c>
      <c r="AZ7" s="24" t="s">
        <v>102</v>
      </c>
      <c r="BA7" s="24" t="s">
        <v>102</v>
      </c>
      <c r="BB7" s="24">
        <v>60.82</v>
      </c>
      <c r="BC7" s="24">
        <v>63.48</v>
      </c>
      <c r="BD7" s="24">
        <v>65.510000000000005</v>
      </c>
      <c r="BE7" s="24">
        <v>73.44</v>
      </c>
      <c r="BF7" s="24" t="s">
        <v>102</v>
      </c>
      <c r="BG7" s="24" t="s">
        <v>102</v>
      </c>
      <c r="BH7" s="24">
        <v>673.1</v>
      </c>
      <c r="BI7" s="24">
        <v>650.71</v>
      </c>
      <c r="BJ7" s="24">
        <v>644.41</v>
      </c>
      <c r="BK7" s="24" t="s">
        <v>102</v>
      </c>
      <c r="BL7" s="24" t="s">
        <v>102</v>
      </c>
      <c r="BM7" s="24">
        <v>920.83</v>
      </c>
      <c r="BN7" s="24">
        <v>874.02</v>
      </c>
      <c r="BO7" s="24">
        <v>827.43</v>
      </c>
      <c r="BP7" s="24">
        <v>652.82000000000005</v>
      </c>
      <c r="BQ7" s="24" t="s">
        <v>102</v>
      </c>
      <c r="BR7" s="24" t="s">
        <v>102</v>
      </c>
      <c r="BS7" s="24">
        <v>103.78</v>
      </c>
      <c r="BT7" s="24">
        <v>99.43</v>
      </c>
      <c r="BU7" s="24">
        <v>98.98</v>
      </c>
      <c r="BV7" s="24" t="s">
        <v>102</v>
      </c>
      <c r="BW7" s="24" t="s">
        <v>102</v>
      </c>
      <c r="BX7" s="24">
        <v>99.82</v>
      </c>
      <c r="BY7" s="24">
        <v>100.32</v>
      </c>
      <c r="BZ7" s="24">
        <v>99.71</v>
      </c>
      <c r="CA7" s="24">
        <v>97.61</v>
      </c>
      <c r="CB7" s="24" t="s">
        <v>102</v>
      </c>
      <c r="CC7" s="24" t="s">
        <v>102</v>
      </c>
      <c r="CD7" s="24">
        <v>142.91999999999999</v>
      </c>
      <c r="CE7" s="24">
        <v>149.35</v>
      </c>
      <c r="CF7" s="24">
        <v>150</v>
      </c>
      <c r="CG7" s="24" t="s">
        <v>102</v>
      </c>
      <c r="CH7" s="24" t="s">
        <v>102</v>
      </c>
      <c r="CI7" s="24">
        <v>156.77000000000001</v>
      </c>
      <c r="CJ7" s="24">
        <v>157.63999999999999</v>
      </c>
      <c r="CK7" s="24">
        <v>159.59</v>
      </c>
      <c r="CL7" s="24">
        <v>138.29</v>
      </c>
      <c r="CM7" s="24" t="s">
        <v>102</v>
      </c>
      <c r="CN7" s="24" t="s">
        <v>102</v>
      </c>
      <c r="CO7" s="24" t="s">
        <v>102</v>
      </c>
      <c r="CP7" s="24" t="s">
        <v>102</v>
      </c>
      <c r="CQ7" s="24" t="s">
        <v>102</v>
      </c>
      <c r="CR7" s="24" t="s">
        <v>102</v>
      </c>
      <c r="CS7" s="24" t="s">
        <v>102</v>
      </c>
      <c r="CT7" s="24">
        <v>67</v>
      </c>
      <c r="CU7" s="24">
        <v>66.650000000000006</v>
      </c>
      <c r="CV7" s="24">
        <v>64.45</v>
      </c>
      <c r="CW7" s="24">
        <v>59.1</v>
      </c>
      <c r="CX7" s="24" t="s">
        <v>102</v>
      </c>
      <c r="CY7" s="24" t="s">
        <v>102</v>
      </c>
      <c r="CZ7" s="24">
        <v>97.88</v>
      </c>
      <c r="DA7" s="24">
        <v>98.04</v>
      </c>
      <c r="DB7" s="24">
        <v>99.83</v>
      </c>
      <c r="DC7" s="24" t="s">
        <v>102</v>
      </c>
      <c r="DD7" s="24" t="s">
        <v>102</v>
      </c>
      <c r="DE7" s="24">
        <v>94.41</v>
      </c>
      <c r="DF7" s="24">
        <v>94.43</v>
      </c>
      <c r="DG7" s="24">
        <v>94.58</v>
      </c>
      <c r="DH7" s="24">
        <v>95.82</v>
      </c>
      <c r="DI7" s="24" t="s">
        <v>102</v>
      </c>
      <c r="DJ7" s="24" t="s">
        <v>102</v>
      </c>
      <c r="DK7" s="24">
        <v>4.09</v>
      </c>
      <c r="DL7" s="24">
        <v>8.08</v>
      </c>
      <c r="DM7" s="24">
        <v>11.98</v>
      </c>
      <c r="DN7" s="24" t="s">
        <v>102</v>
      </c>
      <c r="DO7" s="24" t="s">
        <v>102</v>
      </c>
      <c r="DP7" s="24">
        <v>34.15</v>
      </c>
      <c r="DQ7" s="24">
        <v>35.53</v>
      </c>
      <c r="DR7" s="24">
        <v>37.51</v>
      </c>
      <c r="DS7" s="24">
        <v>39.74</v>
      </c>
      <c r="DT7" s="24" t="s">
        <v>102</v>
      </c>
      <c r="DU7" s="24" t="s">
        <v>102</v>
      </c>
      <c r="DV7" s="24">
        <v>0</v>
      </c>
      <c r="DW7" s="24">
        <v>0</v>
      </c>
      <c r="DX7" s="24">
        <v>0.53</v>
      </c>
      <c r="DY7" s="24" t="s">
        <v>102</v>
      </c>
      <c r="DZ7" s="24" t="s">
        <v>102</v>
      </c>
      <c r="EA7" s="24">
        <v>5.18</v>
      </c>
      <c r="EB7" s="24">
        <v>6.01</v>
      </c>
      <c r="EC7" s="24">
        <v>6.84</v>
      </c>
      <c r="ED7" s="24">
        <v>7.62</v>
      </c>
      <c r="EE7" s="24" t="s">
        <v>102</v>
      </c>
      <c r="EF7" s="24" t="s">
        <v>102</v>
      </c>
      <c r="EG7" s="24">
        <v>0.03</v>
      </c>
      <c r="EH7" s="24">
        <v>0.03</v>
      </c>
      <c r="EI7" s="24">
        <v>0.02</v>
      </c>
      <c r="EJ7" s="24" t="s">
        <v>102</v>
      </c>
      <c r="EK7" s="24" t="s">
        <v>102</v>
      </c>
      <c r="EL7" s="24">
        <v>0.33</v>
      </c>
      <c r="EM7" s="24">
        <v>0.22</v>
      </c>
      <c r="EN7" s="24">
        <v>0.23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2023-12-12T00:43:34Z</dcterms:created>
  <dcterms:modified xsi:type="dcterms:W3CDTF">2024-02-06T02:54:03Z</dcterms:modified>
  <cp:category/>
</cp:coreProperties>
</file>