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ope-file01\UserData$\082203326\デスクトップ\"/>
    </mc:Choice>
  </mc:AlternateContent>
  <xr:revisionPtr revIDLastSave="0" documentId="13_ncr:1_{736041D5-48A5-4C25-B4AD-B763C07110C7}" xr6:coauthVersionLast="36" xr6:coauthVersionMax="47" xr10:uidLastSave="{00000000-0000-0000-0000-000000000000}"/>
  <workbookProtection workbookAlgorithmName="SHA-512" workbookHashValue="0L2ltRmd4Kds00x2e4qChTDa1AsdceY8e8+Ud2Pf6kGaMETzK/D+4ZLftEWqjfeIfeI4KmA7FACIO86htps/zg==" workbookSaltValue="MTuoL/xkXeB2wxB9HLGBlw==" workbookSpinCount="100000" lockStructure="1"/>
  <bookViews>
    <workbookView xWindow="-120" yWindow="-120" windowWidth="20736"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F85" i="4"/>
  <c r="AL10" i="4"/>
  <c r="I8" i="4"/>
</calcChain>
</file>

<file path=xl/sharedStrings.xml><?xml version="1.0" encoding="utf-8"?>
<sst xmlns="http://schemas.openxmlformats.org/spreadsheetml/2006/main" count="236" uniqueCount="118">
  <si>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</si>
  <si>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</si>
  <si>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</si>
  <si>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</si>
  <si>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</si>
  <si>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</si>
  <si>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</si>
  <si>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</si>
  <si>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</si>
  <si>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</si>
  <si>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</si>
  <si>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</si>
  <si>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</si>
  <si>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</si>
  <si>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</si>
  <si>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</si>
  <si>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</si>
  <si>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</si>
  <si>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</si>
  <si>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</si>
  <si>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</si>
  <si>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</si>
  <si>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</si>
  <si>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</si>
  <si>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</si>
  <si>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</si>
  <si>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</si>
  <si>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</si>
  <si>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</si>
  <si>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</si>
  <si>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</si>
  <si>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</si>
  <si>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</si>
  <si>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</si>
  <si>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</si>
  <si>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</si>
  <si>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</si>
  <si>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</si>
  <si>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</si>
  <si>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</si>
  <si>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</si>
  <si>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</si>
  <si>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</si>
  <si>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</si>
  <si>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</si>
  <si>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</si>
  <si>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</si>
  <si>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</si>
  <si>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</si>
  <si>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</si>
  <si>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</si>
  <si>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</si>
  <si>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</si>
  <si>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</si>
  <si>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</si>
  <si>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</si>
  <si>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</si>
  <si>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</si>
  <si>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</si>
  <si>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</si>
  <si>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</si>
  <si>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</si>
  <si>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</si>
  <si>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</si>
  <si>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</si>
  <si>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</si>
  <si>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</si>
  <si>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</si>
  <si>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</si>
  <si>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</si>
  <si>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</si>
  <si>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</si>
  <si>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</si>
  <si>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</si>
  <si>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</si>
  <si>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</si>
  <si>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</si>
  <si>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</si>
  <si>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</si>
  <si>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</si>
  <si>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</si>
  <si>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</si>
  <si>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</si>
  <si>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</si>
  <si>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</si>
  <si>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</si>
  <si>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</si>
  <si>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</si>
  <si>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</si>
  <si>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</si>
  <si>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</si>
  <si>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</si>
  <si>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</si>
  <si>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</si>
  <si>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</si>
  <si>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</si>
  <si>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つくば市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</si>
  <si>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</si>
  <si>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</si>
  <si>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</si>
  <si>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</si>
  <si>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</si>
  <si>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</si>
  <si>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</si>
  <si>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</si>
  <si>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</si>
  <si>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</si>
  <si>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</si>
  <si>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</si>
  <si>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</si>
  <si>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</si>
  <si>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</si>
  <si>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</si>
  <si>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</si>
  <si>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</si>
  <si>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①経常収支比率、③流動比率、⑤経費回収率といった指標は類似団体と比較して良好といえるが、④企業債残高対事業規模比率は類似団体と比較して２倍以上となっており、元利償還の負担が大きい。未整備地区への新設工事も進んでおり、企業債残高は増加する見込みであり、新設に伴い減価償却費も増加するため、①経常収支比率も今後は低下する可能性がある。また⑧水洗化率75％は低い水準であるといえ、接続率の向上を含めた下水道使用料収入の向上に努める必要がある。</t>
    <phoneticPr fontId="4"/>
  </si>
  <si>
    <t>③管渠改善率も０％と改修が進んでいない状況であるが、②管渠老朽化率自体は２％程度であり、公共下水道事業の老朽化の状況のほうが深刻である。今後計画に基づいて改修を進めていく。</t>
    <rPh sb="27" eb="29">
      <t>カンキョ</t>
    </rPh>
    <phoneticPr fontId="4"/>
  </si>
  <si>
    <t>　
　当市では依然として人口が増加していることからサービス需要の減少は見られないものの、管渠老朽化率は高まっており、大規模な更新需要は顕在化している。公営企業に携わる人材の確保については人事部門に要望しているものの、令和５年度と同程度の水準で推移している。近年の職員給与費の増加や物価高騰による営業費用の増加により、汚水処理原価は微増となった。
　今後の対応としては、令和８年４月の使用料改定によって経費回収率の向上を図るとともに、基準外繰入を削減しつつ今後見込まれる更新需要の拡大に備える予定である。</t>
    <rPh sb="159" eb="161">
      <t>オスイ</t>
    </rPh>
    <rPh sb="161" eb="163">
      <t>ショリ</t>
    </rPh>
    <rPh sb="163" eb="165">
      <t>ゲンカ</t>
    </rPh>
    <rPh sb="166" eb="168">
      <t>ビゾウ</t>
    </rPh>
    <rPh sb="223" eb="225">
      <t>サクゲン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</si>
</sst>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259-4B5D-B8C4-6A6740D321D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0.27</c:v>
                </c:pt>
                <c:pt idx="2">
                  <c:v>0.22</c:v>
                </c:pt>
                <c:pt idx="3">
                  <c:v>0.17</c:v>
                </c:pt>
                <c:pt idx="4">
                  <c:v>0.27</c:v>
                </c:pt>
              </c:numCache>
            </c:numRef>
          </c:val>
          <c:smooth val="0"/>
          <c:extLst>
            <c:ext xmlns:c16="http://schemas.microsoft.com/office/drawing/2014/chart" uri="{C3380CC4-5D6E-409C-BE32-E72D297353CC}">
              <c16:uniqueId val="{00000001-E259-4B5D-B8C4-6A6740D321D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6F3-4C2B-BEEE-CF5B70DCE77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45.87</c:v>
                </c:pt>
                <c:pt idx="1">
                  <c:v>44.24</c:v>
                </c:pt>
                <c:pt idx="2">
                  <c:v>45.3</c:v>
                </c:pt>
                <c:pt idx="3">
                  <c:v>45.6</c:v>
                </c:pt>
                <c:pt idx="4">
                  <c:v>44.79</c:v>
                </c:pt>
              </c:numCache>
            </c:numRef>
          </c:val>
          <c:smooth val="0"/>
          <c:extLst>
            <c:ext xmlns:c16="http://schemas.microsoft.com/office/drawing/2014/chart" uri="{C3380CC4-5D6E-409C-BE32-E72D297353CC}">
              <c16:uniqueId val="{00000001-C6F3-4C2B-BEEE-CF5B70DCE77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84.27</c:v>
                </c:pt>
                <c:pt idx="1">
                  <c:v>84.24</c:v>
                </c:pt>
                <c:pt idx="2">
                  <c:v>74.8</c:v>
                </c:pt>
                <c:pt idx="3">
                  <c:v>75</c:v>
                </c:pt>
                <c:pt idx="4">
                  <c:v>74.989999999999995</c:v>
                </c:pt>
              </c:numCache>
            </c:numRef>
          </c:val>
          <c:extLst>
            <c:ext xmlns:c16="http://schemas.microsoft.com/office/drawing/2014/chart" uri="{C3380CC4-5D6E-409C-BE32-E72D297353CC}">
              <c16:uniqueId val="{00000000-2835-4565-8B62-8170A9512B8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87.65</c:v>
                </c:pt>
                <c:pt idx="1">
                  <c:v>88.15</c:v>
                </c:pt>
                <c:pt idx="2">
                  <c:v>88.37</c:v>
                </c:pt>
                <c:pt idx="3">
                  <c:v>88.66</c:v>
                </c:pt>
                <c:pt idx="4">
                  <c:v>88.68</c:v>
                </c:pt>
              </c:numCache>
            </c:numRef>
          </c:val>
          <c:smooth val="0"/>
          <c:extLst>
            <c:ext xmlns:c16="http://schemas.microsoft.com/office/drawing/2014/chart" uri="{C3380CC4-5D6E-409C-BE32-E72D297353CC}">
              <c16:uniqueId val="{00000001-2835-4565-8B62-8170A9512B8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95.64</c:v>
                </c:pt>
                <c:pt idx="1">
                  <c:v>105.1</c:v>
                </c:pt>
                <c:pt idx="2">
                  <c:v>95.45</c:v>
                </c:pt>
                <c:pt idx="3">
                  <c:v>112.85</c:v>
                </c:pt>
                <c:pt idx="4">
                  <c:v>123.48</c:v>
                </c:pt>
              </c:numCache>
            </c:numRef>
          </c:val>
          <c:extLst>
            <c:ext xmlns:c16="http://schemas.microsoft.com/office/drawing/2014/chart" uri="{C3380CC4-5D6E-409C-BE32-E72D297353CC}">
              <c16:uniqueId val="{00000000-B325-4690-899C-E5CC8E4CED4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c:v>
                </c:pt>
                <c:pt idx="1">
                  <c:v>104.11</c:v>
                </c:pt>
                <c:pt idx="2">
                  <c:v>101.98</c:v>
                </c:pt>
                <c:pt idx="3">
                  <c:v>102.68</c:v>
                </c:pt>
                <c:pt idx="4">
                  <c:v>103.79</c:v>
                </c:pt>
              </c:numCache>
            </c:numRef>
          </c:val>
          <c:smooth val="0"/>
          <c:extLst>
            <c:ext xmlns:c16="http://schemas.microsoft.com/office/drawing/2014/chart" uri="{C3380CC4-5D6E-409C-BE32-E72D297353CC}">
              <c16:uniqueId val="{00000001-B325-4690-899C-E5CC8E4CED4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3.03</c:v>
                </c:pt>
                <c:pt idx="1">
                  <c:v>5.91</c:v>
                </c:pt>
                <c:pt idx="2">
                  <c:v>8.65</c:v>
                </c:pt>
                <c:pt idx="3">
                  <c:v>11.14</c:v>
                </c:pt>
                <c:pt idx="4">
                  <c:v>13.61</c:v>
                </c:pt>
              </c:numCache>
            </c:numRef>
          </c:val>
          <c:extLst>
            <c:ext xmlns:c16="http://schemas.microsoft.com/office/drawing/2014/chart" uri="{C3380CC4-5D6E-409C-BE32-E72D297353CC}">
              <c16:uniqueId val="{00000000-D53C-4D9B-87B5-9A6DEDDEC8D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29.24</c:v>
                </c:pt>
                <c:pt idx="1">
                  <c:v>31.73</c:v>
                </c:pt>
                <c:pt idx="2">
                  <c:v>32.57</c:v>
                </c:pt>
                <c:pt idx="3">
                  <c:v>33.159999999999997</c:v>
                </c:pt>
                <c:pt idx="4">
                  <c:v>34.590000000000003</c:v>
                </c:pt>
              </c:numCache>
            </c:numRef>
          </c:val>
          <c:smooth val="0"/>
          <c:extLst>
            <c:ext xmlns:c16="http://schemas.microsoft.com/office/drawing/2014/chart" uri="{C3380CC4-5D6E-409C-BE32-E72D297353CC}">
              <c16:uniqueId val="{00000001-D53C-4D9B-87B5-9A6DEDDEC8D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formatCode="#,##0.00;&quot;△&quot;#,##0.00;&quot;-&quot;">
                  <c:v>1.45</c:v>
                </c:pt>
                <c:pt idx="3" formatCode="#,##0.00;&quot;△&quot;#,##0.00;&quot;-&quot;">
                  <c:v>1.46</c:v>
                </c:pt>
                <c:pt idx="4" formatCode="#,##0.00;&quot;△&quot;#,##0.00;&quot;-&quot;">
                  <c:v>1.81</c:v>
                </c:pt>
              </c:numCache>
            </c:numRef>
          </c:val>
          <c:extLst>
            <c:ext xmlns:c16="http://schemas.microsoft.com/office/drawing/2014/chart" uri="{C3380CC4-5D6E-409C-BE32-E72D297353CC}">
              <c16:uniqueId val="{00000000-7042-4D8B-8EE8-0E1B0CBE97D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formatCode="#,##0.00;&quot;△&quot;#,##0.00;&quot;-&quot;">
                  <c:v>0.12</c:v>
                </c:pt>
                <c:pt idx="4" formatCode="#,##0.00;&quot;△&quot;#,##0.00;&quot;-&quot;">
                  <c:v>0.1</c:v>
                </c:pt>
              </c:numCache>
            </c:numRef>
          </c:val>
          <c:smooth val="0"/>
          <c:extLst>
            <c:ext xmlns:c16="http://schemas.microsoft.com/office/drawing/2014/chart" uri="{C3380CC4-5D6E-409C-BE32-E72D297353CC}">
              <c16:uniqueId val="{00000001-7042-4D8B-8EE8-0E1B0CBE97D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15.92</c:v>
                </c:pt>
                <c:pt idx="1">
                  <c:v>0.96</c:v>
                </c:pt>
                <c:pt idx="2">
                  <c:v>13.4</c:v>
                </c:pt>
                <c:pt idx="3" formatCode="#,##0.00;&quot;△&quot;#,##0.00">
                  <c:v>0</c:v>
                </c:pt>
                <c:pt idx="4" formatCode="#,##0.00;&quot;△&quot;#,##0.00">
                  <c:v>0</c:v>
                </c:pt>
              </c:numCache>
            </c:numRef>
          </c:val>
          <c:extLst>
            <c:ext xmlns:c16="http://schemas.microsoft.com/office/drawing/2014/chart" uri="{C3380CC4-5D6E-409C-BE32-E72D297353CC}">
              <c16:uniqueId val="{00000000-9FC1-4A73-A492-1D2B763BC42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48.2</c:v>
                </c:pt>
                <c:pt idx="1">
                  <c:v>46.91</c:v>
                </c:pt>
                <c:pt idx="2">
                  <c:v>52.27</c:v>
                </c:pt>
                <c:pt idx="3">
                  <c:v>58.68</c:v>
                </c:pt>
                <c:pt idx="4">
                  <c:v>53.87</c:v>
                </c:pt>
              </c:numCache>
            </c:numRef>
          </c:val>
          <c:smooth val="0"/>
          <c:extLst>
            <c:ext xmlns:c16="http://schemas.microsoft.com/office/drawing/2014/chart" uri="{C3380CC4-5D6E-409C-BE32-E72D297353CC}">
              <c16:uniqueId val="{00000001-9FC1-4A73-A492-1D2B763BC42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86.92</c:v>
                </c:pt>
                <c:pt idx="1">
                  <c:v>62.56</c:v>
                </c:pt>
                <c:pt idx="2">
                  <c:v>62.45</c:v>
                </c:pt>
                <c:pt idx="3">
                  <c:v>122.51</c:v>
                </c:pt>
                <c:pt idx="4">
                  <c:v>161.51</c:v>
                </c:pt>
              </c:numCache>
            </c:numRef>
          </c:val>
          <c:extLst>
            <c:ext xmlns:c16="http://schemas.microsoft.com/office/drawing/2014/chart" uri="{C3380CC4-5D6E-409C-BE32-E72D297353CC}">
              <c16:uniqueId val="{00000000-5F29-4AEE-81CC-DDB6C2E5A0B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46.85</c:v>
                </c:pt>
                <c:pt idx="1">
                  <c:v>44.35</c:v>
                </c:pt>
                <c:pt idx="2">
                  <c:v>41.51</c:v>
                </c:pt>
                <c:pt idx="3">
                  <c:v>45.01</c:v>
                </c:pt>
                <c:pt idx="4">
                  <c:v>46.37</c:v>
                </c:pt>
              </c:numCache>
            </c:numRef>
          </c:val>
          <c:smooth val="0"/>
          <c:extLst>
            <c:ext xmlns:c16="http://schemas.microsoft.com/office/drawing/2014/chart" uri="{C3380CC4-5D6E-409C-BE32-E72D297353CC}">
              <c16:uniqueId val="{00000001-5F29-4AEE-81CC-DDB6C2E5A0B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2699.73</c:v>
                </c:pt>
                <c:pt idx="1">
                  <c:v>2627.02</c:v>
                </c:pt>
                <c:pt idx="2">
                  <c:v>2547.81</c:v>
                </c:pt>
                <c:pt idx="3">
                  <c:v>2558.9299999999998</c:v>
                </c:pt>
                <c:pt idx="4">
                  <c:v>2561.02</c:v>
                </c:pt>
              </c:numCache>
            </c:numRef>
          </c:val>
          <c:extLst>
            <c:ext xmlns:c16="http://schemas.microsoft.com/office/drawing/2014/chart" uri="{C3380CC4-5D6E-409C-BE32-E72D297353CC}">
              <c16:uniqueId val="{00000000-955C-458E-8B40-8897C5E7E0E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1268.6300000000001</c:v>
                </c:pt>
                <c:pt idx="1">
                  <c:v>1283.69</c:v>
                </c:pt>
                <c:pt idx="2">
                  <c:v>1160.22</c:v>
                </c:pt>
                <c:pt idx="3">
                  <c:v>1141.98</c:v>
                </c:pt>
                <c:pt idx="4">
                  <c:v>1062.58</c:v>
                </c:pt>
              </c:numCache>
            </c:numRef>
          </c:val>
          <c:smooth val="0"/>
          <c:extLst>
            <c:ext xmlns:c16="http://schemas.microsoft.com/office/drawing/2014/chart" uri="{C3380CC4-5D6E-409C-BE32-E72D297353CC}">
              <c16:uniqueId val="{00000001-955C-458E-8B40-8897C5E7E0E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98.87</c:v>
                </c:pt>
                <c:pt idx="1">
                  <c:v>98.85</c:v>
                </c:pt>
                <c:pt idx="2">
                  <c:v>100</c:v>
                </c:pt>
                <c:pt idx="3">
                  <c:v>100</c:v>
                </c:pt>
                <c:pt idx="4">
                  <c:v>100</c:v>
                </c:pt>
              </c:numCache>
            </c:numRef>
          </c:val>
          <c:extLst>
            <c:ext xmlns:c16="http://schemas.microsoft.com/office/drawing/2014/chart" uri="{C3380CC4-5D6E-409C-BE32-E72D297353CC}">
              <c16:uniqueId val="{00000000-DFA3-404D-9D01-97244C51778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82.53</c:v>
                </c:pt>
                <c:pt idx="2">
                  <c:v>81.81</c:v>
                </c:pt>
                <c:pt idx="3">
                  <c:v>82.27</c:v>
                </c:pt>
                <c:pt idx="4">
                  <c:v>80.36</c:v>
                </c:pt>
              </c:numCache>
            </c:numRef>
          </c:val>
          <c:smooth val="0"/>
          <c:extLst>
            <c:ext xmlns:c16="http://schemas.microsoft.com/office/drawing/2014/chart" uri="{C3380CC4-5D6E-409C-BE32-E72D297353CC}">
              <c16:uniqueId val="{00000001-DFA3-404D-9D01-97244C51778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150.83000000000001</c:v>
                </c:pt>
                <c:pt idx="3">
                  <c:v>153.81</c:v>
                </c:pt>
                <c:pt idx="4">
                  <c:v>154.97</c:v>
                </c:pt>
              </c:numCache>
            </c:numRef>
          </c:val>
          <c:extLst>
            <c:ext xmlns:c16="http://schemas.microsoft.com/office/drawing/2014/chart" uri="{C3380CC4-5D6E-409C-BE32-E72D297353CC}">
              <c16:uniqueId val="{00000000-D73B-42EA-8394-A4772949A1A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187.76</c:v>
                </c:pt>
                <c:pt idx="1">
                  <c:v>190.48</c:v>
                </c:pt>
                <c:pt idx="2">
                  <c:v>193.59</c:v>
                </c:pt>
                <c:pt idx="3">
                  <c:v>194.42</c:v>
                </c:pt>
                <c:pt idx="4">
                  <c:v>201.33</c:v>
                </c:pt>
              </c:numCache>
            </c:numRef>
          </c:val>
          <c:smooth val="0"/>
          <c:extLst>
            <c:ext xmlns:c16="http://schemas.microsoft.com/office/drawing/2014/chart" uri="{C3380CC4-5D6E-409C-BE32-E72D297353CC}">
              <c16:uniqueId val="{00000001-D73B-42EA-8394-A4772949A1A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茨城県　つくば市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D1</v>
      </c>
      <c r="X8" s="64"/>
      <c r="Y8" s="64"/>
      <c r="Z8" s="64"/>
      <c r="AA8" s="64"/>
      <c r="AB8" s="64"/>
      <c r="AC8" s="64"/>
      <c r="AD8" s="65" t="str">
        <f>データ!$M$6</f>
        <v>非設置</v>
      </c>
      <c r="AE8" s="65"/>
      <c r="AF8" s="65"/>
      <c r="AG8" s="65"/>
      <c r="AH8" s="65"/>
      <c r="AI8" s="65"/>
      <c r="AJ8" s="65"/>
      <c r="AK8" s="3"/>
      <c r="AL8" s="45">
        <f>データ!S6</f>
        <v>259000</v>
      </c>
      <c r="AM8" s="45"/>
      <c r="AN8" s="45"/>
      <c r="AO8" s="45"/>
      <c r="AP8" s="45"/>
      <c r="AQ8" s="45"/>
      <c r="AR8" s="45"/>
      <c r="AS8" s="45"/>
      <c r="AT8" s="44">
        <f>データ!T6</f>
        <v>283.72000000000003</v>
      </c>
      <c r="AU8" s="44"/>
      <c r="AV8" s="44"/>
      <c r="AW8" s="44"/>
      <c r="AX8" s="44"/>
      <c r="AY8" s="44"/>
      <c r="AZ8" s="44"/>
      <c r="BA8" s="44"/>
      <c r="BB8" s="44">
        <f>データ!U6</f>
        <v>912.87</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57.08</v>
      </c>
      <c r="J10" s="44"/>
      <c r="K10" s="44"/>
      <c r="L10" s="44"/>
      <c r="M10" s="44"/>
      <c r="N10" s="44"/>
      <c r="O10" s="44"/>
      <c r="P10" s="44">
        <f>データ!P6</f>
        <v>13.79</v>
      </c>
      <c r="Q10" s="44"/>
      <c r="R10" s="44"/>
      <c r="S10" s="44"/>
      <c r="T10" s="44"/>
      <c r="U10" s="44"/>
      <c r="V10" s="44"/>
      <c r="W10" s="44">
        <f>データ!Q6</f>
        <v>85.91</v>
      </c>
      <c r="X10" s="44"/>
      <c r="Y10" s="44"/>
      <c r="Z10" s="44"/>
      <c r="AA10" s="44"/>
      <c r="AB10" s="44"/>
      <c r="AC10" s="44"/>
      <c r="AD10" s="45">
        <f>データ!R6</f>
        <v>3135</v>
      </c>
      <c r="AE10" s="45"/>
      <c r="AF10" s="45"/>
      <c r="AG10" s="45"/>
      <c r="AH10" s="45"/>
      <c r="AI10" s="45"/>
      <c r="AJ10" s="45"/>
      <c r="AK10" s="2"/>
      <c r="AL10" s="45">
        <f>データ!V6</f>
        <v>35711</v>
      </c>
      <c r="AM10" s="45"/>
      <c r="AN10" s="45"/>
      <c r="AO10" s="45"/>
      <c r="AP10" s="45"/>
      <c r="AQ10" s="45"/>
      <c r="AR10" s="45"/>
      <c r="AS10" s="45"/>
      <c r="AT10" s="44">
        <f>データ!W6</f>
        <v>18.71</v>
      </c>
      <c r="AU10" s="44"/>
      <c r="AV10" s="44"/>
      <c r="AW10" s="44"/>
      <c r="AX10" s="44"/>
      <c r="AY10" s="44"/>
      <c r="AZ10" s="44"/>
      <c r="BA10" s="44"/>
      <c r="BB10" s="44">
        <f>データ!X6</f>
        <v>1908.66</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117</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RdKPcJQBT4LQEdDueGAF7hjra5HHK2XeZWyYYA95VOm4cQ8Y5rXXXz65LfMgWLecZFChY8x/Fn2MS80wSfiZYA==" saltValue="kemZvxKnqsOxdnznvJHe2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82201</v>
      </c>
      <c r="D6" s="19">
        <f t="shared" si="3"/>
        <v>46</v>
      </c>
      <c r="E6" s="19">
        <f t="shared" si="3"/>
        <v>17</v>
      </c>
      <c r="F6" s="19">
        <f t="shared" si="3"/>
        <v>4</v>
      </c>
      <c r="G6" s="19">
        <f t="shared" si="3"/>
        <v>0</v>
      </c>
      <c r="H6" s="19" t="str">
        <f t="shared" si="3"/>
        <v>茨城県　つくば市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57.08</v>
      </c>
      <c r="P6" s="20">
        <f t="shared" si="3"/>
        <v>13.79</v>
      </c>
      <c r="Q6" s="20">
        <f t="shared" si="3"/>
        <v>85.91</v>
      </c>
      <c r="R6" s="20">
        <f t="shared" si="3"/>
        <v>3135</v>
      </c>
      <c r="S6" s="20">
        <f t="shared" si="3"/>
        <v>259000</v>
      </c>
      <c r="T6" s="20">
        <f t="shared" si="3"/>
        <v>283.72000000000003</v>
      </c>
      <c r="U6" s="20">
        <f t="shared" si="3"/>
        <v>912.87</v>
      </c>
      <c r="V6" s="20">
        <f t="shared" si="3"/>
        <v>35711</v>
      </c>
      <c r="W6" s="20">
        <f t="shared" si="3"/>
        <v>18.71</v>
      </c>
      <c r="X6" s="20">
        <f t="shared" si="3"/>
        <v>1908.66</v>
      </c>
      <c r="Y6" s="21">
        <f>IF(Y7="",NA(),Y7)</f>
        <v>95.64</v>
      </c>
      <c r="Z6" s="21">
        <f t="shared" ref="Z6:AH6" si="4">IF(Z7="",NA(),Z7)</f>
        <v>105.1</v>
      </c>
      <c r="AA6" s="21">
        <f t="shared" si="4"/>
        <v>95.45</v>
      </c>
      <c r="AB6" s="21">
        <f t="shared" si="4"/>
        <v>112.85</v>
      </c>
      <c r="AC6" s="21">
        <f t="shared" si="4"/>
        <v>123.48</v>
      </c>
      <c r="AD6" s="21">
        <f t="shared" si="4"/>
        <v>102.7</v>
      </c>
      <c r="AE6" s="21">
        <f t="shared" si="4"/>
        <v>104.11</v>
      </c>
      <c r="AF6" s="21">
        <f t="shared" si="4"/>
        <v>101.98</v>
      </c>
      <c r="AG6" s="21">
        <f t="shared" si="4"/>
        <v>102.68</v>
      </c>
      <c r="AH6" s="21">
        <f t="shared" si="4"/>
        <v>103.79</v>
      </c>
      <c r="AI6" s="20" t="str">
        <f>IF(AI7="","",IF(AI7="-","【-】","【"&amp;SUBSTITUTE(TEXT(AI7,"#,##0.00"),"-","△")&amp;"】"))</f>
        <v>【105.07】</v>
      </c>
      <c r="AJ6" s="21">
        <f>IF(AJ7="",NA(),AJ7)</f>
        <v>15.92</v>
      </c>
      <c r="AK6" s="21">
        <f t="shared" ref="AK6:AS6" si="5">IF(AK7="",NA(),AK7)</f>
        <v>0.96</v>
      </c>
      <c r="AL6" s="21">
        <f t="shared" si="5"/>
        <v>13.4</v>
      </c>
      <c r="AM6" s="20">
        <f t="shared" si="5"/>
        <v>0</v>
      </c>
      <c r="AN6" s="20">
        <f t="shared" si="5"/>
        <v>0</v>
      </c>
      <c r="AO6" s="21">
        <f t="shared" si="5"/>
        <v>48.2</v>
      </c>
      <c r="AP6" s="21">
        <f t="shared" si="5"/>
        <v>46.91</v>
      </c>
      <c r="AQ6" s="21">
        <f t="shared" si="5"/>
        <v>52.27</v>
      </c>
      <c r="AR6" s="21">
        <f t="shared" si="5"/>
        <v>58.68</v>
      </c>
      <c r="AS6" s="21">
        <f t="shared" si="5"/>
        <v>53.87</v>
      </c>
      <c r="AT6" s="20" t="str">
        <f>IF(AT7="","",IF(AT7="-","【-】","【"&amp;SUBSTITUTE(TEXT(AT7,"#,##0.00"),"-","△")&amp;"】"))</f>
        <v>【63.54】</v>
      </c>
      <c r="AU6" s="21">
        <f>IF(AU7="",NA(),AU7)</f>
        <v>86.92</v>
      </c>
      <c r="AV6" s="21">
        <f t="shared" ref="AV6:BD6" si="6">IF(AV7="",NA(),AV7)</f>
        <v>62.56</v>
      </c>
      <c r="AW6" s="21">
        <f t="shared" si="6"/>
        <v>62.45</v>
      </c>
      <c r="AX6" s="21">
        <f t="shared" si="6"/>
        <v>122.51</v>
      </c>
      <c r="AY6" s="21">
        <f t="shared" si="6"/>
        <v>161.51</v>
      </c>
      <c r="AZ6" s="21">
        <f t="shared" si="6"/>
        <v>46.85</v>
      </c>
      <c r="BA6" s="21">
        <f t="shared" si="6"/>
        <v>44.35</v>
      </c>
      <c r="BB6" s="21">
        <f t="shared" si="6"/>
        <v>41.51</v>
      </c>
      <c r="BC6" s="21">
        <f t="shared" si="6"/>
        <v>45.01</v>
      </c>
      <c r="BD6" s="21">
        <f t="shared" si="6"/>
        <v>46.37</v>
      </c>
      <c r="BE6" s="20" t="str">
        <f>IF(BE7="","",IF(BE7="-","【-】","【"&amp;SUBSTITUTE(TEXT(BE7,"#,##0.00"),"-","△")&amp;"】"))</f>
        <v>【50.90】</v>
      </c>
      <c r="BF6" s="21">
        <f>IF(BF7="",NA(),BF7)</f>
        <v>2699.73</v>
      </c>
      <c r="BG6" s="21">
        <f t="shared" ref="BG6:BO6" si="7">IF(BG7="",NA(),BG7)</f>
        <v>2627.02</v>
      </c>
      <c r="BH6" s="21">
        <f t="shared" si="7"/>
        <v>2547.81</v>
      </c>
      <c r="BI6" s="21">
        <f t="shared" si="7"/>
        <v>2558.9299999999998</v>
      </c>
      <c r="BJ6" s="21">
        <f t="shared" si="7"/>
        <v>2561.02</v>
      </c>
      <c r="BK6" s="21">
        <f t="shared" si="7"/>
        <v>1268.6300000000001</v>
      </c>
      <c r="BL6" s="21">
        <f t="shared" si="7"/>
        <v>1283.69</v>
      </c>
      <c r="BM6" s="21">
        <f t="shared" si="7"/>
        <v>1160.22</v>
      </c>
      <c r="BN6" s="21">
        <f t="shared" si="7"/>
        <v>1141.98</v>
      </c>
      <c r="BO6" s="21">
        <f t="shared" si="7"/>
        <v>1062.58</v>
      </c>
      <c r="BP6" s="20" t="str">
        <f>IF(BP7="","",IF(BP7="-","【-】","【"&amp;SUBSTITUTE(TEXT(BP7,"#,##0.00"),"-","△")&amp;"】"))</f>
        <v>【1,099.15】</v>
      </c>
      <c r="BQ6" s="21">
        <f>IF(BQ7="",NA(),BQ7)</f>
        <v>98.87</v>
      </c>
      <c r="BR6" s="21">
        <f t="shared" ref="BR6:BZ6" si="8">IF(BR7="",NA(),BR7)</f>
        <v>98.85</v>
      </c>
      <c r="BS6" s="21">
        <f t="shared" si="8"/>
        <v>100</v>
      </c>
      <c r="BT6" s="21">
        <f t="shared" si="8"/>
        <v>100</v>
      </c>
      <c r="BU6" s="21">
        <f t="shared" si="8"/>
        <v>100</v>
      </c>
      <c r="BV6" s="21">
        <f t="shared" si="8"/>
        <v>82.88</v>
      </c>
      <c r="BW6" s="21">
        <f t="shared" si="8"/>
        <v>82.53</v>
      </c>
      <c r="BX6" s="21">
        <f t="shared" si="8"/>
        <v>81.81</v>
      </c>
      <c r="BY6" s="21">
        <f t="shared" si="8"/>
        <v>82.27</v>
      </c>
      <c r="BZ6" s="21">
        <f t="shared" si="8"/>
        <v>80.36</v>
      </c>
      <c r="CA6" s="20" t="str">
        <f>IF(CA7="","",IF(CA7="-","【-】","【"&amp;SUBSTITUTE(TEXT(CA7,"#,##0.00"),"-","△")&amp;"】"))</f>
        <v>【72.92】</v>
      </c>
      <c r="CB6" s="21">
        <f>IF(CB7="",NA(),CB7)</f>
        <v>150</v>
      </c>
      <c r="CC6" s="21">
        <f t="shared" ref="CC6:CK6" si="9">IF(CC7="",NA(),CC7)</f>
        <v>150</v>
      </c>
      <c r="CD6" s="21">
        <f t="shared" si="9"/>
        <v>150.83000000000001</v>
      </c>
      <c r="CE6" s="21">
        <f t="shared" si="9"/>
        <v>153.81</v>
      </c>
      <c r="CF6" s="21">
        <f t="shared" si="9"/>
        <v>154.97</v>
      </c>
      <c r="CG6" s="21">
        <f t="shared" si="9"/>
        <v>187.76</v>
      </c>
      <c r="CH6" s="21">
        <f t="shared" si="9"/>
        <v>190.48</v>
      </c>
      <c r="CI6" s="21">
        <f t="shared" si="9"/>
        <v>193.59</v>
      </c>
      <c r="CJ6" s="21">
        <f t="shared" si="9"/>
        <v>194.42</v>
      </c>
      <c r="CK6" s="21">
        <f t="shared" si="9"/>
        <v>201.33</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45.87</v>
      </c>
      <c r="CS6" s="21">
        <f t="shared" si="10"/>
        <v>44.24</v>
      </c>
      <c r="CT6" s="21">
        <f t="shared" si="10"/>
        <v>45.3</v>
      </c>
      <c r="CU6" s="21">
        <f t="shared" si="10"/>
        <v>45.6</v>
      </c>
      <c r="CV6" s="21">
        <f t="shared" si="10"/>
        <v>44.79</v>
      </c>
      <c r="CW6" s="20" t="str">
        <f>IF(CW7="","",IF(CW7="-","【-】","【"&amp;SUBSTITUTE(TEXT(CW7,"#,##0.00"),"-","△")&amp;"】"))</f>
        <v>【43.17】</v>
      </c>
      <c r="CX6" s="21">
        <f>IF(CX7="",NA(),CX7)</f>
        <v>84.27</v>
      </c>
      <c r="CY6" s="21">
        <f t="shared" ref="CY6:DG6" si="11">IF(CY7="",NA(),CY7)</f>
        <v>84.24</v>
      </c>
      <c r="CZ6" s="21">
        <f t="shared" si="11"/>
        <v>74.8</v>
      </c>
      <c r="DA6" s="21">
        <f t="shared" si="11"/>
        <v>75</v>
      </c>
      <c r="DB6" s="21">
        <f t="shared" si="11"/>
        <v>74.989999999999995</v>
      </c>
      <c r="DC6" s="21">
        <f t="shared" si="11"/>
        <v>87.65</v>
      </c>
      <c r="DD6" s="21">
        <f t="shared" si="11"/>
        <v>88.15</v>
      </c>
      <c r="DE6" s="21">
        <f t="shared" si="11"/>
        <v>88.37</v>
      </c>
      <c r="DF6" s="21">
        <f t="shared" si="11"/>
        <v>88.66</v>
      </c>
      <c r="DG6" s="21">
        <f t="shared" si="11"/>
        <v>88.68</v>
      </c>
      <c r="DH6" s="20" t="str">
        <f>IF(DH7="","",IF(DH7="-","【-】","【"&amp;SUBSTITUTE(TEXT(DH7,"#,##0.00"),"-","△")&amp;"】"))</f>
        <v>【86.31】</v>
      </c>
      <c r="DI6" s="21">
        <f>IF(DI7="",NA(),DI7)</f>
        <v>3.03</v>
      </c>
      <c r="DJ6" s="21">
        <f t="shared" ref="DJ6:DR6" si="12">IF(DJ7="",NA(),DJ7)</f>
        <v>5.91</v>
      </c>
      <c r="DK6" s="21">
        <f t="shared" si="12"/>
        <v>8.65</v>
      </c>
      <c r="DL6" s="21">
        <f t="shared" si="12"/>
        <v>11.14</v>
      </c>
      <c r="DM6" s="21">
        <f t="shared" si="12"/>
        <v>13.61</v>
      </c>
      <c r="DN6" s="21">
        <f t="shared" si="12"/>
        <v>29.24</v>
      </c>
      <c r="DO6" s="21">
        <f t="shared" si="12"/>
        <v>31.73</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1">
        <f t="shared" si="13"/>
        <v>1.45</v>
      </c>
      <c r="DW6" s="21">
        <f t="shared" si="13"/>
        <v>1.46</v>
      </c>
      <c r="DX6" s="21">
        <f t="shared" si="13"/>
        <v>1.81</v>
      </c>
      <c r="DY6" s="20">
        <f t="shared" si="13"/>
        <v>0</v>
      </c>
      <c r="DZ6" s="20">
        <f t="shared" si="13"/>
        <v>0</v>
      </c>
      <c r="EA6" s="21">
        <f t="shared" si="13"/>
        <v>0.04</v>
      </c>
      <c r="EB6" s="21">
        <f t="shared" si="13"/>
        <v>0.12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0.06</v>
      </c>
      <c r="EK6" s="21">
        <f t="shared" si="14"/>
        <v>0.27</v>
      </c>
      <c r="EL6" s="21">
        <f t="shared" si="14"/>
        <v>0.22</v>
      </c>
      <c r="EM6" s="21">
        <f t="shared" si="14"/>
        <v>0.17</v>
      </c>
      <c r="EN6" s="21">
        <f t="shared" si="14"/>
        <v>0.27</v>
      </c>
      <c r="EO6" s="20" t="str">
        <f>IF(EO7="","",IF(EO7="-","【-】","【"&amp;SUBSTITUTE(TEXT(EO7,"#,##0.00"),"-","△")&amp;"】"))</f>
        <v>【0.15】</v>
      </c>
    </row>
    <row r="7" spans="1:148" s="22" customFormat="1" x14ac:dyDescent="0.2">
      <c r="A7" s="14"/>
      <c r="B7" s="23">
        <v>2024</v>
      </c>
      <c r="C7" s="23">
        <v>82201</v>
      </c>
      <c r="D7" s="23">
        <v>46</v>
      </c>
      <c r="E7" s="23">
        <v>17</v>
      </c>
      <c r="F7" s="23">
        <v>4</v>
      </c>
      <c r="G7" s="23">
        <v>0</v>
      </c>
      <c r="H7" s="23" t="s">
        <v>96</v>
      </c>
      <c r="I7" s="23" t="s">
        <v>97</v>
      </c>
      <c r="J7" s="23" t="s">
        <v>98</v>
      </c>
      <c r="K7" s="23" t="s">
        <v>99</v>
      </c>
      <c r="L7" s="23" t="s">
        <v>100</v>
      </c>
      <c r="M7" s="23" t="s">
        <v>101</v>
      </c>
      <c r="N7" s="24" t="s">
        <v>102</v>
      </c>
      <c r="O7" s="24">
        <v>57.08</v>
      </c>
      <c r="P7" s="24">
        <v>13.79</v>
      </c>
      <c r="Q7" s="24">
        <v>85.91</v>
      </c>
      <c r="R7" s="24">
        <v>3135</v>
      </c>
      <c r="S7" s="24">
        <v>259000</v>
      </c>
      <c r="T7" s="24">
        <v>283.72000000000003</v>
      </c>
      <c r="U7" s="24">
        <v>912.87</v>
      </c>
      <c r="V7" s="24">
        <v>35711</v>
      </c>
      <c r="W7" s="24">
        <v>18.71</v>
      </c>
      <c r="X7" s="24">
        <v>1908.66</v>
      </c>
      <c r="Y7" s="24">
        <v>95.64</v>
      </c>
      <c r="Z7" s="24">
        <v>105.1</v>
      </c>
      <c r="AA7" s="24">
        <v>95.45</v>
      </c>
      <c r="AB7" s="24">
        <v>112.85</v>
      </c>
      <c r="AC7" s="24">
        <v>123.48</v>
      </c>
      <c r="AD7" s="24">
        <v>102.7</v>
      </c>
      <c r="AE7" s="24">
        <v>104.11</v>
      </c>
      <c r="AF7" s="24">
        <v>101.98</v>
      </c>
      <c r="AG7" s="24">
        <v>102.68</v>
      </c>
      <c r="AH7" s="24">
        <v>103.79</v>
      </c>
      <c r="AI7" s="24">
        <v>105.07</v>
      </c>
      <c r="AJ7" s="24">
        <v>15.92</v>
      </c>
      <c r="AK7" s="24">
        <v>0.96</v>
      </c>
      <c r="AL7" s="24">
        <v>13.4</v>
      </c>
      <c r="AM7" s="24">
        <v>0</v>
      </c>
      <c r="AN7" s="24">
        <v>0</v>
      </c>
      <c r="AO7" s="24">
        <v>48.2</v>
      </c>
      <c r="AP7" s="24">
        <v>46.91</v>
      </c>
      <c r="AQ7" s="24">
        <v>52.27</v>
      </c>
      <c r="AR7" s="24">
        <v>58.68</v>
      </c>
      <c r="AS7" s="24">
        <v>53.87</v>
      </c>
      <c r="AT7" s="24">
        <v>63.54</v>
      </c>
      <c r="AU7" s="24">
        <v>86.92</v>
      </c>
      <c r="AV7" s="24">
        <v>62.56</v>
      </c>
      <c r="AW7" s="24">
        <v>62.45</v>
      </c>
      <c r="AX7" s="24">
        <v>122.51</v>
      </c>
      <c r="AY7" s="24">
        <v>161.51</v>
      </c>
      <c r="AZ7" s="24">
        <v>46.85</v>
      </c>
      <c r="BA7" s="24">
        <v>44.35</v>
      </c>
      <c r="BB7" s="24">
        <v>41.51</v>
      </c>
      <c r="BC7" s="24">
        <v>45.01</v>
      </c>
      <c r="BD7" s="24">
        <v>46.37</v>
      </c>
      <c r="BE7" s="24">
        <v>50.9</v>
      </c>
      <c r="BF7" s="24">
        <v>2699.73</v>
      </c>
      <c r="BG7" s="24">
        <v>2627.02</v>
      </c>
      <c r="BH7" s="24">
        <v>2547.81</v>
      </c>
      <c r="BI7" s="24">
        <v>2558.9299999999998</v>
      </c>
      <c r="BJ7" s="24">
        <v>2561.02</v>
      </c>
      <c r="BK7" s="24">
        <v>1268.6300000000001</v>
      </c>
      <c r="BL7" s="24">
        <v>1283.69</v>
      </c>
      <c r="BM7" s="24">
        <v>1160.22</v>
      </c>
      <c r="BN7" s="24">
        <v>1141.98</v>
      </c>
      <c r="BO7" s="24">
        <v>1062.58</v>
      </c>
      <c r="BP7" s="24">
        <v>1099.1500000000001</v>
      </c>
      <c r="BQ7" s="24">
        <v>98.87</v>
      </c>
      <c r="BR7" s="24">
        <v>98.85</v>
      </c>
      <c r="BS7" s="24">
        <v>100</v>
      </c>
      <c r="BT7" s="24">
        <v>100</v>
      </c>
      <c r="BU7" s="24">
        <v>100</v>
      </c>
      <c r="BV7" s="24">
        <v>82.88</v>
      </c>
      <c r="BW7" s="24">
        <v>82.53</v>
      </c>
      <c r="BX7" s="24">
        <v>81.81</v>
      </c>
      <c r="BY7" s="24">
        <v>82.27</v>
      </c>
      <c r="BZ7" s="24">
        <v>80.36</v>
      </c>
      <c r="CA7" s="24">
        <v>72.92</v>
      </c>
      <c r="CB7" s="24">
        <v>150</v>
      </c>
      <c r="CC7" s="24">
        <v>150</v>
      </c>
      <c r="CD7" s="24">
        <v>150.83000000000001</v>
      </c>
      <c r="CE7" s="24">
        <v>153.81</v>
      </c>
      <c r="CF7" s="24">
        <v>154.97</v>
      </c>
      <c r="CG7" s="24">
        <v>187.76</v>
      </c>
      <c r="CH7" s="24">
        <v>190.48</v>
      </c>
      <c r="CI7" s="24">
        <v>193.59</v>
      </c>
      <c r="CJ7" s="24">
        <v>194.42</v>
      </c>
      <c r="CK7" s="24">
        <v>201.33</v>
      </c>
      <c r="CL7" s="24">
        <v>225.78</v>
      </c>
      <c r="CM7" s="24" t="s">
        <v>102</v>
      </c>
      <c r="CN7" s="24" t="s">
        <v>102</v>
      </c>
      <c r="CO7" s="24" t="s">
        <v>102</v>
      </c>
      <c r="CP7" s="24" t="s">
        <v>102</v>
      </c>
      <c r="CQ7" s="24" t="s">
        <v>102</v>
      </c>
      <c r="CR7" s="24">
        <v>45.87</v>
      </c>
      <c r="CS7" s="24">
        <v>44.24</v>
      </c>
      <c r="CT7" s="24">
        <v>45.3</v>
      </c>
      <c r="CU7" s="24">
        <v>45.6</v>
      </c>
      <c r="CV7" s="24">
        <v>44.79</v>
      </c>
      <c r="CW7" s="24">
        <v>43.17</v>
      </c>
      <c r="CX7" s="24">
        <v>84.27</v>
      </c>
      <c r="CY7" s="24">
        <v>84.24</v>
      </c>
      <c r="CZ7" s="24">
        <v>74.8</v>
      </c>
      <c r="DA7" s="24">
        <v>75</v>
      </c>
      <c r="DB7" s="24">
        <v>74.989999999999995</v>
      </c>
      <c r="DC7" s="24">
        <v>87.65</v>
      </c>
      <c r="DD7" s="24">
        <v>88.15</v>
      </c>
      <c r="DE7" s="24">
        <v>88.37</v>
      </c>
      <c r="DF7" s="24">
        <v>88.66</v>
      </c>
      <c r="DG7" s="24">
        <v>88.68</v>
      </c>
      <c r="DH7" s="24">
        <v>86.31</v>
      </c>
      <c r="DI7" s="24">
        <v>3.03</v>
      </c>
      <c r="DJ7" s="24">
        <v>5.91</v>
      </c>
      <c r="DK7" s="24">
        <v>8.65</v>
      </c>
      <c r="DL7" s="24">
        <v>11.14</v>
      </c>
      <c r="DM7" s="24">
        <v>13.61</v>
      </c>
      <c r="DN7" s="24">
        <v>29.24</v>
      </c>
      <c r="DO7" s="24">
        <v>31.73</v>
      </c>
      <c r="DP7" s="24">
        <v>32.57</v>
      </c>
      <c r="DQ7" s="24">
        <v>33.159999999999997</v>
      </c>
      <c r="DR7" s="24">
        <v>34.590000000000003</v>
      </c>
      <c r="DS7" s="24">
        <v>30.82</v>
      </c>
      <c r="DT7" s="24">
        <v>0</v>
      </c>
      <c r="DU7" s="24">
        <v>0</v>
      </c>
      <c r="DV7" s="24">
        <v>1.45</v>
      </c>
      <c r="DW7" s="24">
        <v>1.46</v>
      </c>
      <c r="DX7" s="24">
        <v>1.81</v>
      </c>
      <c r="DY7" s="24">
        <v>0</v>
      </c>
      <c r="DZ7" s="24">
        <v>0</v>
      </c>
      <c r="EA7" s="24">
        <v>0.04</v>
      </c>
      <c r="EB7" s="24">
        <v>0.12</v>
      </c>
      <c r="EC7" s="24">
        <v>0.1</v>
      </c>
      <c r="ED7" s="24">
        <v>0.06</v>
      </c>
      <c r="EE7" s="24">
        <v>0</v>
      </c>
      <c r="EF7" s="24">
        <v>0</v>
      </c>
      <c r="EG7" s="24">
        <v>0</v>
      </c>
      <c r="EH7" s="24">
        <v>0</v>
      </c>
      <c r="EI7" s="24">
        <v>0</v>
      </c>
      <c r="EJ7" s="24">
        <v>0.06</v>
      </c>
      <c r="EK7" s="24">
        <v>0.27</v>
      </c>
      <c r="EL7" s="24">
        <v>0.22</v>
      </c>
      <c r="EM7" s="24">
        <v>0.17</v>
      </c>
      <c r="EN7" s="24">
        <v>0.27</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2025-12-23T06:09:38Z</dcterms:created>
  <dcterms:modified xsi:type="dcterms:W3CDTF">2026-03-04T01:18:25Z</dcterms:modified>
  <cp:category/>
</cp:coreProperties>
</file>