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ope-file01\UserData$\082203326\デスクトップ\"/>
    </mc:Choice>
  </mc:AlternateContent>
  <xr:revisionPtr revIDLastSave="0" documentId="13_ncr:1_{48D4DFAC-0B5D-4221-8CF6-3048DD300A32}" xr6:coauthVersionLast="36" xr6:coauthVersionMax="47" xr10:uidLastSave="{00000000-0000-0000-0000-000000000000}"/>
  <workbookProtection workbookAlgorithmName="SHA-512" workbookHashValue="YR06ZEE1UOD46g7CNtbDy50xd9ACDwontqC9+wmYV7ZVIlKszL4k99Eod+90X7b9YktSgfvO2iOSQeq2rkMCTw==" workbookSaltValue="rI8Ufgs9j1jnKf4oWi3smw==" workbookSpinCount="100000" lockStructure="1"/>
  <bookViews>
    <workbookView xWindow="-120" yWindow="-120" windowWidth="20736"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P10" i="4"/>
  <c r="AT8" i="4"/>
  <c r="W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<sst xmlns="http://schemas.openxmlformats.org/spreadsheetml/2006/main" count="236" uniqueCount="115">
  <si>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</si>
  <si>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</si>
  <si>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</si>
  <si>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</si>
  <si>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</si>
  <si>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</si>
  <si>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</si>
  <si>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</si>
  <si>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</si>
  <si>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</si>
  <si>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</si>
  <si>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</si>
  <si>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</si>
  <si>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</si>
  <si>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</si>
  <si>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</si>
  <si>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</si>
  <si>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</si>
  <si>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</si>
  <si>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</si>
  <si>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</si>
  <si>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</si>
  <si>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</si>
  <si>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</si>
  <si>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</si>
  <si>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</si>
  <si>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</si>
  <si>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</si>
  <si>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</si>
  <si>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</si>
  <si>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</si>
  <si>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</si>
  <si>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</si>
  <si>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</si>
  <si>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</si>
  <si>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</si>
  <si>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</si>
  <si>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</si>
  <si>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</si>
  <si>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</si>
  <si>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</si>
  <si>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</si>
  <si>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</si>
  <si>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</si>
  <si>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</si>
  <si>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</si>
  <si>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</si>
  <si>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</si>
  <si>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</si>
  <si>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</si>
  <si>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</si>
  <si>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</si>
  <si>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</si>
  <si>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</si>
  <si>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</si>
  <si>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</si>
  <si>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</si>
  <si>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</si>
  <si>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</si>
  <si>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</si>
  <si>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</si>
  <si>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</si>
  <si>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</si>
  <si>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</si>
  <si>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</si>
  <si>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</si>
  <si>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</si>
  <si>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</si>
  <si>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</si>
  <si>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</si>
  <si>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</si>
  <si>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</si>
  <si>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</si>
  <si>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</si>
  <si>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</si>
  <si>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</si>
  <si>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</si>
  <si>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</si>
  <si>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</si>
  <si>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</si>
  <si>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</si>
  <si>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</si>
  <si>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</si>
  <si>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</si>
  <si>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</si>
  <si>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</si>
  <si>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</si>
  <si>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</si>
  <si>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</si>
  <si>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</si>
  <si>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</si>
  <si>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</si>
  <si>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</si>
  <si>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</si>
  <si>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</si>
  <si>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</si>
  <si>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</si>
  <si>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</si>
  <si>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</si>
  <si>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</si>
  <si>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</si>
  <si>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</si>
  <si>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</si>
  <si>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</si>
  <si>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</si>
  <si>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</si>
  <si>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</si>
  <si>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</si>
  <si>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</si>
  <si>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</si>
  <si>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</si>
  <si>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</si>
  <si>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超えており黒字を確保できているが、⑤経費回収率は100％を下回っていることから、使用料収入で賄うべき費用に対して使用料収入が不足し、不足分を基準外繰入金で賄っている構造になっているため、使用料収入の向上または汚水処理原価を下げる努力が必要である。使用料収入の向上については⑧水洗化率は99.84％とほぼ100％に近いため、接続率の向上には取り組みつつ、使用料改定が必要と考えられる。汚水処理原価についてはすでに類似団体平均値よりも低い状況にはあるが、引き続き経費の削減に努める必要がある。</t>
    <phoneticPr fontId="4"/>
  </si>
  <si>
    <t>老朽化は類似団体よりも進んでいないことがわかるが、②管渠老朽化率は令和５年度から令和６年度にかけて３％以上上昇しており、今後さらに上昇する見込みとなっている。引き続き計画に沿って老朽化対策を実施していく。</t>
    <rPh sb="51" eb="53">
      <t>イジョウ</t>
    </rPh>
    <phoneticPr fontId="4"/>
  </si>
  <si>
    <t>　当市では依然として人口が増加していることからサービス需要の減少は見られないものの、管渠老朽化率は高まっており、大規模な更新需要は顕在化している。公営企業に携わる人材の確保については人事部門に要望しているものの、令和５年度と同程度の水準で推移している。近年の職員給与費の増加や物価高騰による営業費用の増加により、汚水処理原価は微増となった。
　今後の対応としては、令和８年４月の使用料改定によって経費回収率の向上を図るとともに、基準外繰入を削減しつつ、今後見込まれる更新需要の拡大に備える予定である。</t>
    <rPh sb="1" eb="3">
      <t>トウシ</t>
    </rPh>
    <rPh sb="5" eb="7">
      <t>イゼン</t>
    </rPh>
    <rPh sb="10" eb="12">
      <t>ジンコウ</t>
    </rPh>
    <rPh sb="13" eb="15">
      <t>ゾウカ</t>
    </rPh>
    <rPh sb="27" eb="29">
      <t>ジュヨウ</t>
    </rPh>
    <rPh sb="30" eb="32">
      <t>ゲンショウ</t>
    </rPh>
    <rPh sb="33" eb="34">
      <t>ミ</t>
    </rPh>
    <rPh sb="42" eb="44">
      <t>カンキョ</t>
    </rPh>
    <rPh sb="44" eb="47">
      <t>ロウキュウカ</t>
    </rPh>
    <rPh sb="47" eb="48">
      <t>リツ</t>
    </rPh>
    <rPh sb="49" eb="50">
      <t>タカ</t>
    </rPh>
    <rPh sb="56" eb="59">
      <t>ダイキボ</t>
    </rPh>
    <rPh sb="60" eb="62">
      <t>コウシン</t>
    </rPh>
    <rPh sb="62" eb="64">
      <t>ジュヨウ</t>
    </rPh>
    <rPh sb="65" eb="68">
      <t>ケンザイカ</t>
    </rPh>
    <rPh sb="73" eb="75">
      <t>コウエイ</t>
    </rPh>
    <rPh sb="75" eb="77">
      <t>キギョウ</t>
    </rPh>
    <rPh sb="78" eb="79">
      <t>タズサ</t>
    </rPh>
    <rPh sb="81" eb="83">
      <t>ジンザイ</t>
    </rPh>
    <rPh sb="84" eb="86">
      <t>カクホ</t>
    </rPh>
    <rPh sb="91" eb="93">
      <t>ジンジ</t>
    </rPh>
    <rPh sb="93" eb="95">
      <t>ブモン</t>
    </rPh>
    <rPh sb="96" eb="98">
      <t>ヨウボウ</t>
    </rPh>
    <rPh sb="106" eb="108">
      <t>レイワ</t>
    </rPh>
    <rPh sb="109" eb="111">
      <t>ネンド</t>
    </rPh>
    <rPh sb="112" eb="115">
      <t>ドウテイド</t>
    </rPh>
    <rPh sb="116" eb="118">
      <t>スイジュン</t>
    </rPh>
    <rPh sb="119" eb="121">
      <t>スイイ</t>
    </rPh>
    <rPh sb="126" eb="128">
      <t>キンネン</t>
    </rPh>
    <rPh sb="129" eb="131">
      <t>ショクイン</t>
    </rPh>
    <rPh sb="131" eb="133">
      <t>キュウヨ</t>
    </rPh>
    <rPh sb="133" eb="134">
      <t>ヒ</t>
    </rPh>
    <rPh sb="135" eb="137">
      <t>ゾウカ</t>
    </rPh>
    <rPh sb="138" eb="140">
      <t>ブッカ</t>
    </rPh>
    <rPh sb="140" eb="142">
      <t>コウトウ</t>
    </rPh>
    <rPh sb="145" eb="147">
      <t>エイギョウ</t>
    </rPh>
    <rPh sb="147" eb="149">
      <t>ヒヨウ</t>
    </rPh>
    <rPh sb="150" eb="152">
      <t>ゾウカ</t>
    </rPh>
    <rPh sb="156" eb="158">
      <t>オスイ</t>
    </rPh>
    <rPh sb="158" eb="160">
      <t>ショリ</t>
    </rPh>
    <rPh sb="160" eb="162">
      <t>ゲンカ</t>
    </rPh>
    <rPh sb="163" eb="165">
      <t>ビゾウ</t>
    </rPh>
    <rPh sb="172" eb="174">
      <t>コンゴ</t>
    </rPh>
    <rPh sb="175" eb="177">
      <t>タイオウ</t>
    </rPh>
    <rPh sb="182" eb="184">
      <t>レイワ</t>
    </rPh>
    <rPh sb="185" eb="186">
      <t>ネン</t>
    </rPh>
    <rPh sb="187" eb="188">
      <t>ツキ</t>
    </rPh>
    <rPh sb="189" eb="192">
      <t>シヨウリョウ</t>
    </rPh>
    <rPh sb="192" eb="194">
      <t>カイテイ</t>
    </rPh>
    <rPh sb="198" eb="203">
      <t>ケイヒカイシュウリツ</t>
    </rPh>
    <rPh sb="204" eb="206">
      <t>コウジョウ</t>
    </rPh>
    <rPh sb="207" eb="208">
      <t>ハカ</t>
    </rPh>
    <rPh sb="214" eb="216">
      <t>キジュン</t>
    </rPh>
    <rPh sb="216" eb="217">
      <t>ガイ</t>
    </rPh>
    <rPh sb="217" eb="219">
      <t>クリイレ</t>
    </rPh>
    <rPh sb="220" eb="222">
      <t>サクゲン</t>
    </rPh>
    <rPh sb="226" eb="228">
      <t>コンゴ</t>
    </rPh>
    <rPh sb="228" eb="230">
      <t>ミコ</t>
    </rPh>
    <rPh sb="233" eb="235">
      <t>コウシン</t>
    </rPh>
    <rPh sb="235" eb="237">
      <t>ジュヨウ</t>
    </rPh>
    <rPh sb="238" eb="240">
      <t>カクダイ</t>
    </rPh>
    <rPh sb="241" eb="242">
      <t>ソナ</t>
    </rPh>
    <rPh sb="244" eb="24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</si>
</sst>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0.03</c:v>
                </c:pt>
                <c:pt idx="2">
                  <c:v>0.02</c:v>
                </c:pt>
                <c:pt idx="3">
                  <c:v>0.03</c:v>
                </c:pt>
                <c:pt idx="4">
                  <c:v>0.04</c:v>
                </c:pt>
              </c:numCache>
            </c:numRef>
          </c:val>
          <c:extLst>
            <c:ext xmlns:c16="http://schemas.microsoft.com/office/drawing/2014/chart" uri="{C3380CC4-5D6E-409C-BE32-E72D297353CC}">
              <c16:uniqueId val="{00000000-E265-4E52-BD6C-0634274B39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E265-4E52-BD6C-0634274B39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FC-421A-B566-E3482CA300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9FFC-421A-B566-E3482CA300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97.88</c:v>
                </c:pt>
                <c:pt idx="1">
                  <c:v>98.04</c:v>
                </c:pt>
                <c:pt idx="2">
                  <c:v>99.83</c:v>
                </c:pt>
                <c:pt idx="3">
                  <c:v>99.83</c:v>
                </c:pt>
                <c:pt idx="4">
                  <c:v>99.84</c:v>
                </c:pt>
              </c:numCache>
            </c:numRef>
          </c:val>
          <c:extLst>
            <c:ext xmlns:c16="http://schemas.microsoft.com/office/drawing/2014/chart" uri="{C3380CC4-5D6E-409C-BE32-E72D297353CC}">
              <c16:uniqueId val="{00000000-E5E2-4F62-9C8E-D405CC4B28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E5E2-4F62-9C8E-D405CC4B28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100.21</c:v>
                </c:pt>
                <c:pt idx="1">
                  <c:v>102.79</c:v>
                </c:pt>
                <c:pt idx="2">
                  <c:v>102.92</c:v>
                </c:pt>
                <c:pt idx="3">
                  <c:v>102.81</c:v>
                </c:pt>
                <c:pt idx="4">
                  <c:v>104.29</c:v>
                </c:pt>
              </c:numCache>
            </c:numRef>
          </c:val>
          <c:extLst>
            <c:ext xmlns:c16="http://schemas.microsoft.com/office/drawing/2014/chart" uri="{C3380CC4-5D6E-409C-BE32-E72D297353CC}">
              <c16:uniqueId val="{00000000-BCD1-4E28-A89D-2F3E71D8FD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BCD1-4E28-A89D-2F3E71D8FD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4.09</c:v>
                </c:pt>
                <c:pt idx="1">
                  <c:v>8.08</c:v>
                </c:pt>
                <c:pt idx="2">
                  <c:v>11.98</c:v>
                </c:pt>
                <c:pt idx="3">
                  <c:v>15.61</c:v>
                </c:pt>
                <c:pt idx="4">
                  <c:v>18.940000000000001</c:v>
                </c:pt>
              </c:numCache>
            </c:numRef>
          </c:val>
          <c:extLst>
            <c:ext xmlns:c16="http://schemas.microsoft.com/office/drawing/2014/chart" uri="{C3380CC4-5D6E-409C-BE32-E72D297353CC}">
              <c16:uniqueId val="{00000000-99B5-4F2C-A6FC-CEF67C2CF5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99B5-4F2C-A6FC-CEF67C2CF5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0.53</c:v>
                </c:pt>
                <c:pt idx="3" formatCode="#,##0.00;&quot;△&quot;#,##0.00;&quot;-&quot;">
                  <c:v>2.41</c:v>
                </c:pt>
                <c:pt idx="4" formatCode="#,##0.00;&quot;△&quot;#,##0.00;&quot;-&quot;">
                  <c:v>5.99</c:v>
                </c:pt>
              </c:numCache>
            </c:numRef>
          </c:val>
          <c:extLst>
            <c:ext xmlns:c16="http://schemas.microsoft.com/office/drawing/2014/chart" uri="{C3380CC4-5D6E-409C-BE32-E72D297353CC}">
              <c16:uniqueId val="{00000000-08D9-418D-A47B-3DCC3DD403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08D9-418D-A47B-3DCC3DD403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2.69</c:v>
                </c:pt>
                <c:pt idx="1">
                  <c:v>0</c:v>
                </c:pt>
                <c:pt idx="2">
                  <c:v>0</c:v>
                </c:pt>
                <c:pt idx="3">
                  <c:v>0</c:v>
                </c:pt>
                <c:pt idx="4">
                  <c:v>0</c:v>
                </c:pt>
              </c:numCache>
            </c:numRef>
          </c:val>
          <c:extLst>
            <c:ext xmlns:c16="http://schemas.microsoft.com/office/drawing/2014/chart" uri="{C3380CC4-5D6E-409C-BE32-E72D297353CC}">
              <c16:uniqueId val="{00000000-286E-4644-BBE9-59711664B63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286E-4644-BBE9-59711664B63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39.9</c:v>
                </c:pt>
                <c:pt idx="1">
                  <c:v>73.36</c:v>
                </c:pt>
                <c:pt idx="2">
                  <c:v>93.04</c:v>
                </c:pt>
                <c:pt idx="3">
                  <c:v>108.87</c:v>
                </c:pt>
                <c:pt idx="4">
                  <c:v>128.87</c:v>
                </c:pt>
              </c:numCache>
            </c:numRef>
          </c:val>
          <c:extLst>
            <c:ext xmlns:c16="http://schemas.microsoft.com/office/drawing/2014/chart" uri="{C3380CC4-5D6E-409C-BE32-E72D297353CC}">
              <c16:uniqueId val="{00000000-3B11-4C34-B04B-8D632B8658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3B11-4C34-B04B-8D632B8658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673.1</c:v>
                </c:pt>
                <c:pt idx="1">
                  <c:v>650.71</c:v>
                </c:pt>
                <c:pt idx="2">
                  <c:v>644.41</c:v>
                </c:pt>
                <c:pt idx="3">
                  <c:v>632.20000000000005</c:v>
                </c:pt>
                <c:pt idx="4">
                  <c:v>611.52</c:v>
                </c:pt>
              </c:numCache>
            </c:numRef>
          </c:val>
          <c:extLst>
            <c:ext xmlns:c16="http://schemas.microsoft.com/office/drawing/2014/chart" uri="{C3380CC4-5D6E-409C-BE32-E72D297353CC}">
              <c16:uniqueId val="{00000000-29C4-4E5C-8527-0D47510A00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29C4-4E5C-8527-0D47510A00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103.78</c:v>
                </c:pt>
                <c:pt idx="1">
                  <c:v>99.43</c:v>
                </c:pt>
                <c:pt idx="2">
                  <c:v>98.98</c:v>
                </c:pt>
                <c:pt idx="3">
                  <c:v>97.93</c:v>
                </c:pt>
                <c:pt idx="4">
                  <c:v>97.82</c:v>
                </c:pt>
              </c:numCache>
            </c:numRef>
          </c:val>
          <c:extLst>
            <c:ext xmlns:c16="http://schemas.microsoft.com/office/drawing/2014/chart" uri="{C3380CC4-5D6E-409C-BE32-E72D297353CC}">
              <c16:uniqueId val="{00000000-6AEC-4D2B-BE77-02CD6D1C36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6AEC-4D2B-BE77-02CD6D1C36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142.91999999999999</c:v>
                </c:pt>
                <c:pt idx="1">
                  <c:v>149.35</c:v>
                </c:pt>
                <c:pt idx="2">
                  <c:v>150</c:v>
                </c:pt>
                <c:pt idx="3">
                  <c:v>151.32</c:v>
                </c:pt>
                <c:pt idx="4">
                  <c:v>151.47</c:v>
                </c:pt>
              </c:numCache>
            </c:numRef>
          </c:val>
          <c:extLst>
            <c:ext xmlns:c16="http://schemas.microsoft.com/office/drawing/2014/chart" uri="{C3380CC4-5D6E-409C-BE32-E72D297353CC}">
              <c16:uniqueId val="{00000000-5038-4419-90B1-4374600D34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5038-4419-90B1-4374600D34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茨城県　つくば市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非設置</v>
      </c>
      <c r="AE8" s="65"/>
      <c r="AF8" s="65"/>
      <c r="AG8" s="65"/>
      <c r="AH8" s="65"/>
      <c r="AI8" s="65"/>
      <c r="AJ8" s="65"/>
      <c r="AK8" s="3"/>
      <c r="AL8" s="44">
        <f>データ!S6</f>
        <v>259000</v>
      </c>
      <c r="AM8" s="44"/>
      <c r="AN8" s="44"/>
      <c r="AO8" s="44"/>
      <c r="AP8" s="44"/>
      <c r="AQ8" s="44"/>
      <c r="AR8" s="44"/>
      <c r="AS8" s="44"/>
      <c r="AT8" s="45">
        <f>データ!T6</f>
        <v>283.72000000000003</v>
      </c>
      <c r="AU8" s="45"/>
      <c r="AV8" s="45"/>
      <c r="AW8" s="45"/>
      <c r="AX8" s="45"/>
      <c r="AY8" s="45"/>
      <c r="AZ8" s="45"/>
      <c r="BA8" s="45"/>
      <c r="BB8" s="45">
        <f>データ!U6</f>
        <v>912.87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82.62</v>
      </c>
      <c r="J10" s="45"/>
      <c r="K10" s="45"/>
      <c r="L10" s="45"/>
      <c r="M10" s="45"/>
      <c r="N10" s="45"/>
      <c r="O10" s="45"/>
      <c r="P10" s="45">
        <f>データ!P6</f>
        <v>72.95</v>
      </c>
      <c r="Q10" s="45"/>
      <c r="R10" s="45"/>
      <c r="S10" s="45"/>
      <c r="T10" s="45"/>
      <c r="U10" s="45"/>
      <c r="V10" s="45"/>
      <c r="W10" s="45">
        <f>データ!Q6</f>
        <v>89.86</v>
      </c>
      <c r="X10" s="45"/>
      <c r="Y10" s="45"/>
      <c r="Z10" s="45"/>
      <c r="AA10" s="45"/>
      <c r="AB10" s="45"/>
      <c r="AC10" s="45"/>
      <c r="AD10" s="44">
        <f>データ!R6</f>
        <v>3135</v>
      </c>
      <c r="AE10" s="44"/>
      <c r="AF10" s="44"/>
      <c r="AG10" s="44"/>
      <c r="AH10" s="44"/>
      <c r="AI10" s="44"/>
      <c r="AJ10" s="44"/>
      <c r="AK10" s="2"/>
      <c r="AL10" s="44">
        <f>データ!V6</f>
        <v>188912</v>
      </c>
      <c r="AM10" s="44"/>
      <c r="AN10" s="44"/>
      <c r="AO10" s="44"/>
      <c r="AP10" s="44"/>
      <c r="AQ10" s="44"/>
      <c r="AR10" s="44"/>
      <c r="AS10" s="44"/>
      <c r="AT10" s="45">
        <f>データ!W6</f>
        <v>64.11</v>
      </c>
      <c r="AU10" s="45"/>
      <c r="AV10" s="45"/>
      <c r="AW10" s="45"/>
      <c r="AX10" s="45"/>
      <c r="AY10" s="45"/>
      <c r="AZ10" s="45"/>
      <c r="BA10" s="45"/>
      <c r="BB10" s="45">
        <f>データ!X6</f>
        <v>2946.69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vKN4sWjmEmb6sJszN/J1LdXyWjyNuySchIjtZwh5kVZLTy2SOQp83WAQ04J5r66sgL7U9UzK4DMXgxfJJ0vvA==" saltValue="4fgfKYL1j5sN5fmOh2cU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82201</v>
      </c>
      <c r="D6" s="19">
        <f t="shared" si="3"/>
        <v>46</v>
      </c>
      <c r="E6" s="19">
        <f t="shared" si="3"/>
        <v>17</v>
      </c>
      <c r="F6" s="19">
        <f t="shared" si="3"/>
        <v>1</v>
      </c>
      <c r="G6" s="19">
        <f t="shared" si="3"/>
        <v>0</v>
      </c>
      <c r="H6" s="19" t="str">
        <f t="shared" si="3"/>
        <v>茨城県　つくば市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82.62</v>
      </c>
      <c r="P6" s="20">
        <f t="shared" si="3"/>
        <v>72.95</v>
      </c>
      <c r="Q6" s="20">
        <f t="shared" si="3"/>
        <v>89.86</v>
      </c>
      <c r="R6" s="20">
        <f t="shared" si="3"/>
        <v>3135</v>
      </c>
      <c r="S6" s="20">
        <f t="shared" si="3"/>
        <v>259000</v>
      </c>
      <c r="T6" s="20">
        <f t="shared" si="3"/>
        <v>283.72000000000003</v>
      </c>
      <c r="U6" s="20">
        <f t="shared" si="3"/>
        <v>912.87</v>
      </c>
      <c r="V6" s="20">
        <f t="shared" si="3"/>
        <v>188912</v>
      </c>
      <c r="W6" s="20">
        <f t="shared" si="3"/>
        <v>64.11</v>
      </c>
      <c r="X6" s="20">
        <f t="shared" si="3"/>
        <v>2946.69</v>
      </c>
      <c r="Y6" s="21">
        <f>IF(Y7="",NA(),Y7)</f>
        <v>100.21</v>
      </c>
      <c r="Z6" s="21">
        <f t="shared" ref="Z6:AH6" si="4">IF(Z7="",NA(),Z7)</f>
        <v>102.79</v>
      </c>
      <c r="AA6" s="21">
        <f t="shared" si="4"/>
        <v>102.92</v>
      </c>
      <c r="AB6" s="21">
        <f t="shared" si="4"/>
        <v>102.81</v>
      </c>
      <c r="AC6" s="21">
        <f t="shared" si="4"/>
        <v>104.29</v>
      </c>
      <c r="AD6" s="21">
        <f t="shared" si="4"/>
        <v>109.58</v>
      </c>
      <c r="AE6" s="21">
        <f t="shared" si="4"/>
        <v>109.32</v>
      </c>
      <c r="AF6" s="21">
        <f t="shared" si="4"/>
        <v>108.33</v>
      </c>
      <c r="AG6" s="21">
        <f t="shared" si="4"/>
        <v>107.76</v>
      </c>
      <c r="AH6" s="21">
        <f t="shared" si="4"/>
        <v>107.14</v>
      </c>
      <c r="AI6" s="20" t="str">
        <f>IF(AI7="","",IF(AI7="-","【-】","【"&amp;SUBSTITUTE(TEXT(AI7,"#,##0.00"),"-","△")&amp;"】"))</f>
        <v>【105.36】</v>
      </c>
      <c r="AJ6" s="21">
        <f>IF(AJ7="",NA(),AJ7)</f>
        <v>2.69</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39.9</v>
      </c>
      <c r="AV6" s="21">
        <f t="shared" ref="AV6:BD6" si="6">IF(AV7="",NA(),AV7)</f>
        <v>73.36</v>
      </c>
      <c r="AW6" s="21">
        <f t="shared" si="6"/>
        <v>93.04</v>
      </c>
      <c r="AX6" s="21">
        <f t="shared" si="6"/>
        <v>108.87</v>
      </c>
      <c r="AY6" s="21">
        <f t="shared" si="6"/>
        <v>128.87</v>
      </c>
      <c r="AZ6" s="21">
        <f t="shared" si="6"/>
        <v>60.82</v>
      </c>
      <c r="BA6" s="21">
        <f t="shared" si="6"/>
        <v>63.48</v>
      </c>
      <c r="BB6" s="21">
        <f t="shared" si="6"/>
        <v>65.510000000000005</v>
      </c>
      <c r="BC6" s="21">
        <f t="shared" si="6"/>
        <v>72.78</v>
      </c>
      <c r="BD6" s="21">
        <f t="shared" si="6"/>
        <v>74.56</v>
      </c>
      <c r="BE6" s="20" t="str">
        <f>IF(BE7="","",IF(BE7="-","【-】","【"&amp;SUBSTITUTE(TEXT(BE7,"#,##0.00"),"-","△")&amp;"】"))</f>
        <v>【82.75】</v>
      </c>
      <c r="BF6" s="21">
        <f>IF(BF7="",NA(),BF7)</f>
        <v>673.1</v>
      </c>
      <c r="BG6" s="21">
        <f t="shared" ref="BG6:BO6" si="7">IF(BG7="",NA(),BG7)</f>
        <v>650.71</v>
      </c>
      <c r="BH6" s="21">
        <f t="shared" si="7"/>
        <v>644.41</v>
      </c>
      <c r="BI6" s="21">
        <f t="shared" si="7"/>
        <v>632.20000000000005</v>
      </c>
      <c r="BJ6" s="21">
        <f t="shared" si="7"/>
        <v>611.52</v>
      </c>
      <c r="BK6" s="21">
        <f t="shared" si="7"/>
        <v>920.83</v>
      </c>
      <c r="BL6" s="21">
        <f t="shared" si="7"/>
        <v>874.02</v>
      </c>
      <c r="BM6" s="21">
        <f t="shared" si="7"/>
        <v>827.43</v>
      </c>
      <c r="BN6" s="21">
        <f t="shared" si="7"/>
        <v>790.32</v>
      </c>
      <c r="BO6" s="21">
        <f t="shared" si="7"/>
        <v>747.33</v>
      </c>
      <c r="BP6" s="20" t="str">
        <f>IF(BP7="","",IF(BP7="-","【-】","【"&amp;SUBSTITUTE(TEXT(BP7,"#,##0.00"),"-","△")&amp;"】"))</f>
        <v>【602.56】</v>
      </c>
      <c r="BQ6" s="21">
        <f>IF(BQ7="",NA(),BQ7)</f>
        <v>103.78</v>
      </c>
      <c r="BR6" s="21">
        <f t="shared" ref="BR6:BZ6" si="8">IF(BR7="",NA(),BR7)</f>
        <v>99.43</v>
      </c>
      <c r="BS6" s="21">
        <f t="shared" si="8"/>
        <v>98.98</v>
      </c>
      <c r="BT6" s="21">
        <f t="shared" si="8"/>
        <v>97.93</v>
      </c>
      <c r="BU6" s="21">
        <f t="shared" si="8"/>
        <v>97.82</v>
      </c>
      <c r="BV6" s="21">
        <f t="shared" si="8"/>
        <v>99.82</v>
      </c>
      <c r="BW6" s="21">
        <f t="shared" si="8"/>
        <v>100.32</v>
      </c>
      <c r="BX6" s="21">
        <f t="shared" si="8"/>
        <v>99.71</v>
      </c>
      <c r="BY6" s="21">
        <f t="shared" si="8"/>
        <v>98.7</v>
      </c>
      <c r="BZ6" s="21">
        <f t="shared" si="8"/>
        <v>100.01</v>
      </c>
      <c r="CA6" s="20" t="str">
        <f>IF(CA7="","",IF(CA7="-","【-】","【"&amp;SUBSTITUTE(TEXT(CA7,"#,##0.00"),"-","△")&amp;"】"))</f>
        <v>【97.94】</v>
      </c>
      <c r="CB6" s="21">
        <f>IF(CB7="",NA(),CB7)</f>
        <v>142.91999999999999</v>
      </c>
      <c r="CC6" s="21">
        <f t="shared" ref="CC6:CK6" si="9">IF(CC7="",NA(),CC7)</f>
        <v>149.35</v>
      </c>
      <c r="CD6" s="21">
        <f t="shared" si="9"/>
        <v>150</v>
      </c>
      <c r="CE6" s="21">
        <f t="shared" si="9"/>
        <v>151.32</v>
      </c>
      <c r="CF6" s="21">
        <f t="shared" si="9"/>
        <v>151.47</v>
      </c>
      <c r="CG6" s="21">
        <f t="shared" si="9"/>
        <v>156.77000000000001</v>
      </c>
      <c r="CH6" s="21">
        <f t="shared" si="9"/>
        <v>157.63999999999999</v>
      </c>
      <c r="CI6" s="21">
        <f t="shared" si="9"/>
        <v>159.59</v>
      </c>
      <c r="CJ6" s="21">
        <f t="shared" si="9"/>
        <v>160.65</v>
      </c>
      <c r="CK6" s="21">
        <f t="shared" si="9"/>
        <v>160.6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97.88</v>
      </c>
      <c r="CY6" s="21">
        <f t="shared" ref="CY6:DG6" si="11">IF(CY7="",NA(),CY7)</f>
        <v>98.04</v>
      </c>
      <c r="CZ6" s="21">
        <f t="shared" si="11"/>
        <v>99.83</v>
      </c>
      <c r="DA6" s="21">
        <f t="shared" si="11"/>
        <v>99.83</v>
      </c>
      <c r="DB6" s="21">
        <f t="shared" si="11"/>
        <v>99.84</v>
      </c>
      <c r="DC6" s="21">
        <f t="shared" si="11"/>
        <v>94.41</v>
      </c>
      <c r="DD6" s="21">
        <f t="shared" si="11"/>
        <v>94.43</v>
      </c>
      <c r="DE6" s="21">
        <f t="shared" si="11"/>
        <v>94.58</v>
      </c>
      <c r="DF6" s="21">
        <f t="shared" si="11"/>
        <v>94.69</v>
      </c>
      <c r="DG6" s="21">
        <f t="shared" si="11"/>
        <v>94.81</v>
      </c>
      <c r="DH6" s="20" t="str">
        <f>IF(DH7="","",IF(DH7="-","【-】","【"&amp;SUBSTITUTE(TEXT(DH7,"#,##0.00"),"-","△")&amp;"】"))</f>
        <v>【96.00】</v>
      </c>
      <c r="DI6" s="21">
        <f>IF(DI7="",NA(),DI7)</f>
        <v>4.09</v>
      </c>
      <c r="DJ6" s="21">
        <f t="shared" ref="DJ6:DR6" si="12">IF(DJ7="",NA(),DJ7)</f>
        <v>8.08</v>
      </c>
      <c r="DK6" s="21">
        <f t="shared" si="12"/>
        <v>11.98</v>
      </c>
      <c r="DL6" s="21">
        <f t="shared" si="12"/>
        <v>15.61</v>
      </c>
      <c r="DM6" s="21">
        <f t="shared" si="12"/>
        <v>18.940000000000001</v>
      </c>
      <c r="DN6" s="21">
        <f t="shared" si="12"/>
        <v>34.15</v>
      </c>
      <c r="DO6" s="21">
        <f t="shared" si="12"/>
        <v>35.53</v>
      </c>
      <c r="DP6" s="21">
        <f t="shared" si="12"/>
        <v>37.51</v>
      </c>
      <c r="DQ6" s="21">
        <f t="shared" si="12"/>
        <v>38.869999999999997</v>
      </c>
      <c r="DR6" s="21">
        <f t="shared" si="12"/>
        <v>40.36</v>
      </c>
      <c r="DS6" s="20" t="str">
        <f>IF(DS7="","",IF(DS7="-","【-】","【"&amp;SUBSTITUTE(TEXT(DS7,"#,##0.00"),"-","△")&amp;"】"))</f>
        <v>【42.20】</v>
      </c>
      <c r="DT6" s="20">
        <f>IF(DT7="",NA(),DT7)</f>
        <v>0</v>
      </c>
      <c r="DU6" s="20">
        <f t="shared" ref="DU6:EC6" si="13">IF(DU7="",NA(),DU7)</f>
        <v>0</v>
      </c>
      <c r="DV6" s="21">
        <f t="shared" si="13"/>
        <v>0.53</v>
      </c>
      <c r="DW6" s="21">
        <f t="shared" si="13"/>
        <v>2.41</v>
      </c>
      <c r="DX6" s="21">
        <f t="shared" si="13"/>
        <v>5.99</v>
      </c>
      <c r="DY6" s="21">
        <f t="shared" si="13"/>
        <v>5.18</v>
      </c>
      <c r="DZ6" s="21">
        <f t="shared" si="13"/>
        <v>6.01</v>
      </c>
      <c r="EA6" s="21">
        <f t="shared" si="13"/>
        <v>6.84</v>
      </c>
      <c r="EB6" s="21">
        <f t="shared" si="13"/>
        <v>7.69</v>
      </c>
      <c r="EC6" s="21">
        <f t="shared" si="13"/>
        <v>8.39</v>
      </c>
      <c r="ED6" s="20" t="str">
        <f>IF(ED7="","",IF(ED7="-","【-】","【"&amp;SUBSTITUTE(TEXT(ED7,"#,##0.00"),"-","△")&amp;"】"))</f>
        <v>【9.46】</v>
      </c>
      <c r="EE6" s="21">
        <f>IF(EE7="",NA(),EE7)</f>
        <v>0.03</v>
      </c>
      <c r="EF6" s="21">
        <f t="shared" ref="EF6:EN6" si="14">IF(EF7="",NA(),EF7)</f>
        <v>0.03</v>
      </c>
      <c r="EG6" s="21">
        <f t="shared" si="14"/>
        <v>0.02</v>
      </c>
      <c r="EH6" s="21">
        <f t="shared" si="14"/>
        <v>0.03</v>
      </c>
      <c r="EI6" s="21">
        <f t="shared" si="14"/>
        <v>0.04</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2">
      <c r="A7" s="14"/>
      <c r="B7" s="23">
        <v>2024</v>
      </c>
      <c r="C7" s="23">
        <v>82201</v>
      </c>
      <c r="D7" s="23">
        <v>46</v>
      </c>
      <c r="E7" s="23">
        <v>17</v>
      </c>
      <c r="F7" s="23">
        <v>1</v>
      </c>
      <c r="G7" s="23">
        <v>0</v>
      </c>
      <c r="H7" s="23" t="s">
        <v>96</v>
      </c>
      <c r="I7" s="23" t="s">
        <v>97</v>
      </c>
      <c r="J7" s="23" t="s">
        <v>98</v>
      </c>
      <c r="K7" s="23" t="s">
        <v>99</v>
      </c>
      <c r="L7" s="23" t="s">
        <v>100</v>
      </c>
      <c r="M7" s="23" t="s">
        <v>101</v>
      </c>
      <c r="N7" s="24" t="s">
        <v>102</v>
      </c>
      <c r="O7" s="24">
        <v>82.62</v>
      </c>
      <c r="P7" s="24">
        <v>72.95</v>
      </c>
      <c r="Q7" s="24">
        <v>89.86</v>
      </c>
      <c r="R7" s="24">
        <v>3135</v>
      </c>
      <c r="S7" s="24">
        <v>259000</v>
      </c>
      <c r="T7" s="24">
        <v>283.72000000000003</v>
      </c>
      <c r="U7" s="24">
        <v>912.87</v>
      </c>
      <c r="V7" s="24">
        <v>188912</v>
      </c>
      <c r="W7" s="24">
        <v>64.11</v>
      </c>
      <c r="X7" s="24">
        <v>2946.69</v>
      </c>
      <c r="Y7" s="24">
        <v>100.21</v>
      </c>
      <c r="Z7" s="24">
        <v>102.79</v>
      </c>
      <c r="AA7" s="24">
        <v>102.92</v>
      </c>
      <c r="AB7" s="24">
        <v>102.81</v>
      </c>
      <c r="AC7" s="24">
        <v>104.29</v>
      </c>
      <c r="AD7" s="24">
        <v>109.58</v>
      </c>
      <c r="AE7" s="24">
        <v>109.32</v>
      </c>
      <c r="AF7" s="24">
        <v>108.33</v>
      </c>
      <c r="AG7" s="24">
        <v>107.76</v>
      </c>
      <c r="AH7" s="24">
        <v>107.14</v>
      </c>
      <c r="AI7" s="24">
        <v>105.36</v>
      </c>
      <c r="AJ7" s="24">
        <v>2.69</v>
      </c>
      <c r="AK7" s="24">
        <v>0</v>
      </c>
      <c r="AL7" s="24">
        <v>0</v>
      </c>
      <c r="AM7" s="24">
        <v>0</v>
      </c>
      <c r="AN7" s="24">
        <v>0</v>
      </c>
      <c r="AO7" s="24">
        <v>5.97</v>
      </c>
      <c r="AP7" s="24">
        <v>1.54</v>
      </c>
      <c r="AQ7" s="24">
        <v>1.28</v>
      </c>
      <c r="AR7" s="24">
        <v>1.02</v>
      </c>
      <c r="AS7" s="24">
        <v>1.06</v>
      </c>
      <c r="AT7" s="24">
        <v>3.12</v>
      </c>
      <c r="AU7" s="24">
        <v>39.9</v>
      </c>
      <c r="AV7" s="24">
        <v>73.36</v>
      </c>
      <c r="AW7" s="24">
        <v>93.04</v>
      </c>
      <c r="AX7" s="24">
        <v>108.87</v>
      </c>
      <c r="AY7" s="24">
        <v>128.87</v>
      </c>
      <c r="AZ7" s="24">
        <v>60.82</v>
      </c>
      <c r="BA7" s="24">
        <v>63.48</v>
      </c>
      <c r="BB7" s="24">
        <v>65.510000000000005</v>
      </c>
      <c r="BC7" s="24">
        <v>72.78</v>
      </c>
      <c r="BD7" s="24">
        <v>74.56</v>
      </c>
      <c r="BE7" s="24">
        <v>82.75</v>
      </c>
      <c r="BF7" s="24">
        <v>673.1</v>
      </c>
      <c r="BG7" s="24">
        <v>650.71</v>
      </c>
      <c r="BH7" s="24">
        <v>644.41</v>
      </c>
      <c r="BI7" s="24">
        <v>632.20000000000005</v>
      </c>
      <c r="BJ7" s="24">
        <v>611.52</v>
      </c>
      <c r="BK7" s="24">
        <v>920.83</v>
      </c>
      <c r="BL7" s="24">
        <v>874.02</v>
      </c>
      <c r="BM7" s="24">
        <v>827.43</v>
      </c>
      <c r="BN7" s="24">
        <v>790.32</v>
      </c>
      <c r="BO7" s="24">
        <v>747.33</v>
      </c>
      <c r="BP7" s="24">
        <v>602.55999999999995</v>
      </c>
      <c r="BQ7" s="24">
        <v>103.78</v>
      </c>
      <c r="BR7" s="24">
        <v>99.43</v>
      </c>
      <c r="BS7" s="24">
        <v>98.98</v>
      </c>
      <c r="BT7" s="24">
        <v>97.93</v>
      </c>
      <c r="BU7" s="24">
        <v>97.82</v>
      </c>
      <c r="BV7" s="24">
        <v>99.82</v>
      </c>
      <c r="BW7" s="24">
        <v>100.32</v>
      </c>
      <c r="BX7" s="24">
        <v>99.71</v>
      </c>
      <c r="BY7" s="24">
        <v>98.7</v>
      </c>
      <c r="BZ7" s="24">
        <v>100.01</v>
      </c>
      <c r="CA7" s="24">
        <v>97.94</v>
      </c>
      <c r="CB7" s="24">
        <v>142.91999999999999</v>
      </c>
      <c r="CC7" s="24">
        <v>149.35</v>
      </c>
      <c r="CD7" s="24">
        <v>150</v>
      </c>
      <c r="CE7" s="24">
        <v>151.32</v>
      </c>
      <c r="CF7" s="24">
        <v>151.47</v>
      </c>
      <c r="CG7" s="24">
        <v>156.77000000000001</v>
      </c>
      <c r="CH7" s="24">
        <v>157.63999999999999</v>
      </c>
      <c r="CI7" s="24">
        <v>159.59</v>
      </c>
      <c r="CJ7" s="24">
        <v>160.65</v>
      </c>
      <c r="CK7" s="24">
        <v>160.6</v>
      </c>
      <c r="CL7" s="24">
        <v>140.97999999999999</v>
      </c>
      <c r="CM7" s="24" t="s">
        <v>102</v>
      </c>
      <c r="CN7" s="24" t="s">
        <v>102</v>
      </c>
      <c r="CO7" s="24" t="s">
        <v>102</v>
      </c>
      <c r="CP7" s="24" t="s">
        <v>102</v>
      </c>
      <c r="CQ7" s="24" t="s">
        <v>102</v>
      </c>
      <c r="CR7" s="24">
        <v>67</v>
      </c>
      <c r="CS7" s="24">
        <v>66.650000000000006</v>
      </c>
      <c r="CT7" s="24">
        <v>64.45</v>
      </c>
      <c r="CU7" s="24">
        <v>65.11</v>
      </c>
      <c r="CV7" s="24">
        <v>65.540000000000006</v>
      </c>
      <c r="CW7" s="24">
        <v>60.13</v>
      </c>
      <c r="CX7" s="24">
        <v>97.88</v>
      </c>
      <c r="CY7" s="24">
        <v>98.04</v>
      </c>
      <c r="CZ7" s="24">
        <v>99.83</v>
      </c>
      <c r="DA7" s="24">
        <v>99.83</v>
      </c>
      <c r="DB7" s="24">
        <v>99.84</v>
      </c>
      <c r="DC7" s="24">
        <v>94.41</v>
      </c>
      <c r="DD7" s="24">
        <v>94.43</v>
      </c>
      <c r="DE7" s="24">
        <v>94.58</v>
      </c>
      <c r="DF7" s="24">
        <v>94.69</v>
      </c>
      <c r="DG7" s="24">
        <v>94.81</v>
      </c>
      <c r="DH7" s="24">
        <v>96</v>
      </c>
      <c r="DI7" s="24">
        <v>4.09</v>
      </c>
      <c r="DJ7" s="24">
        <v>8.08</v>
      </c>
      <c r="DK7" s="24">
        <v>11.98</v>
      </c>
      <c r="DL7" s="24">
        <v>15.61</v>
      </c>
      <c r="DM7" s="24">
        <v>18.940000000000001</v>
      </c>
      <c r="DN7" s="24">
        <v>34.15</v>
      </c>
      <c r="DO7" s="24">
        <v>35.53</v>
      </c>
      <c r="DP7" s="24">
        <v>37.51</v>
      </c>
      <c r="DQ7" s="24">
        <v>38.869999999999997</v>
      </c>
      <c r="DR7" s="24">
        <v>40.36</v>
      </c>
      <c r="DS7" s="24">
        <v>42.2</v>
      </c>
      <c r="DT7" s="24">
        <v>0</v>
      </c>
      <c r="DU7" s="24">
        <v>0</v>
      </c>
      <c r="DV7" s="24">
        <v>0.53</v>
      </c>
      <c r="DW7" s="24">
        <v>2.41</v>
      </c>
      <c r="DX7" s="24">
        <v>5.99</v>
      </c>
      <c r="DY7" s="24">
        <v>5.18</v>
      </c>
      <c r="DZ7" s="24">
        <v>6.01</v>
      </c>
      <c r="EA7" s="24">
        <v>6.84</v>
      </c>
      <c r="EB7" s="24">
        <v>7.69</v>
      </c>
      <c r="EC7" s="24">
        <v>8.39</v>
      </c>
      <c r="ED7" s="24">
        <v>9.4600000000000009</v>
      </c>
      <c r="EE7" s="24">
        <v>0.03</v>
      </c>
      <c r="EF7" s="24">
        <v>0.03</v>
      </c>
      <c r="EG7" s="24">
        <v>0.02</v>
      </c>
      <c r="EH7" s="24">
        <v>0.03</v>
      </c>
      <c r="EI7" s="24">
        <v>0.04</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2026-01-21T04:48:23Z</cp:lastPrinted>
  <dcterms:created xsi:type="dcterms:W3CDTF">2025-12-23T05:57:43Z</dcterms:created>
  <dcterms:modified xsi:type="dcterms:W3CDTF">2026-03-04T01:18:50Z</dcterms:modified>
  <cp:category/>
</cp:coreProperties>
</file>