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S:\■調査回答・報告\5_定例的（年単位）なもの\★3月_公営企業に係る経営比較分析表のホームページ掲載について\令和５年度分\"/>
    </mc:Choice>
  </mc:AlternateContent>
  <xr:revisionPtr revIDLastSave="0" documentId="8_{BB99A9D5-49BF-4D62-84DF-B8F090AD37A4}" xr6:coauthVersionLast="36" xr6:coauthVersionMax="36" xr10:uidLastSave="{00000000-0000-0000-0000-000000000000}"/>
  <workbookProtection workbookAlgorithmName="SHA-512" workbookHashValue="WCZv0eZeuivqTvjbgNNN6fB2J2w8hJjmFhrfFh/ySjfhjqUXJ/gI1T9Zt0CsgM2HvZRheBV4/NsA04hYj8Kb1g==" workbookSaltValue="K5SUT6QsiXWltQtaR/jeDQ==" workbookSpinCount="100000" lockStructure="1"/>
  <bookViews>
    <workbookView xWindow="0" yWindow="0" windowWidth="23040" windowHeight="921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BB10" i="4"/>
  <c r="AD10" i="4"/>
  <c r="P10" i="4"/>
  <c r="B10" i="4"/>
  <c r="AT8" i="4"/>
  <c r="AD8" i="4"/>
  <c r="W8" i="4"/>
  <c r="B8" i="4"/>
  <c r="B6" i="4"/>
</calcChain>
</file>

<file path=xl/sharedStrings.xml><?xml version="1.0" encoding="utf-8"?>
<sst xmlns="http://schemas.openxmlformats.org/spreadsheetml/2006/main" count="254" uniqueCount="113">
  <si>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</si>
  <si>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</si>
  <si>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</si>
  <si>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</si>
  <si>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</si>
  <si>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</si>
  <si>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</si>
  <si>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</si>
  <si>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</si>
  <si>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</si>
  <si>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</si>
  <si>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</si>
  <si>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</si>
  <si>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</si>
  <si>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</si>
  <si>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</si>
  <si>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</si>
  <si>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</si>
  <si>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</si>
  <si>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</si>
  <si>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</si>
  <si>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</si>
  <si>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</si>
  <si>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</si>
  <si>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</si>
  <si>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</si>
  <si>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</si>
  <si>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</si>
  <si>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</si>
  <si>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</si>
  <si>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</si>
  <si>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</si>
  <si>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</si>
  <si>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</si>
  <si>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</si>
  <si>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</si>
  <si>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</si>
  <si>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</si>
  <si>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</si>
  <si>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</si>
  <si>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</si>
  <si>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</si>
  <si>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</si>
  <si>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</si>
  <si>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</si>
  <si>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</si>
  <si>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</si>
  <si>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</si>
  <si>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</si>
  <si>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</si>
  <si>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</si>
  <si>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</si>
  <si>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</si>
  <si>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</si>
  <si>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</si>
  <si>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</si>
  <si>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</si>
  <si>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</si>
  <si>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</si>
  <si>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</si>
  <si>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</si>
  <si>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</si>
  <si>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</si>
  <si>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</si>
  <si>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</si>
  <si>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</si>
  <si>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</si>
  <si>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</si>
  <si>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</si>
  <si>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</si>
  <si>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</si>
  <si>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</si>
  <si>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</si>
  <si>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</si>
  <si>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</si>
  <si>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</si>
  <si>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</si>
  <si>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</si>
  <si>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</si>
  <si>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</si>
  <si>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</si>
  <si>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</si>
  <si>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</si>
  <si>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</si>
  <si>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</si>
  <si>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</si>
  <si>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</si>
  <si>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</si>
  <si>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</si>
  <si>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</si>
  <si>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</si>
  <si>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</si>
  <si>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</si>
  <si>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</si>
  <si>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</si>
  <si>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</si>
  <si>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茨城県　つくば市</t>
  </si>
  <si>
    <t>法適用</t>
  </si>
  <si>
    <t>下水道事業</t>
  </si>
  <si>
    <t>特定環境保全公共下水道</t>
  </si>
  <si>
    <t>D1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</si>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</sst>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8B-403F-B5FD-43BCFCFD4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0.06</c:v>
                </c:pt>
                <c:pt idx="2">
                  <c:v>0.27</c:v>
                </c:pt>
                <c:pt idx="3">
                  <c:v>0.22</c:v>
                </c:pt>
                <c:pt idx="4">
                  <c:v>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8B-403F-B5FD-43BCFCFD4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2E-4CB4-AAD1-9495A37F1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45.87</c:v>
                </c:pt>
                <c:pt idx="2">
                  <c:v>44.24</c:v>
                </c:pt>
                <c:pt idx="3">
                  <c:v>45.3</c:v>
                </c:pt>
                <c:pt idx="4">
                  <c:v>45.6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2E-4CB4-AAD1-9495A37F1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84.27</c:v>
                </c:pt>
                <c:pt idx="2">
                  <c:v>84.24</c:v>
                </c:pt>
                <c:pt idx="3">
                  <c:v>74.8</c:v>
                </c:pt>
                <c:pt idx="4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C9-4946-80B6-59EB0F0BD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87.65</c:v>
                </c:pt>
                <c:pt idx="2">
                  <c:v>88.15</c:v>
                </c:pt>
                <c:pt idx="3">
                  <c:v>88.37</c:v>
                </c:pt>
                <c:pt idx="4">
                  <c:v>88.66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C9-4946-80B6-59EB0F0BD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95.64</c:v>
                </c:pt>
                <c:pt idx="2">
                  <c:v>105.1</c:v>
                </c:pt>
                <c:pt idx="3">
                  <c:v>95.45</c:v>
                </c:pt>
                <c:pt idx="4">
                  <c:v>112.85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24-4E63-A4DA-1433C9387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102.7</c:v>
                </c:pt>
                <c:pt idx="2">
                  <c:v>104.11</c:v>
                </c:pt>
                <c:pt idx="3">
                  <c:v>101.98</c:v>
                </c:pt>
                <c:pt idx="4">
                  <c:v>102.68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24-4E63-A4DA-1433C9387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3.03</c:v>
                </c:pt>
                <c:pt idx="2">
                  <c:v>5.91</c:v>
                </c:pt>
                <c:pt idx="3">
                  <c:v>8.65</c:v>
                </c:pt>
                <c:pt idx="4">
                  <c:v>11.14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10-474E-94E3-E25DAE76D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29.24</c:v>
                </c:pt>
                <c:pt idx="2">
                  <c:v>31.73</c:v>
                </c:pt>
                <c:pt idx="3">
                  <c:v>32.57</c:v>
                </c:pt>
                <c:pt idx="4">
                  <c:v>33.159999999999997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10-474E-94E3-E25DAE76D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1.45</c:v>
                </c:pt>
                <c:pt idx="4" formatCode="#,##0.00;&quot;△&quot;#,##0.00;&quot;-&quot;">
                  <c:v>1.46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19-4185-BBEF-BE2BCB7CE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0.04</c:v>
                </c:pt>
                <c:pt idx="4" formatCode="#,##0.00;&quot;△&quot;#,##0.00;&quot;-&quot;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19-4185-BBEF-BE2BCB7CE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15.92</c:v>
                </c:pt>
                <c:pt idx="2">
                  <c:v>0.96</c:v>
                </c:pt>
                <c:pt idx="3">
                  <c:v>13.4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1F-4D19-BE43-8572316D3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48.2</c:v>
                </c:pt>
                <c:pt idx="2">
                  <c:v>46.91</c:v>
                </c:pt>
                <c:pt idx="3">
                  <c:v>52.27</c:v>
                </c:pt>
                <c:pt idx="4">
                  <c:v>58.68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1F-4D19-BE43-8572316D3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86.92</c:v>
                </c:pt>
                <c:pt idx="2">
                  <c:v>62.56</c:v>
                </c:pt>
                <c:pt idx="3">
                  <c:v>62.45</c:v>
                </c:pt>
                <c:pt idx="4">
                  <c:v>122.51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80-4950-868F-0E4C43502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46.85</c:v>
                </c:pt>
                <c:pt idx="2">
                  <c:v>44.35</c:v>
                </c:pt>
                <c:pt idx="3">
                  <c:v>41.51</c:v>
                </c:pt>
                <c:pt idx="4">
                  <c:v>45.01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80-4950-868F-0E4C43502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2699.73</c:v>
                </c:pt>
                <c:pt idx="2">
                  <c:v>2627.02</c:v>
                </c:pt>
                <c:pt idx="3">
                  <c:v>2547.81</c:v>
                </c:pt>
                <c:pt idx="4">
                  <c:v>2558.9299999999998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7B-4D6B-A552-91A14044D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1268.6300000000001</c:v>
                </c:pt>
                <c:pt idx="2">
                  <c:v>1283.69</c:v>
                </c:pt>
                <c:pt idx="3">
                  <c:v>1160.22</c:v>
                </c:pt>
                <c:pt idx="4">
                  <c:v>1141.98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7B-4D6B-A552-91A14044D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98.87</c:v>
                </c:pt>
                <c:pt idx="2">
                  <c:v>98.85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04-4C58-B94F-AA61B0B3D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82.88</c:v>
                </c:pt>
                <c:pt idx="2">
                  <c:v>82.53</c:v>
                </c:pt>
                <c:pt idx="3">
                  <c:v>81.81</c:v>
                </c:pt>
                <c:pt idx="4">
                  <c:v>82.27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04-4C58-B94F-AA61B0B3D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150</c:v>
                </c:pt>
                <c:pt idx="2">
                  <c:v>150</c:v>
                </c:pt>
                <c:pt idx="3">
                  <c:v>150.83000000000001</c:v>
                </c:pt>
                <c:pt idx="4">
                  <c:v>153.81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01-40C4-B9B5-70092D2EE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187.76</c:v>
                </c:pt>
                <c:pt idx="2">
                  <c:v>190.48</c:v>
                </c:pt>
                <c:pt idx="3">
                  <c:v>193.59</c:v>
                </c:pt>
                <c:pt idx="4">
                  <c:v>194.42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01-40C4-B9B5-70092D2EE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【1,156.82】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【43.28】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70" zoomScaleNormal="7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0" t="str">
        <f>データ!H6</f>
        <v>茨城県　つくば市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9" t="s">
        <v>1</v>
      </c>
      <c r="C7" s="59"/>
      <c r="D7" s="59"/>
      <c r="E7" s="59"/>
      <c r="F7" s="59"/>
      <c r="G7" s="59"/>
      <c r="H7" s="59"/>
      <c r="I7" s="59" t="s">
        <v>2</v>
      </c>
      <c r="J7" s="59"/>
      <c r="K7" s="59"/>
      <c r="L7" s="59"/>
      <c r="M7" s="59"/>
      <c r="N7" s="59"/>
      <c r="O7" s="59"/>
      <c r="P7" s="59" t="s">
        <v>3</v>
      </c>
      <c r="Q7" s="59"/>
      <c r="R7" s="59"/>
      <c r="S7" s="59"/>
      <c r="T7" s="59"/>
      <c r="U7" s="59"/>
      <c r="V7" s="59"/>
      <c r="W7" s="59" t="s">
        <v>4</v>
      </c>
      <c r="X7" s="59"/>
      <c r="Y7" s="59"/>
      <c r="Z7" s="59"/>
      <c r="AA7" s="59"/>
      <c r="AB7" s="59"/>
      <c r="AC7" s="59"/>
      <c r="AD7" s="59" t="s">
        <v>5</v>
      </c>
      <c r="AE7" s="59"/>
      <c r="AF7" s="59"/>
      <c r="AG7" s="59"/>
      <c r="AH7" s="59"/>
      <c r="AI7" s="59"/>
      <c r="AJ7" s="59"/>
      <c r="AK7" s="3"/>
      <c r="AL7" s="59" t="s">
        <v>6</v>
      </c>
      <c r="AM7" s="59"/>
      <c r="AN7" s="59"/>
      <c r="AO7" s="59"/>
      <c r="AP7" s="59"/>
      <c r="AQ7" s="59"/>
      <c r="AR7" s="59"/>
      <c r="AS7" s="59"/>
      <c r="AT7" s="59" t="s">
        <v>7</v>
      </c>
      <c r="AU7" s="59"/>
      <c r="AV7" s="59"/>
      <c r="AW7" s="59"/>
      <c r="AX7" s="59"/>
      <c r="AY7" s="59"/>
      <c r="AZ7" s="59"/>
      <c r="BA7" s="59"/>
      <c r="BB7" s="59" t="s">
        <v>8</v>
      </c>
      <c r="BC7" s="59"/>
      <c r="BD7" s="59"/>
      <c r="BE7" s="59"/>
      <c r="BF7" s="59"/>
      <c r="BG7" s="59"/>
      <c r="BH7" s="59"/>
      <c r="BI7" s="59"/>
      <c r="BJ7" s="3"/>
      <c r="BK7" s="3"/>
      <c r="BL7" s="62" t="s">
        <v>9</v>
      </c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4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特定環境保全公共下水道</v>
      </c>
      <c r="Q8" s="65"/>
      <c r="R8" s="65"/>
      <c r="S8" s="65"/>
      <c r="T8" s="65"/>
      <c r="U8" s="65"/>
      <c r="V8" s="65"/>
      <c r="W8" s="65" t="str">
        <f>データ!L6</f>
        <v>D1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54">
        <f>データ!S6</f>
        <v>255244</v>
      </c>
      <c r="AM8" s="54"/>
      <c r="AN8" s="54"/>
      <c r="AO8" s="54"/>
      <c r="AP8" s="54"/>
      <c r="AQ8" s="54"/>
      <c r="AR8" s="54"/>
      <c r="AS8" s="54"/>
      <c r="AT8" s="53">
        <f>データ!T6</f>
        <v>283.72000000000003</v>
      </c>
      <c r="AU8" s="53"/>
      <c r="AV8" s="53"/>
      <c r="AW8" s="53"/>
      <c r="AX8" s="53"/>
      <c r="AY8" s="53"/>
      <c r="AZ8" s="53"/>
      <c r="BA8" s="53"/>
      <c r="BB8" s="53">
        <f>データ!U6</f>
        <v>899.63</v>
      </c>
      <c r="BC8" s="53"/>
      <c r="BD8" s="53"/>
      <c r="BE8" s="53"/>
      <c r="BF8" s="53"/>
      <c r="BG8" s="53"/>
      <c r="BH8" s="53"/>
      <c r="BI8" s="53"/>
      <c r="BJ8" s="3"/>
      <c r="BK8" s="3"/>
      <c r="BL8" s="67" t="s">
        <v>10</v>
      </c>
      <c r="BM8" s="68"/>
      <c r="BN8" s="57" t="s">
        <v>11</v>
      </c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8"/>
    </row>
    <row r="9" spans="1:78" ht="18.75" customHeight="1" x14ac:dyDescent="0.15">
      <c r="A9" s="2"/>
      <c r="B9" s="59" t="s">
        <v>12</v>
      </c>
      <c r="C9" s="59"/>
      <c r="D9" s="59"/>
      <c r="E9" s="59"/>
      <c r="F9" s="59"/>
      <c r="G9" s="59"/>
      <c r="H9" s="59"/>
      <c r="I9" s="59" t="s">
        <v>13</v>
      </c>
      <c r="J9" s="59"/>
      <c r="K9" s="59"/>
      <c r="L9" s="59"/>
      <c r="M9" s="59"/>
      <c r="N9" s="59"/>
      <c r="O9" s="59"/>
      <c r="P9" s="59" t="s">
        <v>14</v>
      </c>
      <c r="Q9" s="59"/>
      <c r="R9" s="59"/>
      <c r="S9" s="59"/>
      <c r="T9" s="59"/>
      <c r="U9" s="59"/>
      <c r="V9" s="59"/>
      <c r="W9" s="59" t="s">
        <v>15</v>
      </c>
      <c r="X9" s="59"/>
      <c r="Y9" s="59"/>
      <c r="Z9" s="59"/>
      <c r="AA9" s="59"/>
      <c r="AB9" s="59"/>
      <c r="AC9" s="59"/>
      <c r="AD9" s="59" t="s">
        <v>16</v>
      </c>
      <c r="AE9" s="59"/>
      <c r="AF9" s="59"/>
      <c r="AG9" s="59"/>
      <c r="AH9" s="59"/>
      <c r="AI9" s="59"/>
      <c r="AJ9" s="59"/>
      <c r="AK9" s="3"/>
      <c r="AL9" s="59" t="s">
        <v>17</v>
      </c>
      <c r="AM9" s="59"/>
      <c r="AN9" s="59"/>
      <c r="AO9" s="59"/>
      <c r="AP9" s="59"/>
      <c r="AQ9" s="59"/>
      <c r="AR9" s="59"/>
      <c r="AS9" s="59"/>
      <c r="AT9" s="59" t="s">
        <v>18</v>
      </c>
      <c r="AU9" s="59"/>
      <c r="AV9" s="59"/>
      <c r="AW9" s="59"/>
      <c r="AX9" s="59"/>
      <c r="AY9" s="59"/>
      <c r="AZ9" s="59"/>
      <c r="BA9" s="59"/>
      <c r="BB9" s="59" t="s">
        <v>19</v>
      </c>
      <c r="BC9" s="59"/>
      <c r="BD9" s="59"/>
      <c r="BE9" s="59"/>
      <c r="BF9" s="59"/>
      <c r="BG9" s="59"/>
      <c r="BH9" s="59"/>
      <c r="BI9" s="59"/>
      <c r="BJ9" s="3"/>
      <c r="BK9" s="3"/>
      <c r="BL9" s="60" t="s">
        <v>20</v>
      </c>
      <c r="BM9" s="61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53" t="str">
        <f>データ!N6</f>
        <v>-</v>
      </c>
      <c r="C10" s="53"/>
      <c r="D10" s="53"/>
      <c r="E10" s="53"/>
      <c r="F10" s="53"/>
      <c r="G10" s="53"/>
      <c r="H10" s="53"/>
      <c r="I10" s="53">
        <f>データ!O6</f>
        <v>57.72</v>
      </c>
      <c r="J10" s="53"/>
      <c r="K10" s="53"/>
      <c r="L10" s="53"/>
      <c r="M10" s="53"/>
      <c r="N10" s="53"/>
      <c r="O10" s="53"/>
      <c r="P10" s="53">
        <f>データ!P6</f>
        <v>13.87</v>
      </c>
      <c r="Q10" s="53"/>
      <c r="R10" s="53"/>
      <c r="S10" s="53"/>
      <c r="T10" s="53"/>
      <c r="U10" s="53"/>
      <c r="V10" s="53"/>
      <c r="W10" s="53">
        <f>データ!Q6</f>
        <v>87.02</v>
      </c>
      <c r="X10" s="53"/>
      <c r="Y10" s="53"/>
      <c r="Z10" s="53"/>
      <c r="AA10" s="53"/>
      <c r="AB10" s="53"/>
      <c r="AC10" s="53"/>
      <c r="AD10" s="54">
        <f>データ!R6</f>
        <v>3135</v>
      </c>
      <c r="AE10" s="54"/>
      <c r="AF10" s="54"/>
      <c r="AG10" s="54"/>
      <c r="AH10" s="54"/>
      <c r="AI10" s="54"/>
      <c r="AJ10" s="54"/>
      <c r="AK10" s="2"/>
      <c r="AL10" s="54">
        <f>データ!V6</f>
        <v>35354</v>
      </c>
      <c r="AM10" s="54"/>
      <c r="AN10" s="54"/>
      <c r="AO10" s="54"/>
      <c r="AP10" s="54"/>
      <c r="AQ10" s="54"/>
      <c r="AR10" s="54"/>
      <c r="AS10" s="54"/>
      <c r="AT10" s="53">
        <f>データ!W6</f>
        <v>18.53</v>
      </c>
      <c r="AU10" s="53"/>
      <c r="AV10" s="53"/>
      <c r="AW10" s="53"/>
      <c r="AX10" s="53"/>
      <c r="AY10" s="53"/>
      <c r="AZ10" s="53"/>
      <c r="BA10" s="53"/>
      <c r="BB10" s="53">
        <f>データ!X6</f>
        <v>1907.93</v>
      </c>
      <c r="BC10" s="53"/>
      <c r="BD10" s="53"/>
      <c r="BE10" s="53"/>
      <c r="BF10" s="53"/>
      <c r="BG10" s="53"/>
      <c r="BH10" s="53"/>
      <c r="BI10" s="53"/>
      <c r="BJ10" s="2"/>
      <c r="BK10" s="2"/>
      <c r="BL10" s="55" t="s">
        <v>22</v>
      </c>
      <c r="BM10" s="56"/>
      <c r="BN10" s="44" t="s">
        <v>23</v>
      </c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6" t="s">
        <v>24</v>
      </c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</row>
    <row r="14" spans="1:78" ht="13.5" customHeight="1" x14ac:dyDescent="0.15">
      <c r="A14" s="2"/>
      <c r="B14" s="48" t="s">
        <v>25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50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【105.09】</v>
      </c>
      <c r="F85" s="12" t="str">
        <f>データ!AT6</f>
        <v>【65.73】</v>
      </c>
      <c r="G85" s="12" t="str">
        <f>データ!BE6</f>
        <v>【48.91】</v>
      </c>
      <c r="H85" s="12" t="str">
        <f>データ!BP6</f>
        <v>【1,156.82】</v>
      </c>
      <c r="I85" s="12" t="str">
        <f>データ!CA6</f>
        <v>【75.33】</v>
      </c>
      <c r="J85" s="12" t="str">
        <f>データ!CL6</f>
        <v>【215.73】</v>
      </c>
      <c r="K85" s="12" t="str">
        <f>データ!CW6</f>
        <v>【43.28】</v>
      </c>
      <c r="L85" s="12" t="str">
        <f>データ!DH6</f>
        <v>【86.21】</v>
      </c>
      <c r="M85" s="12" t="str">
        <f>データ!DS6</f>
        <v>【29.62】</v>
      </c>
      <c r="N85" s="12" t="str">
        <f>データ!ED6</f>
        <v>【0.09】</v>
      </c>
      <c r="O85" s="12" t="str">
        <f>データ!EO6</f>
        <v>【0.11】</v>
      </c>
    </row>
  </sheetData>
  <sheetProtection algorithmName="SHA-512" hashValue="A2t/my4hUyfb7LoplCzMdesEKBr94T8sXRhuqz7CyYxIEoF+ykv7igXPW2Ay6QnD334hdHwxb/usx8i4NYYEMw==" saltValue="qEyVrgaEC9RXYeUZSEknQ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82201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茨城県　つくば市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D1</v>
      </c>
      <c r="M6" s="19" t="str">
        <f t="shared" si="3"/>
        <v>非設置</v>
      </c>
      <c r="N6" s="20" t="str">
        <f t="shared" si="3"/>
        <v>-</v>
      </c>
      <c r="O6" s="20">
        <f t="shared" si="3"/>
        <v>57.72</v>
      </c>
      <c r="P6" s="20">
        <f t="shared" si="3"/>
        <v>13.87</v>
      </c>
      <c r="Q6" s="20">
        <f t="shared" si="3"/>
        <v>87.02</v>
      </c>
      <c r="R6" s="20">
        <f t="shared" si="3"/>
        <v>3135</v>
      </c>
      <c r="S6" s="20">
        <f t="shared" si="3"/>
        <v>255244</v>
      </c>
      <c r="T6" s="20">
        <f t="shared" si="3"/>
        <v>283.72000000000003</v>
      </c>
      <c r="U6" s="20">
        <f t="shared" si="3"/>
        <v>899.63</v>
      </c>
      <c r="V6" s="20">
        <f t="shared" si="3"/>
        <v>35354</v>
      </c>
      <c r="W6" s="20">
        <f t="shared" si="3"/>
        <v>18.53</v>
      </c>
      <c r="X6" s="20">
        <f t="shared" si="3"/>
        <v>1907.93</v>
      </c>
      <c r="Y6" s="21" t="str">
        <f>IF(Y7="",NA(),Y7)</f>
        <v>-</v>
      </c>
      <c r="Z6" s="21">
        <f t="shared" ref="Z6:AH6" si="4">IF(Z7="",NA(),Z7)</f>
        <v>95.64</v>
      </c>
      <c r="AA6" s="21">
        <f t="shared" si="4"/>
        <v>105.1</v>
      </c>
      <c r="AB6" s="21">
        <f t="shared" si="4"/>
        <v>95.45</v>
      </c>
      <c r="AC6" s="21">
        <f t="shared" si="4"/>
        <v>112.85</v>
      </c>
      <c r="AD6" s="21" t="str">
        <f t="shared" si="4"/>
        <v>-</v>
      </c>
      <c r="AE6" s="21">
        <f t="shared" si="4"/>
        <v>102.7</v>
      </c>
      <c r="AF6" s="21">
        <f t="shared" si="4"/>
        <v>104.11</v>
      </c>
      <c r="AG6" s="21">
        <f t="shared" si="4"/>
        <v>101.98</v>
      </c>
      <c r="AH6" s="21">
        <f t="shared" si="4"/>
        <v>102.68</v>
      </c>
      <c r="AI6" s="20" t="str">
        <f>IF(AI7="","",IF(AI7="-","【-】","【"&amp;SUBSTITUTE(TEXT(AI7,"#,##0.00"),"-","△")&amp;"】"))</f>
        <v>【105.09】</v>
      </c>
      <c r="AJ6" s="21" t="str">
        <f>IF(AJ7="",NA(),AJ7)</f>
        <v>-</v>
      </c>
      <c r="AK6" s="21">
        <f t="shared" ref="AK6:AS6" si="5">IF(AK7="",NA(),AK7)</f>
        <v>15.92</v>
      </c>
      <c r="AL6" s="21">
        <f t="shared" si="5"/>
        <v>0.96</v>
      </c>
      <c r="AM6" s="21">
        <f t="shared" si="5"/>
        <v>13.4</v>
      </c>
      <c r="AN6" s="20">
        <f t="shared" si="5"/>
        <v>0</v>
      </c>
      <c r="AO6" s="21" t="str">
        <f t="shared" si="5"/>
        <v>-</v>
      </c>
      <c r="AP6" s="21">
        <f t="shared" si="5"/>
        <v>48.2</v>
      </c>
      <c r="AQ6" s="21">
        <f t="shared" si="5"/>
        <v>46.91</v>
      </c>
      <c r="AR6" s="21">
        <f t="shared" si="5"/>
        <v>52.27</v>
      </c>
      <c r="AS6" s="21">
        <f t="shared" si="5"/>
        <v>58.68</v>
      </c>
      <c r="AT6" s="20" t="str">
        <f>IF(AT7="","",IF(AT7="-","【-】","【"&amp;SUBSTITUTE(TEXT(AT7,"#,##0.00"),"-","△")&amp;"】"))</f>
        <v>【65.73】</v>
      </c>
      <c r="AU6" s="21" t="str">
        <f>IF(AU7="",NA(),AU7)</f>
        <v>-</v>
      </c>
      <c r="AV6" s="21">
        <f t="shared" ref="AV6:BD6" si="6">IF(AV7="",NA(),AV7)</f>
        <v>86.92</v>
      </c>
      <c r="AW6" s="21">
        <f t="shared" si="6"/>
        <v>62.56</v>
      </c>
      <c r="AX6" s="21">
        <f t="shared" si="6"/>
        <v>62.45</v>
      </c>
      <c r="AY6" s="21">
        <f t="shared" si="6"/>
        <v>122.51</v>
      </c>
      <c r="AZ6" s="21" t="str">
        <f t="shared" si="6"/>
        <v>-</v>
      </c>
      <c r="BA6" s="21">
        <f t="shared" si="6"/>
        <v>46.85</v>
      </c>
      <c r="BB6" s="21">
        <f t="shared" si="6"/>
        <v>44.35</v>
      </c>
      <c r="BC6" s="21">
        <f t="shared" si="6"/>
        <v>41.51</v>
      </c>
      <c r="BD6" s="21">
        <f t="shared" si="6"/>
        <v>45.01</v>
      </c>
      <c r="BE6" s="20" t="str">
        <f>IF(BE7="","",IF(BE7="-","【-】","【"&amp;SUBSTITUTE(TEXT(BE7,"#,##0.00"),"-","△")&amp;"】"))</f>
        <v>【48.91】</v>
      </c>
      <c r="BF6" s="21" t="str">
        <f>IF(BF7="",NA(),BF7)</f>
        <v>-</v>
      </c>
      <c r="BG6" s="21">
        <f t="shared" ref="BG6:BO6" si="7">IF(BG7="",NA(),BG7)</f>
        <v>2699.73</v>
      </c>
      <c r="BH6" s="21">
        <f t="shared" si="7"/>
        <v>2627.02</v>
      </c>
      <c r="BI6" s="21">
        <f t="shared" si="7"/>
        <v>2547.81</v>
      </c>
      <c r="BJ6" s="21">
        <f t="shared" si="7"/>
        <v>2558.9299999999998</v>
      </c>
      <c r="BK6" s="21" t="str">
        <f t="shared" si="7"/>
        <v>-</v>
      </c>
      <c r="BL6" s="21">
        <f t="shared" si="7"/>
        <v>1268.6300000000001</v>
      </c>
      <c r="BM6" s="21">
        <f t="shared" si="7"/>
        <v>1283.69</v>
      </c>
      <c r="BN6" s="21">
        <f t="shared" si="7"/>
        <v>1160.22</v>
      </c>
      <c r="BO6" s="21">
        <f t="shared" si="7"/>
        <v>1141.98</v>
      </c>
      <c r="BP6" s="20" t="str">
        <f>IF(BP7="","",IF(BP7="-","【-】","【"&amp;SUBSTITUTE(TEXT(BP7,"#,##0.00"),"-","△")&amp;"】"))</f>
        <v>【1,156.82】</v>
      </c>
      <c r="BQ6" s="21" t="str">
        <f>IF(BQ7="",NA(),BQ7)</f>
        <v>-</v>
      </c>
      <c r="BR6" s="21">
        <f t="shared" ref="BR6:BZ6" si="8">IF(BR7="",NA(),BR7)</f>
        <v>98.87</v>
      </c>
      <c r="BS6" s="21">
        <f t="shared" si="8"/>
        <v>98.85</v>
      </c>
      <c r="BT6" s="21">
        <f t="shared" si="8"/>
        <v>100</v>
      </c>
      <c r="BU6" s="21">
        <f t="shared" si="8"/>
        <v>100</v>
      </c>
      <c r="BV6" s="21" t="str">
        <f t="shared" si="8"/>
        <v>-</v>
      </c>
      <c r="BW6" s="21">
        <f t="shared" si="8"/>
        <v>82.88</v>
      </c>
      <c r="BX6" s="21">
        <f t="shared" si="8"/>
        <v>82.53</v>
      </c>
      <c r="BY6" s="21">
        <f t="shared" si="8"/>
        <v>81.81</v>
      </c>
      <c r="BZ6" s="21">
        <f t="shared" si="8"/>
        <v>82.27</v>
      </c>
      <c r="CA6" s="20" t="str">
        <f>IF(CA7="","",IF(CA7="-","【-】","【"&amp;SUBSTITUTE(TEXT(CA7,"#,##0.00"),"-","△")&amp;"】"))</f>
        <v>【75.33】</v>
      </c>
      <c r="CB6" s="21" t="str">
        <f>IF(CB7="",NA(),CB7)</f>
        <v>-</v>
      </c>
      <c r="CC6" s="21">
        <f t="shared" ref="CC6:CK6" si="9">IF(CC7="",NA(),CC7)</f>
        <v>150</v>
      </c>
      <c r="CD6" s="21">
        <f t="shared" si="9"/>
        <v>150</v>
      </c>
      <c r="CE6" s="21">
        <f t="shared" si="9"/>
        <v>150.83000000000001</v>
      </c>
      <c r="CF6" s="21">
        <f t="shared" si="9"/>
        <v>153.81</v>
      </c>
      <c r="CG6" s="21" t="str">
        <f t="shared" si="9"/>
        <v>-</v>
      </c>
      <c r="CH6" s="21">
        <f t="shared" si="9"/>
        <v>187.76</v>
      </c>
      <c r="CI6" s="21">
        <f t="shared" si="9"/>
        <v>190.48</v>
      </c>
      <c r="CJ6" s="21">
        <f t="shared" si="9"/>
        <v>193.59</v>
      </c>
      <c r="CK6" s="21">
        <f t="shared" si="9"/>
        <v>194.42</v>
      </c>
      <c r="CL6" s="20" t="str">
        <f>IF(CL7="","",IF(CL7="-","【-】","【"&amp;SUBSTITUTE(TEXT(CL7,"#,##0.00"),"-","△")&amp;"】"))</f>
        <v>【215.73】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 t="str">
        <f t="shared" si="10"/>
        <v>-</v>
      </c>
      <c r="CS6" s="21">
        <f t="shared" si="10"/>
        <v>45.87</v>
      </c>
      <c r="CT6" s="21">
        <f t="shared" si="10"/>
        <v>44.24</v>
      </c>
      <c r="CU6" s="21">
        <f t="shared" si="10"/>
        <v>45.3</v>
      </c>
      <c r="CV6" s="21">
        <f t="shared" si="10"/>
        <v>45.6</v>
      </c>
      <c r="CW6" s="20" t="str">
        <f>IF(CW7="","",IF(CW7="-","【-】","【"&amp;SUBSTITUTE(TEXT(CW7,"#,##0.00"),"-","△")&amp;"】"))</f>
        <v>【43.28】</v>
      </c>
      <c r="CX6" s="21" t="str">
        <f>IF(CX7="",NA(),CX7)</f>
        <v>-</v>
      </c>
      <c r="CY6" s="21">
        <f t="shared" ref="CY6:DG6" si="11">IF(CY7="",NA(),CY7)</f>
        <v>84.27</v>
      </c>
      <c r="CZ6" s="21">
        <f t="shared" si="11"/>
        <v>84.24</v>
      </c>
      <c r="DA6" s="21">
        <f t="shared" si="11"/>
        <v>74.8</v>
      </c>
      <c r="DB6" s="21">
        <f t="shared" si="11"/>
        <v>75</v>
      </c>
      <c r="DC6" s="21" t="str">
        <f t="shared" si="11"/>
        <v>-</v>
      </c>
      <c r="DD6" s="21">
        <f t="shared" si="11"/>
        <v>87.65</v>
      </c>
      <c r="DE6" s="21">
        <f t="shared" si="11"/>
        <v>88.15</v>
      </c>
      <c r="DF6" s="21">
        <f t="shared" si="11"/>
        <v>88.37</v>
      </c>
      <c r="DG6" s="21">
        <f t="shared" si="11"/>
        <v>88.66</v>
      </c>
      <c r="DH6" s="20" t="str">
        <f>IF(DH7="","",IF(DH7="-","【-】","【"&amp;SUBSTITUTE(TEXT(DH7,"#,##0.00"),"-","△")&amp;"】"))</f>
        <v>【86.21】</v>
      </c>
      <c r="DI6" s="21" t="str">
        <f>IF(DI7="",NA(),DI7)</f>
        <v>-</v>
      </c>
      <c r="DJ6" s="21">
        <f t="shared" ref="DJ6:DR6" si="12">IF(DJ7="",NA(),DJ7)</f>
        <v>3.03</v>
      </c>
      <c r="DK6" s="21">
        <f t="shared" si="12"/>
        <v>5.91</v>
      </c>
      <c r="DL6" s="21">
        <f t="shared" si="12"/>
        <v>8.65</v>
      </c>
      <c r="DM6" s="21">
        <f t="shared" si="12"/>
        <v>11.14</v>
      </c>
      <c r="DN6" s="21" t="str">
        <f t="shared" si="12"/>
        <v>-</v>
      </c>
      <c r="DO6" s="21">
        <f t="shared" si="12"/>
        <v>29.24</v>
      </c>
      <c r="DP6" s="21">
        <f t="shared" si="12"/>
        <v>31.73</v>
      </c>
      <c r="DQ6" s="21">
        <f t="shared" si="12"/>
        <v>32.57</v>
      </c>
      <c r="DR6" s="21">
        <f t="shared" si="12"/>
        <v>33.159999999999997</v>
      </c>
      <c r="DS6" s="20" t="str">
        <f>IF(DS7="","",IF(DS7="-","【-】","【"&amp;SUBSTITUTE(TEXT(DS7,"#,##0.00"),"-","△")&amp;"】"))</f>
        <v>【29.62】</v>
      </c>
      <c r="DT6" s="21" t="str">
        <f>IF(DT7="",NA(),DT7)</f>
        <v>-</v>
      </c>
      <c r="DU6" s="20">
        <f t="shared" ref="DU6:EC6" si="13">IF(DU7="",NA(),DU7)</f>
        <v>0</v>
      </c>
      <c r="DV6" s="20">
        <f t="shared" si="13"/>
        <v>0</v>
      </c>
      <c r="DW6" s="21">
        <f t="shared" si="13"/>
        <v>1.45</v>
      </c>
      <c r="DX6" s="21">
        <f t="shared" si="13"/>
        <v>1.46</v>
      </c>
      <c r="DY6" s="21" t="str">
        <f t="shared" si="13"/>
        <v>-</v>
      </c>
      <c r="DZ6" s="20">
        <f t="shared" si="13"/>
        <v>0</v>
      </c>
      <c r="EA6" s="20">
        <f t="shared" si="13"/>
        <v>0</v>
      </c>
      <c r="EB6" s="21">
        <f t="shared" si="13"/>
        <v>0.04</v>
      </c>
      <c r="EC6" s="21">
        <f t="shared" si="13"/>
        <v>0.12</v>
      </c>
      <c r="ED6" s="20" t="str">
        <f>IF(ED7="","",IF(ED7="-","【-】","【"&amp;SUBSTITUTE(TEXT(ED7,"#,##0.00"),"-","△")&amp;"】"))</f>
        <v>【0.09】</v>
      </c>
      <c r="EE6" s="21" t="str">
        <f>IF(EE7="",NA(),EE7)</f>
        <v>-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>
        <f t="shared" si="14"/>
        <v>0.06</v>
      </c>
      <c r="EL6" s="21">
        <f t="shared" si="14"/>
        <v>0.27</v>
      </c>
      <c r="EM6" s="21">
        <f t="shared" si="14"/>
        <v>0.22</v>
      </c>
      <c r="EN6" s="21">
        <f t="shared" si="14"/>
        <v>0.17</v>
      </c>
      <c r="EO6" s="20" t="str">
        <f>IF(EO7="","",IF(EO7="-","【-】","【"&amp;SUBSTITUTE(TEXT(EO7,"#,##0.00"),"-","△")&amp;"】"))</f>
        <v>【0.11】</v>
      </c>
    </row>
    <row r="7" spans="1:148" s="22" customFormat="1" x14ac:dyDescent="0.15">
      <c r="A7" s="14"/>
      <c r="B7" s="23">
        <v>2023</v>
      </c>
      <c r="C7" s="23">
        <v>82201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57.72</v>
      </c>
      <c r="P7" s="24">
        <v>13.87</v>
      </c>
      <c r="Q7" s="24">
        <v>87.02</v>
      </c>
      <c r="R7" s="24">
        <v>3135</v>
      </c>
      <c r="S7" s="24">
        <v>255244</v>
      </c>
      <c r="T7" s="24">
        <v>283.72000000000003</v>
      </c>
      <c r="U7" s="24">
        <v>899.63</v>
      </c>
      <c r="V7" s="24">
        <v>35354</v>
      </c>
      <c r="W7" s="24">
        <v>18.53</v>
      </c>
      <c r="X7" s="24">
        <v>1907.93</v>
      </c>
      <c r="Y7" s="24" t="s">
        <v>102</v>
      </c>
      <c r="Z7" s="24">
        <v>95.64</v>
      </c>
      <c r="AA7" s="24">
        <v>105.1</v>
      </c>
      <c r="AB7" s="24">
        <v>95.45</v>
      </c>
      <c r="AC7" s="24">
        <v>112.85</v>
      </c>
      <c r="AD7" s="24" t="s">
        <v>102</v>
      </c>
      <c r="AE7" s="24">
        <v>102.7</v>
      </c>
      <c r="AF7" s="24">
        <v>104.11</v>
      </c>
      <c r="AG7" s="24">
        <v>101.98</v>
      </c>
      <c r="AH7" s="24">
        <v>102.68</v>
      </c>
      <c r="AI7" s="24">
        <v>105.09</v>
      </c>
      <c r="AJ7" s="24" t="s">
        <v>102</v>
      </c>
      <c r="AK7" s="24">
        <v>15.92</v>
      </c>
      <c r="AL7" s="24">
        <v>0.96</v>
      </c>
      <c r="AM7" s="24">
        <v>13.4</v>
      </c>
      <c r="AN7" s="24">
        <v>0</v>
      </c>
      <c r="AO7" s="24" t="s">
        <v>102</v>
      </c>
      <c r="AP7" s="24">
        <v>48.2</v>
      </c>
      <c r="AQ7" s="24">
        <v>46.91</v>
      </c>
      <c r="AR7" s="24">
        <v>52.27</v>
      </c>
      <c r="AS7" s="24">
        <v>58.68</v>
      </c>
      <c r="AT7" s="24">
        <v>65.73</v>
      </c>
      <c r="AU7" s="24" t="s">
        <v>102</v>
      </c>
      <c r="AV7" s="24">
        <v>86.92</v>
      </c>
      <c r="AW7" s="24">
        <v>62.56</v>
      </c>
      <c r="AX7" s="24">
        <v>62.45</v>
      </c>
      <c r="AY7" s="24">
        <v>122.51</v>
      </c>
      <c r="AZ7" s="24" t="s">
        <v>102</v>
      </c>
      <c r="BA7" s="24">
        <v>46.85</v>
      </c>
      <c r="BB7" s="24">
        <v>44.35</v>
      </c>
      <c r="BC7" s="24">
        <v>41.51</v>
      </c>
      <c r="BD7" s="24">
        <v>45.01</v>
      </c>
      <c r="BE7" s="24">
        <v>48.91</v>
      </c>
      <c r="BF7" s="24" t="s">
        <v>102</v>
      </c>
      <c r="BG7" s="24">
        <v>2699.73</v>
      </c>
      <c r="BH7" s="24">
        <v>2627.02</v>
      </c>
      <c r="BI7" s="24">
        <v>2547.81</v>
      </c>
      <c r="BJ7" s="24">
        <v>2558.9299999999998</v>
      </c>
      <c r="BK7" s="24" t="s">
        <v>102</v>
      </c>
      <c r="BL7" s="24">
        <v>1268.6300000000001</v>
      </c>
      <c r="BM7" s="24">
        <v>1283.69</v>
      </c>
      <c r="BN7" s="24">
        <v>1160.22</v>
      </c>
      <c r="BO7" s="24">
        <v>1141.98</v>
      </c>
      <c r="BP7" s="24">
        <v>1156.82</v>
      </c>
      <c r="BQ7" s="24" t="s">
        <v>102</v>
      </c>
      <c r="BR7" s="24">
        <v>98.87</v>
      </c>
      <c r="BS7" s="24">
        <v>98.85</v>
      </c>
      <c r="BT7" s="24">
        <v>100</v>
      </c>
      <c r="BU7" s="24">
        <v>100</v>
      </c>
      <c r="BV7" s="24" t="s">
        <v>102</v>
      </c>
      <c r="BW7" s="24">
        <v>82.88</v>
      </c>
      <c r="BX7" s="24">
        <v>82.53</v>
      </c>
      <c r="BY7" s="24">
        <v>81.81</v>
      </c>
      <c r="BZ7" s="24">
        <v>82.27</v>
      </c>
      <c r="CA7" s="24">
        <v>75.33</v>
      </c>
      <c r="CB7" s="24" t="s">
        <v>102</v>
      </c>
      <c r="CC7" s="24">
        <v>150</v>
      </c>
      <c r="CD7" s="24">
        <v>150</v>
      </c>
      <c r="CE7" s="24">
        <v>150.83000000000001</v>
      </c>
      <c r="CF7" s="24">
        <v>153.81</v>
      </c>
      <c r="CG7" s="24" t="s">
        <v>102</v>
      </c>
      <c r="CH7" s="24">
        <v>187.76</v>
      </c>
      <c r="CI7" s="24">
        <v>190.48</v>
      </c>
      <c r="CJ7" s="24">
        <v>193.59</v>
      </c>
      <c r="CK7" s="24">
        <v>194.42</v>
      </c>
      <c r="CL7" s="24">
        <v>215.73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 t="s">
        <v>102</v>
      </c>
      <c r="CR7" s="24" t="s">
        <v>102</v>
      </c>
      <c r="CS7" s="24">
        <v>45.87</v>
      </c>
      <c r="CT7" s="24">
        <v>44.24</v>
      </c>
      <c r="CU7" s="24">
        <v>45.3</v>
      </c>
      <c r="CV7" s="24">
        <v>45.6</v>
      </c>
      <c r="CW7" s="24">
        <v>43.28</v>
      </c>
      <c r="CX7" s="24" t="s">
        <v>102</v>
      </c>
      <c r="CY7" s="24">
        <v>84.27</v>
      </c>
      <c r="CZ7" s="24">
        <v>84.24</v>
      </c>
      <c r="DA7" s="24">
        <v>74.8</v>
      </c>
      <c r="DB7" s="24">
        <v>75</v>
      </c>
      <c r="DC7" s="24" t="s">
        <v>102</v>
      </c>
      <c r="DD7" s="24">
        <v>87.65</v>
      </c>
      <c r="DE7" s="24">
        <v>88.15</v>
      </c>
      <c r="DF7" s="24">
        <v>88.37</v>
      </c>
      <c r="DG7" s="24">
        <v>88.66</v>
      </c>
      <c r="DH7" s="24">
        <v>86.21</v>
      </c>
      <c r="DI7" s="24" t="s">
        <v>102</v>
      </c>
      <c r="DJ7" s="24">
        <v>3.03</v>
      </c>
      <c r="DK7" s="24">
        <v>5.91</v>
      </c>
      <c r="DL7" s="24">
        <v>8.65</v>
      </c>
      <c r="DM7" s="24">
        <v>11.14</v>
      </c>
      <c r="DN7" s="24" t="s">
        <v>102</v>
      </c>
      <c r="DO7" s="24">
        <v>29.24</v>
      </c>
      <c r="DP7" s="24">
        <v>31.73</v>
      </c>
      <c r="DQ7" s="24">
        <v>32.57</v>
      </c>
      <c r="DR7" s="24">
        <v>33.159999999999997</v>
      </c>
      <c r="DS7" s="24">
        <v>29.62</v>
      </c>
      <c r="DT7" s="24" t="s">
        <v>102</v>
      </c>
      <c r="DU7" s="24">
        <v>0</v>
      </c>
      <c r="DV7" s="24">
        <v>0</v>
      </c>
      <c r="DW7" s="24">
        <v>1.45</v>
      </c>
      <c r="DX7" s="24">
        <v>1.46</v>
      </c>
      <c r="DY7" s="24" t="s">
        <v>102</v>
      </c>
      <c r="DZ7" s="24">
        <v>0</v>
      </c>
      <c r="EA7" s="24">
        <v>0</v>
      </c>
      <c r="EB7" s="24">
        <v>0.04</v>
      </c>
      <c r="EC7" s="24">
        <v>0.12</v>
      </c>
      <c r="ED7" s="24">
        <v>0.09</v>
      </c>
      <c r="EE7" s="24" t="s">
        <v>102</v>
      </c>
      <c r="EF7" s="24">
        <v>0</v>
      </c>
      <c r="EG7" s="24">
        <v>0</v>
      </c>
      <c r="EH7" s="24">
        <v>0</v>
      </c>
      <c r="EI7" s="24">
        <v>0</v>
      </c>
      <c r="EJ7" s="24" t="s">
        <v>102</v>
      </c>
      <c r="EK7" s="24">
        <v>0.06</v>
      </c>
      <c r="EL7" s="24">
        <v>0.27</v>
      </c>
      <c r="EM7" s="24">
        <v>0.22</v>
      </c>
      <c r="EN7" s="24">
        <v>0.17</v>
      </c>
      <c r="EO7" s="24">
        <v>0.11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110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dcterms:created xsi:type="dcterms:W3CDTF">2025-01-24T07:09:58Z</dcterms:created>
  <dcterms:modified xsi:type="dcterms:W3CDTF">2025-03-06T04:26:37Z</dcterms:modified>
  <cp:category/>
</cp:coreProperties>
</file>