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■調査回答・報告\5_定例的（年単位）なもの\★3月_公営企業に係る経営比較分析表のホームページ掲載について\令和５年度分\"/>
    </mc:Choice>
  </mc:AlternateContent>
  <xr:revisionPtr revIDLastSave="0" documentId="8_{F59071CD-4114-4A23-A381-F622B949F397}" xr6:coauthVersionLast="36" xr6:coauthVersionMax="36" xr10:uidLastSave="{00000000-0000-0000-0000-000000000000}"/>
  <workbookProtection workbookAlgorithmName="SHA-512" workbookHashValue="CBy5Z1AeT4y/6uCaq+Px1Qpa2ajExCG4aMEdLW5Nq5/gRWJkwGDS1490SpH+VR8zWcskfvyn6D2aYAJtfiChjQ==" workbookSaltValue="dyOS4t1mS4xiGD9rYPaO8w==" workbookSpinCount="100000" lockStructure="1"/>
  <bookViews>
    <workbookView xWindow="0" yWindow="0" windowWidth="23040" windowHeight="921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AD10" i="4" s="1"/>
  <c r="Q6" i="5"/>
  <c r="W10" i="4" s="1"/>
  <c r="P6" i="5"/>
  <c r="O6" i="5"/>
  <c r="I10" i="4" s="1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I85" i="4"/>
  <c r="H85" i="4"/>
  <c r="BB10" i="4"/>
  <c r="AT10" i="4"/>
  <c r="P10" i="4"/>
  <c r="AT8" i="4"/>
  <c r="W8" i="4"/>
  <c r="P8" i="4"/>
  <c r="B6" i="4"/>
</calcChain>
</file>

<file path=xl/sharedStrings.xml><?xml version="1.0" encoding="utf-8"?>
<sst xmlns="http://schemas.openxmlformats.org/spreadsheetml/2006/main" count="254" uniqueCount="111">
  <si>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</si>
  <si>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</si>
  <si>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</si>
  <si>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</si>
  <si>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</si>
  <si>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</si>
  <si>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</si>
  <si>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</si>
  <si>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</si>
  <si>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</si>
  <si>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</si>
  <si>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</si>
  <si>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</si>
  <si>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</si>
  <si>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</si>
  <si>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</si>
  <si>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</si>
  <si>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</si>
  <si>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</si>
  <si>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</si>
  <si>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</si>
  <si>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</si>
  <si>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</si>
  <si>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</si>
  <si>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</si>
  <si>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</si>
  <si>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</si>
  <si>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</si>
  <si>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</si>
  <si>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</si>
  <si>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</si>
  <si>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</si>
  <si>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</si>
  <si>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</si>
  <si>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</si>
  <si>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</si>
  <si>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</si>
  <si>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</si>
  <si>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</si>
  <si>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</si>
  <si>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</si>
  <si>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</si>
  <si>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</si>
  <si>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</si>
  <si>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</si>
  <si>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</si>
  <si>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</si>
  <si>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</si>
  <si>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</si>
  <si>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</si>
  <si>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</si>
  <si>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</si>
  <si>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</si>
  <si>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</si>
  <si>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</si>
  <si>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</si>
  <si>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</si>
  <si>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</si>
  <si>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</si>
  <si>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</si>
  <si>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</si>
  <si>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</si>
  <si>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</si>
  <si>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</si>
  <si>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</si>
  <si>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</si>
  <si>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</si>
  <si>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</si>
  <si>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</si>
  <si>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</si>
  <si>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</si>
  <si>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</si>
  <si>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</si>
  <si>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</si>
  <si>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</si>
  <si>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</si>
  <si>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</si>
  <si>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</si>
  <si>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</si>
  <si>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</si>
  <si>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</si>
  <si>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</si>
  <si>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</si>
  <si>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</si>
  <si>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</si>
  <si>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</si>
  <si>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</si>
  <si>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</si>
  <si>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</si>
  <si>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</si>
  <si>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</si>
  <si>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</si>
  <si>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</si>
  <si>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</si>
  <si>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</si>
  <si>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つくば市</t>
  </si>
  <si>
    <t>法適用</t>
  </si>
  <si>
    <t>下水道事業</t>
  </si>
  <si>
    <t>公共下水道</t>
  </si>
  <si>
    <t>Ad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</si>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</sst>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0.03</c:v>
                </c:pt>
                <c:pt idx="2">
                  <c:v>0.03</c:v>
                </c:pt>
                <c:pt idx="3">
                  <c:v>0.02</c:v>
                </c:pt>
                <c:pt idx="4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F6-4F54-B923-07544E69C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0.33</c:v>
                </c:pt>
                <c:pt idx="2">
                  <c:v>0.22</c:v>
                </c:pt>
                <c:pt idx="3">
                  <c:v>0.23</c:v>
                </c:pt>
                <c:pt idx="4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F6-4F54-B923-07544E69C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8C-4A25-BDCF-33BDE10DE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67</c:v>
                </c:pt>
                <c:pt idx="2">
                  <c:v>66.650000000000006</c:v>
                </c:pt>
                <c:pt idx="3">
                  <c:v>64.45</c:v>
                </c:pt>
                <c:pt idx="4">
                  <c:v>65.11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8C-4A25-BDCF-33BDE10DE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97.88</c:v>
                </c:pt>
                <c:pt idx="2">
                  <c:v>98.04</c:v>
                </c:pt>
                <c:pt idx="3">
                  <c:v>99.83</c:v>
                </c:pt>
                <c:pt idx="4">
                  <c:v>99.83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A9-4B54-A1C7-D7972A537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94.41</c:v>
                </c:pt>
                <c:pt idx="2">
                  <c:v>94.43</c:v>
                </c:pt>
                <c:pt idx="3">
                  <c:v>94.58</c:v>
                </c:pt>
                <c:pt idx="4">
                  <c:v>94.69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A9-4B54-A1C7-D7972A537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100.21</c:v>
                </c:pt>
                <c:pt idx="2">
                  <c:v>102.79</c:v>
                </c:pt>
                <c:pt idx="3">
                  <c:v>102.92</c:v>
                </c:pt>
                <c:pt idx="4">
                  <c:v>102.81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97-4A8F-B575-D1D36D9EA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109.58</c:v>
                </c:pt>
                <c:pt idx="2">
                  <c:v>109.32</c:v>
                </c:pt>
                <c:pt idx="3">
                  <c:v>108.33</c:v>
                </c:pt>
                <c:pt idx="4">
                  <c:v>107.76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97-4A8F-B575-D1D36D9EA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4.09</c:v>
                </c:pt>
                <c:pt idx="2">
                  <c:v>8.08</c:v>
                </c:pt>
                <c:pt idx="3">
                  <c:v>11.98</c:v>
                </c:pt>
                <c:pt idx="4">
                  <c:v>15.61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2F-4595-A5C4-C3F6A845D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34.15</c:v>
                </c:pt>
                <c:pt idx="2">
                  <c:v>35.53</c:v>
                </c:pt>
                <c:pt idx="3">
                  <c:v>37.51</c:v>
                </c:pt>
                <c:pt idx="4">
                  <c:v>38.869999999999997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2F-4595-A5C4-C3F6A845D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0.53</c:v>
                </c:pt>
                <c:pt idx="4" formatCode="#,##0.00;&quot;△&quot;#,##0.00;&quot;-&quot;">
                  <c:v>2.41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B-44BB-85C9-A4A9D7B65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5.18</c:v>
                </c:pt>
                <c:pt idx="2">
                  <c:v>6.01</c:v>
                </c:pt>
                <c:pt idx="3">
                  <c:v>6.84</c:v>
                </c:pt>
                <c:pt idx="4">
                  <c:v>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6B-44BB-85C9-A4A9D7B65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2.69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D1-42EF-8BB1-288338BE2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5.97</c:v>
                </c:pt>
                <c:pt idx="2">
                  <c:v>1.54</c:v>
                </c:pt>
                <c:pt idx="3">
                  <c:v>1.28</c:v>
                </c:pt>
                <c:pt idx="4">
                  <c:v>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D1-42EF-8BB1-288338BE2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39.9</c:v>
                </c:pt>
                <c:pt idx="2">
                  <c:v>73.36</c:v>
                </c:pt>
                <c:pt idx="3">
                  <c:v>93.04</c:v>
                </c:pt>
                <c:pt idx="4">
                  <c:v>108.87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3-4FE2-89C6-AEE5AEEC5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60.82</c:v>
                </c:pt>
                <c:pt idx="2">
                  <c:v>63.48</c:v>
                </c:pt>
                <c:pt idx="3">
                  <c:v>65.510000000000005</c:v>
                </c:pt>
                <c:pt idx="4">
                  <c:v>72.78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33-4FE2-89C6-AEE5AEEC5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673.1</c:v>
                </c:pt>
                <c:pt idx="2">
                  <c:v>650.71</c:v>
                </c:pt>
                <c:pt idx="3">
                  <c:v>644.41</c:v>
                </c:pt>
                <c:pt idx="4">
                  <c:v>632.20000000000005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9-48A1-975C-4C0FF8861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920.83</c:v>
                </c:pt>
                <c:pt idx="2">
                  <c:v>874.02</c:v>
                </c:pt>
                <c:pt idx="3">
                  <c:v>827.43</c:v>
                </c:pt>
                <c:pt idx="4">
                  <c:v>790.32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69-48A1-975C-4C0FF8861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103.78</c:v>
                </c:pt>
                <c:pt idx="2">
                  <c:v>99.43</c:v>
                </c:pt>
                <c:pt idx="3">
                  <c:v>98.98</c:v>
                </c:pt>
                <c:pt idx="4">
                  <c:v>97.93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A-4F7C-A0A2-3A982150E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99.82</c:v>
                </c:pt>
                <c:pt idx="2">
                  <c:v>100.32</c:v>
                </c:pt>
                <c:pt idx="3">
                  <c:v>99.71</c:v>
                </c:pt>
                <c:pt idx="4">
                  <c:v>98.7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1A-4F7C-A0A2-3A982150E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142.91999999999999</c:v>
                </c:pt>
                <c:pt idx="2">
                  <c:v>149.35</c:v>
                </c:pt>
                <c:pt idx="3">
                  <c:v>150</c:v>
                </c:pt>
                <c:pt idx="4">
                  <c:v>151.32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8-4755-A8AA-E03431181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156.77000000000001</c:v>
                </c:pt>
                <c:pt idx="2">
                  <c:v>157.63999999999999</c:v>
                </c:pt>
                <c:pt idx="3">
                  <c:v>159.59</c:v>
                </c:pt>
                <c:pt idx="4">
                  <c:v>160.65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88-4755-A8AA-E03431181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茨城県　つくば市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Ad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255244</v>
      </c>
      <c r="AM8" s="54"/>
      <c r="AN8" s="54"/>
      <c r="AO8" s="54"/>
      <c r="AP8" s="54"/>
      <c r="AQ8" s="54"/>
      <c r="AR8" s="54"/>
      <c r="AS8" s="54"/>
      <c r="AT8" s="53">
        <f>データ!T6</f>
        <v>283.72000000000003</v>
      </c>
      <c r="AU8" s="53"/>
      <c r="AV8" s="53"/>
      <c r="AW8" s="53"/>
      <c r="AX8" s="53"/>
      <c r="AY8" s="53"/>
      <c r="AZ8" s="53"/>
      <c r="BA8" s="53"/>
      <c r="BB8" s="53">
        <f>データ!U6</f>
        <v>899.63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>
        <f>データ!O6</f>
        <v>82.79</v>
      </c>
      <c r="J10" s="53"/>
      <c r="K10" s="53"/>
      <c r="L10" s="53"/>
      <c r="M10" s="53"/>
      <c r="N10" s="53"/>
      <c r="O10" s="53"/>
      <c r="P10" s="53">
        <f>データ!P6</f>
        <v>72.459999999999994</v>
      </c>
      <c r="Q10" s="53"/>
      <c r="R10" s="53"/>
      <c r="S10" s="53"/>
      <c r="T10" s="53"/>
      <c r="U10" s="53"/>
      <c r="V10" s="53"/>
      <c r="W10" s="53">
        <f>データ!Q6</f>
        <v>90.32</v>
      </c>
      <c r="X10" s="53"/>
      <c r="Y10" s="53"/>
      <c r="Z10" s="53"/>
      <c r="AA10" s="53"/>
      <c r="AB10" s="53"/>
      <c r="AC10" s="53"/>
      <c r="AD10" s="54">
        <f>データ!R6</f>
        <v>3135</v>
      </c>
      <c r="AE10" s="54"/>
      <c r="AF10" s="54"/>
      <c r="AG10" s="54"/>
      <c r="AH10" s="54"/>
      <c r="AI10" s="54"/>
      <c r="AJ10" s="54"/>
      <c r="AK10" s="2"/>
      <c r="AL10" s="54">
        <f>データ!V6</f>
        <v>184746</v>
      </c>
      <c r="AM10" s="54"/>
      <c r="AN10" s="54"/>
      <c r="AO10" s="54"/>
      <c r="AP10" s="54"/>
      <c r="AQ10" s="54"/>
      <c r="AR10" s="54"/>
      <c r="AS10" s="54"/>
      <c r="AT10" s="53">
        <f>データ!W6</f>
        <v>64.11</v>
      </c>
      <c r="AU10" s="53"/>
      <c r="AV10" s="53"/>
      <c r="AW10" s="53"/>
      <c r="AX10" s="53"/>
      <c r="AY10" s="53"/>
      <c r="AZ10" s="53"/>
      <c r="BA10" s="53"/>
      <c r="BB10" s="53">
        <f>データ!X6</f>
        <v>2881.7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taBo04ECtL6SypTJHLCdRNyBAglGrZg3+tY+AVIrSiQRZkQwvgRriSpUdVz/E+wE0cRLbFvWf6Sh/TvCJS8A6Q==" saltValue="kJwlH7xAciXQxIRwGNxaA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28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54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55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56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57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58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59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60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61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62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63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64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65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15">
      <c r="A6" s="14" t="s">
        <v>94</v>
      </c>
      <c r="B6" s="19">
        <f>B7</f>
        <v>2023</v>
      </c>
      <c r="C6" s="19">
        <f t="shared" ref="C6:X6" si="3">C7</f>
        <v>82201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茨城県　つくば市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Ad</v>
      </c>
      <c r="M6" s="19" t="str">
        <f t="shared" si="3"/>
        <v>非設置</v>
      </c>
      <c r="N6" s="20" t="str">
        <f t="shared" si="3"/>
        <v>-</v>
      </c>
      <c r="O6" s="20">
        <f t="shared" si="3"/>
        <v>82.79</v>
      </c>
      <c r="P6" s="20">
        <f t="shared" si="3"/>
        <v>72.459999999999994</v>
      </c>
      <c r="Q6" s="20">
        <f t="shared" si="3"/>
        <v>90.32</v>
      </c>
      <c r="R6" s="20">
        <f t="shared" si="3"/>
        <v>3135</v>
      </c>
      <c r="S6" s="20">
        <f t="shared" si="3"/>
        <v>255244</v>
      </c>
      <c r="T6" s="20">
        <f t="shared" si="3"/>
        <v>283.72000000000003</v>
      </c>
      <c r="U6" s="20">
        <f t="shared" si="3"/>
        <v>899.63</v>
      </c>
      <c r="V6" s="20">
        <f t="shared" si="3"/>
        <v>184746</v>
      </c>
      <c r="W6" s="20">
        <f t="shared" si="3"/>
        <v>64.11</v>
      </c>
      <c r="X6" s="20">
        <f t="shared" si="3"/>
        <v>2881.7</v>
      </c>
      <c r="Y6" s="21" t="str">
        <f>IF(Y7="",NA(),Y7)</f>
        <v>-</v>
      </c>
      <c r="Z6" s="21">
        <f t="shared" ref="Z6:AH6" si="4">IF(Z7="",NA(),Z7)</f>
        <v>100.21</v>
      </c>
      <c r="AA6" s="21">
        <f t="shared" si="4"/>
        <v>102.79</v>
      </c>
      <c r="AB6" s="21">
        <f t="shared" si="4"/>
        <v>102.92</v>
      </c>
      <c r="AC6" s="21">
        <f t="shared" si="4"/>
        <v>102.81</v>
      </c>
      <c r="AD6" s="21" t="str">
        <f t="shared" si="4"/>
        <v>-</v>
      </c>
      <c r="AE6" s="21">
        <f t="shared" si="4"/>
        <v>109.58</v>
      </c>
      <c r="AF6" s="21">
        <f t="shared" si="4"/>
        <v>109.32</v>
      </c>
      <c r="AG6" s="21">
        <f t="shared" si="4"/>
        <v>108.33</v>
      </c>
      <c r="AH6" s="21">
        <f t="shared" si="4"/>
        <v>107.76</v>
      </c>
      <c r="AI6" s="20" t="str">
        <f>IF(AI7="","",IF(AI7="-","【-】","【"&amp;SUBSTITUTE(TEXT(AI7,"#,##0.00"),"-","△")&amp;"】"))</f>
        <v>【105.91】</v>
      </c>
      <c r="AJ6" s="21" t="str">
        <f>IF(AJ7="",NA(),AJ7)</f>
        <v>-</v>
      </c>
      <c r="AK6" s="21">
        <f t="shared" ref="AK6:AS6" si="5">IF(AK7="",NA(),AK7)</f>
        <v>2.69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5.97</v>
      </c>
      <c r="AQ6" s="21">
        <f t="shared" si="5"/>
        <v>1.54</v>
      </c>
      <c r="AR6" s="21">
        <f t="shared" si="5"/>
        <v>1.28</v>
      </c>
      <c r="AS6" s="21">
        <f t="shared" si="5"/>
        <v>1.02</v>
      </c>
      <c r="AT6" s="20" t="str">
        <f>IF(AT7="","",IF(AT7="-","【-】","【"&amp;SUBSTITUTE(TEXT(AT7,"#,##0.00"),"-","△")&amp;"】"))</f>
        <v>【3.03】</v>
      </c>
      <c r="AU6" s="21" t="str">
        <f>IF(AU7="",NA(),AU7)</f>
        <v>-</v>
      </c>
      <c r="AV6" s="21">
        <f t="shared" ref="AV6:BD6" si="6">IF(AV7="",NA(),AV7)</f>
        <v>39.9</v>
      </c>
      <c r="AW6" s="21">
        <f t="shared" si="6"/>
        <v>73.36</v>
      </c>
      <c r="AX6" s="21">
        <f t="shared" si="6"/>
        <v>93.04</v>
      </c>
      <c r="AY6" s="21">
        <f t="shared" si="6"/>
        <v>108.87</v>
      </c>
      <c r="AZ6" s="21" t="str">
        <f t="shared" si="6"/>
        <v>-</v>
      </c>
      <c r="BA6" s="21">
        <f t="shared" si="6"/>
        <v>60.82</v>
      </c>
      <c r="BB6" s="21">
        <f t="shared" si="6"/>
        <v>63.48</v>
      </c>
      <c r="BC6" s="21">
        <f t="shared" si="6"/>
        <v>65.510000000000005</v>
      </c>
      <c r="BD6" s="21">
        <f t="shared" si="6"/>
        <v>72.78</v>
      </c>
      <c r="BE6" s="20" t="str">
        <f>IF(BE7="","",IF(BE7="-","【-】","【"&amp;SUBSTITUTE(TEXT(BE7,"#,##0.00"),"-","△")&amp;"】"))</f>
        <v>【78.43】</v>
      </c>
      <c r="BF6" s="21" t="str">
        <f>IF(BF7="",NA(),BF7)</f>
        <v>-</v>
      </c>
      <c r="BG6" s="21">
        <f t="shared" ref="BG6:BO6" si="7">IF(BG7="",NA(),BG7)</f>
        <v>673.1</v>
      </c>
      <c r="BH6" s="21">
        <f t="shared" si="7"/>
        <v>650.71</v>
      </c>
      <c r="BI6" s="21">
        <f t="shared" si="7"/>
        <v>644.41</v>
      </c>
      <c r="BJ6" s="21">
        <f t="shared" si="7"/>
        <v>632.20000000000005</v>
      </c>
      <c r="BK6" s="21" t="str">
        <f t="shared" si="7"/>
        <v>-</v>
      </c>
      <c r="BL6" s="21">
        <f t="shared" si="7"/>
        <v>920.83</v>
      </c>
      <c r="BM6" s="21">
        <f t="shared" si="7"/>
        <v>874.02</v>
      </c>
      <c r="BN6" s="21">
        <f t="shared" si="7"/>
        <v>827.43</v>
      </c>
      <c r="BO6" s="21">
        <f t="shared" si="7"/>
        <v>790.32</v>
      </c>
      <c r="BP6" s="20" t="str">
        <f>IF(BP7="","",IF(BP7="-","【-】","【"&amp;SUBSTITUTE(TEXT(BP7,"#,##0.00"),"-","△")&amp;"】"))</f>
        <v>【630.82】</v>
      </c>
      <c r="BQ6" s="21" t="str">
        <f>IF(BQ7="",NA(),BQ7)</f>
        <v>-</v>
      </c>
      <c r="BR6" s="21">
        <f t="shared" ref="BR6:BZ6" si="8">IF(BR7="",NA(),BR7)</f>
        <v>103.78</v>
      </c>
      <c r="BS6" s="21">
        <f t="shared" si="8"/>
        <v>99.43</v>
      </c>
      <c r="BT6" s="21">
        <f t="shared" si="8"/>
        <v>98.98</v>
      </c>
      <c r="BU6" s="21">
        <f t="shared" si="8"/>
        <v>97.93</v>
      </c>
      <c r="BV6" s="21" t="str">
        <f t="shared" si="8"/>
        <v>-</v>
      </c>
      <c r="BW6" s="21">
        <f t="shared" si="8"/>
        <v>99.82</v>
      </c>
      <c r="BX6" s="21">
        <f t="shared" si="8"/>
        <v>100.32</v>
      </c>
      <c r="BY6" s="21">
        <f t="shared" si="8"/>
        <v>99.71</v>
      </c>
      <c r="BZ6" s="21">
        <f t="shared" si="8"/>
        <v>98.7</v>
      </c>
      <c r="CA6" s="20" t="str">
        <f>IF(CA7="","",IF(CA7="-","【-】","【"&amp;SUBSTITUTE(TEXT(CA7,"#,##0.00"),"-","△")&amp;"】"))</f>
        <v>【97.81】</v>
      </c>
      <c r="CB6" s="21" t="str">
        <f>IF(CB7="",NA(),CB7)</f>
        <v>-</v>
      </c>
      <c r="CC6" s="21">
        <f t="shared" ref="CC6:CK6" si="9">IF(CC7="",NA(),CC7)</f>
        <v>142.91999999999999</v>
      </c>
      <c r="CD6" s="21">
        <f t="shared" si="9"/>
        <v>149.35</v>
      </c>
      <c r="CE6" s="21">
        <f t="shared" si="9"/>
        <v>150</v>
      </c>
      <c r="CF6" s="21">
        <f t="shared" si="9"/>
        <v>151.32</v>
      </c>
      <c r="CG6" s="21" t="str">
        <f t="shared" si="9"/>
        <v>-</v>
      </c>
      <c r="CH6" s="21">
        <f t="shared" si="9"/>
        <v>156.77000000000001</v>
      </c>
      <c r="CI6" s="21">
        <f t="shared" si="9"/>
        <v>157.63999999999999</v>
      </c>
      <c r="CJ6" s="21">
        <f t="shared" si="9"/>
        <v>159.59</v>
      </c>
      <c r="CK6" s="21">
        <f t="shared" si="9"/>
        <v>160.65</v>
      </c>
      <c r="CL6" s="20" t="str">
        <f>IF(CL7="","",IF(CL7="-","【-】","【"&amp;SUBSTITUTE(TEXT(CL7,"#,##0.00"),"-","△")&amp;"】"))</f>
        <v>【138.75】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>
        <f t="shared" si="10"/>
        <v>67</v>
      </c>
      <c r="CT6" s="21">
        <f t="shared" si="10"/>
        <v>66.650000000000006</v>
      </c>
      <c r="CU6" s="21">
        <f t="shared" si="10"/>
        <v>64.45</v>
      </c>
      <c r="CV6" s="21">
        <f t="shared" si="10"/>
        <v>65.11</v>
      </c>
      <c r="CW6" s="20" t="str">
        <f>IF(CW7="","",IF(CW7="-","【-】","【"&amp;SUBSTITUTE(TEXT(CW7,"#,##0.00"),"-","△")&amp;"】"))</f>
        <v>【58.94】</v>
      </c>
      <c r="CX6" s="21" t="str">
        <f>IF(CX7="",NA(),CX7)</f>
        <v>-</v>
      </c>
      <c r="CY6" s="21">
        <f t="shared" ref="CY6:DG6" si="11">IF(CY7="",NA(),CY7)</f>
        <v>97.88</v>
      </c>
      <c r="CZ6" s="21">
        <f t="shared" si="11"/>
        <v>98.04</v>
      </c>
      <c r="DA6" s="21">
        <f t="shared" si="11"/>
        <v>99.83</v>
      </c>
      <c r="DB6" s="21">
        <f t="shared" si="11"/>
        <v>99.83</v>
      </c>
      <c r="DC6" s="21" t="str">
        <f t="shared" si="11"/>
        <v>-</v>
      </c>
      <c r="DD6" s="21">
        <f t="shared" si="11"/>
        <v>94.41</v>
      </c>
      <c r="DE6" s="21">
        <f t="shared" si="11"/>
        <v>94.43</v>
      </c>
      <c r="DF6" s="21">
        <f t="shared" si="11"/>
        <v>94.58</v>
      </c>
      <c r="DG6" s="21">
        <f t="shared" si="11"/>
        <v>94.69</v>
      </c>
      <c r="DH6" s="20" t="str">
        <f>IF(DH7="","",IF(DH7="-","【-】","【"&amp;SUBSTITUTE(TEXT(DH7,"#,##0.00"),"-","△")&amp;"】"))</f>
        <v>【95.91】</v>
      </c>
      <c r="DI6" s="21" t="str">
        <f>IF(DI7="",NA(),DI7)</f>
        <v>-</v>
      </c>
      <c r="DJ6" s="21">
        <f t="shared" ref="DJ6:DR6" si="12">IF(DJ7="",NA(),DJ7)</f>
        <v>4.09</v>
      </c>
      <c r="DK6" s="21">
        <f t="shared" si="12"/>
        <v>8.08</v>
      </c>
      <c r="DL6" s="21">
        <f t="shared" si="12"/>
        <v>11.98</v>
      </c>
      <c r="DM6" s="21">
        <f t="shared" si="12"/>
        <v>15.61</v>
      </c>
      <c r="DN6" s="21" t="str">
        <f t="shared" si="12"/>
        <v>-</v>
      </c>
      <c r="DO6" s="21">
        <f t="shared" si="12"/>
        <v>34.15</v>
      </c>
      <c r="DP6" s="21">
        <f t="shared" si="12"/>
        <v>35.53</v>
      </c>
      <c r="DQ6" s="21">
        <f t="shared" si="12"/>
        <v>37.51</v>
      </c>
      <c r="DR6" s="21">
        <f t="shared" si="12"/>
        <v>38.869999999999997</v>
      </c>
      <c r="DS6" s="20" t="str">
        <f>IF(DS7="","",IF(DS7="-","【-】","【"&amp;SUBSTITUTE(TEXT(DS7,"#,##0.00"),"-","△")&amp;"】"))</f>
        <v>【41.09】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1">
        <f t="shared" si="13"/>
        <v>0.53</v>
      </c>
      <c r="DX6" s="21">
        <f t="shared" si="13"/>
        <v>2.41</v>
      </c>
      <c r="DY6" s="21" t="str">
        <f t="shared" si="13"/>
        <v>-</v>
      </c>
      <c r="DZ6" s="21">
        <f t="shared" si="13"/>
        <v>5.18</v>
      </c>
      <c r="EA6" s="21">
        <f t="shared" si="13"/>
        <v>6.01</v>
      </c>
      <c r="EB6" s="21">
        <f t="shared" si="13"/>
        <v>6.84</v>
      </c>
      <c r="EC6" s="21">
        <f t="shared" si="13"/>
        <v>7.69</v>
      </c>
      <c r="ED6" s="20" t="str">
        <f>IF(ED7="","",IF(ED7="-","【-】","【"&amp;SUBSTITUTE(TEXT(ED7,"#,##0.00"),"-","△")&amp;"】"))</f>
        <v>【8.68】</v>
      </c>
      <c r="EE6" s="21" t="str">
        <f>IF(EE7="",NA(),EE7)</f>
        <v>-</v>
      </c>
      <c r="EF6" s="21">
        <f t="shared" ref="EF6:EN6" si="14">IF(EF7="",NA(),EF7)</f>
        <v>0.03</v>
      </c>
      <c r="EG6" s="21">
        <f t="shared" si="14"/>
        <v>0.03</v>
      </c>
      <c r="EH6" s="21">
        <f t="shared" si="14"/>
        <v>0.02</v>
      </c>
      <c r="EI6" s="21">
        <f t="shared" si="14"/>
        <v>0.03</v>
      </c>
      <c r="EJ6" s="21" t="str">
        <f t="shared" si="14"/>
        <v>-</v>
      </c>
      <c r="EK6" s="21">
        <f t="shared" si="14"/>
        <v>0.33</v>
      </c>
      <c r="EL6" s="21">
        <f t="shared" si="14"/>
        <v>0.22</v>
      </c>
      <c r="EM6" s="21">
        <f t="shared" si="14"/>
        <v>0.23</v>
      </c>
      <c r="EN6" s="21">
        <f t="shared" si="14"/>
        <v>0.18</v>
      </c>
      <c r="EO6" s="20" t="str">
        <f>IF(EO7="","",IF(EO7="-","【-】","【"&amp;SUBSTITUTE(TEXT(EO7,"#,##0.00"),"-","△")&amp;"】"))</f>
        <v>【0.22】</v>
      </c>
    </row>
    <row r="7" spans="1:148" s="22" customFormat="1" x14ac:dyDescent="0.15">
      <c r="A7" s="14"/>
      <c r="B7" s="23">
        <v>2023</v>
      </c>
      <c r="C7" s="23">
        <v>82201</v>
      </c>
      <c r="D7" s="23">
        <v>46</v>
      </c>
      <c r="E7" s="23">
        <v>17</v>
      </c>
      <c r="F7" s="23">
        <v>1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82.79</v>
      </c>
      <c r="P7" s="24">
        <v>72.459999999999994</v>
      </c>
      <c r="Q7" s="24">
        <v>90.32</v>
      </c>
      <c r="R7" s="24">
        <v>3135</v>
      </c>
      <c r="S7" s="24">
        <v>255244</v>
      </c>
      <c r="T7" s="24">
        <v>283.72000000000003</v>
      </c>
      <c r="U7" s="24">
        <v>899.63</v>
      </c>
      <c r="V7" s="24">
        <v>184746</v>
      </c>
      <c r="W7" s="24">
        <v>64.11</v>
      </c>
      <c r="X7" s="24">
        <v>2881.7</v>
      </c>
      <c r="Y7" s="24" t="s">
        <v>101</v>
      </c>
      <c r="Z7" s="24">
        <v>100.21</v>
      </c>
      <c r="AA7" s="24">
        <v>102.79</v>
      </c>
      <c r="AB7" s="24">
        <v>102.92</v>
      </c>
      <c r="AC7" s="24">
        <v>102.81</v>
      </c>
      <c r="AD7" s="24" t="s">
        <v>101</v>
      </c>
      <c r="AE7" s="24">
        <v>109.58</v>
      </c>
      <c r="AF7" s="24">
        <v>109.32</v>
      </c>
      <c r="AG7" s="24">
        <v>108.33</v>
      </c>
      <c r="AH7" s="24">
        <v>107.76</v>
      </c>
      <c r="AI7" s="24">
        <v>105.91</v>
      </c>
      <c r="AJ7" s="24" t="s">
        <v>101</v>
      </c>
      <c r="AK7" s="24">
        <v>2.69</v>
      </c>
      <c r="AL7" s="24">
        <v>0</v>
      </c>
      <c r="AM7" s="24">
        <v>0</v>
      </c>
      <c r="AN7" s="24">
        <v>0</v>
      </c>
      <c r="AO7" s="24" t="s">
        <v>101</v>
      </c>
      <c r="AP7" s="24">
        <v>5.97</v>
      </c>
      <c r="AQ7" s="24">
        <v>1.54</v>
      </c>
      <c r="AR7" s="24">
        <v>1.28</v>
      </c>
      <c r="AS7" s="24">
        <v>1.02</v>
      </c>
      <c r="AT7" s="24">
        <v>3.03</v>
      </c>
      <c r="AU7" s="24" t="s">
        <v>101</v>
      </c>
      <c r="AV7" s="24">
        <v>39.9</v>
      </c>
      <c r="AW7" s="24">
        <v>73.36</v>
      </c>
      <c r="AX7" s="24">
        <v>93.04</v>
      </c>
      <c r="AY7" s="24">
        <v>108.87</v>
      </c>
      <c r="AZ7" s="24" t="s">
        <v>101</v>
      </c>
      <c r="BA7" s="24">
        <v>60.82</v>
      </c>
      <c r="BB7" s="24">
        <v>63.48</v>
      </c>
      <c r="BC7" s="24">
        <v>65.510000000000005</v>
      </c>
      <c r="BD7" s="24">
        <v>72.78</v>
      </c>
      <c r="BE7" s="24">
        <v>78.430000000000007</v>
      </c>
      <c r="BF7" s="24" t="s">
        <v>101</v>
      </c>
      <c r="BG7" s="24">
        <v>673.1</v>
      </c>
      <c r="BH7" s="24">
        <v>650.71</v>
      </c>
      <c r="BI7" s="24">
        <v>644.41</v>
      </c>
      <c r="BJ7" s="24">
        <v>632.20000000000005</v>
      </c>
      <c r="BK7" s="24" t="s">
        <v>101</v>
      </c>
      <c r="BL7" s="24">
        <v>920.83</v>
      </c>
      <c r="BM7" s="24">
        <v>874.02</v>
      </c>
      <c r="BN7" s="24">
        <v>827.43</v>
      </c>
      <c r="BO7" s="24">
        <v>790.32</v>
      </c>
      <c r="BP7" s="24">
        <v>630.82000000000005</v>
      </c>
      <c r="BQ7" s="24" t="s">
        <v>101</v>
      </c>
      <c r="BR7" s="24">
        <v>103.78</v>
      </c>
      <c r="BS7" s="24">
        <v>99.43</v>
      </c>
      <c r="BT7" s="24">
        <v>98.98</v>
      </c>
      <c r="BU7" s="24">
        <v>97.93</v>
      </c>
      <c r="BV7" s="24" t="s">
        <v>101</v>
      </c>
      <c r="BW7" s="24">
        <v>99.82</v>
      </c>
      <c r="BX7" s="24">
        <v>100.32</v>
      </c>
      <c r="BY7" s="24">
        <v>99.71</v>
      </c>
      <c r="BZ7" s="24">
        <v>98.7</v>
      </c>
      <c r="CA7" s="24">
        <v>97.81</v>
      </c>
      <c r="CB7" s="24" t="s">
        <v>101</v>
      </c>
      <c r="CC7" s="24">
        <v>142.91999999999999</v>
      </c>
      <c r="CD7" s="24">
        <v>149.35</v>
      </c>
      <c r="CE7" s="24">
        <v>150</v>
      </c>
      <c r="CF7" s="24">
        <v>151.32</v>
      </c>
      <c r="CG7" s="24" t="s">
        <v>101</v>
      </c>
      <c r="CH7" s="24">
        <v>156.77000000000001</v>
      </c>
      <c r="CI7" s="24">
        <v>157.63999999999999</v>
      </c>
      <c r="CJ7" s="24">
        <v>159.59</v>
      </c>
      <c r="CK7" s="24">
        <v>160.65</v>
      </c>
      <c r="CL7" s="24">
        <v>138.75</v>
      </c>
      <c r="CM7" s="24" t="s">
        <v>101</v>
      </c>
      <c r="CN7" s="24" t="s">
        <v>101</v>
      </c>
      <c r="CO7" s="24" t="s">
        <v>101</v>
      </c>
      <c r="CP7" s="24" t="s">
        <v>101</v>
      </c>
      <c r="CQ7" s="24" t="s">
        <v>101</v>
      </c>
      <c r="CR7" s="24" t="s">
        <v>101</v>
      </c>
      <c r="CS7" s="24">
        <v>67</v>
      </c>
      <c r="CT7" s="24">
        <v>66.650000000000006</v>
      </c>
      <c r="CU7" s="24">
        <v>64.45</v>
      </c>
      <c r="CV7" s="24">
        <v>65.11</v>
      </c>
      <c r="CW7" s="24">
        <v>58.94</v>
      </c>
      <c r="CX7" s="24" t="s">
        <v>101</v>
      </c>
      <c r="CY7" s="24">
        <v>97.88</v>
      </c>
      <c r="CZ7" s="24">
        <v>98.04</v>
      </c>
      <c r="DA7" s="24">
        <v>99.83</v>
      </c>
      <c r="DB7" s="24">
        <v>99.83</v>
      </c>
      <c r="DC7" s="24" t="s">
        <v>101</v>
      </c>
      <c r="DD7" s="24">
        <v>94.41</v>
      </c>
      <c r="DE7" s="24">
        <v>94.43</v>
      </c>
      <c r="DF7" s="24">
        <v>94.58</v>
      </c>
      <c r="DG7" s="24">
        <v>94.69</v>
      </c>
      <c r="DH7" s="24">
        <v>95.91</v>
      </c>
      <c r="DI7" s="24" t="s">
        <v>101</v>
      </c>
      <c r="DJ7" s="24">
        <v>4.09</v>
      </c>
      <c r="DK7" s="24">
        <v>8.08</v>
      </c>
      <c r="DL7" s="24">
        <v>11.98</v>
      </c>
      <c r="DM7" s="24">
        <v>15.61</v>
      </c>
      <c r="DN7" s="24" t="s">
        <v>101</v>
      </c>
      <c r="DO7" s="24">
        <v>34.15</v>
      </c>
      <c r="DP7" s="24">
        <v>35.53</v>
      </c>
      <c r="DQ7" s="24">
        <v>37.51</v>
      </c>
      <c r="DR7" s="24">
        <v>38.869999999999997</v>
      </c>
      <c r="DS7" s="24">
        <v>41.09</v>
      </c>
      <c r="DT7" s="24" t="s">
        <v>101</v>
      </c>
      <c r="DU7" s="24">
        <v>0</v>
      </c>
      <c r="DV7" s="24">
        <v>0</v>
      </c>
      <c r="DW7" s="24">
        <v>0.53</v>
      </c>
      <c r="DX7" s="24">
        <v>2.41</v>
      </c>
      <c r="DY7" s="24" t="s">
        <v>101</v>
      </c>
      <c r="DZ7" s="24">
        <v>5.18</v>
      </c>
      <c r="EA7" s="24">
        <v>6.01</v>
      </c>
      <c r="EB7" s="24">
        <v>6.84</v>
      </c>
      <c r="EC7" s="24">
        <v>7.69</v>
      </c>
      <c r="ED7" s="24">
        <v>8.68</v>
      </c>
      <c r="EE7" s="24" t="s">
        <v>101</v>
      </c>
      <c r="EF7" s="24">
        <v>0.03</v>
      </c>
      <c r="EG7" s="24">
        <v>0.03</v>
      </c>
      <c r="EH7" s="24">
        <v>0.02</v>
      </c>
      <c r="EI7" s="24">
        <v>0.03</v>
      </c>
      <c r="EJ7" s="24" t="s">
        <v>101</v>
      </c>
      <c r="EK7" s="24">
        <v>0.33</v>
      </c>
      <c r="EL7" s="24">
        <v>0.22</v>
      </c>
      <c r="EM7" s="24">
        <v>0.23</v>
      </c>
      <c r="EN7" s="24">
        <v>0.18</v>
      </c>
      <c r="EO7" s="24">
        <v>0.22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107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 x14ac:dyDescent="0.15">
      <c r="B13" t="s">
        <v>109</v>
      </c>
      <c r="C13" t="s">
        <v>109</v>
      </c>
      <c r="D13" t="s">
        <v>109</v>
      </c>
      <c r="E13" t="s">
        <v>109</v>
      </c>
      <c r="F13" t="s">
        <v>109</v>
      </c>
      <c r="G13" t="s">
        <v>110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2025-01-24T06:58:56Z</dcterms:created>
  <dcterms:modified xsi:type="dcterms:W3CDTF">2025-03-06T04:27:05Z</dcterms:modified>
  <cp:category/>
</cp:coreProperties>
</file>