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e-file01\UserData$\082203841\デスクトップ\ESCO（浄書）\"/>
    </mc:Choice>
  </mc:AlternateContent>
  <xr:revisionPtr revIDLastSave="0" documentId="13_ncr:1_{DC5601EC-8DD0-4B3C-9274-66FD98927796}" xr6:coauthVersionLast="36" xr6:coauthVersionMax="36" xr10:uidLastSave="{00000000-0000-0000-0000-000000000000}"/>
  <bookViews>
    <workbookView xWindow="0" yWindow="0" windowWidth="23040" windowHeight="8964" activeTab="1" xr2:uid="{17366FDB-A5B2-433D-A3A3-6BA394B595B0}"/>
  </bookViews>
  <sheets>
    <sheet name="ベースライン等①" sheetId="13" r:id="rId1"/>
    <sheet name="ベースライン等②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3" l="1"/>
  <c r="D10" i="13"/>
  <c r="D22" i="13" l="1"/>
  <c r="B68" i="10"/>
  <c r="C68" i="10"/>
  <c r="E7" i="13" l="1"/>
  <c r="D7" i="13"/>
  <c r="D4" i="13"/>
  <c r="D5" i="13"/>
  <c r="D6" i="13"/>
  <c r="B25" i="13" l="1"/>
  <c r="B24" i="13"/>
  <c r="B23" i="13"/>
  <c r="B22" i="13"/>
  <c r="B21" i="13"/>
  <c r="B20" i="13"/>
  <c r="G68" i="10"/>
  <c r="F68" i="10"/>
  <c r="G50" i="10"/>
  <c r="G18" i="10"/>
  <c r="C50" i="10"/>
  <c r="F50" i="10" l="1"/>
  <c r="F18" i="10"/>
  <c r="B50" i="10"/>
  <c r="F34" i="10" l="1"/>
  <c r="B34" i="10"/>
  <c r="B18" i="10"/>
  <c r="C34" i="10" l="1"/>
  <c r="C18" i="10"/>
  <c r="G34" i="10"/>
  <c r="E8" i="13"/>
  <c r="D8" i="13"/>
  <c r="E6" i="13"/>
  <c r="E5" i="13"/>
  <c r="E4" i="13"/>
  <c r="E3" i="13"/>
  <c r="D3" i="13"/>
</calcChain>
</file>

<file path=xl/sharedStrings.xml><?xml version="1.0" encoding="utf-8"?>
<sst xmlns="http://schemas.openxmlformats.org/spreadsheetml/2006/main" count="171" uniqueCount="49">
  <si>
    <t>吾妻西児童館</t>
    <rPh sb="0" eb="2">
      <t>アズマ</t>
    </rPh>
    <rPh sb="2" eb="3">
      <t>ニシ</t>
    </rPh>
    <rPh sb="3" eb="6">
      <t>ジドウカン</t>
    </rPh>
    <phoneticPr fontId="3"/>
  </si>
  <si>
    <t>吾妻保育所</t>
    <rPh sb="0" eb="2">
      <t>アズマ</t>
    </rPh>
    <rPh sb="2" eb="4">
      <t>ホイク</t>
    </rPh>
    <rPh sb="4" eb="5">
      <t>ショ</t>
    </rPh>
    <phoneticPr fontId="3"/>
  </si>
  <si>
    <t>都市ガス</t>
    <rPh sb="0" eb="2">
      <t>トシ</t>
    </rPh>
    <phoneticPr fontId="3"/>
  </si>
  <si>
    <t>電気</t>
    <rPh sb="0" eb="2">
      <t>デンキ</t>
    </rPh>
    <phoneticPr fontId="3"/>
  </si>
  <si>
    <t>二酸化炭素排出係数</t>
    <rPh sb="0" eb="3">
      <t>ニサンカ</t>
    </rPh>
    <rPh sb="3" eb="5">
      <t>タンソ</t>
    </rPh>
    <rPh sb="5" eb="7">
      <t>ハイシュツ</t>
    </rPh>
    <rPh sb="7" eb="9">
      <t>ケイスウ</t>
    </rPh>
    <phoneticPr fontId="3"/>
  </si>
  <si>
    <t>一次エネルギー換算係数</t>
    <rPh sb="0" eb="2">
      <t>イチジ</t>
    </rPh>
    <rPh sb="7" eb="9">
      <t>カンサン</t>
    </rPh>
    <rPh sb="9" eb="11">
      <t>ケイスウ</t>
    </rPh>
    <phoneticPr fontId="3"/>
  </si>
  <si>
    <t>(2) 換算係数</t>
    <rPh sb="4" eb="6">
      <t>カンサン</t>
    </rPh>
    <rPh sb="6" eb="8">
      <t>ケイスウ</t>
    </rPh>
    <phoneticPr fontId="3"/>
  </si>
  <si>
    <r>
      <t>CO2排出量
(kg-CO</t>
    </r>
    <r>
      <rPr>
        <vertAlign val="subscript"/>
        <sz val="11"/>
        <color theme="1"/>
        <rFont val="ＭＳ 明朝"/>
        <family val="1"/>
        <charset val="128"/>
      </rPr>
      <t>2</t>
    </r>
    <r>
      <rPr>
        <sz val="11"/>
        <color theme="1"/>
        <rFont val="ＭＳ 明朝"/>
        <family val="1"/>
        <charset val="128"/>
      </rPr>
      <t>/年)</t>
    </r>
    <rPh sb="3" eb="5">
      <t>ハイシュツ</t>
    </rPh>
    <rPh sb="5" eb="6">
      <t>リョウ</t>
    </rPh>
    <rPh sb="15" eb="16">
      <t>ネン</t>
    </rPh>
    <phoneticPr fontId="3"/>
  </si>
  <si>
    <t>(1) ベースライン</t>
    <phoneticPr fontId="3"/>
  </si>
  <si>
    <t>一次エネルギー
換算（MJ/年）</t>
    <rPh sb="0" eb="2">
      <t>イチジ</t>
    </rPh>
    <rPh sb="8" eb="10">
      <t>カンサン</t>
    </rPh>
    <rPh sb="14" eb="15">
      <t>ネン</t>
    </rPh>
    <phoneticPr fontId="3"/>
  </si>
  <si>
    <t>つくば
スタートアップパーク</t>
    <phoneticPr fontId="3"/>
  </si>
  <si>
    <t>つくば
センター広場</t>
    <rPh sb="8" eb="10">
      <t>ヒロバ</t>
    </rPh>
    <phoneticPr fontId="3"/>
  </si>
  <si>
    <t>情報ネットワーク
センター</t>
    <rPh sb="0" eb="2">
      <t>ジョウホウ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</si>
  <si>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</si>
  <si>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</si>
  <si>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</si>
  <si>
    <t>７月</t>
  </si>
  <si>
    <t>８月</t>
  </si>
  <si>
    <t>９月</t>
  </si>
  <si>
    <t>１月</t>
  </si>
  <si>
    <t>２月</t>
  </si>
  <si>
    <t>３月</t>
  </si>
  <si>
    <t>使用量
（kWh/年）</t>
    <rPh sb="0" eb="3">
      <t>シヨウリョウ</t>
    </rPh>
    <rPh sb="9" eb="10">
      <t>ネン</t>
    </rPh>
    <phoneticPr fontId="3"/>
  </si>
  <si>
    <t>使用量(kWh)</t>
    <rPh sb="0" eb="2">
      <t>シヨウ</t>
    </rPh>
    <rPh sb="2" eb="3">
      <t>リョウ</t>
    </rPh>
    <phoneticPr fontId="3"/>
  </si>
  <si>
    <t>使用量(m3)</t>
    <rPh sb="0" eb="2">
      <t>シヨウ</t>
    </rPh>
    <rPh sb="2" eb="3">
      <t>リョウ</t>
    </rPh>
    <phoneticPr fontId="3"/>
  </si>
  <si>
    <t>10月</t>
    <phoneticPr fontId="3"/>
  </si>
  <si>
    <t>11月</t>
    <phoneticPr fontId="3"/>
  </si>
  <si>
    <t>12月</t>
    <phoneticPr fontId="3"/>
  </si>
  <si>
    <t>金額(円)</t>
    <rPh sb="0" eb="2">
      <t>キンガク</t>
    </rPh>
    <rPh sb="3" eb="4">
      <t>エン</t>
    </rPh>
    <phoneticPr fontId="3"/>
  </si>
  <si>
    <t>つくばセンタービル（地下駐車場）</t>
    <rPh sb="10" eb="12">
      <t>チカ</t>
    </rPh>
    <rPh sb="12" eb="15">
      <t>チュウシャジョウ</t>
    </rPh>
    <phoneticPr fontId="3"/>
  </si>
  <si>
    <t>つくばセンター広場（高圧）</t>
    <rPh sb="7" eb="9">
      <t>ヒロバ</t>
    </rPh>
    <rPh sb="10" eb="12">
      <t>コウアツ</t>
    </rPh>
    <phoneticPr fontId="3"/>
  </si>
  <si>
    <t>つくばセンター広場（低圧）</t>
    <rPh sb="7" eb="9">
      <t>ヒロバ</t>
    </rPh>
    <rPh sb="10" eb="12">
      <t>テイアツ</t>
    </rPh>
    <phoneticPr fontId="3"/>
  </si>
  <si>
    <t>(3) 単価</t>
    <rPh sb="4" eb="6">
      <t>タンカ</t>
    </rPh>
    <phoneticPr fontId="3"/>
  </si>
  <si>
    <t>円/kWh</t>
    <rPh sb="0" eb="1">
      <t>エン</t>
    </rPh>
    <phoneticPr fontId="3"/>
  </si>
  <si>
    <t>つくば
センタービル</t>
    <phoneticPr fontId="3"/>
  </si>
  <si>
    <t>円/m3</t>
    <rPh sb="0" eb="1">
      <t>エン</t>
    </rPh>
    <phoneticPr fontId="3"/>
  </si>
  <si>
    <t>【参考】都市ガス</t>
    <rPh sb="1" eb="3">
      <t>サンコウ</t>
    </rPh>
    <rPh sb="4" eb="6">
      <t>トシ</t>
    </rPh>
    <phoneticPr fontId="3"/>
  </si>
  <si>
    <t>使用量
(m3/年)</t>
    <rPh sb="0" eb="3">
      <t>シヨウリョウ</t>
    </rPh>
    <rPh sb="8" eb="9">
      <t>ネン</t>
    </rPh>
    <phoneticPr fontId="3"/>
  </si>
  <si>
    <t>料金（税込）
（円/年）</t>
    <rPh sb="0" eb="2">
      <t>リョウキン</t>
    </rPh>
    <rPh sb="3" eb="5">
      <t>ゼイコミ</t>
    </rPh>
    <rPh sb="8" eb="9">
      <t>エン</t>
    </rPh>
    <rPh sb="10" eb="11">
      <t>ネン</t>
    </rPh>
    <phoneticPr fontId="3"/>
  </si>
  <si>
    <t>つくばセンタービル
（地下駐車場）</t>
    <rPh sb="11" eb="13">
      <t>チカ</t>
    </rPh>
    <rPh sb="13" eb="16">
      <t>チュウシャジョウ</t>
    </rPh>
    <phoneticPr fontId="3"/>
  </si>
  <si>
    <t>※つくばセンター広場の使用量及び電力料金は、低圧・高圧２契約の合算値</t>
    <rPh sb="8" eb="10">
      <t>ヒロバ</t>
    </rPh>
    <rPh sb="11" eb="14">
      <t>シヨウリョウ</t>
    </rPh>
    <rPh sb="14" eb="15">
      <t>オヨ</t>
    </rPh>
    <rPh sb="16" eb="18">
      <t>デンリョク</t>
    </rPh>
    <rPh sb="18" eb="20">
      <t>リョウキン</t>
    </rPh>
    <rPh sb="22" eb="24">
      <t>テイアツ</t>
    </rPh>
    <rPh sb="25" eb="27">
      <t>コウアツ</t>
    </rPh>
    <rPh sb="28" eb="30">
      <t>ケイヤク</t>
    </rPh>
    <rPh sb="31" eb="33">
      <t>ガッサン</t>
    </rPh>
    <rPh sb="33" eb="34">
      <t>アタイ</t>
    </rPh>
    <phoneticPr fontId="3"/>
  </si>
  <si>
    <t>(4) 光熱費実績（令和５年度）</t>
    <rPh sb="4" eb="7">
      <t>コウネツヒ</t>
    </rPh>
    <rPh sb="7" eb="9">
      <t>ジッセキ</t>
    </rPh>
    <rPh sb="10" eb="12">
      <t>レイワ</t>
    </rPh>
    <rPh sb="13" eb="15">
      <t>ネンド</t>
    </rPh>
    <phoneticPr fontId="3"/>
  </si>
  <si>
    <t>電気</t>
    <rPh sb="0" eb="2">
      <t>デンキ</t>
    </rPh>
    <phoneticPr fontId="3"/>
  </si>
  <si>
    <t>【参考】都市ガス</t>
    <rPh sb="1" eb="3">
      <t>サンコウ</t>
    </rPh>
    <rPh sb="4" eb="6">
      <t>トシ</t>
    </rPh>
    <phoneticPr fontId="3"/>
  </si>
  <si>
    <t>※情報ネットワークセンター、つくばスタートアップパーク、つくばセンター広場（高圧）は、電力の自己託送を実施しており、正確な年間の電力料金の算出が困難であるため、東京電力エナジーパートナー㈱の令和５年度における業務用電力（高圧）の料金単価を基に、金額を算出している。
※つくばセンタービル（地下駐車場）の使用量及び金額は、ビルの管理会社からの通告値とする。</t>
    <rPh sb="1" eb="3">
      <t>ジョウホウ</t>
    </rPh>
    <rPh sb="35" eb="37">
      <t>ヒロバ</t>
    </rPh>
    <rPh sb="38" eb="40">
      <t>コウアツ</t>
    </rPh>
    <rPh sb="43" eb="45">
      <t>デンリョク</t>
    </rPh>
    <rPh sb="46" eb="48">
      <t>ジコ</t>
    </rPh>
    <rPh sb="48" eb="50">
      <t>タクソウ</t>
    </rPh>
    <rPh sb="51" eb="53">
      <t>ジッシ</t>
    </rPh>
    <rPh sb="58" eb="60">
      <t>セイカク</t>
    </rPh>
    <rPh sb="61" eb="63">
      <t>ネンカン</t>
    </rPh>
    <rPh sb="64" eb="66">
      <t>デンリョク</t>
    </rPh>
    <rPh sb="66" eb="68">
      <t>リョウキン</t>
    </rPh>
    <rPh sb="69" eb="71">
      <t>サンシュツ</t>
    </rPh>
    <rPh sb="72" eb="74">
      <t>コンナン</t>
    </rPh>
    <rPh sb="80" eb="82">
      <t>トウキョウ</t>
    </rPh>
    <rPh sb="82" eb="84">
      <t>デンリョク</t>
    </rPh>
    <rPh sb="95" eb="97">
      <t>レイワ</t>
    </rPh>
    <rPh sb="98" eb="100">
      <t>ネンド</t>
    </rPh>
    <rPh sb="104" eb="107">
      <t>ギョウムヨウ</t>
    </rPh>
    <rPh sb="107" eb="109">
      <t>デンリョク</t>
    </rPh>
    <rPh sb="114" eb="116">
      <t>リョウキン</t>
    </rPh>
    <rPh sb="116" eb="118">
      <t>タンカ</t>
    </rPh>
    <rPh sb="119" eb="120">
      <t>モト</t>
    </rPh>
    <rPh sb="122" eb="124">
      <t>キンガク</t>
    </rPh>
    <rPh sb="125" eb="127">
      <t>サンシュツ</t>
    </rPh>
    <rPh sb="145" eb="147">
      <t>チカ</t>
    </rPh>
    <rPh sb="147" eb="150">
      <t>チュウシャジョウ</t>
    </rPh>
    <rPh sb="152" eb="155">
      <t>シヨウリョウ</t>
    </rPh>
    <rPh sb="155" eb="156">
      <t>オヨ</t>
    </rPh>
    <rPh sb="157" eb="159">
      <t>キンガク</t>
    </rPh>
    <rPh sb="164" eb="166">
      <t>カンリ</t>
    </rPh>
    <rPh sb="166" eb="168">
      <t>カイシャ</t>
    </rPh>
    <rPh sb="171" eb="173">
      <t>ツウコク</t>
    </rPh>
    <rPh sb="173" eb="174">
      <t>チ</t>
    </rPh>
    <phoneticPr fontId="3"/>
  </si>
  <si>
    <t>【参考】吾妻保育所</t>
    <rPh sb="1" eb="3">
      <t>サンコウ</t>
    </rPh>
    <rPh sb="4" eb="6">
      <t>アズマ</t>
    </rPh>
    <rPh sb="6" eb="8">
      <t>ホイク</t>
    </rPh>
    <rPh sb="8" eb="9">
      <t>ショ</t>
    </rPh>
    <phoneticPr fontId="3"/>
  </si>
  <si>
    <t>つくばスタートアップパーク</t>
    <phoneticPr fontId="3"/>
  </si>
  <si>
    <t>情報ネットワークセンター</t>
    <rPh sb="0" eb="2">
      <t>ジョウホウ</t>
    </rPh>
    <phoneticPr fontId="3"/>
  </si>
  <si>
    <t>※単価は、いずれも使用量と料金から算出した単純平均値とする。</t>
    <rPh sb="1" eb="3">
      <t>タンカ</t>
    </rPh>
    <rPh sb="9" eb="12">
      <t>シヨウリョウ</t>
    </rPh>
    <rPh sb="13" eb="15">
      <t>リョウキン</t>
    </rPh>
    <rPh sb="17" eb="19">
      <t>サンシュツ</t>
    </rPh>
    <rPh sb="21" eb="23">
      <t>タンジュン</t>
    </rPh>
    <rPh sb="23" eb="25">
      <t>ヘイキン</t>
    </rPh>
    <rPh sb="25" eb="26">
      <t>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</si>
</sst>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&quot;MJ/kWh&quot;"/>
    <numFmt numFmtId="177" formatCode="0.000&quot;kg-CO2/kWh&quot;"/>
    <numFmt numFmtId="178" formatCode="0.00&quot;kg-CO2/m3&quot;"/>
    <numFmt numFmtId="179" formatCode="0.00&quot;MJ/m3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vertAlign val="subscript"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5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8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38" fontId="2" fillId="0" borderId="6" xfId="1" applyFont="1" applyBorder="1">
      <alignment vertical="center"/>
    </xf>
    <xf numFmtId="38" fontId="2" fillId="0" borderId="5" xfId="1" applyFont="1" applyBorder="1">
      <alignment vertical="center"/>
    </xf>
    <xf numFmtId="38" fontId="2" fillId="0" borderId="7" xfId="1" applyFont="1" applyBorder="1">
      <alignment vertical="center"/>
    </xf>
    <xf numFmtId="38" fontId="2" fillId="0" borderId="8" xfId="1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38" fontId="2" fillId="0" borderId="4" xfId="1" applyFont="1" applyBorder="1">
      <alignment vertical="center"/>
    </xf>
    <xf numFmtId="38" fontId="2" fillId="0" borderId="14" xfId="1" applyFont="1" applyBorder="1">
      <alignment vertical="center"/>
    </xf>
    <xf numFmtId="0" fontId="2" fillId="0" borderId="2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3" borderId="14" xfId="1" applyFont="1" applyFill="1" applyBorder="1">
      <alignment vertical="center"/>
    </xf>
    <xf numFmtId="38" fontId="2" fillId="3" borderId="5" xfId="1" applyFont="1" applyFill="1" applyBorder="1">
      <alignment vertical="center"/>
    </xf>
    <xf numFmtId="38" fontId="2" fillId="3" borderId="8" xfId="1" applyFont="1" applyFill="1" applyBorder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0" xfId="0" applyNumberFormat="1" applyFont="1">
      <alignment vertical="center"/>
    </xf>
    <xf numFmtId="0" fontId="7" fillId="0" borderId="0" xfId="0" applyFont="1" applyBorder="1" applyAlignment="1">
      <alignment horizontal="center" vertical="center"/>
    </xf>
    <xf numFmtId="2" fontId="8" fillId="0" borderId="0" xfId="0" applyNumberFormat="1" applyFont="1" applyBorder="1">
      <alignment vertical="center"/>
    </xf>
    <xf numFmtId="38" fontId="2" fillId="0" borderId="1" xfId="1" applyFont="1" applyBorder="1" applyAlignment="1">
      <alignment horizontal="center" vertical="center"/>
    </xf>
    <xf numFmtId="40" fontId="2" fillId="0" borderId="1" xfId="1" applyNumberFormat="1" applyFont="1" applyFill="1" applyBorder="1" applyAlignment="1">
      <alignment horizontal="center" vertical="center"/>
    </xf>
    <xf numFmtId="40" fontId="5" fillId="0" borderId="1" xfId="1" applyNumberFormat="1" applyFont="1" applyFill="1" applyBorder="1" applyAlignment="1">
      <alignment horizontal="center" vertical="center"/>
    </xf>
    <xf numFmtId="40" fontId="2" fillId="0" borderId="1" xfId="1" applyNumberFormat="1" applyFont="1" applyBorder="1" applyAlignment="1">
      <alignment horizontal="center" vertical="center"/>
    </xf>
    <xf numFmtId="38" fontId="9" fillId="0" borderId="5" xfId="1" applyFont="1" applyBorder="1">
      <alignment vertical="center"/>
    </xf>
    <xf numFmtId="38" fontId="2" fillId="2" borderId="1" xfId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0" fontId="2" fillId="0" borderId="2" xfId="1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38" fontId="2" fillId="2" borderId="1" xfId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DFDA-6CAF-4E4A-97B4-0F3DD6088FDF}">
  <dimension ref="A1:E41"/>
  <sheetViews>
    <sheetView zoomScale="85" zoomScaleNormal="85" workbookViewId="0">
      <selection activeCell="A27" sqref="A27"/>
    </sheetView>
  </sheetViews>
  <sheetFormatPr defaultRowHeight="13.2" x14ac:dyDescent="0.45"/>
  <cols>
    <col min="1" max="1" width="21.69921875" style="1" customWidth="1"/>
    <col min="2" max="5" width="14.69921875" style="1" customWidth="1"/>
    <col min="6" max="16384" width="8.796875" style="1"/>
  </cols>
  <sheetData>
    <row r="1" spans="1:5" ht="19.95" customHeight="1" x14ac:dyDescent="0.45">
      <c r="A1" s="1" t="s">
        <v>8</v>
      </c>
    </row>
    <row r="2" spans="1:5" ht="28.8" x14ac:dyDescent="0.45">
      <c r="A2" s="7" t="s">
        <v>3</v>
      </c>
      <c r="B2" s="6" t="s">
        <v>22</v>
      </c>
      <c r="C2" s="6" t="s">
        <v>38</v>
      </c>
      <c r="D2" s="7" t="s">
        <v>9</v>
      </c>
      <c r="E2" s="7" t="s">
        <v>7</v>
      </c>
    </row>
    <row r="3" spans="1:5" ht="30" customHeight="1" x14ac:dyDescent="0.45">
      <c r="A3" s="31" t="s">
        <v>12</v>
      </c>
      <c r="B3" s="10">
        <v>27284</v>
      </c>
      <c r="C3" s="10">
        <v>1091724</v>
      </c>
      <c r="D3" s="24">
        <f>B3*B15</f>
        <v>235733.76000000001</v>
      </c>
      <c r="E3" s="24">
        <f>B3*D15</f>
        <v>12468.788</v>
      </c>
    </row>
    <row r="4" spans="1:5" ht="30" customHeight="1" x14ac:dyDescent="0.45">
      <c r="A4" s="32" t="s">
        <v>10</v>
      </c>
      <c r="B4" s="11">
        <v>169800</v>
      </c>
      <c r="C4" s="10">
        <v>6328957</v>
      </c>
      <c r="D4" s="24">
        <f>B4*B15</f>
        <v>1467072</v>
      </c>
      <c r="E4" s="24">
        <f>B4*D15</f>
        <v>77598.600000000006</v>
      </c>
    </row>
    <row r="5" spans="1:5" ht="30" customHeight="1" x14ac:dyDescent="0.45">
      <c r="A5" s="2" t="s">
        <v>1</v>
      </c>
      <c r="B5" s="24">
        <v>28904</v>
      </c>
      <c r="C5" s="24">
        <v>1001887</v>
      </c>
      <c r="D5" s="24">
        <f>B5*B15</f>
        <v>249730.56000000003</v>
      </c>
      <c r="E5" s="24">
        <f>B5*D15</f>
        <v>13209.128000000001</v>
      </c>
    </row>
    <row r="6" spans="1:5" ht="30" customHeight="1" x14ac:dyDescent="0.45">
      <c r="A6" s="2" t="s">
        <v>0</v>
      </c>
      <c r="B6" s="24">
        <v>17064</v>
      </c>
      <c r="C6" s="24">
        <v>651364</v>
      </c>
      <c r="D6" s="24">
        <f>B6*B15</f>
        <v>147432.96000000002</v>
      </c>
      <c r="E6" s="24">
        <f>B6*D15</f>
        <v>7798.2480000000005</v>
      </c>
    </row>
    <row r="7" spans="1:5" ht="30" customHeight="1" x14ac:dyDescent="0.45">
      <c r="A7" s="32" t="s">
        <v>11</v>
      </c>
      <c r="B7" s="10">
        <v>88429</v>
      </c>
      <c r="C7" s="10">
        <v>2982666</v>
      </c>
      <c r="D7" s="36">
        <f>B7*B15</f>
        <v>764026.56</v>
      </c>
      <c r="E7" s="36">
        <f>B7*D15</f>
        <v>40412.053</v>
      </c>
    </row>
    <row r="8" spans="1:5" ht="30" customHeight="1" x14ac:dyDescent="0.45">
      <c r="A8" s="32" t="s">
        <v>39</v>
      </c>
      <c r="B8" s="10">
        <v>72618</v>
      </c>
      <c r="C8" s="24">
        <v>2609524</v>
      </c>
      <c r="D8" s="24">
        <f>B8*B15</f>
        <v>627419.52</v>
      </c>
      <c r="E8" s="24">
        <f>B8*D15</f>
        <v>33186.425999999999</v>
      </c>
    </row>
    <row r="9" spans="1:5" ht="28.8" customHeight="1" x14ac:dyDescent="0.45">
      <c r="A9" s="7" t="s">
        <v>36</v>
      </c>
      <c r="B9" s="41" t="s">
        <v>37</v>
      </c>
      <c r="C9" s="41" t="s">
        <v>38</v>
      </c>
      <c r="D9" s="41" t="s">
        <v>9</v>
      </c>
      <c r="E9" s="41" t="s">
        <v>7</v>
      </c>
    </row>
    <row r="10" spans="1:5" ht="30" customHeight="1" x14ac:dyDescent="0.45">
      <c r="A10" s="2" t="s">
        <v>1</v>
      </c>
      <c r="B10" s="10">
        <v>2010</v>
      </c>
      <c r="C10" s="36">
        <v>304729</v>
      </c>
      <c r="D10" s="36">
        <f>B10*B16</f>
        <v>90450</v>
      </c>
      <c r="E10" s="36">
        <f>B10*D16</f>
        <v>4120.5</v>
      </c>
    </row>
    <row r="11" spans="1:5" ht="19.95" customHeight="1" x14ac:dyDescent="0.45">
      <c r="A11" s="45" t="s">
        <v>40</v>
      </c>
      <c r="B11" s="45"/>
      <c r="C11" s="45"/>
      <c r="D11" s="45"/>
      <c r="E11" s="45"/>
    </row>
    <row r="12" spans="1:5" ht="19.95" customHeight="1" x14ac:dyDescent="0.45">
      <c r="A12" s="3"/>
      <c r="B12" s="4"/>
      <c r="C12" s="4"/>
      <c r="D12" s="4"/>
      <c r="E12" s="4"/>
    </row>
    <row r="13" spans="1:5" ht="19.95" customHeight="1" x14ac:dyDescent="0.45">
      <c r="A13" s="1" t="s">
        <v>6</v>
      </c>
      <c r="B13" s="4"/>
      <c r="C13" s="4"/>
      <c r="D13" s="4"/>
      <c r="E13" s="4"/>
    </row>
    <row r="14" spans="1:5" ht="19.95" customHeight="1" x14ac:dyDescent="0.45">
      <c r="A14" s="5"/>
      <c r="B14" s="46" t="s">
        <v>5</v>
      </c>
      <c r="C14" s="46"/>
      <c r="D14" s="46" t="s">
        <v>4</v>
      </c>
      <c r="E14" s="46"/>
    </row>
    <row r="15" spans="1:5" ht="19.95" customHeight="1" x14ac:dyDescent="0.45">
      <c r="A15" s="2" t="s">
        <v>3</v>
      </c>
      <c r="B15" s="47">
        <v>8.64</v>
      </c>
      <c r="C15" s="47"/>
      <c r="D15" s="48">
        <v>0.45700000000000002</v>
      </c>
      <c r="E15" s="48"/>
    </row>
    <row r="16" spans="1:5" ht="19.95" customHeight="1" x14ac:dyDescent="0.45">
      <c r="A16" s="2" t="s">
        <v>36</v>
      </c>
      <c r="B16" s="49">
        <v>45</v>
      </c>
      <c r="C16" s="49"/>
      <c r="D16" s="50">
        <v>2.0499999999999998</v>
      </c>
      <c r="E16" s="50"/>
    </row>
    <row r="17" spans="1:5" ht="19.95" customHeight="1" x14ac:dyDescent="0.45">
      <c r="A17" s="3"/>
      <c r="B17" s="25"/>
      <c r="C17" s="25"/>
      <c r="D17" s="26"/>
      <c r="E17" s="26"/>
    </row>
    <row r="18" spans="1:5" ht="19.95" customHeight="1" x14ac:dyDescent="0.45">
      <c r="A18" s="1" t="s">
        <v>32</v>
      </c>
      <c r="B18" s="27"/>
      <c r="C18" s="27"/>
    </row>
    <row r="19" spans="1:5" ht="19.95" customHeight="1" x14ac:dyDescent="0.45">
      <c r="A19" s="44"/>
      <c r="B19" s="51" t="s">
        <v>42</v>
      </c>
      <c r="C19" s="51"/>
      <c r="D19" s="51" t="s">
        <v>43</v>
      </c>
      <c r="E19" s="51"/>
    </row>
    <row r="20" spans="1:5" ht="30" customHeight="1" x14ac:dyDescent="0.45">
      <c r="A20" s="42" t="s">
        <v>12</v>
      </c>
      <c r="B20" s="43">
        <f t="shared" ref="B20:B25" si="0">ROUNDDOWN(C3/B3,2)</f>
        <v>40.01</v>
      </c>
      <c r="C20" s="21" t="s">
        <v>33</v>
      </c>
      <c r="D20" s="9"/>
      <c r="E20" s="9"/>
    </row>
    <row r="21" spans="1:5" ht="30" customHeight="1" x14ac:dyDescent="0.45">
      <c r="A21" s="32" t="s">
        <v>10</v>
      </c>
      <c r="B21" s="38">
        <f t="shared" si="0"/>
        <v>37.270000000000003</v>
      </c>
      <c r="C21" s="9" t="s">
        <v>33</v>
      </c>
      <c r="D21" s="9"/>
      <c r="E21" s="9"/>
    </row>
    <row r="22" spans="1:5" ht="30" customHeight="1" x14ac:dyDescent="0.45">
      <c r="A22" s="2" t="s">
        <v>1</v>
      </c>
      <c r="B22" s="39">
        <f t="shared" si="0"/>
        <v>34.659999999999997</v>
      </c>
      <c r="C22" s="9" t="s">
        <v>33</v>
      </c>
      <c r="D22" s="9">
        <f>ROUNDDOWN(C10/B10,2)</f>
        <v>151.6</v>
      </c>
      <c r="E22" s="9" t="s">
        <v>35</v>
      </c>
    </row>
    <row r="23" spans="1:5" ht="30" customHeight="1" x14ac:dyDescent="0.45">
      <c r="A23" s="2" t="s">
        <v>0</v>
      </c>
      <c r="B23" s="39">
        <f t="shared" si="0"/>
        <v>38.17</v>
      </c>
      <c r="C23" s="9" t="s">
        <v>33</v>
      </c>
      <c r="D23" s="9"/>
      <c r="E23" s="9"/>
    </row>
    <row r="24" spans="1:5" ht="30" customHeight="1" x14ac:dyDescent="0.45">
      <c r="A24" s="32" t="s">
        <v>11</v>
      </c>
      <c r="B24" s="37">
        <f t="shared" si="0"/>
        <v>33.72</v>
      </c>
      <c r="C24" s="9" t="s">
        <v>33</v>
      </c>
      <c r="D24" s="9"/>
      <c r="E24" s="9"/>
    </row>
    <row r="25" spans="1:5" ht="30" customHeight="1" x14ac:dyDescent="0.45">
      <c r="A25" s="32" t="s">
        <v>34</v>
      </c>
      <c r="B25" s="37">
        <f t="shared" si="0"/>
        <v>35.93</v>
      </c>
      <c r="C25" s="9" t="s">
        <v>33</v>
      </c>
      <c r="D25" s="9"/>
      <c r="E25" s="9"/>
    </row>
    <row r="26" spans="1:5" ht="19.95" customHeight="1" x14ac:dyDescent="0.45">
      <c r="A26" s="45" t="s">
        <v>48</v>
      </c>
      <c r="B26" s="45"/>
      <c r="C26" s="45"/>
      <c r="D26" s="45"/>
      <c r="E26" s="45"/>
    </row>
    <row r="27" spans="1:5" ht="19.95" customHeight="1" x14ac:dyDescent="0.45"/>
    <row r="28" spans="1:5" ht="19.95" customHeight="1" x14ac:dyDescent="0.45"/>
    <row r="29" spans="1:5" ht="19.95" customHeight="1" x14ac:dyDescent="0.45"/>
    <row r="30" spans="1:5" ht="19.95" customHeight="1" x14ac:dyDescent="0.45"/>
    <row r="31" spans="1:5" ht="19.95" customHeight="1" x14ac:dyDescent="0.45"/>
    <row r="32" spans="1:5" ht="19.95" customHeight="1" x14ac:dyDescent="0.45"/>
    <row r="33" ht="19.95" customHeight="1" x14ac:dyDescent="0.45"/>
    <row r="34" ht="19.95" customHeight="1" x14ac:dyDescent="0.45"/>
    <row r="35" ht="19.95" customHeight="1" x14ac:dyDescent="0.45"/>
    <row r="36" ht="19.95" customHeight="1" x14ac:dyDescent="0.45"/>
    <row r="37" ht="19.95" customHeight="1" x14ac:dyDescent="0.45"/>
    <row r="38" ht="19.95" customHeight="1" x14ac:dyDescent="0.45"/>
    <row r="39" ht="19.95" customHeight="1" x14ac:dyDescent="0.45"/>
    <row r="40" ht="19.95" customHeight="1" x14ac:dyDescent="0.45"/>
    <row r="41" ht="19.95" customHeight="1" x14ac:dyDescent="0.45"/>
  </sheetData>
  <mergeCells count="10">
    <mergeCell ref="A11:E11"/>
    <mergeCell ref="A26:E26"/>
    <mergeCell ref="B14:C14"/>
    <mergeCell ref="D14:E14"/>
    <mergeCell ref="B15:C15"/>
    <mergeCell ref="D15:E15"/>
    <mergeCell ref="B16:C16"/>
    <mergeCell ref="D16:E16"/>
    <mergeCell ref="B19:C19"/>
    <mergeCell ref="D19:E19"/>
  </mergeCells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7F76-4CF0-40B1-876D-C4D6FA7AF4E2}">
  <dimension ref="A1:U73"/>
  <sheetViews>
    <sheetView tabSelected="1" workbookViewId="0">
      <selection activeCell="O65" sqref="O65"/>
    </sheetView>
  </sheetViews>
  <sheetFormatPr defaultRowHeight="13.2" x14ac:dyDescent="0.45"/>
  <cols>
    <col min="1" max="1" width="4.69921875" style="1" customWidth="1"/>
    <col min="2" max="3" width="12.69921875" style="1" customWidth="1"/>
    <col min="4" max="4" width="9.19921875" style="1" customWidth="1"/>
    <col min="5" max="5" width="4.69921875" style="1" customWidth="1"/>
    <col min="6" max="7" width="12.69921875" style="1" customWidth="1"/>
    <col min="8" max="8" width="9.19921875" style="1" customWidth="1"/>
    <col min="9" max="9" width="9.5" style="1" bestFit="1" customWidth="1"/>
    <col min="10" max="10" width="8.796875" style="1"/>
    <col min="11" max="13" width="10.19921875" style="1" bestFit="1" customWidth="1"/>
    <col min="14" max="16384" width="8.796875" style="1"/>
  </cols>
  <sheetData>
    <row r="1" spans="1:21" x14ac:dyDescent="0.45">
      <c r="A1" s="1" t="s">
        <v>41</v>
      </c>
    </row>
    <row r="3" spans="1:21" ht="13.8" thickBot="1" x14ac:dyDescent="0.5">
      <c r="A3" s="1" t="s">
        <v>47</v>
      </c>
      <c r="E3" s="1" t="s">
        <v>0</v>
      </c>
    </row>
    <row r="4" spans="1:21" x14ac:dyDescent="0.45">
      <c r="A4" s="52"/>
      <c r="B4" s="54" t="s">
        <v>3</v>
      </c>
      <c r="C4" s="55"/>
      <c r="E4" s="52"/>
      <c r="F4" s="54" t="s">
        <v>3</v>
      </c>
      <c r="G4" s="55"/>
    </row>
    <row r="5" spans="1:21" ht="13.8" thickBot="1" x14ac:dyDescent="0.5">
      <c r="A5" s="53"/>
      <c r="B5" s="22" t="s">
        <v>23</v>
      </c>
      <c r="C5" s="23" t="s">
        <v>28</v>
      </c>
      <c r="E5" s="53"/>
      <c r="F5" s="22" t="s">
        <v>23</v>
      </c>
      <c r="G5" s="23" t="s">
        <v>28</v>
      </c>
    </row>
    <row r="6" spans="1:21" ht="13.8" thickTop="1" x14ac:dyDescent="0.45">
      <c r="A6" s="18" t="s">
        <v>13</v>
      </c>
      <c r="B6" s="19">
        <v>1703</v>
      </c>
      <c r="C6" s="28">
        <v>81209.515499999994</v>
      </c>
      <c r="E6" s="18" t="s">
        <v>13</v>
      </c>
      <c r="F6" s="19">
        <v>470</v>
      </c>
      <c r="G6" s="20">
        <v>37246</v>
      </c>
    </row>
    <row r="7" spans="1:21" x14ac:dyDescent="0.45">
      <c r="A7" s="12" t="s">
        <v>14</v>
      </c>
      <c r="B7" s="14">
        <v>1753</v>
      </c>
      <c r="C7" s="29">
        <v>80962.985499999995</v>
      </c>
      <c r="E7" s="12" t="s">
        <v>14</v>
      </c>
      <c r="F7" s="14">
        <v>466</v>
      </c>
      <c r="G7" s="15">
        <v>36358</v>
      </c>
    </row>
    <row r="8" spans="1:21" x14ac:dyDescent="0.45">
      <c r="A8" s="12" t="s">
        <v>15</v>
      </c>
      <c r="B8" s="14">
        <v>1894</v>
      </c>
      <c r="C8" s="29">
        <v>82750.755499999999</v>
      </c>
      <c r="E8" s="12" t="s">
        <v>15</v>
      </c>
      <c r="F8" s="14">
        <v>685</v>
      </c>
      <c r="G8" s="15">
        <v>41322</v>
      </c>
      <c r="L8" s="33"/>
    </row>
    <row r="9" spans="1:21" x14ac:dyDescent="0.45">
      <c r="A9" s="12" t="s">
        <v>16</v>
      </c>
      <c r="B9" s="14">
        <v>2443</v>
      </c>
      <c r="C9" s="29">
        <v>97852.655499999993</v>
      </c>
      <c r="E9" s="12" t="s">
        <v>16</v>
      </c>
      <c r="F9" s="14">
        <v>2332</v>
      </c>
      <c r="G9" s="15">
        <v>72539</v>
      </c>
    </row>
    <row r="10" spans="1:21" x14ac:dyDescent="0.45">
      <c r="A10" s="12" t="s">
        <v>17</v>
      </c>
      <c r="B10" s="14">
        <v>2883</v>
      </c>
      <c r="C10" s="29">
        <v>106508.8155</v>
      </c>
      <c r="E10" s="12" t="s">
        <v>17</v>
      </c>
      <c r="F10" s="14">
        <v>3877</v>
      </c>
      <c r="G10" s="15">
        <v>97746</v>
      </c>
    </row>
    <row r="11" spans="1:21" ht="14.4" x14ac:dyDescent="0.45">
      <c r="A11" s="12" t="s">
        <v>18</v>
      </c>
      <c r="B11" s="14">
        <v>2294</v>
      </c>
      <c r="C11" s="29">
        <v>88670.795499999993</v>
      </c>
      <c r="E11" s="12" t="s">
        <v>18</v>
      </c>
      <c r="F11" s="14">
        <v>3108</v>
      </c>
      <c r="G11" s="15">
        <v>81011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</row>
    <row r="12" spans="1:21" ht="14.4" x14ac:dyDescent="0.45">
      <c r="A12" s="12" t="s">
        <v>25</v>
      </c>
      <c r="B12" s="14">
        <v>1835</v>
      </c>
      <c r="C12" s="29">
        <v>77250.625499999995</v>
      </c>
      <c r="E12" s="12" t="s">
        <v>25</v>
      </c>
      <c r="F12" s="14">
        <v>923</v>
      </c>
      <c r="G12" s="15">
        <v>46589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ht="14.4" x14ac:dyDescent="0.45">
      <c r="A13" s="12" t="s">
        <v>26</v>
      </c>
      <c r="B13" s="14">
        <v>2096</v>
      </c>
      <c r="C13" s="29">
        <v>83798.075500000006</v>
      </c>
      <c r="E13" s="12" t="s">
        <v>26</v>
      </c>
      <c r="F13" s="14">
        <v>551</v>
      </c>
      <c r="G13" s="15">
        <v>39036</v>
      </c>
      <c r="J13" s="35"/>
      <c r="K13" s="35"/>
      <c r="L13" s="35"/>
      <c r="M13" s="35"/>
    </row>
    <row r="14" spans="1:21" ht="14.4" x14ac:dyDescent="0.45">
      <c r="A14" s="12" t="s">
        <v>27</v>
      </c>
      <c r="B14" s="14">
        <v>2588</v>
      </c>
      <c r="C14" s="29">
        <v>96641.835499999986</v>
      </c>
      <c r="E14" s="12" t="s">
        <v>27</v>
      </c>
      <c r="F14" s="14">
        <v>938</v>
      </c>
      <c r="G14" s="15">
        <v>45756</v>
      </c>
      <c r="K14" s="35"/>
      <c r="L14" s="35"/>
      <c r="M14" s="35"/>
    </row>
    <row r="15" spans="1:21" ht="14.4" x14ac:dyDescent="0.45">
      <c r="A15" s="12" t="s">
        <v>19</v>
      </c>
      <c r="B15" s="14">
        <v>2741</v>
      </c>
      <c r="C15" s="29">
        <v>101362.96549999999</v>
      </c>
      <c r="E15" s="12" t="s">
        <v>19</v>
      </c>
      <c r="F15" s="14">
        <v>1250</v>
      </c>
      <c r="G15" s="15">
        <v>51288</v>
      </c>
      <c r="K15" s="35"/>
      <c r="L15" s="35"/>
      <c r="M15" s="35"/>
    </row>
    <row r="16" spans="1:21" ht="14.4" x14ac:dyDescent="0.45">
      <c r="A16" s="12" t="s">
        <v>20</v>
      </c>
      <c r="B16" s="14">
        <v>2513</v>
      </c>
      <c r="C16" s="29">
        <v>96323.785499999998</v>
      </c>
      <c r="E16" s="12" t="s">
        <v>20</v>
      </c>
      <c r="F16" s="14">
        <v>1351</v>
      </c>
      <c r="G16" s="15">
        <v>53194</v>
      </c>
      <c r="K16" s="35"/>
      <c r="L16" s="35"/>
      <c r="M16" s="35"/>
    </row>
    <row r="17" spans="1:13" ht="15" thickBot="1" x14ac:dyDescent="0.5">
      <c r="A17" s="13" t="s">
        <v>21</v>
      </c>
      <c r="B17" s="16">
        <v>2541</v>
      </c>
      <c r="C17" s="30">
        <v>98391.865499999985</v>
      </c>
      <c r="E17" s="13" t="s">
        <v>21</v>
      </c>
      <c r="F17" s="16">
        <v>1113</v>
      </c>
      <c r="G17" s="17">
        <v>49279</v>
      </c>
      <c r="K17" s="35"/>
      <c r="L17" s="35"/>
      <c r="M17" s="35"/>
    </row>
    <row r="18" spans="1:13" ht="14.4" x14ac:dyDescent="0.45">
      <c r="B18" s="8">
        <f>SUM(B6:B17)</f>
        <v>27284</v>
      </c>
      <c r="C18" s="8">
        <f>ROUNDDOWN(SUM(C6:C17),0)</f>
        <v>1091724</v>
      </c>
      <c r="D18" s="33"/>
      <c r="F18" s="8">
        <f>SUM(F6:F17)</f>
        <v>17064</v>
      </c>
      <c r="G18" s="8">
        <f>ROUNDDOWN(SUM(G6:G17),0)</f>
        <v>651364</v>
      </c>
      <c r="H18" s="33"/>
      <c r="K18" s="35"/>
      <c r="L18" s="35"/>
      <c r="M18" s="35"/>
    </row>
    <row r="19" spans="1:13" ht="15" thickBot="1" x14ac:dyDescent="0.5">
      <c r="A19" s="1" t="s">
        <v>46</v>
      </c>
      <c r="E19" s="1" t="s">
        <v>30</v>
      </c>
      <c r="K19" s="35"/>
      <c r="L19" s="35"/>
      <c r="M19" s="35"/>
    </row>
    <row r="20" spans="1:13" ht="18" customHeight="1" x14ac:dyDescent="0.45">
      <c r="A20" s="52"/>
      <c r="B20" s="54" t="s">
        <v>3</v>
      </c>
      <c r="C20" s="55"/>
      <c r="E20" s="52"/>
      <c r="F20" s="54" t="s">
        <v>3</v>
      </c>
      <c r="G20" s="55"/>
      <c r="K20" s="35"/>
      <c r="L20" s="35"/>
      <c r="M20" s="35"/>
    </row>
    <row r="21" spans="1:13" ht="15" thickBot="1" x14ac:dyDescent="0.5">
      <c r="A21" s="53"/>
      <c r="B21" s="22" t="s">
        <v>23</v>
      </c>
      <c r="C21" s="23" t="s">
        <v>28</v>
      </c>
      <c r="E21" s="53"/>
      <c r="F21" s="22" t="s">
        <v>23</v>
      </c>
      <c r="G21" s="23" t="s">
        <v>28</v>
      </c>
      <c r="K21" s="35"/>
      <c r="L21" s="35"/>
      <c r="M21" s="35"/>
    </row>
    <row r="22" spans="1:13" ht="15" thickTop="1" x14ac:dyDescent="0.45">
      <c r="A22" s="18" t="s">
        <v>13</v>
      </c>
      <c r="B22" s="19">
        <v>10451</v>
      </c>
      <c r="C22" s="28">
        <v>461972.42849999992</v>
      </c>
      <c r="E22" s="18" t="s">
        <v>13</v>
      </c>
      <c r="F22" s="19">
        <v>5906</v>
      </c>
      <c r="G22" s="28">
        <v>220112.45699999999</v>
      </c>
      <c r="K22" s="35"/>
      <c r="L22" s="35"/>
      <c r="M22" s="35"/>
    </row>
    <row r="23" spans="1:13" ht="14.4" x14ac:dyDescent="0.45">
      <c r="A23" s="12" t="s">
        <v>14</v>
      </c>
      <c r="B23" s="14">
        <v>10703</v>
      </c>
      <c r="C23" s="29">
        <v>458843.35849999997</v>
      </c>
      <c r="E23" s="12" t="s">
        <v>14</v>
      </c>
      <c r="F23" s="14">
        <v>6104</v>
      </c>
      <c r="G23" s="29">
        <v>219982.45699999999</v>
      </c>
      <c r="K23" s="35"/>
      <c r="L23" s="35"/>
      <c r="M23" s="35"/>
    </row>
    <row r="24" spans="1:13" x14ac:dyDescent="0.45">
      <c r="A24" s="12" t="s">
        <v>15</v>
      </c>
      <c r="B24" s="14">
        <v>12128</v>
      </c>
      <c r="C24" s="29">
        <v>485678.10849999997</v>
      </c>
      <c r="E24" s="12" t="s">
        <v>15</v>
      </c>
      <c r="F24" s="14">
        <v>6262</v>
      </c>
      <c r="G24" s="29">
        <v>216811.217</v>
      </c>
    </row>
    <row r="25" spans="1:13" x14ac:dyDescent="0.45">
      <c r="A25" s="12" t="s">
        <v>16</v>
      </c>
      <c r="B25" s="14">
        <v>16104</v>
      </c>
      <c r="C25" s="29">
        <v>595304.18849999993</v>
      </c>
      <c r="E25" s="12" t="s">
        <v>16</v>
      </c>
      <c r="F25" s="14">
        <v>7374</v>
      </c>
      <c r="G25" s="29">
        <v>247012.01699999999</v>
      </c>
    </row>
    <row r="26" spans="1:13" x14ac:dyDescent="0.45">
      <c r="A26" s="12" t="s">
        <v>17</v>
      </c>
      <c r="B26" s="14">
        <v>17607</v>
      </c>
      <c r="C26" s="29">
        <v>614941.4084999999</v>
      </c>
      <c r="E26" s="12" t="s">
        <v>17</v>
      </c>
      <c r="F26" s="14">
        <v>6341</v>
      </c>
      <c r="G26" s="29">
        <v>209909.557</v>
      </c>
    </row>
    <row r="27" spans="1:13" x14ac:dyDescent="0.45">
      <c r="A27" s="12" t="s">
        <v>18</v>
      </c>
      <c r="B27" s="14">
        <v>14041</v>
      </c>
      <c r="C27" s="29">
        <v>506807.02849999996</v>
      </c>
      <c r="E27" s="12" t="s">
        <v>18</v>
      </c>
      <c r="F27" s="14">
        <v>6420</v>
      </c>
      <c r="G27" s="29">
        <v>206247.177</v>
      </c>
    </row>
    <row r="28" spans="1:13" x14ac:dyDescent="0.45">
      <c r="A28" s="12" t="s">
        <v>25</v>
      </c>
      <c r="B28" s="14">
        <v>10608</v>
      </c>
      <c r="C28" s="29">
        <v>420612.98849999998</v>
      </c>
      <c r="E28" s="12" t="s">
        <v>25</v>
      </c>
      <c r="F28" s="14">
        <v>5975</v>
      </c>
      <c r="G28" s="29">
        <v>196224.32699999999</v>
      </c>
    </row>
    <row r="29" spans="1:13" x14ac:dyDescent="0.45">
      <c r="A29" s="12" t="s">
        <v>26</v>
      </c>
      <c r="B29" s="14">
        <v>12399</v>
      </c>
      <c r="C29" s="29">
        <v>465799.94849999994</v>
      </c>
      <c r="E29" s="12" t="s">
        <v>26</v>
      </c>
      <c r="F29" s="14">
        <v>3751</v>
      </c>
      <c r="G29" s="29">
        <v>137623.57699999999</v>
      </c>
    </row>
    <row r="30" spans="1:13" x14ac:dyDescent="0.45">
      <c r="A30" s="12" t="s">
        <v>27</v>
      </c>
      <c r="B30" s="14">
        <v>15853</v>
      </c>
      <c r="C30" s="29">
        <v>555921.0085</v>
      </c>
      <c r="E30" s="12" t="s">
        <v>27</v>
      </c>
      <c r="F30" s="14">
        <v>1564</v>
      </c>
      <c r="G30" s="29">
        <v>80792.856999999989</v>
      </c>
    </row>
    <row r="31" spans="1:13" x14ac:dyDescent="0.45">
      <c r="A31" s="12" t="s">
        <v>19</v>
      </c>
      <c r="B31" s="14">
        <v>17433</v>
      </c>
      <c r="C31" s="29">
        <v>601739.51850000001</v>
      </c>
      <c r="E31" s="12" t="s">
        <v>19</v>
      </c>
      <c r="F31" s="14">
        <v>1285</v>
      </c>
      <c r="G31" s="29">
        <v>73880.226999999999</v>
      </c>
    </row>
    <row r="32" spans="1:13" x14ac:dyDescent="0.45">
      <c r="A32" s="12" t="s">
        <v>20</v>
      </c>
      <c r="B32" s="14">
        <v>16260</v>
      </c>
      <c r="C32" s="29">
        <v>577080.14849999989</v>
      </c>
      <c r="E32" s="12" t="s">
        <v>20</v>
      </c>
      <c r="F32" s="14">
        <v>1434</v>
      </c>
      <c r="G32" s="29">
        <v>78342.356999999989</v>
      </c>
    </row>
    <row r="33" spans="1:8" ht="13.8" thickBot="1" x14ac:dyDescent="0.5">
      <c r="A33" s="13" t="s">
        <v>21</v>
      </c>
      <c r="B33" s="16">
        <v>16213</v>
      </c>
      <c r="C33" s="30">
        <v>584257.41849999991</v>
      </c>
      <c r="E33" s="13" t="s">
        <v>21</v>
      </c>
      <c r="F33" s="16">
        <v>2974</v>
      </c>
      <c r="G33" s="30">
        <v>120960.63699999999</v>
      </c>
    </row>
    <row r="34" spans="1:8" x14ac:dyDescent="0.45">
      <c r="B34" s="8">
        <f>SUM(B22:B33)</f>
        <v>169800</v>
      </c>
      <c r="C34" s="8">
        <f>ROUNDDOWN(SUM(C22:C33),0)</f>
        <v>6328957</v>
      </c>
      <c r="D34" s="33"/>
      <c r="F34" s="8">
        <f>SUM(F22:F33)</f>
        <v>55390</v>
      </c>
      <c r="G34" s="8">
        <f>ROUNDDOWN(SUM(G22:G33),0)</f>
        <v>2007898</v>
      </c>
      <c r="H34" s="33"/>
    </row>
    <row r="35" spans="1:8" ht="13.8" thickBot="1" x14ac:dyDescent="0.5">
      <c r="A35" s="1" t="s">
        <v>1</v>
      </c>
      <c r="E35" s="1" t="s">
        <v>31</v>
      </c>
    </row>
    <row r="36" spans="1:8" x14ac:dyDescent="0.45">
      <c r="A36" s="52"/>
      <c r="B36" s="54" t="s">
        <v>3</v>
      </c>
      <c r="C36" s="55"/>
      <c r="E36" s="52"/>
      <c r="F36" s="54" t="s">
        <v>3</v>
      </c>
      <c r="G36" s="55"/>
    </row>
    <row r="37" spans="1:8" ht="13.8" thickBot="1" x14ac:dyDescent="0.5">
      <c r="A37" s="53"/>
      <c r="B37" s="22" t="s">
        <v>23</v>
      </c>
      <c r="C37" s="23" t="s">
        <v>28</v>
      </c>
      <c r="E37" s="53"/>
      <c r="F37" s="22" t="s">
        <v>23</v>
      </c>
      <c r="G37" s="23" t="s">
        <v>28</v>
      </c>
    </row>
    <row r="38" spans="1:8" ht="13.8" thickTop="1" x14ac:dyDescent="0.45">
      <c r="A38" s="18" t="s">
        <v>13</v>
      </c>
      <c r="B38" s="19">
        <v>1983</v>
      </c>
      <c r="C38" s="20">
        <v>70542</v>
      </c>
      <c r="E38" s="18" t="s">
        <v>13</v>
      </c>
      <c r="F38" s="19">
        <v>2347</v>
      </c>
      <c r="G38" s="20">
        <v>71487</v>
      </c>
    </row>
    <row r="39" spans="1:8" x14ac:dyDescent="0.45">
      <c r="A39" s="12" t="s">
        <v>14</v>
      </c>
      <c r="B39" s="14">
        <v>1672</v>
      </c>
      <c r="C39" s="15">
        <v>57214</v>
      </c>
      <c r="E39" s="12" t="s">
        <v>14</v>
      </c>
      <c r="F39" s="14">
        <v>2882</v>
      </c>
      <c r="G39" s="15">
        <v>80332</v>
      </c>
    </row>
    <row r="40" spans="1:8" x14ac:dyDescent="0.45">
      <c r="A40" s="12" t="s">
        <v>15</v>
      </c>
      <c r="B40" s="14">
        <v>1811</v>
      </c>
      <c r="C40" s="15">
        <v>65400</v>
      </c>
      <c r="E40" s="12" t="s">
        <v>15</v>
      </c>
      <c r="F40" s="14">
        <v>2240</v>
      </c>
      <c r="G40" s="15">
        <v>69602</v>
      </c>
    </row>
    <row r="41" spans="1:8" x14ac:dyDescent="0.45">
      <c r="A41" s="12" t="s">
        <v>16</v>
      </c>
      <c r="B41" s="14">
        <v>2960</v>
      </c>
      <c r="C41" s="15">
        <v>101972</v>
      </c>
      <c r="E41" s="12" t="s">
        <v>16</v>
      </c>
      <c r="F41" s="14">
        <v>2362</v>
      </c>
      <c r="G41" s="15">
        <v>72044</v>
      </c>
    </row>
    <row r="42" spans="1:8" x14ac:dyDescent="0.45">
      <c r="A42" s="12" t="s">
        <v>17</v>
      </c>
      <c r="B42" s="14">
        <v>4169</v>
      </c>
      <c r="C42" s="15">
        <v>135576</v>
      </c>
      <c r="E42" s="12" t="s">
        <v>17</v>
      </c>
      <c r="F42" s="14">
        <v>2964</v>
      </c>
      <c r="G42" s="15">
        <v>84658</v>
      </c>
    </row>
    <row r="43" spans="1:8" x14ac:dyDescent="0.45">
      <c r="A43" s="12" t="s">
        <v>18</v>
      </c>
      <c r="B43" s="14">
        <v>3287</v>
      </c>
      <c r="C43" s="15">
        <v>105520</v>
      </c>
      <c r="E43" s="12" t="s">
        <v>18</v>
      </c>
      <c r="F43" s="14">
        <v>3394</v>
      </c>
      <c r="G43" s="15">
        <v>93729</v>
      </c>
    </row>
    <row r="44" spans="1:8" x14ac:dyDescent="0.45">
      <c r="A44" s="12" t="s">
        <v>25</v>
      </c>
      <c r="B44" s="14">
        <v>1952</v>
      </c>
      <c r="C44" s="15">
        <v>70980</v>
      </c>
      <c r="E44" s="12" t="s">
        <v>25</v>
      </c>
      <c r="F44" s="14">
        <v>3455</v>
      </c>
      <c r="G44" s="15">
        <v>102126</v>
      </c>
    </row>
    <row r="45" spans="1:8" x14ac:dyDescent="0.45">
      <c r="A45" s="12" t="s">
        <v>26</v>
      </c>
      <c r="B45" s="14">
        <v>1705</v>
      </c>
      <c r="C45" s="15">
        <v>62455</v>
      </c>
      <c r="E45" s="12" t="s">
        <v>26</v>
      </c>
      <c r="F45" s="14">
        <v>2687</v>
      </c>
      <c r="G45" s="15">
        <v>80369</v>
      </c>
    </row>
    <row r="46" spans="1:8" x14ac:dyDescent="0.45">
      <c r="A46" s="12" t="s">
        <v>27</v>
      </c>
      <c r="B46" s="14">
        <v>2107</v>
      </c>
      <c r="C46" s="15">
        <v>75146</v>
      </c>
      <c r="E46" s="12" t="s">
        <v>27</v>
      </c>
      <c r="F46" s="14">
        <v>2691</v>
      </c>
      <c r="G46" s="15">
        <v>79945</v>
      </c>
    </row>
    <row r="47" spans="1:8" x14ac:dyDescent="0.45">
      <c r="A47" s="12" t="s">
        <v>19</v>
      </c>
      <c r="B47" s="14">
        <v>2453</v>
      </c>
      <c r="C47" s="15">
        <v>86413</v>
      </c>
      <c r="E47" s="12" t="s">
        <v>19</v>
      </c>
      <c r="F47" s="14">
        <v>3084</v>
      </c>
      <c r="G47" s="15">
        <v>89109</v>
      </c>
    </row>
    <row r="48" spans="1:8" x14ac:dyDescent="0.45">
      <c r="A48" s="12" t="s">
        <v>20</v>
      </c>
      <c r="B48" s="14">
        <v>2347</v>
      </c>
      <c r="C48" s="15">
        <v>83185</v>
      </c>
      <c r="E48" s="12" t="s">
        <v>20</v>
      </c>
      <c r="F48" s="14">
        <v>2515</v>
      </c>
      <c r="G48" s="15">
        <v>76369</v>
      </c>
    </row>
    <row r="49" spans="1:9" ht="13.8" thickBot="1" x14ac:dyDescent="0.5">
      <c r="A49" s="13" t="s">
        <v>21</v>
      </c>
      <c r="B49" s="16">
        <v>2458</v>
      </c>
      <c r="C49" s="17">
        <v>87484</v>
      </c>
      <c r="E49" s="13" t="s">
        <v>21</v>
      </c>
      <c r="F49" s="16">
        <v>2418</v>
      </c>
      <c r="G49" s="17">
        <v>74998</v>
      </c>
    </row>
    <row r="50" spans="1:9" x14ac:dyDescent="0.45">
      <c r="B50" s="8">
        <f>SUM(B38:B49)</f>
        <v>28904</v>
      </c>
      <c r="C50" s="8">
        <f>ROUNDDOWN(SUM(C38:C49),0)</f>
        <v>1001887</v>
      </c>
      <c r="D50" s="33"/>
      <c r="F50" s="8">
        <f>SUM(F38:F49)</f>
        <v>33039</v>
      </c>
      <c r="G50" s="8">
        <f>ROUNDDOWN(SUM(G38:G49),0)</f>
        <v>974768</v>
      </c>
      <c r="H50" s="33"/>
    </row>
    <row r="51" spans="1:9" x14ac:dyDescent="0.45">
      <c r="B51" s="8"/>
      <c r="C51" s="8"/>
      <c r="D51" s="33"/>
      <c r="F51" s="8"/>
      <c r="G51" s="8"/>
      <c r="H51" s="33"/>
    </row>
    <row r="53" spans="1:9" ht="13.8" thickBot="1" x14ac:dyDescent="0.5">
      <c r="A53" s="1" t="s">
        <v>45</v>
      </c>
      <c r="E53" s="1" t="s">
        <v>29</v>
      </c>
      <c r="I53" s="8"/>
    </row>
    <row r="54" spans="1:9" x14ac:dyDescent="0.45">
      <c r="A54" s="52"/>
      <c r="B54" s="54" t="s">
        <v>2</v>
      </c>
      <c r="C54" s="55"/>
      <c r="E54" s="52"/>
      <c r="F54" s="54" t="s">
        <v>3</v>
      </c>
      <c r="G54" s="55"/>
    </row>
    <row r="55" spans="1:9" ht="13.8" thickBot="1" x14ac:dyDescent="0.5">
      <c r="A55" s="53"/>
      <c r="B55" s="22" t="s">
        <v>24</v>
      </c>
      <c r="C55" s="23" t="s">
        <v>28</v>
      </c>
      <c r="E55" s="53"/>
      <c r="F55" s="22" t="s">
        <v>23</v>
      </c>
      <c r="G55" s="23" t="s">
        <v>28</v>
      </c>
    </row>
    <row r="56" spans="1:9" ht="13.8" thickTop="1" x14ac:dyDescent="0.45">
      <c r="A56" s="18" t="s">
        <v>13</v>
      </c>
      <c r="B56" s="19">
        <v>177</v>
      </c>
      <c r="C56" s="20">
        <v>30112</v>
      </c>
      <c r="E56" s="18" t="s">
        <v>13</v>
      </c>
      <c r="F56" s="19">
        <v>6149</v>
      </c>
      <c r="G56" s="20">
        <v>244556</v>
      </c>
    </row>
    <row r="57" spans="1:9" x14ac:dyDescent="0.45">
      <c r="A57" s="12" t="s">
        <v>14</v>
      </c>
      <c r="B57" s="14">
        <v>180</v>
      </c>
      <c r="C57" s="15">
        <v>29874</v>
      </c>
      <c r="E57" s="12" t="s">
        <v>14</v>
      </c>
      <c r="F57" s="14">
        <v>5985</v>
      </c>
      <c r="G57" s="15">
        <v>218860</v>
      </c>
    </row>
    <row r="58" spans="1:9" x14ac:dyDescent="0.45">
      <c r="A58" s="12" t="s">
        <v>15</v>
      </c>
      <c r="B58" s="14">
        <v>164</v>
      </c>
      <c r="C58" s="15">
        <v>25941</v>
      </c>
      <c r="E58" s="12" t="s">
        <v>15</v>
      </c>
      <c r="F58" s="14">
        <v>6152</v>
      </c>
      <c r="G58" s="15">
        <v>209519</v>
      </c>
    </row>
    <row r="59" spans="1:9" x14ac:dyDescent="0.45">
      <c r="A59" s="12" t="s">
        <v>16</v>
      </c>
      <c r="B59" s="14">
        <v>168</v>
      </c>
      <c r="C59" s="15">
        <v>25002</v>
      </c>
      <c r="E59" s="12" t="s">
        <v>16</v>
      </c>
      <c r="F59" s="14">
        <v>6000</v>
      </c>
      <c r="G59" s="15">
        <v>200086</v>
      </c>
    </row>
    <row r="60" spans="1:9" x14ac:dyDescent="0.45">
      <c r="A60" s="12" t="s">
        <v>17</v>
      </c>
      <c r="B60" s="14">
        <v>142</v>
      </c>
      <c r="C60" s="15">
        <v>20038</v>
      </c>
      <c r="E60" s="12" t="s">
        <v>17</v>
      </c>
      <c r="F60" s="14">
        <v>6253</v>
      </c>
      <c r="G60" s="40">
        <v>372982</v>
      </c>
    </row>
    <row r="61" spans="1:9" x14ac:dyDescent="0.45">
      <c r="A61" s="12" t="s">
        <v>18</v>
      </c>
      <c r="B61" s="14">
        <v>155</v>
      </c>
      <c r="C61" s="15">
        <v>20880</v>
      </c>
      <c r="E61" s="12" t="s">
        <v>18</v>
      </c>
      <c r="F61" s="14">
        <v>6241</v>
      </c>
      <c r="G61" s="15">
        <v>194122</v>
      </c>
    </row>
    <row r="62" spans="1:9" x14ac:dyDescent="0.45">
      <c r="A62" s="12" t="s">
        <v>25</v>
      </c>
      <c r="B62" s="14">
        <v>145</v>
      </c>
      <c r="C62" s="15">
        <v>21578</v>
      </c>
      <c r="E62" s="12" t="s">
        <v>25</v>
      </c>
      <c r="F62" s="14">
        <v>5824</v>
      </c>
      <c r="G62" s="15">
        <v>191581</v>
      </c>
    </row>
    <row r="63" spans="1:9" x14ac:dyDescent="0.45">
      <c r="A63" s="12" t="s">
        <v>26</v>
      </c>
      <c r="B63" s="14">
        <v>167</v>
      </c>
      <c r="C63" s="15">
        <v>24598</v>
      </c>
      <c r="E63" s="12" t="s">
        <v>26</v>
      </c>
      <c r="F63" s="14">
        <v>6019</v>
      </c>
      <c r="G63" s="15">
        <v>193628</v>
      </c>
    </row>
    <row r="64" spans="1:9" x14ac:dyDescent="0.45">
      <c r="A64" s="12" t="s">
        <v>27</v>
      </c>
      <c r="B64" s="14">
        <v>176</v>
      </c>
      <c r="C64" s="15">
        <v>25908</v>
      </c>
      <c r="E64" s="12" t="s">
        <v>27</v>
      </c>
      <c r="F64" s="14">
        <v>5932</v>
      </c>
      <c r="G64" s="15">
        <v>195103</v>
      </c>
    </row>
    <row r="65" spans="1:7" x14ac:dyDescent="0.45">
      <c r="A65" s="12" t="s">
        <v>19</v>
      </c>
      <c r="B65" s="14">
        <v>177</v>
      </c>
      <c r="C65" s="15">
        <v>26254</v>
      </c>
      <c r="E65" s="12" t="s">
        <v>19</v>
      </c>
      <c r="F65" s="14">
        <v>6068</v>
      </c>
      <c r="G65" s="15">
        <v>195749</v>
      </c>
    </row>
    <row r="66" spans="1:7" x14ac:dyDescent="0.45">
      <c r="A66" s="12" t="s">
        <v>20</v>
      </c>
      <c r="B66" s="14">
        <v>187</v>
      </c>
      <c r="C66" s="15">
        <v>27987</v>
      </c>
      <c r="E66" s="12" t="s">
        <v>20</v>
      </c>
      <c r="F66" s="14">
        <v>6224</v>
      </c>
      <c r="G66" s="15">
        <v>200460</v>
      </c>
    </row>
    <row r="67" spans="1:7" ht="13.8" thickBot="1" x14ac:dyDescent="0.5">
      <c r="A67" s="13" t="s">
        <v>21</v>
      </c>
      <c r="B67" s="16">
        <v>172</v>
      </c>
      <c r="C67" s="17">
        <v>26557</v>
      </c>
      <c r="E67" s="13" t="s">
        <v>21</v>
      </c>
      <c r="F67" s="16">
        <v>5771</v>
      </c>
      <c r="G67" s="17">
        <v>192878</v>
      </c>
    </row>
    <row r="68" spans="1:7" x14ac:dyDescent="0.45">
      <c r="B68" s="8">
        <f>SUM(B56:B67)</f>
        <v>2010</v>
      </c>
      <c r="C68" s="8">
        <f>ROUNDDOWN(SUM(C56:C67),0)</f>
        <v>304729</v>
      </c>
      <c r="F68" s="8">
        <f>SUM(F56:F67)</f>
        <v>72618</v>
      </c>
      <c r="G68" s="8">
        <f>ROUNDDOWN(SUM(G56:G67),0)</f>
        <v>2609524</v>
      </c>
    </row>
    <row r="71" spans="1:7" ht="40.049999999999997" customHeight="1" x14ac:dyDescent="0.45">
      <c r="A71" s="56" t="s">
        <v>44</v>
      </c>
      <c r="B71" s="56"/>
      <c r="C71" s="56"/>
      <c r="D71" s="56"/>
      <c r="E71" s="56"/>
      <c r="F71" s="56"/>
      <c r="G71" s="56"/>
    </row>
    <row r="72" spans="1:7" ht="40.049999999999997" customHeight="1" x14ac:dyDescent="0.45">
      <c r="A72" s="56"/>
      <c r="B72" s="56"/>
      <c r="C72" s="56"/>
      <c r="D72" s="56"/>
      <c r="E72" s="56"/>
      <c r="F72" s="56"/>
      <c r="G72" s="56"/>
    </row>
    <row r="73" spans="1:7" ht="40.049999999999997" customHeight="1" x14ac:dyDescent="0.45">
      <c r="A73" s="56"/>
      <c r="B73" s="56"/>
      <c r="C73" s="56"/>
      <c r="D73" s="56"/>
      <c r="E73" s="56"/>
      <c r="F73" s="56"/>
      <c r="G73" s="56"/>
    </row>
  </sheetData>
  <mergeCells count="17">
    <mergeCell ref="B20:C20"/>
    <mergeCell ref="A54:A55"/>
    <mergeCell ref="B54:C54"/>
    <mergeCell ref="A71:G73"/>
    <mergeCell ref="E4:E5"/>
    <mergeCell ref="F4:G4"/>
    <mergeCell ref="E20:E21"/>
    <mergeCell ref="F20:G20"/>
    <mergeCell ref="E36:E37"/>
    <mergeCell ref="F36:G36"/>
    <mergeCell ref="E54:E55"/>
    <mergeCell ref="F54:G54"/>
    <mergeCell ref="A36:A37"/>
    <mergeCell ref="B36:C36"/>
    <mergeCell ref="B4:C4"/>
    <mergeCell ref="A4:A5"/>
    <mergeCell ref="A20:A21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ベースライン等①</vt:lpstr>
      <vt:lpstr>ベースライン等②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2025-03-18T06:16:27Z</cp:lastPrinted>
  <dcterms:created xsi:type="dcterms:W3CDTF">2025-02-12T10:52:02Z</dcterms:created>
  <dcterms:modified xsi:type="dcterms:W3CDTF">2025-03-18T08:14:06Z</dcterms:modified>
</cp:coreProperties>
</file>